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055" yWindow="-15" windowWidth="11085" windowHeight="9045"/>
  </bookViews>
  <sheets>
    <sheet name="Лист1" sheetId="1" r:id="rId1"/>
  </sheets>
  <definedNames>
    <definedName name="_xlnm._FilterDatabase" localSheetId="0" hidden="1">Лист1!$A$19:$AK$70</definedName>
    <definedName name="_xlnm.Print_Titles" localSheetId="0">Лист1!$19:$19</definedName>
  </definedNames>
  <calcPr calcId="145621"/>
</workbook>
</file>

<file path=xl/calcChain.xml><?xml version="1.0" encoding="utf-8"?>
<calcChain xmlns="http://schemas.openxmlformats.org/spreadsheetml/2006/main">
  <c r="I70" i="1" l="1"/>
  <c r="I68" i="1"/>
  <c r="I31" i="1"/>
  <c r="I26" i="1"/>
  <c r="I25" i="1"/>
  <c r="I24" i="1"/>
  <c r="I23" i="1"/>
  <c r="U53" i="1" l="1"/>
  <c r="U52" i="1"/>
  <c r="U51" i="1"/>
  <c r="W53" i="1"/>
  <c r="Q53" i="1"/>
  <c r="K53" i="1"/>
  <c r="I53" i="1"/>
  <c r="W52" i="1"/>
  <c r="Q52" i="1"/>
  <c r="K52" i="1"/>
  <c r="I52" i="1"/>
  <c r="W51" i="1"/>
  <c r="Q51" i="1"/>
  <c r="K51" i="1"/>
  <c r="I51" i="1"/>
</calcChain>
</file>

<file path=xl/sharedStrings.xml><?xml version="1.0" encoding="utf-8"?>
<sst xmlns="http://schemas.openxmlformats.org/spreadsheetml/2006/main" count="519" uniqueCount="224">
  <si>
    <t>Утверждаю</t>
  </si>
  <si>
    <t>№ 
п/п</t>
  </si>
  <si>
    <t>Данные из ИПР</t>
  </si>
  <si>
    <t>Вид закупаемой продукции</t>
  </si>
  <si>
    <t>Номер закупки из ПЗ</t>
  </si>
  <si>
    <t>Номер Лота</t>
  </si>
  <si>
    <t>Источник финансирования</t>
  </si>
  <si>
    <t>Организатор закупки (юридическое лицо/филиал)</t>
  </si>
  <si>
    <t>Планируемая (предельная) цена закупки по Плану закупки,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</si>
  <si>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</si>
  <si>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</si>
  <si>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</si>
  <si>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</si>
  <si>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</si>
  <si>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</si>
  <si>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 заявок/предложений   (оферт), 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</si>
  <si>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</si>
  <si>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</si>
  <si>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</si>
  <si>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</si>
  <si>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</si>
  <si>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(без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</si>
  <si>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</si>
  <si>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</si>
  <si>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</si>
  <si>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Примечание</t>
  </si>
  <si>
    <t>Наименование инвестиционного проекта</t>
  </si>
  <si>
    <t>Ввод объекта в эксплуатацию/окончание работ по проекту
(месяц, год)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</si>
  <si>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</si>
  <si>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</si>
  <si>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</si>
  <si>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</si>
  <si>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</si>
  <si>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 xml:space="preserve">Дата подведения итогов конкурентной процедуры </t>
  </si>
  <si>
    <t>Номер итогового протокола</t>
  </si>
  <si>
    <t>Основание для проведения закупки у ЕИ (пункт Положения/протокол ЦЗК)</t>
  </si>
  <si>
    <t>Наименование органа (должности), принявшего решение</t>
  </si>
  <si>
    <t>Дата</t>
  </si>
  <si>
    <t>Номер</t>
  </si>
  <si>
    <t>Номер процедуры</t>
  </si>
  <si>
    <t>Интернет-адрес площадки</t>
  </si>
  <si>
    <t>2</t>
  </si>
  <si>
    <t>5</t>
  </si>
  <si>
    <t>7</t>
  </si>
  <si>
    <t>11</t>
  </si>
  <si>
    <t>13</t>
  </si>
  <si>
    <t>19</t>
  </si>
  <si>
    <t>22</t>
  </si>
  <si>
    <t>23</t>
  </si>
  <si>
    <t>26</t>
  </si>
  <si>
    <t>29</t>
  </si>
  <si>
    <t>31</t>
  </si>
  <si>
    <t>34</t>
  </si>
  <si>
    <t>36</t>
  </si>
  <si>
    <t>1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</si>
  <si>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</si>
  <si>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</si>
  <si>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</si>
  <si>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3</t>
  </si>
  <si>
    <t>4</t>
  </si>
  <si>
    <t>Работы</t>
  </si>
  <si>
    <t>Собственные средства</t>
  </si>
  <si>
    <t>1.2</t>
  </si>
  <si>
    <t>Создание систем противоаварийной и режимной автоматики</t>
  </si>
  <si>
    <t>Сводный сметный расчёт</t>
  </si>
  <si>
    <t>Запрос предложений</t>
  </si>
  <si>
    <t>Общество с ограниченной ответственностью «Энергетическое Строительство»</t>
  </si>
  <si>
    <t>http://www.roseltorg.ru/</t>
  </si>
  <si>
    <t>1.3</t>
  </si>
  <si>
    <t>1.4</t>
  </si>
  <si>
    <t>Установка устройств регулирования напряжения и компенсации реактивной мощности</t>
  </si>
  <si>
    <t>1.5</t>
  </si>
  <si>
    <t>Прочие направления</t>
  </si>
  <si>
    <t>8</t>
  </si>
  <si>
    <t>9</t>
  </si>
  <si>
    <t>10</t>
  </si>
  <si>
    <t>Новое строительство</t>
  </si>
  <si>
    <t>2.1</t>
  </si>
  <si>
    <t>2.2</t>
  </si>
  <si>
    <t>Прочее новое строительство</t>
  </si>
  <si>
    <t>7.231.2/2014</t>
  </si>
  <si>
    <t>www.oborontorg.ru</t>
  </si>
  <si>
    <t>№ 860</t>
  </si>
  <si>
    <t>7.23/2014</t>
  </si>
  <si>
    <t>№ 79</t>
  </si>
  <si>
    <t>7.106.1/2015</t>
  </si>
  <si>
    <t>Общество с ограниченной ответственностью «Энергетическое Строительство», ФГУП "Спецстройсервис" при Спецстрое России", ФГУП "ГУСС "Дальспецстрой" при Спецстрое России"</t>
  </si>
  <si>
    <t>ФГУП "Спецстройсервис" при Спецстрое России", ФГУП "ГУСС "Дальспецстрой" при Спецстрое России"</t>
  </si>
  <si>
    <t>№ 135</t>
  </si>
  <si>
    <t>7.105.1/2015</t>
  </si>
  <si>
    <t>№ 164</t>
  </si>
  <si>
    <t>Технологическое присоединение объектов инфраструктуры администрации Вилючинского городского округа</t>
  </si>
  <si>
    <t>6</t>
  </si>
  <si>
    <t>6.47/2016</t>
  </si>
  <si>
    <t>Общество с ограниченной ответственностью "Балтийская энергетическая компания", общество с ограниченной ответственностью "ЮГРАЭНЕРГО"</t>
  </si>
  <si>
    <t>5 500 000,00
5 922 968,06</t>
  </si>
  <si>
    <t>Общество с ограниченной ответственностью "ЮГРАЭНЕРГО"</t>
  </si>
  <si>
    <t>5 500 000,00</t>
  </si>
  <si>
    <t>Общество с ограниченной ответственностью "Балтийская энергетическая компания"</t>
  </si>
  <si>
    <t>163 619 000,00</t>
  </si>
  <si>
    <t>№ 6.47/31603561242</t>
  </si>
  <si>
    <t>Поставка автомобильной и специальной техники</t>
  </si>
  <si>
    <t>12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</si>
  <si>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</si>
  <si>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</si>
  <si>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Реконструкция Оборудование ТП-364 инв № 865117002</t>
  </si>
  <si>
    <t>Камчатский край</t>
  </si>
  <si>
    <t>Приложение № 2                                                                  к распоряжению первого заместителя гененрального директора - главного инженера  от 18.07.2016 № 113</t>
  </si>
  <si>
    <t>Создание систем телемеханики и связи</t>
  </si>
  <si>
    <t>П.С. Гришин</t>
  </si>
  <si>
    <t>6.73.1/2016</t>
  </si>
  <si>
    <t>20160922/ЕП</t>
  </si>
  <si>
    <t>АО "Оборонэнерго"</t>
  </si>
  <si>
    <t>Закупка у ед. поставщика</t>
  </si>
  <si>
    <t>Общество с ограниченной ответственностью "Взлет"</t>
  </si>
  <si>
    <t>ИП Байдак Ю.Н.</t>
  </si>
  <si>
    <t>№ 6.61/31603788352</t>
  </si>
  <si>
    <t>Несостоявшиеся торги</t>
  </si>
  <si>
    <t>ЦЗК</t>
  </si>
  <si>
    <t>-</t>
  </si>
  <si>
    <t>Поставка</t>
  </si>
  <si>
    <t>6.94/2016</t>
  </si>
  <si>
    <t>COM01121600074</t>
  </si>
  <si>
    <t>Общество с ограниченной ответственностью «Коннект»</t>
  </si>
  <si>
    <t>№ 6.94/ COM01121600074/3</t>
  </si>
  <si>
    <t>Начальник управления обеспечения производства</t>
  </si>
  <si>
    <t>6.77/2017</t>
  </si>
  <si>
    <t>ПАО "ГИПРОСВЯЗЬ",  ООО "ЦУП ЧЭАЗ"</t>
  </si>
  <si>
    <t>ПАО "ГИПРОСВЯЗЬ"</t>
  </si>
  <si>
    <t>ООО "ЦУП ЧЭАЗ"</t>
  </si>
  <si>
    <t>6.77/31604493430/3</t>
  </si>
  <si>
    <t>6.22/2017</t>
  </si>
  <si>
    <t>6.22/31704972609/1</t>
  </si>
  <si>
    <t>6.40/2017</t>
  </si>
  <si>
    <t>Директор  филиала "Камчатский" АО "Оборонэнерго"</t>
  </si>
  <si>
    <t>работы выполнены, договор закрыт, оплата произведена</t>
  </si>
  <si>
    <t>6.67/2017</t>
  </si>
  <si>
    <t>COM01071600076</t>
  </si>
  <si>
    <t>Общество с ограниченной ответственностью "Контакт"</t>
  </si>
  <si>
    <t>№ 6.67/20160915/ЕП</t>
  </si>
  <si>
    <t>/20160915/ЕП</t>
  </si>
  <si>
    <t>6.36.3/2017</t>
  </si>
  <si>
    <t>31705279334 (31705186800)</t>
  </si>
  <si>
    <t>ООО "ТСМ "ФОРТ"</t>
  </si>
  <si>
    <t>№ 6.36/31705186800/2</t>
  </si>
  <si>
    <t>20170808/ЕП-6</t>
  </si>
  <si>
    <t>6.40-31705198792-1</t>
  </si>
  <si>
    <t xml:space="preserve">№20170920_ЕП_6 </t>
  </si>
  <si>
    <t>Начальник ПЭС</t>
  </si>
  <si>
    <t>Начальник ОКС</t>
  </si>
  <si>
    <t>А.В. Чеша</t>
  </si>
  <si>
    <t>_______________ Д.В. Добротин</t>
  </si>
  <si>
    <t xml:space="preserve">Первый заместитель директора - главный инженер </t>
  </si>
  <si>
    <t>А.А. Андреенков</t>
  </si>
  <si>
    <t>П.В. Лесняк</t>
  </si>
  <si>
    <t>Строительство «КЛ-0,4 кВ ТП-353 ф.7 - гараж»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</si>
  <si>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</si>
  <si>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</si>
  <si>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</si>
  <si>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</si>
  <si>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</si>
  <si>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</si>
  <si>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</si>
  <si>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</si>
  <si>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</si>
  <si>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</si>
  <si>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</si>
  <si>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</si>
  <si>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 xml:space="preserve"> Строительство в рамках технологического присоединения КЛ-0.4 кВ ТП-399 - станция тех. обслуживания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</si>
  <si>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</si>
  <si>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</si>
  <si>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>6.23.1/2017</t>
  </si>
  <si>
    <t>COM03041700042 2 3</t>
  </si>
  <si>
    <t>Общество с ограниченной ответственностью "Коннект"</t>
  </si>
  <si>
    <t xml:space="preserve">COM03041700042 2 3 </t>
  </si>
  <si>
    <t xml:space="preserve">6.23.1/2017/COM03041700042 </t>
  </si>
  <si>
    <t>20170629 ЕП 6</t>
  </si>
  <si>
    <t>работы по проектированию выполнены, договор закрыт, оплата произведена</t>
  </si>
  <si>
    <t>7.273/2013</t>
  </si>
  <si>
    <t>ЗАО «Росинжиниринг Энерджи», ООО "Альтир"</t>
  </si>
  <si>
    <t>ООО "Альтир"</t>
  </si>
  <si>
    <t>ЗАО «Росинжиниринг Энерджи»</t>
  </si>
  <si>
    <t>115664/2</t>
  </si>
  <si>
    <t>7.217/20134</t>
  </si>
  <si>
    <t>116773/2</t>
  </si>
  <si>
    <t>7.272/2013</t>
  </si>
  <si>
    <t xml:space="preserve">ЗАО «Росинжиниринг Энерджи», ООО "Альтир", ОАО «Гидроэлектромонтаж» </t>
  </si>
  <si>
    <t xml:space="preserve">ООО "Альтир", ОАО «Гидроэлектромонтаж» </t>
  </si>
  <si>
    <t>115663/2</t>
  </si>
  <si>
    <t>Укрупненый сметный расчёт</t>
  </si>
  <si>
    <t>1 265 234,41</t>
  </si>
  <si>
    <t xml:space="preserve">работы выполнены, договор закрыт </t>
  </si>
  <si>
    <t>ВМФ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</si>
  <si>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</si>
  <si>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</si>
  <si>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</si>
  <si>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</si>
  <si>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</si>
  <si>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</si>
  <si>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</si>
  <si>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ТКП</t>
  </si>
  <si>
    <t>Отчет о выполненных закупках товаров, работ и услуг для реализации утвержденной инвестиционной программы  филиал "Камчатский" АО "Оборонэнерго" за 1 - ый  квартал 2018 г.</t>
  </si>
  <si>
    <t>"_______"  апреля 2018 г.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</si>
  <si>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</si>
  <si>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</si>
  <si>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</si>
  <si>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</si>
  <si>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</si>
  <si>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</si>
  <si>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</si>
  <si>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</si>
  <si>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</si>
  <si>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</si>
  <si>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</si>
  <si>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</si>
  <si>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14</t>
  </si>
  <si>
    <t>15</t>
  </si>
  <si>
    <t>16</t>
  </si>
  <si>
    <t>17</t>
  </si>
  <si>
    <t>18</t>
  </si>
  <si>
    <t>20</t>
  </si>
  <si>
    <t>21</t>
  </si>
  <si>
    <t>Хозяйственным способом</t>
  </si>
  <si>
    <t>Строительство в рамках технологического присоединения ВЛ-0.4 кВ (ТП-855) штаб инв. № 240 - ул. Солнечная, 41 (заявитель Алафьева Т.В.)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</si>
</sst>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[$-419]mmmm\ yyyy;@"/>
    <numFmt numFmtId="166" formatCode="0.000"/>
    <numFmt numFmtId="167" formatCode="0.0000"/>
    <numFmt numFmtId="168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u/>
      <sz val="12.1"/>
      <color theme="10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  <xf numFmtId="0" fontId="17" fillId="0" borderId="0"/>
  </cellStyleXfs>
  <cellXfs count="144">
    <xf numFmtId="0" fontId="0" fillId="0" borderId="0" xfId="0"/>
    <xf numFmtId="49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1" fontId="10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6" fontId="8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67" fontId="12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49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 applyProtection="1">
      <alignment horizontal="center" vertical="center" wrapText="1"/>
    </xf>
    <xf numFmtId="14" fontId="1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/>
    </xf>
    <xf numFmtId="0" fontId="15" fillId="4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64" fontId="15" fillId="0" borderId="0" xfId="2" applyFont="1" applyFill="1" applyBorder="1" applyAlignment="1">
      <alignment horizontal="center" vertical="center"/>
    </xf>
    <xf numFmtId="164" fontId="14" fillId="0" borderId="0" xfId="2" applyFont="1" applyFill="1" applyBorder="1" applyAlignment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Border="1" applyAlignment="1">
      <alignment horizontal="center" vertical="center"/>
    </xf>
    <xf numFmtId="1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15" fillId="0" borderId="1" xfId="2" applyFont="1" applyFill="1" applyBorder="1" applyAlignment="1">
      <alignment horizontal="center" vertical="center" wrapText="1"/>
    </xf>
    <xf numFmtId="164" fontId="14" fillId="0" borderId="1" xfId="2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vertical="center"/>
    </xf>
    <xf numFmtId="0" fontId="13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15" fillId="5" borderId="1" xfId="0" applyFont="1" applyFill="1" applyBorder="1" applyAlignment="1">
      <alignment vertical="center" wrapText="1"/>
    </xf>
    <xf numFmtId="167" fontId="14" fillId="0" borderId="1" xfId="0" applyNumberFormat="1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167" fontId="14" fillId="5" borderId="1" xfId="0" applyNumberFormat="1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167" fontId="15" fillId="0" borderId="1" xfId="0" applyNumberFormat="1" applyFont="1" applyFill="1" applyBorder="1" applyAlignment="1">
      <alignment horizontal="left" vertical="center" wrapText="1"/>
    </xf>
    <xf numFmtId="167" fontId="14" fillId="4" borderId="1" xfId="0" applyNumberFormat="1" applyFont="1" applyFill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168" fontId="15" fillId="5" borderId="1" xfId="2" applyNumberFormat="1" applyFont="1" applyFill="1" applyBorder="1" applyAlignment="1">
      <alignment horizontal="center" vertical="center"/>
    </xf>
    <xf numFmtId="168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8" fontId="15" fillId="0" borderId="1" xfId="2" applyNumberFormat="1" applyFont="1" applyFill="1" applyBorder="1" applyAlignment="1">
      <alignment horizontal="center" vertical="center"/>
    </xf>
    <xf numFmtId="168" fontId="15" fillId="0" borderId="1" xfId="2" applyNumberFormat="1" applyFont="1" applyFill="1" applyBorder="1" applyAlignment="1">
      <alignment horizontal="center" vertical="center" wrapText="1"/>
    </xf>
    <xf numFmtId="4" fontId="14" fillId="5" borderId="1" xfId="2" applyNumberFormat="1" applyFont="1" applyFill="1" applyBorder="1" applyAlignment="1">
      <alignment horizontal="center" vertical="center" wrapText="1"/>
    </xf>
    <xf numFmtId="4" fontId="15" fillId="5" borderId="1" xfId="2" applyNumberFormat="1" applyFont="1" applyFill="1" applyBorder="1" applyAlignment="1">
      <alignment horizontal="center" vertical="center"/>
    </xf>
    <xf numFmtId="4" fontId="15" fillId="0" borderId="1" xfId="2" applyNumberFormat="1" applyFont="1" applyFill="1" applyBorder="1" applyAlignment="1">
      <alignment horizontal="center" vertical="center"/>
    </xf>
    <xf numFmtId="4" fontId="15" fillId="0" borderId="1" xfId="2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13" fillId="2" borderId="1" xfId="0" applyNumberFormat="1" applyFont="1" applyFill="1" applyBorder="1" applyAlignment="1">
      <alignment horizontal="left" vertical="center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167" fontId="8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7" fontId="8" fillId="0" borderId="0" xfId="0" applyNumberFormat="1" applyFont="1" applyFill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11" xfId="3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oseltorg.ru/" TargetMode="External"/><Relationship Id="rId13" Type="http://schemas.openxmlformats.org/officeDocument/2006/relationships/hyperlink" Target="http://www.roseltorg.ru/" TargetMode="External"/><Relationship Id="rId18" Type="http://schemas.openxmlformats.org/officeDocument/2006/relationships/hyperlink" Target="http://www.roseltorg.ru/" TargetMode="External"/><Relationship Id="rId3" Type="http://schemas.openxmlformats.org/officeDocument/2006/relationships/hyperlink" Target="http://www.oborontorg.ru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oborontorg.ru/" TargetMode="External"/><Relationship Id="rId12" Type="http://schemas.openxmlformats.org/officeDocument/2006/relationships/hyperlink" Target="http://www.roseltorg.ru/" TargetMode="External"/><Relationship Id="rId17" Type="http://schemas.openxmlformats.org/officeDocument/2006/relationships/hyperlink" Target="http://www.roseltorg.ru/" TargetMode="External"/><Relationship Id="rId2" Type="http://schemas.openxmlformats.org/officeDocument/2006/relationships/hyperlink" Target="http://www.oborontorg.ru/" TargetMode="External"/><Relationship Id="rId16" Type="http://schemas.openxmlformats.org/officeDocument/2006/relationships/hyperlink" Target="http://www.roseltorg.ru/" TargetMode="External"/><Relationship Id="rId20" Type="http://schemas.openxmlformats.org/officeDocument/2006/relationships/hyperlink" Target="http://www.roseltorg.ru/" TargetMode="External"/><Relationship Id="rId1" Type="http://schemas.openxmlformats.org/officeDocument/2006/relationships/hyperlink" Target="http://www.oborontorg.ru/" TargetMode="External"/><Relationship Id="rId6" Type="http://schemas.openxmlformats.org/officeDocument/2006/relationships/hyperlink" Target="http://www.oborontorg.ru/" TargetMode="External"/><Relationship Id="rId11" Type="http://schemas.openxmlformats.org/officeDocument/2006/relationships/hyperlink" Target="http://www.roseltorg.ru/" TargetMode="External"/><Relationship Id="rId5" Type="http://schemas.openxmlformats.org/officeDocument/2006/relationships/hyperlink" Target="http://www.oborontorg.ru/" TargetMode="External"/><Relationship Id="rId15" Type="http://schemas.openxmlformats.org/officeDocument/2006/relationships/hyperlink" Target="http://www.roseltorg.ru/" TargetMode="External"/><Relationship Id="rId10" Type="http://schemas.openxmlformats.org/officeDocument/2006/relationships/hyperlink" Target="http://www.roseltorg.ru/" TargetMode="External"/><Relationship Id="rId19" Type="http://schemas.openxmlformats.org/officeDocument/2006/relationships/hyperlink" Target="http://www.roseltorg.ru/" TargetMode="External"/><Relationship Id="rId4" Type="http://schemas.openxmlformats.org/officeDocument/2006/relationships/hyperlink" Target="http://www.oborontorg.ru/" TargetMode="External"/><Relationship Id="rId9" Type="http://schemas.openxmlformats.org/officeDocument/2006/relationships/hyperlink" Target="http://www.roseltorg.ru/" TargetMode="External"/><Relationship Id="rId14" Type="http://schemas.openxmlformats.org/officeDocument/2006/relationships/hyperlink" Target="http://www.roseltorg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80"/>
  <sheetViews>
    <sheetView tabSelected="1" topLeftCell="A65" zoomScale="90" zoomScaleNormal="90" zoomScaleSheetLayoutView="30" workbookViewId="0">
      <selection activeCell="B70" sqref="B70"/>
    </sheetView>
  </sheetViews>
  <sheetFormatPr defaultColWidth="8.85546875" defaultRowHeight="11.25" x14ac:dyDescent="0.25"/>
  <cols>
    <col min="1" max="1" width="3.140625" style="3" bestFit="1" customWidth="1"/>
    <col min="2" max="2" width="50.140625" style="2" customWidth="1"/>
    <col min="3" max="3" width="10" style="3" customWidth="1"/>
    <col min="4" max="4" width="7.85546875" style="23" customWidth="1"/>
    <col min="5" max="5" width="10.5703125" style="6" customWidth="1"/>
    <col min="6" max="6" width="15" style="6" customWidth="1"/>
    <col min="7" max="7" width="12.5703125" style="6" customWidth="1"/>
    <col min="8" max="8" width="13.140625" style="6" customWidth="1"/>
    <col min="9" max="9" width="17.42578125" style="6" customWidth="1"/>
    <col min="10" max="10" width="12.42578125" style="6" customWidth="1"/>
    <col min="11" max="11" width="18.42578125" style="6" customWidth="1"/>
    <col min="12" max="12" width="12.42578125" style="6" customWidth="1"/>
    <col min="13" max="13" width="11.85546875" style="6" customWidth="1"/>
    <col min="14" max="14" width="11" style="6" customWidth="1"/>
    <col min="15" max="15" width="10.5703125" style="6" customWidth="1"/>
    <col min="16" max="16" width="17.42578125" style="6" customWidth="1"/>
    <col min="17" max="17" width="17.28515625" style="6" customWidth="1"/>
    <col min="18" max="18" width="17.42578125" style="6" customWidth="1"/>
    <col min="19" max="19" width="11.28515625" style="6" customWidth="1"/>
    <col min="20" max="20" width="9.5703125" style="6" customWidth="1"/>
    <col min="21" max="21" width="17.7109375" style="6" customWidth="1"/>
    <col min="22" max="22" width="14.28515625" style="6" customWidth="1"/>
    <col min="23" max="23" width="15.140625" style="6" customWidth="1"/>
    <col min="24" max="24" width="15.42578125" style="6" customWidth="1"/>
    <col min="25" max="25" width="15.28515625" style="6" customWidth="1"/>
    <col min="26" max="26" width="17.5703125" style="6" customWidth="1"/>
    <col min="27" max="27" width="9.85546875" style="6" bestFit="1" customWidth="1"/>
    <col min="28" max="28" width="11" style="6" customWidth="1"/>
    <col min="29" max="29" width="10.42578125" style="6" customWidth="1"/>
    <col min="30" max="30" width="13.140625" style="6" customWidth="1"/>
    <col min="31" max="31" width="12.5703125" style="6" customWidth="1"/>
    <col min="32" max="32" width="15" style="6" customWidth="1"/>
    <col min="33" max="33" width="13.5703125" style="6" customWidth="1"/>
    <col min="34" max="34" width="13.140625" style="6" customWidth="1"/>
    <col min="35" max="36" width="10.5703125" style="6" customWidth="1"/>
    <col min="37" max="37" width="13.5703125" style="6" customWidth="1"/>
    <col min="38" max="16384" width="8.85546875" style="6"/>
  </cols>
  <sheetData>
    <row r="2" spans="1:39" s="9" customFormat="1" ht="20.25" x14ac:dyDescent="0.25">
      <c r="A2" s="3"/>
      <c r="B2" s="2"/>
      <c r="C2" s="3"/>
      <c r="D2" s="23"/>
      <c r="AF2" s="10"/>
      <c r="AG2" s="10"/>
      <c r="AH2" s="139" t="s">
        <v>107</v>
      </c>
      <c r="AI2" s="139"/>
      <c r="AJ2" s="139"/>
      <c r="AK2" s="139"/>
    </row>
    <row r="3" spans="1:39" s="9" customFormat="1" ht="20.25" x14ac:dyDescent="0.25">
      <c r="A3" s="3"/>
      <c r="B3" s="2"/>
      <c r="C3" s="3"/>
      <c r="D3" s="23"/>
      <c r="AF3" s="10"/>
      <c r="AG3" s="10"/>
      <c r="AH3" s="139"/>
      <c r="AI3" s="139"/>
      <c r="AJ3" s="139"/>
      <c r="AK3" s="139"/>
    </row>
    <row r="4" spans="1:39" s="9" customFormat="1" ht="20.25" x14ac:dyDescent="0.25">
      <c r="A4" s="3"/>
      <c r="B4" s="2"/>
      <c r="C4" s="3"/>
      <c r="D4" s="23"/>
      <c r="AF4" s="10"/>
      <c r="AG4" s="10"/>
      <c r="AH4" s="139"/>
      <c r="AI4" s="139"/>
      <c r="AJ4" s="139"/>
      <c r="AK4" s="139"/>
    </row>
    <row r="5" spans="1:39" ht="20.85" x14ac:dyDescent="0.3">
      <c r="AF5" s="7"/>
      <c r="AG5" s="7"/>
      <c r="AH5" s="7"/>
      <c r="AI5" s="7"/>
      <c r="AJ5" s="7"/>
      <c r="AK5" s="7"/>
    </row>
    <row r="6" spans="1:39" ht="26.25" x14ac:dyDescent="0.25"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F6" s="7"/>
      <c r="AG6" s="7"/>
      <c r="AH6" s="140" t="s">
        <v>0</v>
      </c>
      <c r="AI6" s="140"/>
      <c r="AJ6" s="140"/>
      <c r="AK6" s="140"/>
    </row>
    <row r="7" spans="1:39" ht="25.35" x14ac:dyDescent="0.3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F7" s="7"/>
      <c r="AG7" s="30"/>
      <c r="AH7" s="30"/>
      <c r="AI7" s="30"/>
      <c r="AJ7" s="30"/>
      <c r="AK7" s="30"/>
    </row>
    <row r="8" spans="1:39" ht="25.35" customHeight="1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E8" s="143" t="s">
        <v>134</v>
      </c>
      <c r="AF8" s="143"/>
      <c r="AG8" s="143"/>
      <c r="AH8" s="143"/>
      <c r="AI8" s="143"/>
      <c r="AJ8" s="143"/>
      <c r="AK8" s="143"/>
      <c r="AL8" s="31"/>
      <c r="AM8" s="31"/>
    </row>
    <row r="9" spans="1:39" ht="25.35" x14ac:dyDescent="0.3">
      <c r="B9" s="8"/>
      <c r="C9" s="8"/>
      <c r="D9" s="24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29"/>
      <c r="U9" s="129"/>
      <c r="V9" s="129"/>
      <c r="W9" s="129"/>
      <c r="X9" s="8"/>
      <c r="Y9" s="8"/>
      <c r="Z9" s="8"/>
      <c r="AF9" s="140"/>
      <c r="AG9" s="140"/>
      <c r="AH9" s="140"/>
      <c r="AI9" s="140"/>
      <c r="AJ9" s="140"/>
      <c r="AK9" s="140"/>
    </row>
    <row r="10" spans="1:39" ht="26.25" x14ac:dyDescent="0.25">
      <c r="AF10" s="140" t="s">
        <v>151</v>
      </c>
      <c r="AG10" s="140"/>
      <c r="AH10" s="140"/>
      <c r="AI10" s="140"/>
      <c r="AJ10" s="140"/>
      <c r="AK10" s="140"/>
    </row>
    <row r="11" spans="1:39" ht="25.35" x14ac:dyDescent="0.3">
      <c r="AF11" s="77"/>
      <c r="AG11" s="77"/>
      <c r="AH11" s="77"/>
      <c r="AI11" s="77"/>
      <c r="AJ11" s="77"/>
      <c r="AK11" s="77"/>
    </row>
    <row r="12" spans="1:39" ht="26.25" x14ac:dyDescent="0.25">
      <c r="AF12" s="140" t="s">
        <v>202</v>
      </c>
      <c r="AG12" s="140"/>
      <c r="AH12" s="140"/>
      <c r="AI12" s="140"/>
      <c r="AJ12" s="140"/>
      <c r="AK12" s="140"/>
    </row>
    <row r="13" spans="1:39" ht="25.5" x14ac:dyDescent="0.25">
      <c r="B13" s="142" t="s">
        <v>201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3"/>
      <c r="AJ13" s="13"/>
      <c r="AK13" s="13"/>
    </row>
    <row r="15" spans="1:39" ht="12.75" x14ac:dyDescent="0.25">
      <c r="A15" s="133" t="s">
        <v>1</v>
      </c>
      <c r="B15" s="133" t="s">
        <v>2</v>
      </c>
      <c r="C15" s="135"/>
      <c r="D15" s="132" t="s">
        <v>3</v>
      </c>
      <c r="E15" s="136" t="s">
        <v>4</v>
      </c>
      <c r="F15" s="133" t="s">
        <v>5</v>
      </c>
      <c r="G15" s="133" t="s">
        <v>6</v>
      </c>
      <c r="H15" s="133" t="s">
        <v>7</v>
      </c>
      <c r="I15" s="136" t="s">
        <v>8</v>
      </c>
      <c r="J15" s="133" t="s">
        <v>9</v>
      </c>
      <c r="K15" s="133" t="s">
        <v>10</v>
      </c>
      <c r="L15" s="133" t="s">
        <v>11</v>
      </c>
      <c r="M15" s="133"/>
      <c r="N15" s="134" t="s">
        <v>12</v>
      </c>
      <c r="O15" s="133" t="s">
        <v>13</v>
      </c>
      <c r="P15" s="133" t="s">
        <v>14</v>
      </c>
      <c r="Q15" s="138" t="s">
        <v>15</v>
      </c>
      <c r="R15" s="133" t="s">
        <v>16</v>
      </c>
      <c r="S15" s="137" t="s">
        <v>17</v>
      </c>
      <c r="T15" s="133" t="s">
        <v>18</v>
      </c>
      <c r="U15" s="138" t="s">
        <v>19</v>
      </c>
      <c r="V15" s="134" t="s">
        <v>20</v>
      </c>
      <c r="W15" s="138" t="s">
        <v>21</v>
      </c>
      <c r="X15" s="136" t="s">
        <v>22</v>
      </c>
      <c r="Y15" s="133" t="s">
        <v>23</v>
      </c>
      <c r="Z15" s="133"/>
      <c r="AA15" s="133"/>
      <c r="AB15" s="133"/>
      <c r="AC15" s="133"/>
      <c r="AD15" s="133"/>
      <c r="AE15" s="133"/>
      <c r="AF15" s="133"/>
      <c r="AG15" s="133" t="s">
        <v>24</v>
      </c>
      <c r="AH15" s="133"/>
      <c r="AI15" s="133"/>
      <c r="AJ15" s="133"/>
      <c r="AK15" s="133" t="s">
        <v>25</v>
      </c>
    </row>
    <row r="16" spans="1:39" x14ac:dyDescent="0.25">
      <c r="A16" s="133"/>
      <c r="B16" s="133" t="s">
        <v>26</v>
      </c>
      <c r="C16" s="135" t="s">
        <v>27</v>
      </c>
      <c r="D16" s="132"/>
      <c r="E16" s="133"/>
      <c r="F16" s="133"/>
      <c r="G16" s="133"/>
      <c r="H16" s="133"/>
      <c r="I16" s="136"/>
      <c r="J16" s="133"/>
      <c r="K16" s="133"/>
      <c r="L16" s="133"/>
      <c r="M16" s="133"/>
      <c r="N16" s="134"/>
      <c r="O16" s="133"/>
      <c r="P16" s="133"/>
      <c r="Q16" s="138"/>
      <c r="R16" s="133"/>
      <c r="S16" s="133"/>
      <c r="T16" s="133"/>
      <c r="U16" s="133"/>
      <c r="V16" s="134"/>
      <c r="W16" s="138"/>
      <c r="X16" s="136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</row>
    <row r="17" spans="1:37" ht="12.75" x14ac:dyDescent="0.25">
      <c r="A17" s="133"/>
      <c r="B17" s="133"/>
      <c r="C17" s="135"/>
      <c r="D17" s="132"/>
      <c r="E17" s="133"/>
      <c r="F17" s="133"/>
      <c r="G17" s="133"/>
      <c r="H17" s="133"/>
      <c r="I17" s="136"/>
      <c r="J17" s="133"/>
      <c r="K17" s="133"/>
      <c r="L17" s="133" t="s">
        <v>28</v>
      </c>
      <c r="M17" s="133" t="s">
        <v>29</v>
      </c>
      <c r="N17" s="134"/>
      <c r="O17" s="133"/>
      <c r="P17" s="133"/>
      <c r="Q17" s="138"/>
      <c r="R17" s="133"/>
      <c r="S17" s="133"/>
      <c r="T17" s="133"/>
      <c r="U17" s="133"/>
      <c r="V17" s="134"/>
      <c r="W17" s="138"/>
      <c r="X17" s="136"/>
      <c r="Y17" s="133" t="s">
        <v>30</v>
      </c>
      <c r="Z17" s="133"/>
      <c r="AA17" s="132" t="s">
        <v>31</v>
      </c>
      <c r="AB17" s="133"/>
      <c r="AC17" s="133" t="s">
        <v>32</v>
      </c>
      <c r="AD17" s="132" t="s">
        <v>33</v>
      </c>
      <c r="AE17" s="132"/>
      <c r="AF17" s="132" t="s">
        <v>34</v>
      </c>
      <c r="AG17" s="133" t="s">
        <v>35</v>
      </c>
      <c r="AH17" s="133" t="s">
        <v>36</v>
      </c>
      <c r="AI17" s="133" t="s">
        <v>37</v>
      </c>
      <c r="AJ17" s="133" t="s">
        <v>38</v>
      </c>
      <c r="AK17" s="133"/>
    </row>
    <row r="18" spans="1:37" ht="78.95" customHeight="1" x14ac:dyDescent="0.25">
      <c r="A18" s="133"/>
      <c r="B18" s="133"/>
      <c r="C18" s="135"/>
      <c r="D18" s="132"/>
      <c r="E18" s="133"/>
      <c r="F18" s="133"/>
      <c r="G18" s="133"/>
      <c r="H18" s="133"/>
      <c r="I18" s="136"/>
      <c r="J18" s="133"/>
      <c r="K18" s="133"/>
      <c r="L18" s="133"/>
      <c r="M18" s="133"/>
      <c r="N18" s="134"/>
      <c r="O18" s="133"/>
      <c r="P18" s="133"/>
      <c r="Q18" s="138"/>
      <c r="R18" s="133"/>
      <c r="S18" s="133"/>
      <c r="T18" s="133"/>
      <c r="U18" s="133"/>
      <c r="V18" s="134"/>
      <c r="W18" s="138"/>
      <c r="X18" s="136"/>
      <c r="Y18" s="63" t="s">
        <v>39</v>
      </c>
      <c r="Z18" s="63" t="s">
        <v>40</v>
      </c>
      <c r="AA18" s="62" t="s">
        <v>28</v>
      </c>
      <c r="AB18" s="63" t="s">
        <v>29</v>
      </c>
      <c r="AC18" s="133"/>
      <c r="AD18" s="62" t="s">
        <v>28</v>
      </c>
      <c r="AE18" s="63" t="s">
        <v>29</v>
      </c>
      <c r="AF18" s="132"/>
      <c r="AG18" s="133"/>
      <c r="AH18" s="133"/>
      <c r="AI18" s="133"/>
      <c r="AJ18" s="133"/>
      <c r="AK18" s="133"/>
    </row>
    <row r="19" spans="1:37" s="11" customFormat="1" ht="12.75" x14ac:dyDescent="0.3">
      <c r="A19" s="33">
        <v>1</v>
      </c>
      <c r="B19" s="35" t="s">
        <v>41</v>
      </c>
      <c r="C19" s="33">
        <v>3</v>
      </c>
      <c r="D19" s="33">
        <v>4</v>
      </c>
      <c r="E19" s="34" t="s">
        <v>42</v>
      </c>
      <c r="F19" s="33">
        <v>6</v>
      </c>
      <c r="G19" s="34" t="s">
        <v>43</v>
      </c>
      <c r="H19" s="33">
        <v>8</v>
      </c>
      <c r="I19" s="33">
        <v>9</v>
      </c>
      <c r="J19" s="33">
        <v>10</v>
      </c>
      <c r="K19" s="34" t="s">
        <v>44</v>
      </c>
      <c r="L19" s="33">
        <v>12</v>
      </c>
      <c r="M19" s="35" t="s">
        <v>45</v>
      </c>
      <c r="N19" s="33">
        <v>14</v>
      </c>
      <c r="O19" s="36">
        <v>15</v>
      </c>
      <c r="P19" s="33">
        <v>17</v>
      </c>
      <c r="Q19" s="35" t="s">
        <v>46</v>
      </c>
      <c r="R19" s="33">
        <v>20</v>
      </c>
      <c r="S19" s="36">
        <v>21</v>
      </c>
      <c r="T19" s="35" t="s">
        <v>47</v>
      </c>
      <c r="U19" s="35" t="s">
        <v>48</v>
      </c>
      <c r="V19" s="33">
        <v>24</v>
      </c>
      <c r="W19" s="36">
        <v>25</v>
      </c>
      <c r="X19" s="35" t="s">
        <v>49</v>
      </c>
      <c r="Y19" s="33">
        <v>27</v>
      </c>
      <c r="Z19" s="36">
        <v>28</v>
      </c>
      <c r="AA19" s="35" t="s">
        <v>50</v>
      </c>
      <c r="AB19" s="33">
        <v>30</v>
      </c>
      <c r="AC19" s="35" t="s">
        <v>51</v>
      </c>
      <c r="AD19" s="33">
        <v>32</v>
      </c>
      <c r="AE19" s="36">
        <v>33</v>
      </c>
      <c r="AF19" s="35" t="s">
        <v>52</v>
      </c>
      <c r="AG19" s="33">
        <v>35</v>
      </c>
      <c r="AH19" s="35" t="s">
        <v>53</v>
      </c>
      <c r="AI19" s="33">
        <v>37</v>
      </c>
      <c r="AJ19" s="36">
        <v>38</v>
      </c>
      <c r="AK19" s="33">
        <v>39</v>
      </c>
    </row>
    <row r="20" spans="1:37" ht="12.75" x14ac:dyDescent="0.25">
      <c r="A20" s="131" t="s">
        <v>106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</row>
    <row r="21" spans="1:37" ht="12.75" x14ac:dyDescent="0.25">
      <c r="A21" s="37" t="s">
        <v>54</v>
      </c>
      <c r="B21" s="38" t="s">
        <v>55</v>
      </c>
      <c r="C21" s="39"/>
      <c r="D21" s="40"/>
      <c r="E21" s="39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39"/>
      <c r="AK21" s="39"/>
    </row>
    <row r="22" spans="1:37" ht="25.5" x14ac:dyDescent="0.25">
      <c r="A22" s="37" t="s">
        <v>56</v>
      </c>
      <c r="B22" s="38" t="s">
        <v>57</v>
      </c>
      <c r="C22" s="41"/>
      <c r="D22" s="42"/>
      <c r="E22" s="41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39"/>
      <c r="AK22" s="39"/>
    </row>
    <row r="23" spans="1:37" s="102" customFormat="1" ht="38.25" x14ac:dyDescent="0.25">
      <c r="A23" s="107" t="s">
        <v>54</v>
      </c>
      <c r="B23" s="106" t="s">
        <v>193</v>
      </c>
      <c r="C23" s="80">
        <v>2018</v>
      </c>
      <c r="D23" s="86" t="s">
        <v>60</v>
      </c>
      <c r="E23" s="99"/>
      <c r="F23" s="100"/>
      <c r="G23" s="80" t="s">
        <v>61</v>
      </c>
      <c r="H23" s="80" t="s">
        <v>112</v>
      </c>
      <c r="I23" s="45">
        <f>1440/1.18</f>
        <v>1220.3389830508474</v>
      </c>
      <c r="J23" s="80" t="s">
        <v>64</v>
      </c>
      <c r="K23" s="100"/>
      <c r="L23" s="108" t="s">
        <v>65</v>
      </c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1"/>
      <c r="AK23" s="103"/>
    </row>
    <row r="24" spans="1:37" s="102" customFormat="1" ht="38.25" x14ac:dyDescent="0.25">
      <c r="A24" s="107" t="s">
        <v>41</v>
      </c>
      <c r="B24" s="106" t="s">
        <v>194</v>
      </c>
      <c r="C24" s="86">
        <v>2018</v>
      </c>
      <c r="D24" s="86" t="s">
        <v>60</v>
      </c>
      <c r="E24" s="99"/>
      <c r="F24" s="100"/>
      <c r="G24" s="80" t="s">
        <v>61</v>
      </c>
      <c r="H24" s="80" t="s">
        <v>112</v>
      </c>
      <c r="I24" s="109">
        <f>1127/1.18</f>
        <v>955.08474576271192</v>
      </c>
      <c r="J24" s="80" t="s">
        <v>64</v>
      </c>
      <c r="K24" s="100"/>
      <c r="L24" s="108" t="s">
        <v>65</v>
      </c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1"/>
      <c r="AK24" s="103"/>
    </row>
    <row r="25" spans="1:37" s="102" customFormat="1" ht="38.25" x14ac:dyDescent="0.25">
      <c r="A25" s="107" t="s">
        <v>58</v>
      </c>
      <c r="B25" s="106" t="s">
        <v>195</v>
      </c>
      <c r="C25" s="86">
        <v>2018</v>
      </c>
      <c r="D25" s="86" t="s">
        <v>120</v>
      </c>
      <c r="E25" s="99"/>
      <c r="F25" s="100"/>
      <c r="G25" s="80" t="s">
        <v>61</v>
      </c>
      <c r="H25" s="80" t="s">
        <v>112</v>
      </c>
      <c r="I25" s="109">
        <f>2228/1.18</f>
        <v>1888.1355932203392</v>
      </c>
      <c r="J25" s="80" t="s">
        <v>200</v>
      </c>
      <c r="K25" s="100"/>
      <c r="L25" s="108" t="s">
        <v>65</v>
      </c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1"/>
      <c r="AK25" s="103"/>
    </row>
    <row r="26" spans="1:37" s="102" customFormat="1" ht="38.25" x14ac:dyDescent="0.25">
      <c r="A26" s="107" t="s">
        <v>59</v>
      </c>
      <c r="B26" s="106" t="s">
        <v>196</v>
      </c>
      <c r="C26" s="86">
        <v>2018</v>
      </c>
      <c r="D26" s="86" t="s">
        <v>120</v>
      </c>
      <c r="E26" s="99"/>
      <c r="F26" s="100"/>
      <c r="G26" s="80" t="s">
        <v>61</v>
      </c>
      <c r="H26" s="80" t="s">
        <v>112</v>
      </c>
      <c r="I26" s="109">
        <f>637/1.18</f>
        <v>539.83050847457628</v>
      </c>
      <c r="J26" s="86" t="s">
        <v>200</v>
      </c>
      <c r="K26" s="100"/>
      <c r="L26" s="108" t="s">
        <v>65</v>
      </c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1"/>
      <c r="AK26" s="103"/>
    </row>
    <row r="27" spans="1:37" s="102" customFormat="1" ht="51" x14ac:dyDescent="0.25">
      <c r="A27" s="107" t="s">
        <v>42</v>
      </c>
      <c r="B27" s="106" t="s">
        <v>197</v>
      </c>
      <c r="C27" s="86"/>
      <c r="D27" s="86"/>
      <c r="E27" s="99"/>
      <c r="F27" s="100"/>
      <c r="G27" s="80"/>
      <c r="H27" s="80"/>
      <c r="I27" s="109"/>
      <c r="J27" s="8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1"/>
      <c r="AK27" s="103"/>
    </row>
    <row r="28" spans="1:37" s="102" customFormat="1" ht="63.75" x14ac:dyDescent="0.25">
      <c r="A28" s="107" t="s">
        <v>92</v>
      </c>
      <c r="B28" s="106" t="s">
        <v>198</v>
      </c>
      <c r="C28" s="80"/>
      <c r="D28" s="86"/>
      <c r="E28" s="99"/>
      <c r="F28" s="100"/>
      <c r="G28" s="80"/>
      <c r="H28" s="80"/>
      <c r="I28" s="109"/>
      <c r="J28" s="8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1"/>
      <c r="AK28" s="103"/>
    </row>
    <row r="29" spans="1:37" s="102" customFormat="1" ht="25.5" x14ac:dyDescent="0.25">
      <c r="A29" s="107" t="s">
        <v>43</v>
      </c>
      <c r="B29" s="106" t="s">
        <v>199</v>
      </c>
      <c r="C29" s="86"/>
      <c r="D29" s="86"/>
      <c r="E29" s="99"/>
      <c r="F29" s="100"/>
      <c r="G29" s="86"/>
      <c r="H29" s="86"/>
      <c r="I29" s="109"/>
      <c r="J29" s="86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1"/>
      <c r="AK29" s="103"/>
    </row>
    <row r="30" spans="1:37" ht="25.5" x14ac:dyDescent="0.25">
      <c r="A30" s="37" t="s">
        <v>62</v>
      </c>
      <c r="B30" s="92" t="s">
        <v>63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39"/>
      <c r="AG30" s="39"/>
      <c r="AH30" s="39"/>
      <c r="AI30" s="39"/>
      <c r="AJ30" s="39"/>
      <c r="AK30" s="39"/>
    </row>
    <row r="31" spans="1:37" s="3" customFormat="1" ht="38.25" x14ac:dyDescent="0.25">
      <c r="A31" s="43" t="s">
        <v>54</v>
      </c>
      <c r="B31" s="44" t="s">
        <v>203</v>
      </c>
      <c r="C31" s="80">
        <v>2018</v>
      </c>
      <c r="D31" s="86" t="s">
        <v>120</v>
      </c>
      <c r="E31" s="80"/>
      <c r="F31" s="48"/>
      <c r="G31" s="80" t="s">
        <v>61</v>
      </c>
      <c r="H31" s="86" t="s">
        <v>112</v>
      </c>
      <c r="I31" s="45">
        <f>301/1.18</f>
        <v>255.08474576271189</v>
      </c>
      <c r="J31" s="80" t="s">
        <v>200</v>
      </c>
      <c r="K31" s="45"/>
      <c r="L31" s="108" t="s">
        <v>65</v>
      </c>
      <c r="M31" s="80"/>
      <c r="N31" s="80"/>
      <c r="O31" s="80"/>
      <c r="P31" s="80"/>
      <c r="Q31" s="45"/>
      <c r="R31" s="80"/>
      <c r="S31" s="80"/>
      <c r="T31" s="80"/>
      <c r="U31" s="45"/>
      <c r="V31" s="80"/>
      <c r="W31" s="45"/>
      <c r="X31" s="45"/>
      <c r="Y31" s="80"/>
      <c r="Z31" s="85"/>
      <c r="AA31" s="79"/>
      <c r="AB31" s="79"/>
      <c r="AC31" s="79"/>
      <c r="AD31" s="79"/>
      <c r="AE31" s="79"/>
      <c r="AF31" s="79"/>
      <c r="AG31" s="78"/>
      <c r="AH31" s="78"/>
      <c r="AI31" s="78"/>
      <c r="AJ31" s="78"/>
      <c r="AK31" s="81"/>
    </row>
    <row r="32" spans="1:37" ht="12.75" x14ac:dyDescent="0.25">
      <c r="A32" s="37" t="s">
        <v>68</v>
      </c>
      <c r="B32" s="84" t="s">
        <v>108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39"/>
      <c r="AG32" s="39"/>
      <c r="AH32" s="39"/>
      <c r="AI32" s="39"/>
      <c r="AJ32" s="39"/>
      <c r="AK32" s="39"/>
    </row>
    <row r="33" spans="1:37" ht="25.5" x14ac:dyDescent="0.25">
      <c r="A33" s="50" t="s">
        <v>69</v>
      </c>
      <c r="B33" s="51" t="s">
        <v>70</v>
      </c>
      <c r="C33" s="83"/>
      <c r="D33" s="9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46"/>
      <c r="AG33" s="46"/>
      <c r="AH33" s="46"/>
      <c r="AI33" s="46"/>
      <c r="AJ33" s="46"/>
      <c r="AK33" s="46"/>
    </row>
    <row r="34" spans="1:37" ht="12.75" x14ac:dyDescent="0.25">
      <c r="A34" s="37" t="s">
        <v>71</v>
      </c>
      <c r="B34" s="61" t="s">
        <v>72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39"/>
      <c r="AG34" s="39"/>
      <c r="AH34" s="39"/>
      <c r="AI34" s="39"/>
      <c r="AJ34" s="39"/>
      <c r="AK34" s="39"/>
    </row>
    <row r="35" spans="1:37" ht="25.5" x14ac:dyDescent="0.25">
      <c r="A35" s="107" t="s">
        <v>54</v>
      </c>
      <c r="B35" s="106" t="s">
        <v>204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26"/>
      <c r="AG35" s="126"/>
      <c r="AH35" s="126"/>
      <c r="AI35" s="126"/>
      <c r="AJ35" s="126"/>
      <c r="AK35" s="126"/>
    </row>
    <row r="36" spans="1:37" ht="12.75" x14ac:dyDescent="0.25">
      <c r="A36" s="107" t="s">
        <v>41</v>
      </c>
      <c r="B36" s="106" t="s">
        <v>205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26"/>
      <c r="AG36" s="126"/>
      <c r="AH36" s="126"/>
      <c r="AI36" s="126"/>
      <c r="AJ36" s="126"/>
      <c r="AK36" s="126"/>
    </row>
    <row r="37" spans="1:37" ht="12.75" x14ac:dyDescent="0.25">
      <c r="A37" s="107" t="s">
        <v>58</v>
      </c>
      <c r="B37" s="106" t="s">
        <v>206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26"/>
      <c r="AG37" s="126"/>
      <c r="AH37" s="126"/>
      <c r="AI37" s="126"/>
      <c r="AJ37" s="126"/>
      <c r="AK37" s="126"/>
    </row>
    <row r="38" spans="1:37" ht="12.75" x14ac:dyDescent="0.25">
      <c r="A38" s="107" t="s">
        <v>59</v>
      </c>
      <c r="B38" s="106" t="s">
        <v>207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26"/>
      <c r="AG38" s="126"/>
      <c r="AH38" s="126"/>
      <c r="AI38" s="126"/>
      <c r="AJ38" s="126"/>
      <c r="AK38" s="126"/>
    </row>
    <row r="39" spans="1:37" ht="12.75" x14ac:dyDescent="0.25">
      <c r="A39" s="107" t="s">
        <v>42</v>
      </c>
      <c r="B39" s="106" t="s">
        <v>208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26"/>
      <c r="AG39" s="126"/>
      <c r="AH39" s="126"/>
      <c r="AI39" s="126"/>
      <c r="AJ39" s="126"/>
      <c r="AK39" s="126"/>
    </row>
    <row r="40" spans="1:37" ht="63.75" x14ac:dyDescent="0.25">
      <c r="A40" s="107" t="s">
        <v>92</v>
      </c>
      <c r="B40" s="106" t="s">
        <v>103</v>
      </c>
      <c r="C40" s="86">
        <v>2017</v>
      </c>
      <c r="D40" s="86" t="s">
        <v>60</v>
      </c>
      <c r="E40" s="88" t="s">
        <v>110</v>
      </c>
      <c r="F40" s="86">
        <v>31603788352</v>
      </c>
      <c r="G40" s="86" t="s">
        <v>61</v>
      </c>
      <c r="H40" s="86" t="s">
        <v>112</v>
      </c>
      <c r="I40" s="113">
        <v>233.898</v>
      </c>
      <c r="J40" s="86" t="s">
        <v>64</v>
      </c>
      <c r="K40" s="113">
        <v>233.898</v>
      </c>
      <c r="L40" s="86" t="s">
        <v>65</v>
      </c>
      <c r="M40" s="87" t="s">
        <v>113</v>
      </c>
      <c r="N40" s="86">
        <v>1</v>
      </c>
      <c r="O40" s="86">
        <v>1</v>
      </c>
      <c r="P40" s="86" t="s">
        <v>114</v>
      </c>
      <c r="Q40" s="113">
        <v>233.898</v>
      </c>
      <c r="R40" s="86" t="s">
        <v>114</v>
      </c>
      <c r="S40" s="86">
        <v>0</v>
      </c>
      <c r="T40" s="86">
        <v>0</v>
      </c>
      <c r="U40" s="113">
        <v>198.89400000000001</v>
      </c>
      <c r="V40" s="86" t="s">
        <v>115</v>
      </c>
      <c r="W40" s="113">
        <v>198.89400000000001</v>
      </c>
      <c r="X40" s="113">
        <v>155</v>
      </c>
      <c r="Y40" s="86">
        <v>31603788352</v>
      </c>
      <c r="Z40" s="90" t="s">
        <v>67</v>
      </c>
      <c r="AA40" s="89">
        <v>42538</v>
      </c>
      <c r="AB40" s="89">
        <v>42538</v>
      </c>
      <c r="AC40" s="89">
        <v>42549</v>
      </c>
      <c r="AD40" s="89">
        <v>42564</v>
      </c>
      <c r="AE40" s="89">
        <v>42564</v>
      </c>
      <c r="AF40" s="89" t="s">
        <v>116</v>
      </c>
      <c r="AG40" s="89" t="s">
        <v>117</v>
      </c>
      <c r="AH40" s="89" t="s">
        <v>118</v>
      </c>
      <c r="AI40" s="89">
        <v>42635</v>
      </c>
      <c r="AJ40" s="87" t="s">
        <v>111</v>
      </c>
      <c r="AK40" s="87" t="s">
        <v>135</v>
      </c>
    </row>
    <row r="41" spans="1:37" ht="76.5" x14ac:dyDescent="0.25">
      <c r="A41" s="107" t="s">
        <v>43</v>
      </c>
      <c r="B41" s="105" t="s">
        <v>155</v>
      </c>
      <c r="C41" s="86">
        <v>2018</v>
      </c>
      <c r="D41" s="86" t="s">
        <v>60</v>
      </c>
      <c r="E41" s="88" t="s">
        <v>171</v>
      </c>
      <c r="F41" s="86" t="s">
        <v>172</v>
      </c>
      <c r="G41" s="86" t="s">
        <v>61</v>
      </c>
      <c r="H41" s="86" t="s">
        <v>112</v>
      </c>
      <c r="I41" s="113">
        <v>111.89400000000001</v>
      </c>
      <c r="J41" s="87" t="s">
        <v>64</v>
      </c>
      <c r="K41" s="113">
        <v>111.89400000000001</v>
      </c>
      <c r="L41" s="86" t="s">
        <v>65</v>
      </c>
      <c r="M41" s="87" t="s">
        <v>113</v>
      </c>
      <c r="N41" s="86">
        <v>1</v>
      </c>
      <c r="O41" s="86">
        <v>1</v>
      </c>
      <c r="P41" s="86" t="s">
        <v>173</v>
      </c>
      <c r="Q41" s="113">
        <v>111.89400000000001</v>
      </c>
      <c r="R41" s="86" t="s">
        <v>173</v>
      </c>
      <c r="S41" s="86">
        <v>0</v>
      </c>
      <c r="T41" s="86">
        <v>0</v>
      </c>
      <c r="U41" s="113">
        <v>111.89400000000001</v>
      </c>
      <c r="V41" s="86" t="s">
        <v>173</v>
      </c>
      <c r="W41" s="113">
        <v>111.89400000000001</v>
      </c>
      <c r="X41" s="113">
        <v>132</v>
      </c>
      <c r="Y41" s="86" t="s">
        <v>174</v>
      </c>
      <c r="Z41" s="90" t="s">
        <v>67</v>
      </c>
      <c r="AA41" s="89">
        <v>42840</v>
      </c>
      <c r="AB41" s="89">
        <v>42840</v>
      </c>
      <c r="AC41" s="89">
        <v>42851</v>
      </c>
      <c r="AD41" s="89">
        <v>42852</v>
      </c>
      <c r="AE41" s="89">
        <v>42852</v>
      </c>
      <c r="AF41" s="87" t="s">
        <v>175</v>
      </c>
      <c r="AG41" s="89" t="s">
        <v>117</v>
      </c>
      <c r="AH41" s="89" t="s">
        <v>118</v>
      </c>
      <c r="AI41" s="89">
        <v>42915</v>
      </c>
      <c r="AJ41" s="87" t="s">
        <v>176</v>
      </c>
      <c r="AK41" s="87" t="s">
        <v>177</v>
      </c>
    </row>
    <row r="42" spans="1:37" ht="76.5" x14ac:dyDescent="0.25">
      <c r="A42" s="107" t="s">
        <v>73</v>
      </c>
      <c r="B42" s="105" t="s">
        <v>209</v>
      </c>
      <c r="C42" s="86">
        <v>2018</v>
      </c>
      <c r="D42" s="86" t="s">
        <v>60</v>
      </c>
      <c r="E42" s="88" t="s">
        <v>171</v>
      </c>
      <c r="F42" s="86" t="s">
        <v>172</v>
      </c>
      <c r="G42" s="86" t="s">
        <v>61</v>
      </c>
      <c r="H42" s="86" t="s">
        <v>112</v>
      </c>
      <c r="I42" s="113">
        <v>28.812999999999999</v>
      </c>
      <c r="J42" s="87" t="s">
        <v>64</v>
      </c>
      <c r="K42" s="113">
        <v>28.812999999999999</v>
      </c>
      <c r="L42" s="86" t="s">
        <v>65</v>
      </c>
      <c r="M42" s="87" t="s">
        <v>113</v>
      </c>
      <c r="N42" s="86">
        <v>1</v>
      </c>
      <c r="O42" s="86">
        <v>1</v>
      </c>
      <c r="P42" s="86" t="s">
        <v>173</v>
      </c>
      <c r="Q42" s="113">
        <v>28.812999999999999</v>
      </c>
      <c r="R42" s="86" t="s">
        <v>173</v>
      </c>
      <c r="S42" s="86">
        <v>0</v>
      </c>
      <c r="T42" s="86">
        <v>0</v>
      </c>
      <c r="U42" s="113">
        <v>28.812999999999999</v>
      </c>
      <c r="V42" s="86" t="s">
        <v>173</v>
      </c>
      <c r="W42" s="113">
        <v>28.812999999999999</v>
      </c>
      <c r="X42" s="113">
        <v>34</v>
      </c>
      <c r="Y42" s="86" t="s">
        <v>174</v>
      </c>
      <c r="Z42" s="90" t="s">
        <v>67</v>
      </c>
      <c r="AA42" s="89">
        <v>42840</v>
      </c>
      <c r="AB42" s="89">
        <v>42840</v>
      </c>
      <c r="AC42" s="89">
        <v>42851</v>
      </c>
      <c r="AD42" s="89">
        <v>42852</v>
      </c>
      <c r="AE42" s="89">
        <v>42852</v>
      </c>
      <c r="AF42" s="87" t="s">
        <v>175</v>
      </c>
      <c r="AG42" s="89" t="s">
        <v>117</v>
      </c>
      <c r="AH42" s="89" t="s">
        <v>118</v>
      </c>
      <c r="AI42" s="89">
        <v>42915</v>
      </c>
      <c r="AJ42" s="87" t="s">
        <v>176</v>
      </c>
      <c r="AK42" s="87" t="s">
        <v>177</v>
      </c>
    </row>
    <row r="43" spans="1:37" ht="63.75" x14ac:dyDescent="0.25">
      <c r="A43" s="107" t="s">
        <v>74</v>
      </c>
      <c r="B43" s="106" t="s">
        <v>105</v>
      </c>
      <c r="C43" s="86">
        <v>2018</v>
      </c>
      <c r="D43" s="87" t="s">
        <v>60</v>
      </c>
      <c r="E43" s="88" t="s">
        <v>136</v>
      </c>
      <c r="F43" s="87" t="s">
        <v>137</v>
      </c>
      <c r="G43" s="86" t="s">
        <v>61</v>
      </c>
      <c r="H43" s="87" t="s">
        <v>112</v>
      </c>
      <c r="I43" s="113">
        <v>37.452039999999997</v>
      </c>
      <c r="J43" s="87" t="s">
        <v>64</v>
      </c>
      <c r="K43" s="113">
        <v>37.452039999999997</v>
      </c>
      <c r="L43" s="87" t="s">
        <v>65</v>
      </c>
      <c r="M43" s="87" t="s">
        <v>113</v>
      </c>
      <c r="N43" s="87">
        <v>0</v>
      </c>
      <c r="O43" s="87">
        <v>0</v>
      </c>
      <c r="P43" s="88" t="s">
        <v>119</v>
      </c>
      <c r="Q43" s="88" t="s">
        <v>119</v>
      </c>
      <c r="R43" s="88" t="s">
        <v>119</v>
      </c>
      <c r="S43" s="87">
        <v>0</v>
      </c>
      <c r="T43" s="87">
        <v>0</v>
      </c>
      <c r="U43" s="113">
        <v>31.72</v>
      </c>
      <c r="V43" s="87" t="s">
        <v>138</v>
      </c>
      <c r="W43" s="113">
        <v>31.72</v>
      </c>
      <c r="X43" s="113">
        <v>30</v>
      </c>
      <c r="Y43" s="87" t="s">
        <v>137</v>
      </c>
      <c r="Z43" s="90" t="s">
        <v>67</v>
      </c>
      <c r="AA43" s="97">
        <v>42515</v>
      </c>
      <c r="AB43" s="97">
        <v>42516</v>
      </c>
      <c r="AC43" s="97">
        <v>42558</v>
      </c>
      <c r="AD43" s="97">
        <v>42563</v>
      </c>
      <c r="AE43" s="97">
        <v>42563</v>
      </c>
      <c r="AF43" s="87" t="s">
        <v>139</v>
      </c>
      <c r="AG43" s="97" t="s">
        <v>117</v>
      </c>
      <c r="AH43" s="97" t="s">
        <v>118</v>
      </c>
      <c r="AI43" s="91">
        <v>42628</v>
      </c>
      <c r="AJ43" s="87" t="s">
        <v>140</v>
      </c>
      <c r="AK43" s="87" t="s">
        <v>135</v>
      </c>
    </row>
    <row r="44" spans="1:37" ht="12.75" x14ac:dyDescent="0.25">
      <c r="A44" s="37" t="s">
        <v>41</v>
      </c>
      <c r="B44" s="92" t="s">
        <v>76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39"/>
      <c r="AG44" s="39"/>
      <c r="AH44" s="39"/>
      <c r="AI44" s="39"/>
      <c r="AJ44" s="39"/>
      <c r="AK44" s="39"/>
    </row>
    <row r="45" spans="1:37" ht="25.5" x14ac:dyDescent="0.25">
      <c r="A45" s="37" t="s">
        <v>77</v>
      </c>
      <c r="B45" s="61" t="s">
        <v>57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39"/>
      <c r="AG45" s="39"/>
      <c r="AH45" s="39"/>
      <c r="AI45" s="39"/>
      <c r="AJ45" s="39"/>
      <c r="AK45" s="39"/>
    </row>
    <row r="46" spans="1:37" ht="12.75" x14ac:dyDescent="0.25">
      <c r="A46" s="37" t="s">
        <v>78</v>
      </c>
      <c r="B46" s="61" t="s">
        <v>79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39"/>
      <c r="AG46" s="39"/>
      <c r="AH46" s="39"/>
      <c r="AI46" s="39"/>
      <c r="AJ46" s="39"/>
      <c r="AK46" s="39"/>
    </row>
    <row r="47" spans="1:37" s="102" customFormat="1" ht="89.25" x14ac:dyDescent="0.25">
      <c r="A47" s="107" t="s">
        <v>54</v>
      </c>
      <c r="B47" s="65" t="s">
        <v>156</v>
      </c>
      <c r="C47" s="86">
        <v>2018</v>
      </c>
      <c r="D47" s="86" t="s">
        <v>60</v>
      </c>
      <c r="E47" s="86" t="s">
        <v>80</v>
      </c>
      <c r="F47" s="86">
        <v>31401783174</v>
      </c>
      <c r="G47" s="86" t="s">
        <v>61</v>
      </c>
      <c r="H47" s="86" t="s">
        <v>112</v>
      </c>
      <c r="I47" s="118">
        <v>953824.45</v>
      </c>
      <c r="J47" s="86" t="s">
        <v>189</v>
      </c>
      <c r="K47" s="118">
        <v>953824.45</v>
      </c>
      <c r="L47" s="86" t="s">
        <v>65</v>
      </c>
      <c r="M47" s="86" t="s">
        <v>65</v>
      </c>
      <c r="N47" s="86">
        <v>1</v>
      </c>
      <c r="O47" s="86">
        <v>1</v>
      </c>
      <c r="P47" s="86" t="s">
        <v>66</v>
      </c>
      <c r="Q47" s="119">
        <v>925209.71649999998</v>
      </c>
      <c r="R47" s="94"/>
      <c r="S47" s="86">
        <v>0</v>
      </c>
      <c r="T47" s="86">
        <v>0</v>
      </c>
      <c r="U47" s="86"/>
      <c r="V47" s="86" t="s">
        <v>66</v>
      </c>
      <c r="W47" s="119">
        <v>925209.71649999998</v>
      </c>
      <c r="X47" s="109">
        <v>1953</v>
      </c>
      <c r="Y47" s="86">
        <v>121706</v>
      </c>
      <c r="Z47" s="90" t="s">
        <v>81</v>
      </c>
      <c r="AA47" s="89">
        <v>41980</v>
      </c>
      <c r="AB47" s="89">
        <v>41980</v>
      </c>
      <c r="AC47" s="89">
        <v>41988</v>
      </c>
      <c r="AD47" s="89">
        <v>41991</v>
      </c>
      <c r="AE47" s="89">
        <v>41991</v>
      </c>
      <c r="AF47" s="89" t="s">
        <v>82</v>
      </c>
      <c r="AG47" s="46"/>
      <c r="AH47" s="46"/>
      <c r="AI47" s="46"/>
      <c r="AJ47" s="46"/>
      <c r="AK47" s="46"/>
    </row>
    <row r="48" spans="1:37" s="102" customFormat="1" ht="89.25" x14ac:dyDescent="0.25">
      <c r="A48" s="107" t="s">
        <v>41</v>
      </c>
      <c r="B48" s="44" t="s">
        <v>157</v>
      </c>
      <c r="C48" s="86">
        <v>2018</v>
      </c>
      <c r="D48" s="86" t="s">
        <v>60</v>
      </c>
      <c r="E48" s="86" t="s">
        <v>83</v>
      </c>
      <c r="F48" s="86">
        <v>31401376999</v>
      </c>
      <c r="G48" s="86" t="s">
        <v>61</v>
      </c>
      <c r="H48" s="86" t="s">
        <v>112</v>
      </c>
      <c r="I48" s="118">
        <v>889749.93</v>
      </c>
      <c r="J48" s="86" t="s">
        <v>64</v>
      </c>
      <c r="K48" s="118">
        <v>889749.93</v>
      </c>
      <c r="L48" s="86" t="s">
        <v>65</v>
      </c>
      <c r="M48" s="86" t="s">
        <v>65</v>
      </c>
      <c r="N48" s="86">
        <v>1</v>
      </c>
      <c r="O48" s="86">
        <v>1</v>
      </c>
      <c r="P48" s="86" t="s">
        <v>66</v>
      </c>
      <c r="Q48" s="45">
        <v>863057.43209999998</v>
      </c>
      <c r="R48" s="94"/>
      <c r="S48" s="86">
        <v>0</v>
      </c>
      <c r="T48" s="86">
        <v>0</v>
      </c>
      <c r="U48" s="66"/>
      <c r="V48" s="86" t="s">
        <v>66</v>
      </c>
      <c r="W48" s="45">
        <v>863057.43209999998</v>
      </c>
      <c r="X48" s="109">
        <v>1435</v>
      </c>
      <c r="Y48" s="86">
        <v>122487</v>
      </c>
      <c r="Z48" s="90" t="s">
        <v>81</v>
      </c>
      <c r="AA48" s="89">
        <v>41845</v>
      </c>
      <c r="AB48" s="89">
        <v>42406</v>
      </c>
      <c r="AC48" s="89">
        <v>42051</v>
      </c>
      <c r="AD48" s="89">
        <v>42426</v>
      </c>
      <c r="AE48" s="89">
        <v>42426</v>
      </c>
      <c r="AF48" s="89" t="s">
        <v>84</v>
      </c>
      <c r="AG48" s="46"/>
      <c r="AH48" s="46"/>
      <c r="AI48" s="46"/>
      <c r="AJ48" s="46"/>
      <c r="AK48" s="46"/>
    </row>
    <row r="49" spans="1:37" s="102" customFormat="1" ht="165.75" x14ac:dyDescent="0.25">
      <c r="A49" s="107" t="s">
        <v>58</v>
      </c>
      <c r="B49" s="44" t="s">
        <v>158</v>
      </c>
      <c r="C49" s="86">
        <v>2019</v>
      </c>
      <c r="D49" s="86" t="s">
        <v>60</v>
      </c>
      <c r="E49" s="86" t="s">
        <v>85</v>
      </c>
      <c r="F49" s="86">
        <v>31502076068</v>
      </c>
      <c r="G49" s="86" t="s">
        <v>61</v>
      </c>
      <c r="H49" s="86" t="s">
        <v>112</v>
      </c>
      <c r="I49" s="45">
        <v>1444433.65</v>
      </c>
      <c r="J49" s="86" t="s">
        <v>64</v>
      </c>
      <c r="K49" s="45">
        <v>1444433.65</v>
      </c>
      <c r="L49" s="86" t="s">
        <v>65</v>
      </c>
      <c r="M49" s="86" t="s">
        <v>65</v>
      </c>
      <c r="N49" s="86">
        <v>3</v>
      </c>
      <c r="O49" s="86">
        <v>3</v>
      </c>
      <c r="P49" s="86" t="s">
        <v>86</v>
      </c>
      <c r="Q49" s="45">
        <v>1401100.64</v>
      </c>
      <c r="R49" s="86" t="s">
        <v>87</v>
      </c>
      <c r="S49" s="86">
        <v>0</v>
      </c>
      <c r="T49" s="86">
        <v>0</v>
      </c>
      <c r="U49" s="94"/>
      <c r="V49" s="86" t="s">
        <v>66</v>
      </c>
      <c r="W49" s="45">
        <v>1401100.64</v>
      </c>
      <c r="X49" s="109">
        <v>102514</v>
      </c>
      <c r="Y49" s="86">
        <v>122882</v>
      </c>
      <c r="Z49" s="90" t="s">
        <v>81</v>
      </c>
      <c r="AA49" s="89">
        <v>42062</v>
      </c>
      <c r="AB49" s="89">
        <v>42062</v>
      </c>
      <c r="AC49" s="89">
        <v>42076</v>
      </c>
      <c r="AD49" s="89">
        <v>42082</v>
      </c>
      <c r="AE49" s="89">
        <v>42082</v>
      </c>
      <c r="AF49" s="89" t="s">
        <v>88</v>
      </c>
      <c r="AG49" s="46"/>
      <c r="AH49" s="46"/>
      <c r="AI49" s="46"/>
      <c r="AJ49" s="46"/>
      <c r="AK49" s="46"/>
    </row>
    <row r="50" spans="1:37" s="102" customFormat="1" ht="165.75" x14ac:dyDescent="0.25">
      <c r="A50" s="107" t="s">
        <v>59</v>
      </c>
      <c r="B50" s="44" t="s">
        <v>159</v>
      </c>
      <c r="C50" s="86">
        <v>2018</v>
      </c>
      <c r="D50" s="86" t="s">
        <v>60</v>
      </c>
      <c r="E50" s="86" t="s">
        <v>89</v>
      </c>
      <c r="F50" s="86">
        <v>31502080898</v>
      </c>
      <c r="G50" s="86" t="s">
        <v>61</v>
      </c>
      <c r="H50" s="86" t="s">
        <v>112</v>
      </c>
      <c r="I50" s="96" t="s">
        <v>190</v>
      </c>
      <c r="J50" s="86" t="s">
        <v>64</v>
      </c>
      <c r="K50" s="96" t="s">
        <v>190</v>
      </c>
      <c r="L50" s="86" t="s">
        <v>65</v>
      </c>
      <c r="M50" s="86" t="s">
        <v>65</v>
      </c>
      <c r="N50" s="86">
        <v>3</v>
      </c>
      <c r="O50" s="86">
        <v>3</v>
      </c>
      <c r="P50" s="86" t="s">
        <v>86</v>
      </c>
      <c r="Q50" s="45">
        <v>1227277.3770000001</v>
      </c>
      <c r="R50" s="86" t="s">
        <v>87</v>
      </c>
      <c r="S50" s="86">
        <v>0</v>
      </c>
      <c r="T50" s="86">
        <v>0</v>
      </c>
      <c r="U50" s="94"/>
      <c r="V50" s="86" t="s">
        <v>66</v>
      </c>
      <c r="W50" s="45">
        <v>1227277.3770000001</v>
      </c>
      <c r="X50" s="109">
        <v>1984</v>
      </c>
      <c r="Y50" s="86">
        <v>122914</v>
      </c>
      <c r="Z50" s="90" t="s">
        <v>81</v>
      </c>
      <c r="AA50" s="89">
        <v>42062</v>
      </c>
      <c r="AB50" s="89">
        <v>42062</v>
      </c>
      <c r="AC50" s="89">
        <v>42076</v>
      </c>
      <c r="AD50" s="89">
        <v>42466</v>
      </c>
      <c r="AE50" s="89">
        <v>42466</v>
      </c>
      <c r="AF50" s="89" t="s">
        <v>90</v>
      </c>
      <c r="AG50" s="46"/>
      <c r="AH50" s="46"/>
      <c r="AI50" s="46"/>
      <c r="AJ50" s="46"/>
      <c r="AK50" s="46"/>
    </row>
    <row r="51" spans="1:37" s="102" customFormat="1" ht="51" x14ac:dyDescent="0.25">
      <c r="A51" s="107" t="s">
        <v>42</v>
      </c>
      <c r="B51" s="82" t="s">
        <v>160</v>
      </c>
      <c r="C51" s="86">
        <v>2018</v>
      </c>
      <c r="D51" s="87" t="s">
        <v>60</v>
      </c>
      <c r="E51" s="88" t="s">
        <v>178</v>
      </c>
      <c r="F51" s="87">
        <v>115664</v>
      </c>
      <c r="G51" s="86" t="s">
        <v>61</v>
      </c>
      <c r="H51" s="86" t="s">
        <v>112</v>
      </c>
      <c r="I51" s="116">
        <f>169919.44776/1.18</f>
        <v>143999.53200000001</v>
      </c>
      <c r="J51" s="87" t="s">
        <v>64</v>
      </c>
      <c r="K51" s="116">
        <f>169919.44776/1.18</f>
        <v>143999.53200000001</v>
      </c>
      <c r="L51" s="87" t="s">
        <v>65</v>
      </c>
      <c r="M51" s="86" t="s">
        <v>65</v>
      </c>
      <c r="N51" s="49">
        <v>2</v>
      </c>
      <c r="O51" s="49">
        <v>2</v>
      </c>
      <c r="P51" s="86" t="s">
        <v>179</v>
      </c>
      <c r="Q51" s="116">
        <f>166521.05881/1.18</f>
        <v>141119.54136440679</v>
      </c>
      <c r="R51" s="49" t="s">
        <v>180</v>
      </c>
      <c r="S51" s="49">
        <v>0</v>
      </c>
      <c r="T51" s="49">
        <v>0</v>
      </c>
      <c r="U51" s="116">
        <f>166521.05881/1.18</f>
        <v>141119.54136440679</v>
      </c>
      <c r="V51" s="86" t="s">
        <v>181</v>
      </c>
      <c r="W51" s="49">
        <f>166521.05881/1.18</f>
        <v>141119.54136440679</v>
      </c>
      <c r="X51" s="117">
        <v>270</v>
      </c>
      <c r="Y51" s="87" t="s">
        <v>182</v>
      </c>
      <c r="Z51" s="90" t="s">
        <v>81</v>
      </c>
      <c r="AA51" s="97">
        <v>41548</v>
      </c>
      <c r="AB51" s="97">
        <v>41548</v>
      </c>
      <c r="AC51" s="97">
        <v>41567</v>
      </c>
      <c r="AD51" s="97">
        <v>41567</v>
      </c>
      <c r="AE51" s="97">
        <v>41567</v>
      </c>
      <c r="AF51" s="88">
        <v>115664</v>
      </c>
      <c r="AG51" s="97"/>
      <c r="AH51" s="97"/>
      <c r="AI51" s="64"/>
      <c r="AJ51" s="46"/>
      <c r="AK51" s="46"/>
    </row>
    <row r="52" spans="1:37" s="102" customFormat="1" ht="51" x14ac:dyDescent="0.25">
      <c r="A52" s="107" t="s">
        <v>92</v>
      </c>
      <c r="B52" s="110" t="s">
        <v>161</v>
      </c>
      <c r="C52" s="86">
        <v>2018</v>
      </c>
      <c r="D52" s="87" t="s">
        <v>60</v>
      </c>
      <c r="E52" s="88" t="s">
        <v>183</v>
      </c>
      <c r="F52" s="49">
        <v>116773</v>
      </c>
      <c r="G52" s="86" t="s">
        <v>61</v>
      </c>
      <c r="H52" s="86" t="s">
        <v>112</v>
      </c>
      <c r="I52" s="116">
        <f>258079.0744/1.18</f>
        <v>218711.08000000002</v>
      </c>
      <c r="J52" s="87" t="s">
        <v>64</v>
      </c>
      <c r="K52" s="116">
        <f>258079.0744/1.18</f>
        <v>218711.08000000002</v>
      </c>
      <c r="L52" s="87" t="s">
        <v>65</v>
      </c>
      <c r="M52" s="86" t="s">
        <v>65</v>
      </c>
      <c r="N52" s="49">
        <v>2</v>
      </c>
      <c r="O52" s="49">
        <v>2</v>
      </c>
      <c r="P52" s="86" t="s">
        <v>179</v>
      </c>
      <c r="Q52" s="116">
        <f>239060/1.18</f>
        <v>202593.22033898305</v>
      </c>
      <c r="R52" s="49" t="s">
        <v>180</v>
      </c>
      <c r="S52" s="49">
        <v>0</v>
      </c>
      <c r="T52" s="49">
        <v>0</v>
      </c>
      <c r="U52" s="116">
        <f>239060/1.18</f>
        <v>202593.22033898305</v>
      </c>
      <c r="V52" s="86" t="s">
        <v>181</v>
      </c>
      <c r="W52" s="49">
        <f>239060/1.18</f>
        <v>202593.22033898305</v>
      </c>
      <c r="X52" s="117">
        <v>504</v>
      </c>
      <c r="Y52" s="49" t="s">
        <v>184</v>
      </c>
      <c r="Z52" s="90" t="s">
        <v>81</v>
      </c>
      <c r="AA52" s="115">
        <v>41667</v>
      </c>
      <c r="AB52" s="115">
        <v>41667</v>
      </c>
      <c r="AC52" s="115">
        <v>41688</v>
      </c>
      <c r="AD52" s="115">
        <v>41688</v>
      </c>
      <c r="AE52" s="115">
        <v>41688</v>
      </c>
      <c r="AF52" s="88">
        <v>116773</v>
      </c>
      <c r="AG52" s="46"/>
      <c r="AH52" s="46"/>
      <c r="AI52" s="46"/>
      <c r="AJ52" s="46"/>
      <c r="AK52" s="46"/>
    </row>
    <row r="53" spans="1:37" s="102" customFormat="1" ht="76.5" x14ac:dyDescent="0.25">
      <c r="A53" s="107" t="s">
        <v>43</v>
      </c>
      <c r="B53" s="104" t="s">
        <v>162</v>
      </c>
      <c r="C53" s="86">
        <v>2018</v>
      </c>
      <c r="D53" s="87" t="s">
        <v>60</v>
      </c>
      <c r="E53" s="88" t="s">
        <v>185</v>
      </c>
      <c r="F53" s="87">
        <v>115663</v>
      </c>
      <c r="G53" s="86" t="s">
        <v>61</v>
      </c>
      <c r="H53" s="86" t="s">
        <v>112</v>
      </c>
      <c r="I53" s="116">
        <f>208195.072/1.18</f>
        <v>176436.50169491526</v>
      </c>
      <c r="J53" s="87" t="s">
        <v>64</v>
      </c>
      <c r="K53" s="116">
        <f>208195.072/1.18</f>
        <v>176436.50169491526</v>
      </c>
      <c r="L53" s="87" t="s">
        <v>65</v>
      </c>
      <c r="M53" s="86" t="s">
        <v>65</v>
      </c>
      <c r="N53" s="49">
        <v>3</v>
      </c>
      <c r="O53" s="49">
        <v>3</v>
      </c>
      <c r="P53" s="86" t="s">
        <v>186</v>
      </c>
      <c r="Q53" s="116">
        <f>204031.17057/1.18</f>
        <v>172907.77166949151</v>
      </c>
      <c r="R53" s="86" t="s">
        <v>187</v>
      </c>
      <c r="S53" s="49">
        <v>0</v>
      </c>
      <c r="T53" s="49">
        <v>0</v>
      </c>
      <c r="U53" s="116">
        <f>204031.17057/1.18</f>
        <v>172907.77166949151</v>
      </c>
      <c r="V53" s="86" t="s">
        <v>181</v>
      </c>
      <c r="W53" s="49">
        <f>204031.17057/1.18</f>
        <v>172907.77166949151</v>
      </c>
      <c r="X53" s="117">
        <v>10919</v>
      </c>
      <c r="Y53" s="87" t="s">
        <v>188</v>
      </c>
      <c r="Z53" s="90" t="s">
        <v>81</v>
      </c>
      <c r="AA53" s="97">
        <v>41548</v>
      </c>
      <c r="AB53" s="97">
        <v>41548</v>
      </c>
      <c r="AC53" s="97">
        <v>41567</v>
      </c>
      <c r="AD53" s="97">
        <v>41567</v>
      </c>
      <c r="AE53" s="97">
        <v>41567</v>
      </c>
      <c r="AF53" s="88">
        <v>115663</v>
      </c>
      <c r="AG53" s="46"/>
      <c r="AH53" s="46"/>
      <c r="AI53" s="46"/>
      <c r="AJ53" s="46"/>
      <c r="AK53" s="46"/>
    </row>
    <row r="54" spans="1:37" s="102" customFormat="1" ht="38.25" x14ac:dyDescent="0.25">
      <c r="A54" s="107" t="s">
        <v>73</v>
      </c>
      <c r="B54" s="104" t="s">
        <v>163</v>
      </c>
      <c r="C54" s="86">
        <v>2018</v>
      </c>
      <c r="D54" s="86" t="s">
        <v>60</v>
      </c>
      <c r="E54" s="87" t="s">
        <v>131</v>
      </c>
      <c r="F54" s="87">
        <v>31704972609</v>
      </c>
      <c r="G54" s="87" t="s">
        <v>61</v>
      </c>
      <c r="H54" s="86" t="s">
        <v>112</v>
      </c>
      <c r="I54" s="120">
        <v>228</v>
      </c>
      <c r="J54" s="86" t="s">
        <v>64</v>
      </c>
      <c r="K54" s="120">
        <v>228</v>
      </c>
      <c r="L54" s="86" t="s">
        <v>65</v>
      </c>
      <c r="M54" s="87" t="s">
        <v>113</v>
      </c>
      <c r="N54" s="86">
        <v>0</v>
      </c>
      <c r="O54" s="86">
        <v>0</v>
      </c>
      <c r="P54" s="87" t="s">
        <v>119</v>
      </c>
      <c r="Q54" s="87" t="s">
        <v>119</v>
      </c>
      <c r="R54" s="87" t="s">
        <v>119</v>
      </c>
      <c r="S54" s="87">
        <v>0</v>
      </c>
      <c r="T54" s="87">
        <v>0</v>
      </c>
      <c r="U54" s="114">
        <v>198.233</v>
      </c>
      <c r="V54" s="86" t="s">
        <v>115</v>
      </c>
      <c r="W54" s="114">
        <v>198.233</v>
      </c>
      <c r="X54" s="122">
        <v>90</v>
      </c>
      <c r="Y54" s="87">
        <v>31704972609</v>
      </c>
      <c r="Z54" s="90" t="s">
        <v>67</v>
      </c>
      <c r="AA54" s="97">
        <v>42919</v>
      </c>
      <c r="AB54" s="97">
        <v>42919</v>
      </c>
      <c r="AC54" s="97">
        <v>42839</v>
      </c>
      <c r="AD54" s="97">
        <v>42839</v>
      </c>
      <c r="AE54" s="97">
        <v>42839</v>
      </c>
      <c r="AF54" s="87" t="s">
        <v>132</v>
      </c>
      <c r="AG54" s="89" t="s">
        <v>117</v>
      </c>
      <c r="AH54" s="89" t="s">
        <v>118</v>
      </c>
      <c r="AI54" s="97">
        <v>42908</v>
      </c>
      <c r="AJ54" s="87" t="s">
        <v>132</v>
      </c>
      <c r="AK54" s="87" t="s">
        <v>191</v>
      </c>
    </row>
    <row r="55" spans="1:37" s="102" customFormat="1" ht="38.25" x14ac:dyDescent="0.25">
      <c r="A55" s="107" t="s">
        <v>74</v>
      </c>
      <c r="B55" s="104" t="s">
        <v>164</v>
      </c>
      <c r="C55" s="86">
        <v>2018</v>
      </c>
      <c r="D55" s="86" t="s">
        <v>60</v>
      </c>
      <c r="E55" s="87" t="s">
        <v>131</v>
      </c>
      <c r="F55" s="87">
        <v>31704972609</v>
      </c>
      <c r="G55" s="87" t="s">
        <v>61</v>
      </c>
      <c r="H55" s="86" t="s">
        <v>112</v>
      </c>
      <c r="I55" s="120">
        <v>252</v>
      </c>
      <c r="J55" s="95" t="s">
        <v>64</v>
      </c>
      <c r="K55" s="120">
        <v>252</v>
      </c>
      <c r="L55" s="86" t="s">
        <v>65</v>
      </c>
      <c r="M55" s="87" t="s">
        <v>113</v>
      </c>
      <c r="N55" s="86">
        <v>0</v>
      </c>
      <c r="O55" s="86">
        <v>0</v>
      </c>
      <c r="P55" s="87" t="s">
        <v>119</v>
      </c>
      <c r="Q55" s="87" t="s">
        <v>119</v>
      </c>
      <c r="R55" s="87" t="s">
        <v>119</v>
      </c>
      <c r="S55" s="87">
        <v>0</v>
      </c>
      <c r="T55" s="87">
        <v>0</v>
      </c>
      <c r="U55" s="119">
        <v>221.02699999999999</v>
      </c>
      <c r="V55" s="86" t="s">
        <v>115</v>
      </c>
      <c r="W55" s="119">
        <v>221.02699999999999</v>
      </c>
      <c r="X55" s="122">
        <v>65</v>
      </c>
      <c r="Y55" s="87">
        <v>31704972609</v>
      </c>
      <c r="Z55" s="90" t="s">
        <v>67</v>
      </c>
      <c r="AA55" s="97">
        <v>42919</v>
      </c>
      <c r="AB55" s="97">
        <v>42919</v>
      </c>
      <c r="AC55" s="97">
        <v>42839</v>
      </c>
      <c r="AD55" s="97">
        <v>42839</v>
      </c>
      <c r="AE55" s="97">
        <v>42839</v>
      </c>
      <c r="AF55" s="87" t="s">
        <v>132</v>
      </c>
      <c r="AG55" s="89" t="s">
        <v>117</v>
      </c>
      <c r="AH55" s="89" t="s">
        <v>118</v>
      </c>
      <c r="AI55" s="97">
        <v>42908</v>
      </c>
      <c r="AJ55" s="87" t="s">
        <v>132</v>
      </c>
      <c r="AK55" s="87" t="s">
        <v>191</v>
      </c>
    </row>
    <row r="56" spans="1:37" s="102" customFormat="1" ht="38.25" x14ac:dyDescent="0.25">
      <c r="A56" s="107" t="s">
        <v>75</v>
      </c>
      <c r="B56" s="111" t="s">
        <v>165</v>
      </c>
      <c r="C56" s="86">
        <v>2018</v>
      </c>
      <c r="D56" s="86" t="s">
        <v>60</v>
      </c>
      <c r="E56" s="87" t="s">
        <v>131</v>
      </c>
      <c r="F56" s="87">
        <v>31704972609</v>
      </c>
      <c r="G56" s="87" t="s">
        <v>61</v>
      </c>
      <c r="H56" s="86" t="s">
        <v>112</v>
      </c>
      <c r="I56" s="120">
        <v>669</v>
      </c>
      <c r="J56" s="86" t="s">
        <v>64</v>
      </c>
      <c r="K56" s="120">
        <v>669</v>
      </c>
      <c r="L56" s="86" t="s">
        <v>65</v>
      </c>
      <c r="M56" s="87" t="s">
        <v>113</v>
      </c>
      <c r="N56" s="86">
        <v>0</v>
      </c>
      <c r="O56" s="86">
        <v>0</v>
      </c>
      <c r="P56" s="87" t="s">
        <v>119</v>
      </c>
      <c r="Q56" s="87" t="s">
        <v>119</v>
      </c>
      <c r="R56" s="87" t="s">
        <v>119</v>
      </c>
      <c r="S56" s="87">
        <v>0</v>
      </c>
      <c r="T56" s="87">
        <v>0</v>
      </c>
      <c r="U56" s="114">
        <v>585.73</v>
      </c>
      <c r="V56" s="86" t="s">
        <v>115</v>
      </c>
      <c r="W56" s="114">
        <v>585.73</v>
      </c>
      <c r="X56" s="122">
        <v>148</v>
      </c>
      <c r="Y56" s="87">
        <v>31704972609</v>
      </c>
      <c r="Z56" s="90" t="s">
        <v>67</v>
      </c>
      <c r="AA56" s="97">
        <v>42919</v>
      </c>
      <c r="AB56" s="97">
        <v>42919</v>
      </c>
      <c r="AC56" s="97">
        <v>42839</v>
      </c>
      <c r="AD56" s="97">
        <v>42839</v>
      </c>
      <c r="AE56" s="97">
        <v>42839</v>
      </c>
      <c r="AF56" s="87" t="s">
        <v>132</v>
      </c>
      <c r="AG56" s="89" t="s">
        <v>117</v>
      </c>
      <c r="AH56" s="89" t="s">
        <v>118</v>
      </c>
      <c r="AI56" s="97">
        <v>42908</v>
      </c>
      <c r="AJ56" s="87" t="s">
        <v>132</v>
      </c>
      <c r="AK56" s="87" t="s">
        <v>191</v>
      </c>
    </row>
    <row r="57" spans="1:37" s="102" customFormat="1" ht="51" x14ac:dyDescent="0.25">
      <c r="A57" s="107" t="s">
        <v>44</v>
      </c>
      <c r="B57" s="111" t="s">
        <v>166</v>
      </c>
      <c r="C57" s="86">
        <v>2017</v>
      </c>
      <c r="D57" s="86" t="s">
        <v>60</v>
      </c>
      <c r="E57" s="88" t="s">
        <v>121</v>
      </c>
      <c r="F57" s="86" t="s">
        <v>122</v>
      </c>
      <c r="G57" s="86" t="s">
        <v>61</v>
      </c>
      <c r="H57" s="86" t="s">
        <v>112</v>
      </c>
      <c r="I57" s="120">
        <v>359.33051</v>
      </c>
      <c r="J57" s="86" t="s">
        <v>64</v>
      </c>
      <c r="K57" s="120">
        <v>359.33051</v>
      </c>
      <c r="L57" s="86" t="s">
        <v>65</v>
      </c>
      <c r="M57" s="86" t="s">
        <v>65</v>
      </c>
      <c r="N57" s="86">
        <v>1</v>
      </c>
      <c r="O57" s="86">
        <v>1</v>
      </c>
      <c r="P57" s="87" t="s">
        <v>123</v>
      </c>
      <c r="Q57" s="120">
        <v>359.33051</v>
      </c>
      <c r="R57" s="88" t="s">
        <v>119</v>
      </c>
      <c r="S57" s="86">
        <v>0</v>
      </c>
      <c r="T57" s="86">
        <v>0</v>
      </c>
      <c r="U57" s="45"/>
      <c r="V57" s="86" t="s">
        <v>123</v>
      </c>
      <c r="W57" s="124">
        <v>359.33051</v>
      </c>
      <c r="X57" s="122">
        <v>37</v>
      </c>
      <c r="Y57" s="86" t="s">
        <v>122</v>
      </c>
      <c r="Z57" s="90" t="s">
        <v>67</v>
      </c>
      <c r="AA57" s="89">
        <v>42705</v>
      </c>
      <c r="AB57" s="89">
        <v>42705</v>
      </c>
      <c r="AC57" s="89">
        <v>42718</v>
      </c>
      <c r="AD57" s="89">
        <v>42747</v>
      </c>
      <c r="AE57" s="89">
        <v>42747</v>
      </c>
      <c r="AF57" s="87" t="s">
        <v>124</v>
      </c>
      <c r="AG57" s="89" t="s">
        <v>119</v>
      </c>
      <c r="AH57" s="89" t="s">
        <v>119</v>
      </c>
      <c r="AI57" s="89" t="s">
        <v>119</v>
      </c>
      <c r="AJ57" s="87" t="s">
        <v>119</v>
      </c>
      <c r="AK57" s="46"/>
    </row>
    <row r="58" spans="1:37" s="102" customFormat="1" ht="51" x14ac:dyDescent="0.25">
      <c r="A58" s="107" t="s">
        <v>102</v>
      </c>
      <c r="B58" s="104" t="s">
        <v>167</v>
      </c>
      <c r="C58" s="86">
        <v>2018</v>
      </c>
      <c r="D58" s="88" t="s">
        <v>60</v>
      </c>
      <c r="E58" s="88" t="s">
        <v>133</v>
      </c>
      <c r="F58" s="88">
        <v>31705198792</v>
      </c>
      <c r="G58" s="87" t="s">
        <v>61</v>
      </c>
      <c r="H58" s="86" t="s">
        <v>112</v>
      </c>
      <c r="I58" s="121">
        <v>344</v>
      </c>
      <c r="J58" s="86" t="s">
        <v>64</v>
      </c>
      <c r="K58" s="121">
        <v>344</v>
      </c>
      <c r="L58" s="86" t="s">
        <v>65</v>
      </c>
      <c r="M58" s="86" t="s">
        <v>65</v>
      </c>
      <c r="N58" s="87">
        <v>0</v>
      </c>
      <c r="O58" s="87">
        <v>0</v>
      </c>
      <c r="P58" s="87" t="s">
        <v>119</v>
      </c>
      <c r="Q58" s="87" t="s">
        <v>119</v>
      </c>
      <c r="R58" s="87" t="s">
        <v>119</v>
      </c>
      <c r="S58" s="86">
        <v>0</v>
      </c>
      <c r="T58" s="86">
        <v>0</v>
      </c>
      <c r="U58" s="119">
        <v>245.31299999999999</v>
      </c>
      <c r="V58" s="87" t="s">
        <v>123</v>
      </c>
      <c r="W58" s="119">
        <v>245.31299999999999</v>
      </c>
      <c r="X58" s="122">
        <v>115</v>
      </c>
      <c r="Y58" s="87">
        <v>31705198792</v>
      </c>
      <c r="Z58" s="90" t="s">
        <v>67</v>
      </c>
      <c r="AA58" s="97">
        <v>42887</v>
      </c>
      <c r="AB58" s="97">
        <v>42887</v>
      </c>
      <c r="AC58" s="97">
        <v>42904</v>
      </c>
      <c r="AD58" s="97">
        <v>42905</v>
      </c>
      <c r="AE58" s="97">
        <v>42905</v>
      </c>
      <c r="AF58" s="87" t="s">
        <v>146</v>
      </c>
      <c r="AG58" s="87" t="s">
        <v>117</v>
      </c>
      <c r="AH58" s="87" t="s">
        <v>118</v>
      </c>
      <c r="AI58" s="97">
        <v>42998</v>
      </c>
      <c r="AJ58" s="87" t="s">
        <v>147</v>
      </c>
      <c r="AK58" s="87"/>
    </row>
    <row r="59" spans="1:37" s="102" customFormat="1" ht="51" x14ac:dyDescent="0.25">
      <c r="A59" s="107" t="s">
        <v>45</v>
      </c>
      <c r="B59" s="104" t="s">
        <v>168</v>
      </c>
      <c r="C59" s="86">
        <v>2018</v>
      </c>
      <c r="D59" s="88" t="s">
        <v>60</v>
      </c>
      <c r="E59" s="88" t="s">
        <v>133</v>
      </c>
      <c r="F59" s="88">
        <v>31705198792</v>
      </c>
      <c r="G59" s="87" t="s">
        <v>61</v>
      </c>
      <c r="H59" s="86" t="s">
        <v>112</v>
      </c>
      <c r="I59" s="121">
        <v>627</v>
      </c>
      <c r="J59" s="86" t="s">
        <v>64</v>
      </c>
      <c r="K59" s="121">
        <v>627</v>
      </c>
      <c r="L59" s="86" t="s">
        <v>65</v>
      </c>
      <c r="M59" s="86" t="s">
        <v>65</v>
      </c>
      <c r="N59" s="87">
        <v>0</v>
      </c>
      <c r="O59" s="87">
        <v>0</v>
      </c>
      <c r="P59" s="87" t="s">
        <v>119</v>
      </c>
      <c r="Q59" s="87" t="s">
        <v>119</v>
      </c>
      <c r="R59" s="87" t="s">
        <v>119</v>
      </c>
      <c r="S59" s="86">
        <v>0</v>
      </c>
      <c r="T59" s="86">
        <v>0</v>
      </c>
      <c r="U59" s="125">
        <v>627</v>
      </c>
      <c r="V59" s="87" t="s">
        <v>123</v>
      </c>
      <c r="W59" s="125">
        <v>627</v>
      </c>
      <c r="X59" s="122">
        <v>257</v>
      </c>
      <c r="Y59" s="87">
        <v>31705198792</v>
      </c>
      <c r="Z59" s="90" t="s">
        <v>67</v>
      </c>
      <c r="AA59" s="97">
        <v>42887</v>
      </c>
      <c r="AB59" s="97">
        <v>42887</v>
      </c>
      <c r="AC59" s="97">
        <v>42904</v>
      </c>
      <c r="AD59" s="97">
        <v>42905</v>
      </c>
      <c r="AE59" s="97">
        <v>42905</v>
      </c>
      <c r="AF59" s="87" t="s">
        <v>146</v>
      </c>
      <c r="AG59" s="87" t="s">
        <v>117</v>
      </c>
      <c r="AH59" s="87" t="s">
        <v>118</v>
      </c>
      <c r="AI59" s="97">
        <v>42998</v>
      </c>
      <c r="AJ59" s="87" t="s">
        <v>147</v>
      </c>
      <c r="AK59" s="87"/>
    </row>
    <row r="60" spans="1:37" s="102" customFormat="1" ht="38.25" x14ac:dyDescent="0.25">
      <c r="A60" s="107" t="s">
        <v>215</v>
      </c>
      <c r="B60" s="104" t="s">
        <v>104</v>
      </c>
      <c r="C60" s="86">
        <v>2018</v>
      </c>
      <c r="D60" s="86" t="s">
        <v>60</v>
      </c>
      <c r="E60" s="88" t="s">
        <v>141</v>
      </c>
      <c r="F60" s="86" t="s">
        <v>142</v>
      </c>
      <c r="G60" s="86" t="s">
        <v>192</v>
      </c>
      <c r="H60" s="86" t="s">
        <v>112</v>
      </c>
      <c r="I60" s="120">
        <v>10288.9722</v>
      </c>
      <c r="J60" s="86" t="s">
        <v>64</v>
      </c>
      <c r="K60" s="120">
        <v>10288.9722</v>
      </c>
      <c r="L60" s="86" t="s">
        <v>65</v>
      </c>
      <c r="M60" s="87" t="s">
        <v>113</v>
      </c>
      <c r="N60" s="86">
        <v>0</v>
      </c>
      <c r="O60" s="86">
        <v>0</v>
      </c>
      <c r="P60" s="86" t="s">
        <v>119</v>
      </c>
      <c r="Q60" s="96" t="s">
        <v>119</v>
      </c>
      <c r="R60" s="86" t="s">
        <v>119</v>
      </c>
      <c r="S60" s="86">
        <v>0</v>
      </c>
      <c r="T60" s="86">
        <v>0</v>
      </c>
      <c r="U60" s="124">
        <v>9455.5654500000001</v>
      </c>
      <c r="V60" s="86" t="s">
        <v>143</v>
      </c>
      <c r="W60" s="124">
        <v>9455.5654500000001</v>
      </c>
      <c r="X60" s="123">
        <v>962</v>
      </c>
      <c r="Y60" s="86" t="s">
        <v>142</v>
      </c>
      <c r="Z60" s="90" t="s">
        <v>67</v>
      </c>
      <c r="AA60" s="89">
        <v>42896</v>
      </c>
      <c r="AB60" s="89">
        <v>42896</v>
      </c>
      <c r="AC60" s="89">
        <v>42910</v>
      </c>
      <c r="AD60" s="89">
        <v>42912</v>
      </c>
      <c r="AE60" s="89">
        <v>42912</v>
      </c>
      <c r="AF60" s="89" t="s">
        <v>144</v>
      </c>
      <c r="AG60" s="89" t="s">
        <v>117</v>
      </c>
      <c r="AH60" s="89" t="s">
        <v>118</v>
      </c>
      <c r="AI60" s="89">
        <v>42635</v>
      </c>
      <c r="AJ60" s="87" t="s">
        <v>145</v>
      </c>
      <c r="AK60" s="87"/>
    </row>
    <row r="61" spans="1:37" s="102" customFormat="1" ht="38.25" x14ac:dyDescent="0.25">
      <c r="A61" s="107" t="s">
        <v>216</v>
      </c>
      <c r="B61" s="104" t="s">
        <v>91</v>
      </c>
      <c r="C61" s="86">
        <v>2018</v>
      </c>
      <c r="D61" s="86" t="s">
        <v>60</v>
      </c>
      <c r="E61" s="88" t="s">
        <v>126</v>
      </c>
      <c r="F61" s="86">
        <v>31604493430</v>
      </c>
      <c r="G61" s="86" t="s">
        <v>61</v>
      </c>
      <c r="H61" s="86" t="s">
        <v>112</v>
      </c>
      <c r="I61" s="120">
        <v>24125.599999999999</v>
      </c>
      <c r="J61" s="86" t="s">
        <v>64</v>
      </c>
      <c r="K61" s="120">
        <v>24125.599999999999</v>
      </c>
      <c r="L61" s="86" t="s">
        <v>65</v>
      </c>
      <c r="M61" s="86" t="s">
        <v>65</v>
      </c>
      <c r="N61" s="86">
        <v>2</v>
      </c>
      <c r="O61" s="86">
        <v>2</v>
      </c>
      <c r="P61" s="87" t="s">
        <v>127</v>
      </c>
      <c r="Q61" s="120">
        <v>24125.599999999999</v>
      </c>
      <c r="R61" s="87" t="s">
        <v>128</v>
      </c>
      <c r="S61" s="86">
        <v>0</v>
      </c>
      <c r="T61" s="86">
        <v>0</v>
      </c>
      <c r="U61" s="124">
        <v>16525.423729999999</v>
      </c>
      <c r="V61" s="86" t="s">
        <v>129</v>
      </c>
      <c r="W61" s="124">
        <v>16525.423729999999</v>
      </c>
      <c r="X61" s="122">
        <v>4434</v>
      </c>
      <c r="Y61" s="86" t="s">
        <v>130</v>
      </c>
      <c r="Z61" s="90" t="s">
        <v>67</v>
      </c>
      <c r="AA61" s="89">
        <v>42750</v>
      </c>
      <c r="AB61" s="89">
        <v>42750</v>
      </c>
      <c r="AC61" s="89">
        <v>42753</v>
      </c>
      <c r="AD61" s="89">
        <v>42769</v>
      </c>
      <c r="AE61" s="89">
        <v>42769</v>
      </c>
      <c r="AF61" s="87" t="s">
        <v>130</v>
      </c>
      <c r="AG61" s="89" t="s">
        <v>119</v>
      </c>
      <c r="AH61" s="89" t="s">
        <v>119</v>
      </c>
      <c r="AI61" s="89" t="s">
        <v>119</v>
      </c>
      <c r="AJ61" s="87" t="s">
        <v>119</v>
      </c>
      <c r="AK61" s="87"/>
    </row>
    <row r="62" spans="1:37" s="102" customFormat="1" ht="127.5" x14ac:dyDescent="0.25">
      <c r="A62" s="107" t="s">
        <v>217</v>
      </c>
      <c r="B62" s="104" t="s">
        <v>169</v>
      </c>
      <c r="C62" s="86">
        <v>2017</v>
      </c>
      <c r="D62" s="86" t="s">
        <v>60</v>
      </c>
      <c r="E62" s="86" t="s">
        <v>93</v>
      </c>
      <c r="F62" s="86">
        <v>31603561242</v>
      </c>
      <c r="G62" s="86" t="s">
        <v>61</v>
      </c>
      <c r="H62" s="86" t="s">
        <v>112</v>
      </c>
      <c r="I62" s="45">
        <v>7714.25</v>
      </c>
      <c r="J62" s="86" t="s">
        <v>64</v>
      </c>
      <c r="K62" s="45">
        <v>7714.25</v>
      </c>
      <c r="L62" s="86" t="s">
        <v>65</v>
      </c>
      <c r="M62" s="86" t="s">
        <v>65</v>
      </c>
      <c r="N62" s="86">
        <v>2</v>
      </c>
      <c r="O62" s="86">
        <v>2</v>
      </c>
      <c r="P62" s="86" t="s">
        <v>94</v>
      </c>
      <c r="Q62" s="86" t="s">
        <v>95</v>
      </c>
      <c r="R62" s="86" t="s">
        <v>96</v>
      </c>
      <c r="S62" s="86">
        <v>0</v>
      </c>
      <c r="T62" s="86">
        <v>0</v>
      </c>
      <c r="U62" s="94"/>
      <c r="V62" s="86" t="s">
        <v>98</v>
      </c>
      <c r="W62" s="86" t="s">
        <v>97</v>
      </c>
      <c r="X62" s="108" t="s">
        <v>99</v>
      </c>
      <c r="Y62" s="86">
        <v>31603561242</v>
      </c>
      <c r="Z62" s="90" t="s">
        <v>67</v>
      </c>
      <c r="AA62" s="89">
        <v>42475</v>
      </c>
      <c r="AB62" s="89">
        <v>42475</v>
      </c>
      <c r="AC62" s="89">
        <v>42494</v>
      </c>
      <c r="AD62" s="89">
        <v>42515</v>
      </c>
      <c r="AE62" s="89">
        <v>42515</v>
      </c>
      <c r="AF62" s="89" t="s">
        <v>100</v>
      </c>
      <c r="AG62" s="89"/>
      <c r="AH62" s="89"/>
      <c r="AI62" s="91"/>
      <c r="AJ62" s="88"/>
      <c r="AK62" s="87" t="s">
        <v>135</v>
      </c>
    </row>
    <row r="63" spans="1:37" s="102" customFormat="1" ht="38.25" x14ac:dyDescent="0.25">
      <c r="A63" s="107" t="s">
        <v>218</v>
      </c>
      <c r="B63" s="94" t="s">
        <v>210</v>
      </c>
      <c r="C63" s="86"/>
      <c r="D63" s="86"/>
      <c r="E63" s="86"/>
      <c r="F63" s="86"/>
      <c r="G63" s="86"/>
      <c r="H63" s="86"/>
      <c r="I63" s="45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94"/>
      <c r="V63" s="86"/>
      <c r="W63" s="86"/>
      <c r="X63" s="108"/>
      <c r="Y63" s="86"/>
      <c r="Z63" s="90"/>
      <c r="AA63" s="89"/>
      <c r="AB63" s="89"/>
      <c r="AC63" s="89"/>
      <c r="AD63" s="89"/>
      <c r="AE63" s="89"/>
      <c r="AF63" s="89"/>
      <c r="AG63" s="89"/>
      <c r="AH63" s="89"/>
      <c r="AI63" s="91"/>
      <c r="AJ63" s="88"/>
      <c r="AK63" s="87"/>
    </row>
    <row r="64" spans="1:37" s="102" customFormat="1" ht="38.25" x14ac:dyDescent="0.25">
      <c r="A64" s="107" t="s">
        <v>219</v>
      </c>
      <c r="B64" s="94" t="s">
        <v>211</v>
      </c>
      <c r="C64" s="86"/>
      <c r="D64" s="86"/>
      <c r="E64" s="86"/>
      <c r="F64" s="86"/>
      <c r="G64" s="86"/>
      <c r="H64" s="86"/>
      <c r="I64" s="45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94"/>
      <c r="V64" s="86"/>
      <c r="W64" s="86"/>
      <c r="X64" s="108"/>
      <c r="Y64" s="86"/>
      <c r="Z64" s="90"/>
      <c r="AA64" s="89"/>
      <c r="AB64" s="89"/>
      <c r="AC64" s="89"/>
      <c r="AD64" s="89"/>
      <c r="AE64" s="89"/>
      <c r="AF64" s="89"/>
      <c r="AG64" s="89"/>
      <c r="AH64" s="89"/>
      <c r="AI64" s="91"/>
      <c r="AJ64" s="88"/>
      <c r="AK64" s="87"/>
    </row>
    <row r="65" spans="1:37" s="102" customFormat="1" ht="38.25" x14ac:dyDescent="0.25">
      <c r="A65" s="107" t="s">
        <v>46</v>
      </c>
      <c r="B65" s="94" t="s">
        <v>212</v>
      </c>
      <c r="C65" s="86"/>
      <c r="D65" s="86"/>
      <c r="E65" s="86"/>
      <c r="F65" s="86"/>
      <c r="G65" s="86"/>
      <c r="H65" s="86"/>
      <c r="I65" s="45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94"/>
      <c r="V65" s="86"/>
      <c r="W65" s="86"/>
      <c r="X65" s="108"/>
      <c r="Y65" s="86"/>
      <c r="Z65" s="90"/>
      <c r="AA65" s="89"/>
      <c r="AB65" s="89"/>
      <c r="AC65" s="89"/>
      <c r="AD65" s="89"/>
      <c r="AE65" s="89"/>
      <c r="AF65" s="89"/>
      <c r="AG65" s="89"/>
      <c r="AH65" s="89"/>
      <c r="AI65" s="91"/>
      <c r="AJ65" s="88"/>
      <c r="AK65" s="87"/>
    </row>
    <row r="66" spans="1:37" s="102" customFormat="1" ht="25.5" x14ac:dyDescent="0.25">
      <c r="A66" s="107" t="s">
        <v>220</v>
      </c>
      <c r="B66" s="94" t="s">
        <v>170</v>
      </c>
      <c r="C66" s="86"/>
      <c r="D66" s="86"/>
      <c r="E66" s="86"/>
      <c r="F66" s="86"/>
      <c r="G66" s="86"/>
      <c r="H66" s="86"/>
      <c r="I66" s="45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94"/>
      <c r="V66" s="86"/>
      <c r="W66" s="86"/>
      <c r="X66" s="108"/>
      <c r="Y66" s="86"/>
      <c r="Z66" s="90"/>
      <c r="AA66" s="89"/>
      <c r="AB66" s="89"/>
      <c r="AC66" s="89"/>
      <c r="AD66" s="89"/>
      <c r="AE66" s="89"/>
      <c r="AF66" s="89"/>
      <c r="AG66" s="89"/>
      <c r="AH66" s="89"/>
      <c r="AI66" s="91"/>
      <c r="AJ66" s="88"/>
      <c r="AK66" s="87"/>
    </row>
    <row r="67" spans="1:37" s="102" customFormat="1" ht="25.5" x14ac:dyDescent="0.25">
      <c r="A67" s="107" t="s">
        <v>221</v>
      </c>
      <c r="B67" s="94" t="s">
        <v>213</v>
      </c>
      <c r="C67" s="86"/>
      <c r="D67" s="86"/>
      <c r="E67" s="86"/>
      <c r="F67" s="86"/>
      <c r="G67" s="86"/>
      <c r="H67" s="86"/>
      <c r="I67" s="45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94"/>
      <c r="V67" s="86"/>
      <c r="W67" s="86"/>
      <c r="X67" s="108"/>
      <c r="Y67" s="86"/>
      <c r="Z67" s="90"/>
      <c r="AA67" s="89"/>
      <c r="AB67" s="89"/>
      <c r="AC67" s="89"/>
      <c r="AD67" s="89"/>
      <c r="AE67" s="89"/>
      <c r="AF67" s="89"/>
      <c r="AG67" s="89"/>
      <c r="AH67" s="89"/>
      <c r="AI67" s="91"/>
      <c r="AJ67" s="88"/>
      <c r="AK67" s="87"/>
    </row>
    <row r="68" spans="1:37" s="102" customFormat="1" ht="38.25" x14ac:dyDescent="0.25">
      <c r="A68" s="107" t="s">
        <v>47</v>
      </c>
      <c r="B68" s="94" t="s">
        <v>214</v>
      </c>
      <c r="C68" s="86">
        <v>2018</v>
      </c>
      <c r="D68" s="86" t="s">
        <v>120</v>
      </c>
      <c r="E68" s="86"/>
      <c r="F68" s="86"/>
      <c r="G68" s="86" t="s">
        <v>61</v>
      </c>
      <c r="H68" s="86" t="s">
        <v>112</v>
      </c>
      <c r="I68" s="45">
        <f>1238/1.18</f>
        <v>1049.1525423728815</v>
      </c>
      <c r="J68" s="86" t="s">
        <v>200</v>
      </c>
      <c r="K68" s="86"/>
      <c r="L68" s="108" t="s">
        <v>65</v>
      </c>
      <c r="M68" s="86"/>
      <c r="N68" s="86"/>
      <c r="O68" s="86"/>
      <c r="P68" s="86"/>
      <c r="Q68" s="86"/>
      <c r="R68" s="86"/>
      <c r="S68" s="86"/>
      <c r="T68" s="86"/>
      <c r="U68" s="94"/>
      <c r="V68" s="86"/>
      <c r="W68" s="86"/>
      <c r="X68" s="108"/>
      <c r="Y68" s="86"/>
      <c r="Z68" s="90"/>
      <c r="AA68" s="89"/>
      <c r="AB68" s="89"/>
      <c r="AC68" s="89"/>
      <c r="AD68" s="89"/>
      <c r="AE68" s="89"/>
      <c r="AF68" s="89"/>
      <c r="AG68" s="89"/>
      <c r="AH68" s="89"/>
      <c r="AI68" s="91"/>
      <c r="AJ68" s="88"/>
      <c r="AK68" s="87"/>
    </row>
    <row r="69" spans="1:37" s="102" customFormat="1" ht="38.25" x14ac:dyDescent="0.25">
      <c r="A69" s="107" t="s">
        <v>48</v>
      </c>
      <c r="B69" s="94" t="s">
        <v>223</v>
      </c>
      <c r="C69" s="86">
        <v>2018</v>
      </c>
      <c r="D69" s="86" t="s">
        <v>60</v>
      </c>
      <c r="E69" s="86"/>
      <c r="F69" s="86"/>
      <c r="G69" s="86" t="s">
        <v>61</v>
      </c>
      <c r="H69" s="86" t="s">
        <v>112</v>
      </c>
      <c r="I69" s="45"/>
      <c r="J69" s="86" t="s">
        <v>64</v>
      </c>
      <c r="K69" s="86"/>
      <c r="L69" s="108" t="s">
        <v>222</v>
      </c>
      <c r="M69" s="86"/>
      <c r="N69" s="86"/>
      <c r="O69" s="86"/>
      <c r="P69" s="86"/>
      <c r="Q69" s="86"/>
      <c r="R69" s="86"/>
      <c r="S69" s="86"/>
      <c r="T69" s="86"/>
      <c r="U69" s="94"/>
      <c r="V69" s="86"/>
      <c r="W69" s="86"/>
      <c r="X69" s="108"/>
      <c r="Y69" s="86"/>
      <c r="Z69" s="90"/>
      <c r="AA69" s="89"/>
      <c r="AB69" s="89"/>
      <c r="AC69" s="89"/>
      <c r="AD69" s="89"/>
      <c r="AE69" s="89"/>
      <c r="AF69" s="89"/>
      <c r="AG69" s="89"/>
      <c r="AH69" s="89"/>
      <c r="AI69" s="91"/>
      <c r="AJ69" s="88"/>
      <c r="AK69" s="87"/>
    </row>
    <row r="70" spans="1:37" s="102" customFormat="1" ht="38.25" x14ac:dyDescent="0.25">
      <c r="A70" s="98" t="s">
        <v>58</v>
      </c>
      <c r="B70" s="112" t="s">
        <v>101</v>
      </c>
      <c r="C70" s="53">
        <v>2018</v>
      </c>
      <c r="D70" s="53" t="s">
        <v>120</v>
      </c>
      <c r="E70" s="53"/>
      <c r="F70" s="53"/>
      <c r="G70" s="55" t="s">
        <v>61</v>
      </c>
      <c r="H70" s="55" t="s">
        <v>112</v>
      </c>
      <c r="I70" s="56">
        <f>5340/1.18</f>
        <v>4525.4237288135591</v>
      </c>
      <c r="J70" s="53" t="s">
        <v>200</v>
      </c>
      <c r="K70" s="56"/>
      <c r="L70" s="53" t="s">
        <v>65</v>
      </c>
      <c r="M70" s="53"/>
      <c r="N70" s="53"/>
      <c r="O70" s="53"/>
      <c r="P70" s="54"/>
      <c r="Q70" s="54"/>
      <c r="R70" s="54"/>
      <c r="S70" s="54"/>
      <c r="T70" s="54"/>
      <c r="U70" s="54"/>
      <c r="V70" s="54"/>
      <c r="W70" s="54"/>
      <c r="X70" s="56"/>
      <c r="Y70" s="53"/>
      <c r="Z70" s="57"/>
      <c r="AA70" s="58"/>
      <c r="AB70" s="58"/>
      <c r="AC70" s="58"/>
      <c r="AD70" s="58"/>
      <c r="AE70" s="58"/>
      <c r="AF70" s="58"/>
      <c r="AG70" s="59"/>
      <c r="AH70" s="59"/>
      <c r="AI70" s="59"/>
      <c r="AJ70" s="59"/>
      <c r="AK70" s="60"/>
    </row>
    <row r="71" spans="1:37" ht="30" customHeight="1" x14ac:dyDescent="0.25">
      <c r="A71" s="1"/>
      <c r="B71" s="67"/>
      <c r="C71" s="68"/>
      <c r="D71" s="69"/>
      <c r="E71" s="70"/>
      <c r="F71" s="71"/>
      <c r="G71" s="68"/>
      <c r="H71" s="68"/>
      <c r="I71" s="72"/>
      <c r="J71" s="68"/>
      <c r="K71" s="72"/>
      <c r="L71" s="68"/>
      <c r="M71" s="68"/>
      <c r="N71" s="68"/>
      <c r="O71" s="68"/>
      <c r="P71" s="70"/>
      <c r="Q71" s="70"/>
      <c r="R71" s="70"/>
      <c r="S71" s="70"/>
      <c r="T71" s="70"/>
      <c r="U71" s="69"/>
      <c r="V71" s="68"/>
      <c r="W71" s="73"/>
      <c r="X71" s="73"/>
      <c r="Y71" s="70"/>
      <c r="Z71" s="74"/>
      <c r="AA71" s="75"/>
      <c r="AB71" s="75"/>
      <c r="AC71" s="75"/>
      <c r="AD71" s="75"/>
      <c r="AE71" s="75"/>
      <c r="AF71" s="71"/>
      <c r="AG71" s="76"/>
      <c r="AH71" s="76"/>
      <c r="AI71" s="75"/>
      <c r="AJ71" s="71"/>
      <c r="AK71" s="71"/>
    </row>
    <row r="72" spans="1:37" ht="26.25" x14ac:dyDescent="0.25">
      <c r="B72" s="141" t="s">
        <v>152</v>
      </c>
      <c r="C72" s="141"/>
      <c r="D72" s="141"/>
      <c r="E72" s="141"/>
      <c r="F72" s="141"/>
      <c r="G72" s="141"/>
      <c r="H72" s="141"/>
      <c r="I72" s="16"/>
      <c r="J72" s="16"/>
      <c r="K72" s="16"/>
      <c r="L72" s="20"/>
      <c r="M72" s="130" t="s">
        <v>153</v>
      </c>
      <c r="N72" s="130"/>
      <c r="O72" s="130"/>
      <c r="P72" s="130"/>
      <c r="Q72" s="130"/>
      <c r="U72" s="12"/>
    </row>
    <row r="73" spans="1:37" ht="26.25" x14ac:dyDescent="0.25">
      <c r="B73" s="17"/>
      <c r="C73" s="18"/>
      <c r="D73" s="25"/>
      <c r="E73" s="15"/>
      <c r="F73" s="15"/>
      <c r="G73" s="19"/>
      <c r="H73" s="14"/>
      <c r="I73" s="14"/>
      <c r="J73" s="14"/>
      <c r="K73" s="14"/>
      <c r="L73" s="14"/>
      <c r="M73" s="15"/>
      <c r="N73" s="14"/>
      <c r="O73" s="14"/>
      <c r="P73" s="14"/>
      <c r="Q73" s="14"/>
    </row>
    <row r="74" spans="1:37" ht="26.25" x14ac:dyDescent="0.25">
      <c r="B74" s="29" t="s">
        <v>148</v>
      </c>
      <c r="C74" s="22"/>
      <c r="D74" s="26"/>
      <c r="E74" s="14"/>
      <c r="F74" s="14"/>
      <c r="G74" s="14"/>
      <c r="H74" s="14"/>
      <c r="I74" s="14"/>
      <c r="J74" s="14"/>
      <c r="K74" s="14"/>
      <c r="L74" s="14"/>
      <c r="M74" s="28" t="s">
        <v>150</v>
      </c>
      <c r="N74" s="14"/>
      <c r="O74" s="14"/>
      <c r="P74" s="14"/>
      <c r="Q74" s="14"/>
    </row>
    <row r="75" spans="1:37" ht="26.25" x14ac:dyDescent="0.25">
      <c r="B75" s="29"/>
      <c r="C75" s="22"/>
      <c r="D75" s="26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</row>
    <row r="76" spans="1:37" ht="26.25" x14ac:dyDescent="0.25">
      <c r="B76" s="128" t="s">
        <v>149</v>
      </c>
      <c r="C76" s="128"/>
      <c r="D76" s="128"/>
      <c r="E76" s="128"/>
      <c r="F76" s="128"/>
      <c r="G76" s="128"/>
      <c r="H76" s="128"/>
      <c r="I76" s="128"/>
      <c r="J76" s="128"/>
      <c r="K76" s="14"/>
      <c r="L76" s="14"/>
      <c r="M76" s="127" t="s">
        <v>154</v>
      </c>
      <c r="N76" s="127"/>
      <c r="O76" s="127"/>
      <c r="P76" s="127"/>
      <c r="Q76" s="127"/>
    </row>
    <row r="77" spans="1:37" ht="26.25" x14ac:dyDescent="0.25">
      <c r="B77" s="21"/>
      <c r="C77" s="22"/>
      <c r="D77" s="26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</row>
    <row r="78" spans="1:37" ht="26.25" x14ac:dyDescent="0.25">
      <c r="B78" s="128" t="s">
        <v>125</v>
      </c>
      <c r="C78" s="128"/>
      <c r="D78" s="128"/>
      <c r="E78" s="128"/>
      <c r="F78" s="128"/>
      <c r="G78" s="128"/>
      <c r="H78" s="128"/>
      <c r="I78" s="14"/>
      <c r="J78" s="14"/>
      <c r="K78" s="14"/>
      <c r="L78" s="14"/>
      <c r="M78" s="127" t="s">
        <v>109</v>
      </c>
      <c r="N78" s="127"/>
      <c r="O78" s="127"/>
      <c r="P78" s="127"/>
      <c r="Q78" s="127"/>
    </row>
    <row r="79" spans="1:37" ht="26.25" x14ac:dyDescent="0.25">
      <c r="B79" s="21"/>
      <c r="C79" s="22"/>
      <c r="D79" s="26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</row>
    <row r="80" spans="1:37" ht="20.25" x14ac:dyDescent="0.25">
      <c r="B80" s="4"/>
      <c r="C80" s="5"/>
      <c r="D80" s="27"/>
      <c r="E80" s="7"/>
      <c r="F80" s="7"/>
      <c r="G80" s="7"/>
      <c r="H80" s="7"/>
      <c r="I80" s="7"/>
      <c r="J80" s="7"/>
      <c r="K80" s="7"/>
    </row>
  </sheetData>
  <protectedRanges>
    <protectedRange password="CAA8" sqref="B5981:B5987" name="SAP_Приказы_39_1_2_2_3_2_1_1" securityDescriptor="O:WDG:WDD:(A;;CC;;;S-1-5-21-3255430460-1944788148-1967187471-2902)(A;;CC;;;S-1-5-21-3255430460-1944788148-1967187471-2159)"/>
    <protectedRange password="CAA8" sqref="G5981:G5987" name="СДГ_1_2_3_1_1_1" securityDescriptor="O:WDG:WDD:(A;;CC;;;S-1-5-21-3255430460-1944788148-1967187471-2893)(A;;CC;;;S-1-5-21-3255430460-1944788148-1967187471-2902)(A;;CC;;;S-1-5-21-3255430460-1944788148-1967187471-2159)(A;;CC;;;S-1-5-21-3255430460-1944788148-1967187471-9343)(A;;CC;;;S-1-5-21-3255430460-1944788148-1967187471-9720)(A;;CC;;;S-1-5-21-3255430460-1944788148-1967187471-9756)"/>
  </protectedRanges>
  <autoFilter ref="A19:AK70"/>
  <mergeCells count="53">
    <mergeCell ref="AH6:AK6"/>
    <mergeCell ref="B76:J76"/>
    <mergeCell ref="B72:H72"/>
    <mergeCell ref="M76:Q76"/>
    <mergeCell ref="AF9:AK9"/>
    <mergeCell ref="B13:AH13"/>
    <mergeCell ref="AG17:AG18"/>
    <mergeCell ref="AH17:AH18"/>
    <mergeCell ref="AE8:AK8"/>
    <mergeCell ref="AD17:AE17"/>
    <mergeCell ref="O15:O18"/>
    <mergeCell ref="P15:P18"/>
    <mergeCell ref="W15:W18"/>
    <mergeCell ref="X15:X18"/>
    <mergeCell ref="Y17:Z17"/>
    <mergeCell ref="Q15:Q18"/>
    <mergeCell ref="AH2:AK4"/>
    <mergeCell ref="G15:G18"/>
    <mergeCell ref="H15:H18"/>
    <mergeCell ref="I15:I18"/>
    <mergeCell ref="AF10:AK10"/>
    <mergeCell ref="AF12:AK12"/>
    <mergeCell ref="AG15:AJ16"/>
    <mergeCell ref="AK15:AK18"/>
    <mergeCell ref="L17:L18"/>
    <mergeCell ref="M17:M18"/>
    <mergeCell ref="J15:J18"/>
    <mergeCell ref="K15:K18"/>
    <mergeCell ref="L15:M16"/>
    <mergeCell ref="AI17:AI18"/>
    <mergeCell ref="Y15:AF16"/>
    <mergeCell ref="AJ17:AJ18"/>
    <mergeCell ref="R15:R18"/>
    <mergeCell ref="S15:S18"/>
    <mergeCell ref="T15:T18"/>
    <mergeCell ref="U15:U18"/>
    <mergeCell ref="V15:V18"/>
    <mergeCell ref="M78:Q78"/>
    <mergeCell ref="B78:H78"/>
    <mergeCell ref="T9:W9"/>
    <mergeCell ref="M72:Q72"/>
    <mergeCell ref="A20:AK20"/>
    <mergeCell ref="AA17:AB17"/>
    <mergeCell ref="AF17:AF18"/>
    <mergeCell ref="N15:N18"/>
    <mergeCell ref="A15:A18"/>
    <mergeCell ref="B15:C15"/>
    <mergeCell ref="D15:D18"/>
    <mergeCell ref="E15:E18"/>
    <mergeCell ref="F15:F18"/>
    <mergeCell ref="B16:B18"/>
    <mergeCell ref="C16:C18"/>
    <mergeCell ref="AC17:AC18"/>
  </mergeCells>
  <hyperlinks>
    <hyperlink ref="Z51" r:id="rId1"/>
    <hyperlink ref="Z52" r:id="rId2"/>
    <hyperlink ref="Z53" r:id="rId3"/>
    <hyperlink ref="Z47" r:id="rId4"/>
    <hyperlink ref="Z48" r:id="rId5"/>
    <hyperlink ref="Z49" r:id="rId6"/>
    <hyperlink ref="Z50" r:id="rId7"/>
    <hyperlink ref="Z62" r:id="rId8"/>
    <hyperlink ref="Z54" r:id="rId9"/>
    <hyperlink ref="Z55" r:id="rId10"/>
    <hyperlink ref="Z56" r:id="rId11"/>
    <hyperlink ref="Z57" r:id="rId12"/>
    <hyperlink ref="Z60" r:id="rId13"/>
    <hyperlink ref="Z61" r:id="rId14"/>
    <hyperlink ref="Z58" r:id="rId15"/>
    <hyperlink ref="Z59" r:id="rId16"/>
    <hyperlink ref="Z40" r:id="rId17"/>
    <hyperlink ref="Z41" r:id="rId18"/>
    <hyperlink ref="Z42" r:id="rId19"/>
    <hyperlink ref="Z43" r:id="rId20"/>
  </hyperlinks>
  <pageMargins left="0.39370078740157483" right="0.35433070866141736" top="0.51181102362204722" bottom="0.8" header="0.31496062992125984" footer="0.31496062992125984"/>
  <pageSetup paperSize="8" scale="38" fitToHeight="2" orientation="landscape" verticalDpi="180" r:id="rId21"/>
  <headerFooter differentFirst="1">
    <oddHeader>&amp;C&amp;P</oddHeader>
  </headerFooter>
  <ignoredErrors>
    <ignoredError sqref="A35:A43 A23:A29 A31 A47:A6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2018-05-08T04:18:15Z</dcterms:modified>
</cp:coreProperties>
</file>