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7.1." sheetId="1" r:id="rId1"/>
    <sheet name="7.2." sheetId="2" r:id="rId2"/>
    <sheet name="8" sheetId="3" r:id="rId3"/>
    <sheet name="9" sheetId="4" r:id="rId4"/>
    <sheet name="11.1." sheetId="5" r:id="rId5"/>
    <sheet name="12" sheetId="6" r:id="rId6"/>
    <sheet name="13" sheetId="7" r:id="rId7"/>
  </sheets>
  <definedNames>
    <definedName name="_xlnm.Print_Area" localSheetId="4">'11.1.'!$A$1:$FE$44</definedName>
    <definedName name="_xlnm.Print_Area" localSheetId="5">'12'!$A$1:$DA$54</definedName>
    <definedName name="_xlnm.Print_Area" localSheetId="6">'13'!$A$1:$DD$41</definedName>
    <definedName name="_xlnm.Print_Area" localSheetId="0">'7.1.'!$A$1:$IC$85</definedName>
    <definedName name="_xlnm.Print_Area" localSheetId="1">'7.2.'!$A$1:$IE$77</definedName>
    <definedName name="_xlnm.Print_Area" localSheetId="2">'8'!$A$1:$EY$48</definedName>
    <definedName name="_xlnm.Print_Area" localSheetId="3">'9'!$A$1:$FI$36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3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1.25 МВА 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2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ТП-7 1.4 МВА</t>
        </r>
      </text>
    </comment>
    <comment ref="F3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ТП-3 2.0 МВА</t>
        </r>
      </text>
    </comment>
    <comment ref="F3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ТП-4 0.4 МВА</t>
        </r>
      </text>
    </comment>
    <comment ref="F3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1.25 МВА </t>
        </r>
      </text>
    </comment>
    <comment ref="F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ТП-9 0.63 МВА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BB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Поквартально не отчитываемся</t>
        </r>
      </text>
    </comment>
  </commentList>
</comments>
</file>

<file path=xl/sharedStrings.xml><?xml version="1.0" encoding="utf-8"?>
<sst xmlns="http://schemas.openxmlformats.org/spreadsheetml/2006/main" count="626" uniqueCount="357">
  <si>
    <t>№ №</t>
  </si>
  <si>
    <t>Наименование объекта</t>
  </si>
  <si>
    <t>всего</t>
  </si>
  <si>
    <t>план</t>
  </si>
  <si>
    <t>факт</t>
  </si>
  <si>
    <t>за отчетный квартал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</si>
  <si>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</si>
  <si>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</si>
  <si>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</si>
  <si>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</si>
  <si>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Причины отклонений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</si>
  <si>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</si>
  <si>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</si>
  <si>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</si>
  <si>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</si>
  <si>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</si>
  <si>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</si>
  <si>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</si>
  <si>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</si>
  <si>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</si>
  <si>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Объект 1</t>
  </si>
  <si>
    <t>2</t>
  </si>
  <si>
    <t>Объект 2</t>
  </si>
  <si>
    <t>…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</si>
  <si>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</si>
  <si>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</si>
  <si>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</si>
  <si>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</si>
  <si>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</si>
  <si>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</si>
  <si>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</si>
  <si>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I кв.</t>
  </si>
  <si>
    <t>II кв.</t>
  </si>
  <si>
    <t>III кв.</t>
  </si>
  <si>
    <t>IV кв.</t>
  </si>
  <si>
    <t>1.1</t>
  </si>
  <si>
    <t>Заместитель генерального директора</t>
  </si>
  <si>
    <t>Семчева И.В.</t>
  </si>
  <si>
    <t>Приложение № 7.2
к Приказу Минэнерго России
от 24.03.2010 № 114</t>
  </si>
  <si>
    <t>Наименование объекта *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</si>
  <si>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</si>
  <si>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</si>
  <si>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</si>
  <si>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</si>
  <si>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</si>
  <si>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</si>
  <si>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</si>
  <si>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</si>
  <si>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</si>
  <si>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</si>
  <si>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</si>
  <si>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</si>
  <si>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</si>
  <si>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</si>
  <si>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</si>
  <si>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</si>
  <si>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</si>
  <si>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</si>
  <si>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Приложение № 8</t>
  </si>
  <si>
    <t>к Приказу Минэнерго России</t>
  </si>
  <si>
    <t>от 24.03.2010 № 114</t>
  </si>
  <si>
    <t>(представляется ежеквартально)</t>
  </si>
  <si>
    <t>Источник финансирования</t>
  </si>
  <si>
    <t>план 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</si>
  <si>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</si>
  <si>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</si>
  <si>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</si>
  <si>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</si>
  <si>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</si>
  <si>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</si>
  <si>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</si>
  <si>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</si>
  <si>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</si>
  <si>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</si>
  <si>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</si>
  <si>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</si>
  <si>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</si>
  <si>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</si>
  <si>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</si>
  <si>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</si>
  <si>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1.2.1.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</si>
  <si>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</si>
  <si>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</si>
  <si>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</si>
  <si>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</si>
  <si>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</si>
  <si>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</si>
  <si>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</si>
  <si>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</si>
  <si>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</si>
  <si>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</si>
  <si>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</si>
  <si>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</si>
  <si>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</si>
  <si>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</si>
  <si>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</si>
  <si>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</si>
  <si>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</si>
  <si>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</si>
  <si>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</si>
  <si>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</si>
  <si>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</si>
  <si>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</si>
  <si>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</si>
  <si>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</si>
  <si>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</si>
  <si>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</si>
  <si>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</si>
  <si>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</si>
  <si>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</si>
  <si>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</si>
  <si>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</si>
  <si>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</si>
  <si>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Приложение № 9
к Приказу Минэнерго России
от 24.03.2010 № 114</t>
  </si>
  <si>
    <t>Отчет о вводах/выводах объектов (представляется ежеквартально)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</si>
  <si>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</si>
  <si>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</si>
  <si>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</si>
  <si>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</si>
  <si>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</si>
  <si>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Приложение № 11.1
к Приказу Минэнерго России
от 24.03.2010 № 114</t>
  </si>
  <si>
    <t>Отчет об исполнении сетевых графиков строительства проектов
(представляется ежеквартально)</t>
  </si>
  <si>
    <t>Отчетный период</t>
  </si>
  <si>
    <t>по состоянию на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</si>
  <si>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</si>
  <si>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</si>
  <si>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</si>
  <si>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</si>
  <si>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</si>
  <si>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</si>
  <si>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начало</t>
  </si>
  <si>
    <t>окончание</t>
  </si>
  <si>
    <t>Заполняется согласно приложению 3.2.</t>
  </si>
  <si>
    <t>Приложение № 12
к Приказу Минэнерго России
от 24.03.2010 № 114</t>
  </si>
  <si>
    <t>Наименование показателя</t>
  </si>
  <si>
    <t>место учета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</si>
  <si>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</si>
  <si>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</si>
  <si>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</si>
  <si>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</si>
  <si>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</si>
  <si>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</si>
  <si>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</si>
  <si>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</si>
  <si>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</si>
  <si>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</si>
  <si>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</si>
  <si>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</si>
  <si>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</si>
  <si>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</si>
  <si>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</si>
  <si>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</si>
  <si>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</si>
  <si>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</si>
  <si>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</si>
  <si>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</si>
  <si>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</si>
  <si>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</si>
  <si>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</si>
  <si>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</si>
  <si>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</si>
  <si>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</si>
  <si>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</si>
  <si>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</si>
  <si>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</si>
  <si>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на 2010 г.</t>
  </si>
  <si>
    <t>на период 2010 - 2012 гг.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</si>
  <si>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</si>
  <si>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</si>
  <si>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>Приложение № 13</t>
  </si>
  <si>
    <t>Отчет о техническом состоянии объекта
(представляется ежеквартально)</t>
  </si>
  <si>
    <t>Утверждаю</t>
  </si>
  <si>
    <t xml:space="preserve"> года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</si>
  <si>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</si>
  <si>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</si>
  <si>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</si>
  <si>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</si>
  <si>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</si>
  <si>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длина ВЛ,
км</t>
  </si>
  <si>
    <t>год начала строи-
тельства</t>
  </si>
  <si>
    <t>утверж-
денная проектно-
сметная докумен-
тация
(+; -)</t>
  </si>
  <si>
    <t xml:space="preserve">Утверждаю
Генеральный директор </t>
  </si>
  <si>
    <t>Утверждаю
Генеральный директор</t>
  </si>
  <si>
    <t>Пискунова И.И.</t>
  </si>
  <si>
    <t>Генеральный директор</t>
  </si>
  <si>
    <t>Сроки выполнения задач по укрупненному графику</t>
  </si>
  <si>
    <t>Финансовые показатели за отчетный период</t>
  </si>
  <si>
    <t>1.</t>
  </si>
  <si>
    <t>Предпроектный и проектный этап</t>
  </si>
  <si>
    <t>Проведение инженерных изысканий</t>
  </si>
  <si>
    <t xml:space="preserve">2. </t>
  </si>
  <si>
    <t>Организационный этап</t>
  </si>
  <si>
    <t>Заключение договоров подряда</t>
  </si>
  <si>
    <t>Получение правоустанавливающих документов для выделения земельного участка под монтаж основного оборудования</t>
  </si>
  <si>
    <t>3.</t>
  </si>
  <si>
    <t>Монтаж основного оборудования</t>
  </si>
  <si>
    <t>3.1.</t>
  </si>
  <si>
    <t>3.2.</t>
  </si>
  <si>
    <t>3.3.</t>
  </si>
  <si>
    <t>3.4.</t>
  </si>
  <si>
    <t>Пусконаладочные работы</t>
  </si>
  <si>
    <t>3.5.</t>
  </si>
  <si>
    <t>4.</t>
  </si>
  <si>
    <t>Испытания и ввод в эксплуатацию</t>
  </si>
  <si>
    <t>4.1.</t>
  </si>
  <si>
    <t>4.2.</t>
  </si>
  <si>
    <t>4.3.</t>
  </si>
  <si>
    <t xml:space="preserve">Амортизация </t>
  </si>
  <si>
    <t>Амортизация, учтенная в тарифе</t>
  </si>
  <si>
    <t>Реконструкция здания ДЭС-5, в т.ч.:</t>
  </si>
  <si>
    <t>Строительство электроцеха</t>
  </si>
  <si>
    <t>Реконструкция градирни</t>
  </si>
  <si>
    <t>Установка молниеотвода склада ГСМ ДЭС-5</t>
  </si>
  <si>
    <t>1.1.1.1.</t>
  </si>
  <si>
    <t>ВСЕГО ГЕНЕРАЦИЯ:</t>
  </si>
  <si>
    <t>ГЕНЕРАЦИЯ</t>
  </si>
  <si>
    <t>ТРАНЗИТ</t>
  </si>
  <si>
    <t>2.1.1.</t>
  </si>
  <si>
    <t>2.1.2.</t>
  </si>
  <si>
    <t>2.1.3.</t>
  </si>
  <si>
    <t>Замена электрооборудования Трансформаторной подстанции</t>
  </si>
  <si>
    <t>Замена КТПН</t>
  </si>
  <si>
    <t>Реконструкция 1 секции ЗРУ-6 кВ,  РУСН - 0,4 кВ</t>
  </si>
  <si>
    <t>Закупка и установка счетчиков для системы АСКУЭ</t>
  </si>
  <si>
    <t>Закупка и установка двух  конденсаторных установок 1000 кВАр 6 кВ</t>
  </si>
  <si>
    <t>Прочее</t>
  </si>
  <si>
    <t>Технологическое присоединение ООО "Дары Камчатки"</t>
  </si>
  <si>
    <t>5.2.</t>
  </si>
  <si>
    <t>ИТОГО ТРАНЗИТ:</t>
  </si>
  <si>
    <t>Прокладка оптоволоконного кабеля АСУТП</t>
  </si>
  <si>
    <t>Закупка  снегохода</t>
  </si>
  <si>
    <t>Замена рубильника в РУ-0,4 кВ ТП-4 на присоединении КЛ-0,4 кВ "Дары Камчатки" на рубильник 0,4 кВ 250 А</t>
  </si>
  <si>
    <t>Замена на присоединении КЛ-0,4 кВ "Дары Камчатки" в РУ-0,4 кВ ТП-4 трансформаторов тока на трансформаторы тока с коэффициентом трансформации 300/5</t>
  </si>
  <si>
    <t>* С разделением объектов на ПС, ВЛ и КЛ с указанием уровня напряжения.</t>
  </si>
  <si>
    <t>** Согласно проектно-сметной документации с учетом перевода в прогнозные цены планируемого периода с НДС.</t>
  </si>
  <si>
    <t>ВСЕГО ТРАНЗИТ:</t>
  </si>
  <si>
    <t>** Накопленным итогом за год.</t>
  </si>
  <si>
    <t>5</t>
  </si>
  <si>
    <t>4</t>
  </si>
  <si>
    <t>3</t>
  </si>
  <si>
    <t>6</t>
  </si>
  <si>
    <t>на конец отчетного квартала/за отчетный квартал**</t>
  </si>
  <si>
    <t>0,63 МВА</t>
  </si>
  <si>
    <t>Заключение договоров на разработку проектной документации</t>
  </si>
  <si>
    <t>Получение положительного заключения государственной экспертизы на проектные документации</t>
  </si>
  <si>
    <t>Ввод в эксплуатацию объектов сетевого оборудования</t>
  </si>
  <si>
    <t>Получение разрешения на ввод объектов сетевого оборудования</t>
  </si>
  <si>
    <t>Комплексное опробование объектов сетевого оборудования</t>
  </si>
  <si>
    <t>Завершение монтажа  объектов сетевого оборудования</t>
  </si>
  <si>
    <t>Монтаж объектов сетевого оборудования</t>
  </si>
  <si>
    <t>Поставка  объектов сетевого оборудования</t>
  </si>
  <si>
    <t>Подготовка площадок для монтажа   объектов сетевого оборудования</t>
  </si>
  <si>
    <t>Выбор площадок строительства под  объекты сетевого оборудования</t>
  </si>
  <si>
    <t>Согласно Федеральному закону от 06.12.2011 г. № 402-ФЗ "О бухгалтерском учете" бухгалтерская (финансовая) отчетность за отчетный квартал Обществом не формируется.</t>
  </si>
  <si>
    <t>Строительство, реконструкция ВЛ-6 кВ</t>
  </si>
  <si>
    <t>Утверждение проектной документации</t>
  </si>
  <si>
    <t>мощность
МВт, МВА</t>
  </si>
  <si>
    <t>выработ-ка,
млн. кВт/ч</t>
  </si>
  <si>
    <t>заключе-ние Главгос-
эксперти-зы России
(+; -)</t>
  </si>
  <si>
    <t>оформ-
ленный
в соот-
ветствии
с законода-
тельством землеот-вод
(+; -)</t>
  </si>
  <si>
    <t>разреше-ние
на строи-
тельство
(+; -)</t>
  </si>
  <si>
    <t>+</t>
  </si>
  <si>
    <t>-</t>
  </si>
  <si>
    <t xml:space="preserve">Установка молниеотвода склада ГСМ </t>
  </si>
  <si>
    <t>тыс. рублей</t>
  </si>
  <si>
    <t>1.3.1.</t>
  </si>
  <si>
    <t>Технологическое присоединение ФГКУ "ПУ ФСБ РФ по Камчатскому краю"</t>
  </si>
  <si>
    <t>Отсыпка трассы вновь строимого кабельного канала</t>
  </si>
  <si>
    <t>Прокладка пяти кабельных вставок КЛ-6 кВ протяженностью 380 м каждая</t>
  </si>
  <si>
    <t>Плановой объем финансирования,
тыс. руб. *</t>
  </si>
  <si>
    <t>Фактически профинансировано, тыс. руб.</t>
  </si>
  <si>
    <t>Отклонение фактической стоимости работ от плановой стоимости, тыс. руб.</t>
  </si>
  <si>
    <t>Фактически освоено (закрыто актами выполненных работ), тыс. руб.</t>
  </si>
  <si>
    <t>Введено (оформлено актами ввода
в эксплуатацию),
тыс. рублей</t>
  </si>
  <si>
    <t>Отчет об исполнении основных этапов работ по реализации инвестиционной программы компании в отчетном году, тыс. руб. с НДС (представляется ежеквартально)</t>
  </si>
  <si>
    <t>Региональной службой по тарифам и ценам Камчатского края не утверждены</t>
  </si>
  <si>
    <t>ожид. факт **</t>
  </si>
  <si>
    <t>ожидаемый факт</t>
  </si>
  <si>
    <t>Перевод на электроотопление объектов п. Октябрьский</t>
  </si>
  <si>
    <t>Отчет об исполнении инвестиционной программы, тыс. рублей с НДС (представляется ежеквартально)</t>
  </si>
  <si>
    <t>Отчет об источниках финансирования инвестиционных программ, млн. рублей без НДС</t>
  </si>
  <si>
    <t>Форма представления показателей финансовой отчетности, тыс. рублей без НДС
(представляется ежеквартально)</t>
  </si>
  <si>
    <t>5.</t>
  </si>
  <si>
    <t>5.1.</t>
  </si>
  <si>
    <t>01.2016</t>
  </si>
  <si>
    <t>03.2016</t>
  </si>
  <si>
    <t>1.1.5.</t>
  </si>
  <si>
    <t>Выполнено в 2014 году в рамках исполнения Инвестиционной программы за 2014 г.</t>
  </si>
  <si>
    <t>Замена силового трансформатора на трансформатор ТМ-400 кВА, 6/0,4 кВ</t>
  </si>
  <si>
    <t>АО "КЭС"</t>
  </si>
  <si>
    <t xml:space="preserve"> ожид. факт</t>
  </si>
  <si>
    <t>Объем финансирования</t>
  </si>
  <si>
    <t>Реконструкция РП - 6 кВ</t>
  </si>
  <si>
    <t>Остаток стоимости
на начало
года</t>
  </si>
  <si>
    <t>Реконструкция системы освещения ДЭС-5</t>
  </si>
  <si>
    <t xml:space="preserve">факт </t>
  </si>
  <si>
    <t>Строительство ТП</t>
  </si>
  <si>
    <t>Реконструкция РП-6 кВ</t>
  </si>
  <si>
    <t>1,4 МВА</t>
  </si>
  <si>
    <t>Отклонение (факт / план )</t>
  </si>
  <si>
    <t>план*</t>
  </si>
  <si>
    <t>Осталось профинанси-
ровать по ре-
зультатам отчетного периода</t>
  </si>
  <si>
    <t>Закупка двух дизель-генераторов производства Caterpillar</t>
  </si>
  <si>
    <t>7</t>
  </si>
  <si>
    <t>8</t>
  </si>
  <si>
    <t>2016 г.</t>
  </si>
  <si>
    <t>6.</t>
  </si>
  <si>
    <t>6.1.</t>
  </si>
  <si>
    <t>6.2.</t>
  </si>
  <si>
    <t>Оргтехника в т.ч.:</t>
  </si>
  <si>
    <t>9</t>
  </si>
  <si>
    <t>10</t>
  </si>
  <si>
    <t>Объем финансирования 2016 г.</t>
  </si>
  <si>
    <t>на конец 2015 года/
за 2015 год</t>
  </si>
  <si>
    <t>Реконструкция 2 секции ЗРУ-6 кВ</t>
  </si>
  <si>
    <t>3.1.1</t>
  </si>
  <si>
    <t>3.1.2</t>
  </si>
  <si>
    <t>3.2.1.</t>
  </si>
  <si>
    <t>3.2.2.</t>
  </si>
  <si>
    <t>Производственный и хозяйственный инвентарь, в т.ч.:</t>
  </si>
  <si>
    <t>Комплект мебели для офиса "Энергосбыта"</t>
  </si>
  <si>
    <t>Сейф FRS-75T KL</t>
  </si>
  <si>
    <t>Системный блок ASUS</t>
  </si>
  <si>
    <t>Оборудование и основные средства, не входящие в сметные расчеты строительных работ и работ по реконструкции , в т.ч.:</t>
  </si>
  <si>
    <t>12.2016</t>
  </si>
  <si>
    <t>06.2016</t>
  </si>
  <si>
    <t>04.2016</t>
  </si>
  <si>
    <t>01.2017</t>
  </si>
  <si>
    <t>03.2017</t>
  </si>
  <si>
    <t>09.2016</t>
  </si>
  <si>
    <t>Замена электрооборудования 5-и Трансформаторных подстанций</t>
  </si>
  <si>
    <t>5,68 МВА</t>
  </si>
  <si>
    <t>Строительство, реконструкция ВЛ-6 кВ (2 этап)</t>
  </si>
  <si>
    <t>Строительство здания охранно-пропускного пункта ДЭС-5</t>
  </si>
  <si>
    <t>3.1.3</t>
  </si>
  <si>
    <t>Кухня для офиса "Энергосбыт"</t>
  </si>
  <si>
    <t>Замена дизель-генераторов производства Caterpillar</t>
  </si>
  <si>
    <t>2013-2017</t>
  </si>
  <si>
    <t>2015-2018</t>
  </si>
  <si>
    <t>1.4 МВА</t>
  </si>
  <si>
    <t>0.4 МВА</t>
  </si>
  <si>
    <t>по состоянию на 15.11.2016 г.</t>
  </si>
  <si>
    <t>15.11</t>
  </si>
  <si>
    <t>III квартал 2016 года</t>
  </si>
  <si>
    <t>3.2.3.</t>
  </si>
  <si>
    <t>Охранно-пожарная сигнализация</t>
  </si>
  <si>
    <t>Ноутбук HP Probook</t>
  </si>
  <si>
    <t>2015 -2016</t>
  </si>
  <si>
    <t>* План - в соответствии с утвержденной приказом РСТ и Ц Камчатского края №279-ОД от 31.10.2016 г. Инвестиционной программой АО "КЭС".</t>
  </si>
  <si>
    <t>План - в соответствии с утвержденной приказом РСТ и Ц Камчатского края №279-ОД от 31.10.2016 г. Инвестиционной программой АО "КЭС".</t>
  </si>
  <si>
    <t xml:space="preserve">               
1. Корректировка Инвестиционной программы АО "КЭС" на 2016 - 2017 гг. утверждена приказом РСТ Камчатского края от 31.10.2016 г. №279-ОД.                        2. Невозможность проведения строительно-монтажных работ в зимний период и период высоких нагрузок в путину.
3. Дефицит собственных оборотных средств.          4. Отсутствие кредитных средств в регулируемых тарифах.
5. Отсутствие источника финансирования в виде возврата НДС.
</t>
  </si>
  <si>
    <t>Освоено (закрыто актами выполнен-
ных работ),
тыс. рублей</t>
  </si>
  <si>
    <t>1.1.6.</t>
  </si>
  <si>
    <t>1.1.7.</t>
  </si>
  <si>
    <t>1.1.8.</t>
  </si>
  <si>
    <t>2.0 МВА</t>
  </si>
  <si>
    <t>0.63 МВА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</si>
</sst>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[$-FC19]d\ mmmm\ yyyy\ &quot;г.&quot;"/>
    <numFmt numFmtId="175" formatCode="#,##0.00000000"/>
    <numFmt numFmtId="176" formatCode="#,##0.0"/>
    <numFmt numFmtId="177" formatCode="0.0000"/>
    <numFmt numFmtId="178" formatCode="0.000000"/>
    <numFmt numFmtId="179" formatCode="0.000000000"/>
    <numFmt numFmtId="180" formatCode="0.0"/>
  </numFmts>
  <fonts count="66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7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9"/>
      <name val="Tahoma"/>
      <family val="2"/>
    </font>
    <font>
      <i/>
      <sz val="7"/>
      <name val="Times New Roman"/>
      <family val="1"/>
    </font>
    <font>
      <b/>
      <sz val="9"/>
      <name val="Tahoma"/>
      <family val="2"/>
    </font>
    <font>
      <sz val="6.5"/>
      <name val="Times New Roman"/>
      <family val="1"/>
    </font>
    <font>
      <sz val="9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/>
    </xf>
    <xf numFmtId="0" fontId="15" fillId="0" borderId="0" xfId="0" applyFont="1" applyFill="1" applyAlignment="1">
      <alignment/>
    </xf>
    <xf numFmtId="0" fontId="13" fillId="0" borderId="12" xfId="0" applyFont="1" applyFill="1" applyBorder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vertical="center"/>
    </xf>
    <xf numFmtId="0" fontId="19" fillId="0" borderId="0" xfId="0" applyFont="1" applyAlignment="1">
      <alignment/>
    </xf>
    <xf numFmtId="0" fontId="2" fillId="0" borderId="0" xfId="0" applyFont="1" applyAlignment="1">
      <alignment vertical="center"/>
    </xf>
    <xf numFmtId="49" fontId="13" fillId="0" borderId="1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9" xfId="0" applyNumberFormat="1" applyFont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left" vertical="center" wrapText="1"/>
    </xf>
    <xf numFmtId="1" fontId="1" fillId="0" borderId="15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1" fontId="1" fillId="33" borderId="14" xfId="0" applyNumberFormat="1" applyFont="1" applyFill="1" applyBorder="1" applyAlignment="1">
      <alignment horizontal="center" vertical="center"/>
    </xf>
    <xf numFmtId="1" fontId="1" fillId="33" borderId="15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" vertical="center"/>
    </xf>
    <xf numFmtId="1" fontId="63" fillId="0" borderId="10" xfId="0" applyNumberFormat="1" applyFont="1" applyFill="1" applyBorder="1" applyAlignment="1">
      <alignment horizontal="center" vertical="center"/>
    </xf>
    <xf numFmtId="1" fontId="63" fillId="0" borderId="14" xfId="0" applyNumberFormat="1" applyFont="1" applyFill="1" applyBorder="1" applyAlignment="1">
      <alignment horizontal="center" vertical="center"/>
    </xf>
    <xf numFmtId="1" fontId="63" fillId="0" borderId="15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1" fontId="17" fillId="0" borderId="14" xfId="0" applyNumberFormat="1" applyFont="1" applyFill="1" applyBorder="1" applyAlignment="1">
      <alignment horizontal="center" vertical="center"/>
    </xf>
    <xf numFmtId="1" fontId="17" fillId="0" borderId="15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3" xfId="0" applyNumberFormat="1" applyFont="1" applyBorder="1" applyAlignment="1">
      <alignment horizontal="left"/>
    </xf>
    <xf numFmtId="1" fontId="2" fillId="0" borderId="2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left" vertical="center" wrapText="1"/>
    </xf>
    <xf numFmtId="1" fontId="1" fillId="0" borderId="15" xfId="0" applyNumberFormat="1" applyFont="1" applyBorder="1" applyAlignment="1">
      <alignment horizontal="left" vertical="center" wrapText="1"/>
    </xf>
    <xf numFmtId="1" fontId="2" fillId="0" borderId="20" xfId="0" applyNumberFormat="1" applyFont="1" applyFill="1" applyBorder="1" applyAlignment="1">
      <alignment horizontal="center" vertical="center"/>
    </xf>
    <xf numFmtId="1" fontId="17" fillId="0" borderId="20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left" vertical="center"/>
    </xf>
    <xf numFmtId="1" fontId="17" fillId="0" borderId="14" xfId="0" applyNumberFormat="1" applyFont="1" applyFill="1" applyBorder="1" applyAlignment="1">
      <alignment horizontal="left" vertical="center"/>
    </xf>
    <xf numFmtId="1" fontId="17" fillId="0" borderId="15" xfId="0" applyNumberFormat="1" applyFont="1" applyFill="1" applyBorder="1" applyAlignment="1">
      <alignment horizontal="left" vertical="center"/>
    </xf>
    <xf numFmtId="1" fontId="17" fillId="0" borderId="10" xfId="0" applyNumberFormat="1" applyFont="1" applyFill="1" applyBorder="1" applyAlignment="1">
      <alignment horizontal="left" vertical="center" wrapText="1"/>
    </xf>
    <xf numFmtId="1" fontId="17" fillId="0" borderId="14" xfId="0" applyNumberFormat="1" applyFont="1" applyFill="1" applyBorder="1" applyAlignment="1">
      <alignment horizontal="left" vertical="center" wrapText="1"/>
    </xf>
    <xf numFmtId="1" fontId="17" fillId="0" borderId="15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left" vertical="center"/>
    </xf>
    <xf numFmtId="1" fontId="64" fillId="0" borderId="10" xfId="0" applyNumberFormat="1" applyFont="1" applyFill="1" applyBorder="1" applyAlignment="1">
      <alignment horizontal="center" vertical="center"/>
    </xf>
    <xf numFmtId="1" fontId="64" fillId="0" borderId="14" xfId="0" applyNumberFormat="1" applyFont="1" applyFill="1" applyBorder="1" applyAlignment="1">
      <alignment horizontal="center" vertical="center"/>
    </xf>
    <xf numFmtId="1" fontId="64" fillId="0" borderId="15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" fontId="2" fillId="0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3" fontId="2" fillId="0" borderId="37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1" fontId="17" fillId="0" borderId="15" xfId="0" applyNumberFormat="1" applyFont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1" fontId="17" fillId="33" borderId="14" xfId="0" applyNumberFormat="1" applyFont="1" applyFill="1" applyBorder="1" applyAlignment="1">
      <alignment horizontal="center" vertical="center"/>
    </xf>
    <xf numFmtId="1" fontId="17" fillId="33" borderId="15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7" fillId="0" borderId="10" xfId="0" applyNumberFormat="1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Fill="1" applyBorder="1" applyAlignment="1">
      <alignment horizontal="center" vertical="center"/>
    </xf>
    <xf numFmtId="0" fontId="5" fillId="0" borderId="30" xfId="0" applyNumberFormat="1" applyFont="1" applyBorder="1" applyAlignment="1">
      <alignment horizontal="justify" vertical="top" wrapText="1"/>
    </xf>
    <xf numFmtId="0" fontId="22" fillId="0" borderId="16" xfId="0" applyFont="1" applyBorder="1" applyAlignment="1">
      <alignment horizontal="justify" vertical="top" wrapText="1"/>
    </xf>
    <xf numFmtId="0" fontId="22" fillId="0" borderId="17" xfId="0" applyFont="1" applyBorder="1" applyAlignment="1">
      <alignment horizontal="justify" vertical="top" wrapText="1"/>
    </xf>
    <xf numFmtId="0" fontId="22" fillId="0" borderId="11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justify" vertical="top" wrapText="1"/>
    </xf>
    <xf numFmtId="0" fontId="22" fillId="0" borderId="18" xfId="0" applyFont="1" applyBorder="1" applyAlignment="1">
      <alignment horizontal="justify" vertical="top" wrapText="1"/>
    </xf>
    <xf numFmtId="0" fontId="22" fillId="0" borderId="12" xfId="0" applyFont="1" applyBorder="1" applyAlignment="1">
      <alignment horizontal="justify" vertical="top" wrapText="1"/>
    </xf>
    <xf numFmtId="0" fontId="22" fillId="0" borderId="13" xfId="0" applyFont="1" applyBorder="1" applyAlignment="1">
      <alignment horizontal="justify" vertical="top" wrapText="1"/>
    </xf>
    <xf numFmtId="0" fontId="22" fillId="0" borderId="19" xfId="0" applyFont="1" applyBorder="1" applyAlignment="1">
      <alignment horizontal="justify" vertical="top" wrapText="1"/>
    </xf>
    <xf numFmtId="0" fontId="5" fillId="0" borderId="30" xfId="0" applyNumberFormat="1" applyFont="1" applyBorder="1" applyAlignment="1">
      <alignment horizontal="center" vertical="top" wrapText="1"/>
    </xf>
    <xf numFmtId="0" fontId="5" fillId="0" borderId="36" xfId="0" applyNumberFormat="1" applyFont="1" applyBorder="1" applyAlignment="1">
      <alignment horizontal="center" vertical="top" wrapText="1"/>
    </xf>
    <xf numFmtId="0" fontId="5" fillId="0" borderId="37" xfId="0" applyNumberFormat="1" applyFont="1" applyBorder="1" applyAlignment="1">
      <alignment horizontal="center" vertical="top" wrapText="1"/>
    </xf>
    <xf numFmtId="0" fontId="5" fillId="0" borderId="40" xfId="0" applyNumberFormat="1" applyFont="1" applyBorder="1" applyAlignment="1">
      <alignment horizontal="center" vertical="top" wrapText="1"/>
    </xf>
    <xf numFmtId="0" fontId="1" fillId="0" borderId="30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 wrapText="1"/>
    </xf>
    <xf numFmtId="1" fontId="1" fillId="0" borderId="14" xfId="0" applyNumberFormat="1" applyFont="1" applyBorder="1" applyAlignment="1">
      <alignment vertical="center" wrapText="1"/>
    </xf>
    <xf numFmtId="1" fontId="1" fillId="0" borderId="15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left" vertical="center" wrapText="1"/>
    </xf>
    <xf numFmtId="1" fontId="17" fillId="0" borderId="14" xfId="0" applyNumberFormat="1" applyFont="1" applyBorder="1" applyAlignment="1">
      <alignment horizontal="left" vertical="center" wrapText="1"/>
    </xf>
    <xf numFmtId="1" fontId="17" fillId="0" borderId="15" xfId="0" applyNumberFormat="1" applyFont="1" applyBorder="1" applyAlignment="1">
      <alignment horizontal="left" vertical="center" wrapText="1"/>
    </xf>
    <xf numFmtId="1" fontId="17" fillId="0" borderId="14" xfId="0" applyNumberFormat="1" applyFont="1" applyBorder="1" applyAlignment="1">
      <alignment horizontal="center" vertical="center" wrapText="1"/>
    </xf>
    <xf numFmtId="1" fontId="17" fillId="0" borderId="15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1" fontId="2" fillId="0" borderId="39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left" vertical="center" wrapText="1"/>
    </xf>
    <xf numFmtId="1" fontId="2" fillId="0" borderId="15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left" vertical="center"/>
    </xf>
    <xf numFmtId="1" fontId="1" fillId="0" borderId="15" xfId="0" applyNumberFormat="1" applyFont="1" applyBorder="1" applyAlignment="1">
      <alignment horizontal="left" vertic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/>
    </xf>
    <xf numFmtId="172" fontId="1" fillId="0" borderId="12" xfId="0" applyNumberFormat="1" applyFon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172" fontId="1" fillId="0" borderId="28" xfId="0" applyNumberFormat="1" applyFont="1" applyBorder="1" applyAlignment="1">
      <alignment horizontal="center" vertical="center"/>
    </xf>
    <xf numFmtId="172" fontId="1" fillId="0" borderId="29" xfId="0" applyNumberFormat="1" applyFont="1" applyBorder="1" applyAlignment="1">
      <alignment horizontal="justify" vertical="center" wrapText="1"/>
    </xf>
    <xf numFmtId="172" fontId="1" fillId="0" borderId="23" xfId="0" applyNumberFormat="1" applyFont="1" applyBorder="1" applyAlignment="1">
      <alignment horizontal="justify" vertical="center" wrapText="1"/>
    </xf>
    <xf numFmtId="172" fontId="1" fillId="0" borderId="35" xfId="0" applyNumberFormat="1" applyFont="1" applyBorder="1" applyAlignment="1">
      <alignment horizontal="justify" vertical="center" wrapText="1"/>
    </xf>
    <xf numFmtId="172" fontId="1" fillId="0" borderId="11" xfId="0" applyNumberFormat="1" applyFont="1" applyBorder="1" applyAlignment="1">
      <alignment horizontal="justify" vertical="center" wrapText="1"/>
    </xf>
    <xf numFmtId="172" fontId="1" fillId="0" borderId="0" xfId="0" applyNumberFormat="1" applyFont="1" applyBorder="1" applyAlignment="1">
      <alignment horizontal="justify" vertical="center" wrapText="1"/>
    </xf>
    <xf numFmtId="172" fontId="1" fillId="0" borderId="18" xfId="0" applyNumberFormat="1" applyFont="1" applyBorder="1" applyAlignment="1">
      <alignment horizontal="justify" vertical="center" wrapText="1"/>
    </xf>
    <xf numFmtId="172" fontId="1" fillId="0" borderId="12" xfId="0" applyNumberFormat="1" applyFont="1" applyBorder="1" applyAlignment="1">
      <alignment horizontal="justify" vertical="center" wrapText="1"/>
    </xf>
    <xf numFmtId="172" fontId="1" fillId="0" borderId="13" xfId="0" applyNumberFormat="1" applyFont="1" applyBorder="1" applyAlignment="1">
      <alignment horizontal="justify" vertical="center" wrapText="1"/>
    </xf>
    <xf numFmtId="172" fontId="1" fillId="0" borderId="19" xfId="0" applyNumberFormat="1" applyFont="1" applyBorder="1" applyAlignment="1">
      <alignment horizontal="justify" vertical="center" wrapText="1"/>
    </xf>
    <xf numFmtId="172" fontId="1" fillId="0" borderId="10" xfId="0" applyNumberFormat="1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left" vertical="center" wrapText="1"/>
    </xf>
    <xf numFmtId="172" fontId="1" fillId="0" borderId="36" xfId="0" applyNumberFormat="1" applyFont="1" applyBorder="1" applyAlignment="1">
      <alignment horizontal="center" vertical="center"/>
    </xf>
    <xf numFmtId="172" fontId="1" fillId="0" borderId="37" xfId="0" applyNumberFormat="1" applyFont="1" applyBorder="1" applyAlignment="1">
      <alignment horizontal="center" vertical="center"/>
    </xf>
    <xf numFmtId="172" fontId="1" fillId="0" borderId="38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172" fontId="1" fillId="0" borderId="26" xfId="0" applyNumberFormat="1" applyFont="1" applyBorder="1" applyAlignment="1">
      <alignment horizontal="center" vertical="center"/>
    </xf>
    <xf numFmtId="172" fontId="1" fillId="0" borderId="30" xfId="0" applyNumberFormat="1" applyFont="1" applyBorder="1" applyAlignment="1">
      <alignment horizontal="center" vertical="center"/>
    </xf>
    <xf numFmtId="172" fontId="1" fillId="0" borderId="16" xfId="0" applyNumberFormat="1" applyFont="1" applyBorder="1" applyAlignment="1">
      <alignment horizontal="center" vertical="center"/>
    </xf>
    <xf numFmtId="172" fontId="1" fillId="0" borderId="31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33" xfId="0" applyNumberFormat="1" applyFont="1" applyBorder="1" applyAlignment="1">
      <alignment horizontal="left" vertical="center" wrapText="1"/>
    </xf>
    <xf numFmtId="0" fontId="1" fillId="0" borderId="34" xfId="0" applyNumberFormat="1" applyFont="1" applyBorder="1" applyAlignment="1">
      <alignment horizontal="left" vertical="center" wrapText="1"/>
    </xf>
    <xf numFmtId="172" fontId="1" fillId="0" borderId="32" xfId="0" applyNumberFormat="1" applyFont="1" applyBorder="1" applyAlignment="1">
      <alignment horizontal="center" vertical="center"/>
    </xf>
    <xf numFmtId="172" fontId="1" fillId="0" borderId="33" xfId="0" applyNumberFormat="1" applyFont="1" applyBorder="1" applyAlignment="1">
      <alignment horizontal="center" vertical="center"/>
    </xf>
    <xf numFmtId="172" fontId="1" fillId="0" borderId="34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left" vertical="center" wrapText="1"/>
    </xf>
    <xf numFmtId="0" fontId="1" fillId="0" borderId="37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172" fontId="2" fillId="0" borderId="12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28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left" vertical="center" wrapText="1"/>
    </xf>
    <xf numFmtId="0" fontId="2" fillId="0" borderId="33" xfId="0" applyNumberFormat="1" applyFont="1" applyBorder="1" applyAlignment="1">
      <alignment horizontal="left" vertical="center" wrapText="1"/>
    </xf>
    <xf numFmtId="0" fontId="2" fillId="0" borderId="34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right" vertical="center" wrapText="1"/>
    </xf>
    <xf numFmtId="0" fontId="1" fillId="0" borderId="14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172" fontId="1" fillId="0" borderId="36" xfId="0" applyNumberFormat="1" applyFont="1" applyBorder="1" applyAlignment="1">
      <alignment horizontal="left" vertical="center" wrapText="1"/>
    </xf>
    <xf numFmtId="172" fontId="1" fillId="0" borderId="37" xfId="0" applyNumberFormat="1" applyFont="1" applyBorder="1" applyAlignment="1">
      <alignment horizontal="left" vertical="center" wrapText="1"/>
    </xf>
    <xf numFmtId="172" fontId="1" fillId="0" borderId="40" xfId="0" applyNumberFormat="1" applyFont="1" applyBorder="1" applyAlignment="1">
      <alignment horizontal="left" vertical="center" wrapText="1"/>
    </xf>
    <xf numFmtId="0" fontId="1" fillId="0" borderId="36" xfId="0" applyNumberFormat="1" applyFont="1" applyBorder="1" applyAlignment="1">
      <alignment horizontal="right" vertical="center" wrapText="1"/>
    </xf>
    <xf numFmtId="0" fontId="1" fillId="0" borderId="37" xfId="0" applyNumberFormat="1" applyFont="1" applyBorder="1" applyAlignment="1">
      <alignment horizontal="right" vertical="center" wrapText="1"/>
    </xf>
    <xf numFmtId="0" fontId="1" fillId="0" borderId="38" xfId="0" applyNumberFormat="1" applyFont="1" applyBorder="1" applyAlignment="1">
      <alignment horizontal="righ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1" fontId="7" fillId="0" borderId="49" xfId="0" applyNumberFormat="1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left" vertical="center" wrapText="1"/>
    </xf>
    <xf numFmtId="1" fontId="7" fillId="0" borderId="14" xfId="0" applyNumberFormat="1" applyFont="1" applyBorder="1" applyAlignment="1">
      <alignment horizontal="left" vertical="center" wrapText="1"/>
    </xf>
    <xf numFmtId="1" fontId="7" fillId="0" borderId="21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49" fontId="13" fillId="0" borderId="13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1" fillId="0" borderId="13" xfId="0" applyFont="1" applyBorder="1" applyAlignment="1">
      <alignment horizontal="center"/>
    </xf>
    <xf numFmtId="0" fontId="13" fillId="0" borderId="0" xfId="0" applyFont="1" applyAlignment="1">
      <alignment horizontal="left"/>
    </xf>
    <xf numFmtId="49" fontId="13" fillId="0" borderId="13" xfId="0" applyNumberFormat="1" applyFont="1" applyBorder="1" applyAlignment="1">
      <alignment horizontal="left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justify" vertical="center" wrapText="1"/>
    </xf>
    <xf numFmtId="0" fontId="8" fillId="0" borderId="33" xfId="0" applyFont="1" applyBorder="1" applyAlignment="1">
      <alignment horizontal="justify" vertical="center" wrapText="1"/>
    </xf>
    <xf numFmtId="0" fontId="8" fillId="0" borderId="34" xfId="0" applyFont="1" applyBorder="1" applyAlignment="1">
      <alignment horizontal="justify" vertical="center" wrapText="1"/>
    </xf>
    <xf numFmtId="49" fontId="8" fillId="0" borderId="32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28" xfId="0" applyFont="1" applyBorder="1" applyAlignment="1">
      <alignment horizontal="justify" vertical="center" wrapText="1"/>
    </xf>
    <xf numFmtId="49" fontId="8" fillId="0" borderId="48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2" fontId="1" fillId="0" borderId="29" xfId="0" applyNumberFormat="1" applyFont="1" applyBorder="1" applyAlignment="1">
      <alignment horizontal="justify" vertical="center" wrapText="1"/>
    </xf>
    <xf numFmtId="2" fontId="1" fillId="0" borderId="23" xfId="0" applyNumberFormat="1" applyFont="1" applyBorder="1" applyAlignment="1">
      <alignment horizontal="justify" vertical="center" wrapText="1"/>
    </xf>
    <xf numFmtId="2" fontId="1" fillId="0" borderId="24" xfId="0" applyNumberFormat="1" applyFont="1" applyBorder="1" applyAlignment="1">
      <alignment horizontal="justify" vertical="center" wrapText="1"/>
    </xf>
    <xf numFmtId="2" fontId="1" fillId="0" borderId="11" xfId="0" applyNumberFormat="1" applyFont="1" applyBorder="1" applyAlignment="1">
      <alignment horizontal="justify" vertical="center" wrapText="1"/>
    </xf>
    <xf numFmtId="2" fontId="1" fillId="0" borderId="0" xfId="0" applyNumberFormat="1" applyFont="1" applyBorder="1" applyAlignment="1">
      <alignment horizontal="justify" vertical="center" wrapText="1"/>
    </xf>
    <xf numFmtId="2" fontId="1" fillId="0" borderId="26" xfId="0" applyNumberFormat="1" applyFont="1" applyBorder="1" applyAlignment="1">
      <alignment horizontal="justify" vertical="center" wrapText="1"/>
    </xf>
    <xf numFmtId="2" fontId="1" fillId="0" borderId="45" xfId="0" applyNumberFormat="1" applyFont="1" applyBorder="1" applyAlignment="1">
      <alignment horizontal="justify" vertical="center" wrapText="1"/>
    </xf>
    <xf numFmtId="2" fontId="1" fillId="0" borderId="43" xfId="0" applyNumberFormat="1" applyFont="1" applyBorder="1" applyAlignment="1">
      <alignment horizontal="justify" vertical="center" wrapText="1"/>
    </xf>
    <xf numFmtId="2" fontId="1" fillId="0" borderId="44" xfId="0" applyNumberFormat="1" applyFont="1" applyBorder="1" applyAlignment="1">
      <alignment horizontal="justify" vertical="center" wrapText="1"/>
    </xf>
    <xf numFmtId="0" fontId="8" fillId="0" borderId="46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3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3" fillId="0" borderId="10" xfId="0" applyFont="1" applyFill="1" applyBorder="1" applyAlignment="1">
      <alignment horizontal="left" vertic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14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1" fillId="0" borderId="53" xfId="0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left"/>
    </xf>
    <xf numFmtId="0" fontId="1" fillId="0" borderId="57" xfId="0" applyNumberFormat="1" applyFont="1" applyFill="1" applyBorder="1" applyAlignment="1">
      <alignment horizontal="center" vertical="center"/>
    </xf>
    <xf numFmtId="0" fontId="1" fillId="0" borderId="58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wrapText="1"/>
    </xf>
    <xf numFmtId="0" fontId="1" fillId="0" borderId="49" xfId="0" applyFont="1" applyFill="1" applyBorder="1" applyAlignment="1">
      <alignment horizontal="center" vertical="center"/>
    </xf>
    <xf numFmtId="0" fontId="1" fillId="0" borderId="59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vertical="center" wrapText="1"/>
    </xf>
    <xf numFmtId="16" fontId="1" fillId="0" borderId="59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horizontal="right"/>
    </xf>
    <xf numFmtId="0" fontId="2" fillId="0" borderId="5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51" xfId="0" applyNumberFormat="1" applyFont="1" applyFill="1" applyBorder="1" applyAlignment="1">
      <alignment horizontal="center" vertical="center"/>
    </xf>
    <xf numFmtId="0" fontId="1" fillId="0" borderId="49" xfId="0" applyNumberFormat="1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vertical="center" wrapText="1"/>
    </xf>
    <xf numFmtId="2" fontId="1" fillId="0" borderId="15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84"/>
  <sheetViews>
    <sheetView tabSelected="1" view="pageBreakPreview" zoomScaleSheetLayoutView="100" workbookViewId="0" topLeftCell="A10">
      <selection activeCell="AU36" sqref="AU36:BB36"/>
    </sheetView>
  </sheetViews>
  <sheetFormatPr defaultColWidth="0.875" defaultRowHeight="12.75"/>
  <cols>
    <col min="1" max="4" width="0.875" style="1" customWidth="1"/>
    <col min="5" max="5" width="4.00390625" style="1" customWidth="1"/>
    <col min="6" max="51" width="0.875" style="1" customWidth="1"/>
    <col min="52" max="52" width="2.125" style="1" customWidth="1"/>
    <col min="53" max="109" width="0.875" style="1" customWidth="1"/>
    <col min="110" max="110" width="1.37890625" style="1" customWidth="1"/>
    <col min="111" max="169" width="0.875" style="1" customWidth="1"/>
    <col min="170" max="170" width="2.00390625" style="1" customWidth="1"/>
    <col min="171" max="185" width="0.875" style="1" customWidth="1"/>
    <col min="186" max="186" width="1.4921875" style="1" customWidth="1"/>
    <col min="187" max="188" width="0.875" style="1" customWidth="1"/>
    <col min="189" max="189" width="2.375" style="1" customWidth="1"/>
    <col min="190" max="16384" width="0.875" style="1" customWidth="1"/>
  </cols>
  <sheetData>
    <row r="1" spans="212:236" ht="33" customHeight="1">
      <c r="HD1" s="166" t="s">
        <v>15</v>
      </c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</row>
    <row r="2" spans="1:236" s="2" customFormat="1" ht="23.25" customHeight="1">
      <c r="A2" s="226" t="s">
        <v>279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6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6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6"/>
      <c r="FH2" s="226"/>
      <c r="FI2" s="226"/>
      <c r="FJ2" s="226"/>
      <c r="FK2" s="226"/>
      <c r="FL2" s="226"/>
      <c r="FM2" s="226"/>
      <c r="FN2" s="226"/>
      <c r="FO2" s="226"/>
      <c r="FP2" s="226"/>
      <c r="FQ2" s="226"/>
      <c r="FR2" s="226"/>
      <c r="FS2" s="226"/>
      <c r="FT2" s="226"/>
      <c r="FU2" s="226"/>
      <c r="FV2" s="226"/>
      <c r="FW2" s="226"/>
      <c r="FX2" s="226"/>
      <c r="FY2" s="226"/>
      <c r="FZ2" s="226"/>
      <c r="GA2" s="226"/>
      <c r="GB2" s="226"/>
      <c r="GC2" s="226"/>
      <c r="GD2" s="226"/>
      <c r="GE2" s="226"/>
      <c r="GF2" s="226"/>
      <c r="GG2" s="226"/>
      <c r="GH2" s="226"/>
      <c r="GI2" s="226"/>
      <c r="GJ2" s="226"/>
      <c r="GK2" s="226"/>
      <c r="GL2" s="226"/>
      <c r="GM2" s="226"/>
      <c r="GN2" s="226"/>
      <c r="GO2" s="226"/>
      <c r="GP2" s="226"/>
      <c r="GQ2" s="226"/>
      <c r="GR2" s="226"/>
      <c r="GS2" s="226"/>
      <c r="GT2" s="226"/>
      <c r="GU2" s="226"/>
      <c r="GV2" s="226"/>
      <c r="GW2" s="226"/>
      <c r="GX2" s="226"/>
      <c r="GY2" s="226"/>
      <c r="GZ2" s="226"/>
      <c r="HA2" s="226"/>
      <c r="HB2" s="226"/>
      <c r="HC2" s="226"/>
      <c r="HD2" s="226"/>
      <c r="HE2" s="226"/>
      <c r="HF2" s="226"/>
      <c r="HG2" s="226"/>
      <c r="HH2" s="226"/>
      <c r="HI2" s="226"/>
      <c r="HJ2" s="226"/>
      <c r="HK2" s="226"/>
      <c r="HL2" s="226"/>
      <c r="HM2" s="226"/>
      <c r="HN2" s="226"/>
      <c r="HO2" s="226"/>
      <c r="HP2" s="226"/>
      <c r="HQ2" s="226"/>
      <c r="HR2" s="226"/>
      <c r="HS2" s="226"/>
      <c r="HT2" s="226"/>
      <c r="HU2" s="226"/>
      <c r="HV2" s="226"/>
      <c r="HW2" s="226"/>
      <c r="HX2" s="226"/>
      <c r="HY2" s="226"/>
      <c r="HZ2" s="226"/>
      <c r="IA2" s="226"/>
      <c r="IB2" s="226"/>
    </row>
    <row r="3" spans="108:236" s="3" customFormat="1" ht="24" customHeight="1">
      <c r="DD3" s="224" t="s">
        <v>341</v>
      </c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  <c r="DU3" s="224"/>
      <c r="DV3" s="224"/>
      <c r="DW3" s="224"/>
      <c r="DX3" s="224"/>
      <c r="DY3" s="224"/>
      <c r="DZ3" s="224"/>
      <c r="EA3" s="224"/>
      <c r="EB3" s="224"/>
      <c r="EC3" s="225"/>
      <c r="ED3" s="225"/>
      <c r="HE3" s="167" t="s">
        <v>181</v>
      </c>
      <c r="HF3" s="167"/>
      <c r="HG3" s="167"/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</row>
    <row r="4" spans="207:236" s="3" customFormat="1" ht="12">
      <c r="GY4" s="222" t="s">
        <v>289</v>
      </c>
      <c r="GZ4" s="223"/>
      <c r="HA4" s="223"/>
      <c r="HB4" s="223"/>
      <c r="HC4" s="223"/>
      <c r="HD4" s="223"/>
      <c r="HE4" s="223"/>
      <c r="HF4" s="223"/>
      <c r="HG4" s="223"/>
      <c r="HH4" s="223"/>
      <c r="HI4" s="223"/>
      <c r="HJ4" s="223"/>
      <c r="HK4" s="223"/>
      <c r="HL4" s="223"/>
      <c r="HM4" s="223"/>
      <c r="HN4" s="223"/>
      <c r="HO4" s="223"/>
      <c r="HP4" s="223"/>
      <c r="HQ4" s="223"/>
      <c r="HR4" s="223"/>
      <c r="HS4" s="223"/>
      <c r="HT4" s="223"/>
      <c r="HU4" s="223"/>
      <c r="HV4" s="223"/>
      <c r="HW4" s="223"/>
      <c r="HX4" s="223"/>
      <c r="HY4" s="223"/>
      <c r="HZ4" s="223"/>
      <c r="IA4" s="223"/>
      <c r="IB4" s="223"/>
    </row>
    <row r="5" spans="208:236" s="3" customFormat="1" ht="12">
      <c r="GZ5" s="4"/>
      <c r="HA5" s="222" t="s">
        <v>183</v>
      </c>
      <c r="HB5" s="222"/>
      <c r="HC5" s="222"/>
      <c r="HD5" s="222"/>
      <c r="HE5" s="222"/>
      <c r="HF5" s="222"/>
      <c r="HG5" s="222"/>
      <c r="HH5" s="222"/>
      <c r="HI5" s="222"/>
      <c r="HJ5" s="222"/>
      <c r="HK5" s="222"/>
      <c r="HL5" s="222"/>
      <c r="HM5" s="222"/>
      <c r="HN5" s="222"/>
      <c r="HO5" s="222"/>
      <c r="HP5" s="222"/>
      <c r="HQ5" s="222"/>
      <c r="HR5" s="222"/>
      <c r="HS5" s="222"/>
      <c r="HT5" s="222"/>
      <c r="HU5" s="222"/>
      <c r="HV5" s="222"/>
      <c r="HW5" s="222"/>
      <c r="HX5" s="222"/>
      <c r="HY5" s="222"/>
      <c r="HZ5" s="222"/>
      <c r="IA5" s="222"/>
      <c r="IB5" s="222"/>
    </row>
    <row r="6" spans="208:236" s="3" customFormat="1" ht="12">
      <c r="GZ6" s="4"/>
      <c r="HA6" s="168"/>
      <c r="HB6" s="168"/>
      <c r="HC6" s="168"/>
      <c r="HD6" s="168"/>
      <c r="HE6" s="168"/>
      <c r="HF6" s="168"/>
      <c r="HG6" s="168"/>
      <c r="HH6" s="168"/>
      <c r="HI6" s="168"/>
      <c r="HJ6" s="168"/>
      <c r="HK6" s="168"/>
      <c r="HL6" s="168"/>
      <c r="HM6" s="168"/>
      <c r="HN6" s="168"/>
      <c r="HO6" s="168"/>
      <c r="HP6" s="168"/>
      <c r="HQ6" s="168"/>
      <c r="HR6" s="168"/>
      <c r="HS6" s="168"/>
      <c r="HT6" s="168"/>
      <c r="HU6" s="168"/>
      <c r="HV6" s="168"/>
      <c r="HW6" s="168"/>
      <c r="HX6" s="168"/>
      <c r="HY6" s="168"/>
      <c r="HZ6" s="168"/>
      <c r="IA6" s="168"/>
      <c r="IB6" s="168"/>
    </row>
    <row r="7" spans="209:236" s="3" customFormat="1" ht="12">
      <c r="HA7" s="169" t="s">
        <v>11</v>
      </c>
      <c r="HB7" s="169"/>
      <c r="HC7" s="169"/>
      <c r="HD7" s="169"/>
      <c r="HE7" s="169"/>
      <c r="HF7" s="169"/>
      <c r="HG7" s="169"/>
      <c r="HH7" s="169"/>
      <c r="HI7" s="169"/>
      <c r="HJ7" s="169"/>
      <c r="HK7" s="169"/>
      <c r="HL7" s="169"/>
      <c r="HM7" s="169"/>
      <c r="HN7" s="169"/>
      <c r="HO7" s="169"/>
      <c r="HP7" s="169"/>
      <c r="HQ7" s="169"/>
      <c r="HR7" s="169"/>
      <c r="HS7" s="169"/>
      <c r="HT7" s="169"/>
      <c r="HU7" s="169"/>
      <c r="HV7" s="169"/>
      <c r="HW7" s="169"/>
      <c r="HX7" s="169"/>
      <c r="HY7" s="169"/>
      <c r="HZ7" s="169"/>
      <c r="IA7" s="169"/>
      <c r="IB7" s="169"/>
    </row>
    <row r="8" spans="208:236" s="3" customFormat="1" ht="12">
      <c r="GZ8" s="170" t="s">
        <v>12</v>
      </c>
      <c r="HA8" s="170"/>
      <c r="HB8" s="171"/>
      <c r="HC8" s="171"/>
      <c r="HD8" s="171"/>
      <c r="HE8" s="172" t="s">
        <v>12</v>
      </c>
      <c r="HF8" s="172"/>
      <c r="HG8" s="171"/>
      <c r="HH8" s="171"/>
      <c r="HI8" s="171"/>
      <c r="HJ8" s="171"/>
      <c r="HK8" s="171"/>
      <c r="HL8" s="171"/>
      <c r="HM8" s="171"/>
      <c r="HN8" s="171"/>
      <c r="HO8" s="171"/>
      <c r="HP8" s="171"/>
      <c r="HQ8" s="171"/>
      <c r="HR8" s="170">
        <v>20</v>
      </c>
      <c r="HS8" s="170"/>
      <c r="HT8" s="170"/>
      <c r="HU8" s="173"/>
      <c r="HV8" s="173"/>
      <c r="HW8" s="173"/>
      <c r="HY8" s="6" t="s">
        <v>13</v>
      </c>
      <c r="IB8" s="6"/>
    </row>
    <row r="9" s="3" customFormat="1" ht="12">
      <c r="IB9" s="5" t="s">
        <v>14</v>
      </c>
    </row>
    <row r="10" ht="12" thickBot="1"/>
    <row r="11" spans="1:236" ht="33.75" customHeight="1">
      <c r="A11" s="130" t="s">
        <v>0</v>
      </c>
      <c r="B11" s="131"/>
      <c r="C11" s="131"/>
      <c r="D11" s="131"/>
      <c r="E11" s="132"/>
      <c r="F11" s="139" t="s">
        <v>1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2"/>
      <c r="AJ11" s="142" t="s">
        <v>293</v>
      </c>
      <c r="AK11" s="143"/>
      <c r="AL11" s="143"/>
      <c r="AM11" s="143"/>
      <c r="AN11" s="143"/>
      <c r="AO11" s="143"/>
      <c r="AP11" s="143"/>
      <c r="AQ11" s="143"/>
      <c r="AR11" s="143"/>
      <c r="AS11" s="143"/>
      <c r="AT11" s="144"/>
      <c r="AU11" s="160" t="s">
        <v>291</v>
      </c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2"/>
      <c r="DW11" s="142" t="s">
        <v>351</v>
      </c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4"/>
      <c r="EO11" s="142" t="s">
        <v>273</v>
      </c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4"/>
      <c r="FG11" s="142" t="s">
        <v>301</v>
      </c>
      <c r="FH11" s="143"/>
      <c r="FI11" s="143"/>
      <c r="FJ11" s="143"/>
      <c r="FK11" s="143"/>
      <c r="FL11" s="143"/>
      <c r="FM11" s="143"/>
      <c r="FN11" s="143"/>
      <c r="FO11" s="143"/>
      <c r="FP11" s="143"/>
      <c r="FQ11" s="144"/>
      <c r="FR11" s="160" t="s">
        <v>299</v>
      </c>
      <c r="FS11" s="161"/>
      <c r="FT11" s="161"/>
      <c r="FU11" s="161"/>
      <c r="FV11" s="161"/>
      <c r="FW11" s="161"/>
      <c r="FX11" s="161"/>
      <c r="FY11" s="161"/>
      <c r="FZ11" s="161"/>
      <c r="GA11" s="161"/>
      <c r="GB11" s="161"/>
      <c r="GC11" s="161"/>
      <c r="GD11" s="161"/>
      <c r="GE11" s="161"/>
      <c r="GF11" s="161"/>
      <c r="GG11" s="161"/>
      <c r="GH11" s="161"/>
      <c r="GI11" s="161"/>
      <c r="GJ11" s="161"/>
      <c r="GK11" s="161"/>
      <c r="GL11" s="161"/>
      <c r="GM11" s="161"/>
      <c r="GN11" s="161"/>
      <c r="GO11" s="161"/>
      <c r="GP11" s="161"/>
      <c r="GQ11" s="161"/>
      <c r="GR11" s="161"/>
      <c r="GS11" s="161"/>
      <c r="GT11" s="161"/>
      <c r="GU11" s="161"/>
      <c r="GV11" s="161"/>
      <c r="GW11" s="161"/>
      <c r="GX11" s="161"/>
      <c r="GY11" s="161"/>
      <c r="GZ11" s="161"/>
      <c r="HA11" s="161"/>
      <c r="HB11" s="161"/>
      <c r="HC11" s="161"/>
      <c r="HD11" s="161"/>
      <c r="HE11" s="162"/>
      <c r="HF11" s="139" t="s">
        <v>10</v>
      </c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63"/>
    </row>
    <row r="12" spans="1:236" ht="21" customHeight="1">
      <c r="A12" s="133"/>
      <c r="B12" s="134"/>
      <c r="C12" s="134"/>
      <c r="D12" s="134"/>
      <c r="E12" s="135"/>
      <c r="F12" s="140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5"/>
      <c r="AJ12" s="145"/>
      <c r="AK12" s="146"/>
      <c r="AL12" s="146"/>
      <c r="AM12" s="146"/>
      <c r="AN12" s="146"/>
      <c r="AO12" s="146"/>
      <c r="AP12" s="146"/>
      <c r="AQ12" s="146"/>
      <c r="AR12" s="146"/>
      <c r="AS12" s="146"/>
      <c r="AT12" s="147"/>
      <c r="AU12" s="127" t="s">
        <v>2</v>
      </c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9"/>
      <c r="BK12" s="127" t="s">
        <v>31</v>
      </c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9"/>
      <c r="CA12" s="127" t="s">
        <v>32</v>
      </c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9"/>
      <c r="CQ12" s="127" t="s">
        <v>33</v>
      </c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9"/>
      <c r="DG12" s="127" t="s">
        <v>34</v>
      </c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9"/>
      <c r="DW12" s="148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50"/>
      <c r="EO12" s="148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50"/>
      <c r="FG12" s="145"/>
      <c r="FH12" s="146"/>
      <c r="FI12" s="146"/>
      <c r="FJ12" s="146"/>
      <c r="FK12" s="146"/>
      <c r="FL12" s="146"/>
      <c r="FM12" s="146"/>
      <c r="FN12" s="146"/>
      <c r="FO12" s="146"/>
      <c r="FP12" s="146"/>
      <c r="FQ12" s="147"/>
      <c r="FR12" s="157" t="s">
        <v>264</v>
      </c>
      <c r="FS12" s="158"/>
      <c r="FT12" s="158"/>
      <c r="FU12" s="158"/>
      <c r="FV12" s="158"/>
      <c r="FW12" s="158"/>
      <c r="FX12" s="158"/>
      <c r="FY12" s="158"/>
      <c r="FZ12" s="158"/>
      <c r="GA12" s="159"/>
      <c r="GB12" s="157" t="s">
        <v>6</v>
      </c>
      <c r="GC12" s="158"/>
      <c r="GD12" s="158"/>
      <c r="GE12" s="158"/>
      <c r="GF12" s="158"/>
      <c r="GG12" s="159"/>
      <c r="GH12" s="127" t="s">
        <v>9</v>
      </c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9"/>
      <c r="HF12" s="140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64"/>
    </row>
    <row r="13" spans="1:236" ht="82.5" customHeight="1">
      <c r="A13" s="136"/>
      <c r="B13" s="137"/>
      <c r="C13" s="137"/>
      <c r="D13" s="137"/>
      <c r="E13" s="138"/>
      <c r="F13" s="141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8"/>
      <c r="AJ13" s="148"/>
      <c r="AK13" s="149"/>
      <c r="AL13" s="149"/>
      <c r="AM13" s="149"/>
      <c r="AN13" s="149"/>
      <c r="AO13" s="149"/>
      <c r="AP13" s="149"/>
      <c r="AQ13" s="149"/>
      <c r="AR13" s="149"/>
      <c r="AS13" s="149"/>
      <c r="AT13" s="150"/>
      <c r="AU13" s="151" t="s">
        <v>300</v>
      </c>
      <c r="AV13" s="152"/>
      <c r="AW13" s="152"/>
      <c r="AX13" s="152"/>
      <c r="AY13" s="152"/>
      <c r="AZ13" s="152"/>
      <c r="BA13" s="152"/>
      <c r="BB13" s="153"/>
      <c r="BC13" s="154" t="s">
        <v>290</v>
      </c>
      <c r="BD13" s="155"/>
      <c r="BE13" s="155"/>
      <c r="BF13" s="155"/>
      <c r="BG13" s="155"/>
      <c r="BH13" s="155"/>
      <c r="BI13" s="155"/>
      <c r="BJ13" s="156"/>
      <c r="BK13" s="127" t="s">
        <v>3</v>
      </c>
      <c r="BL13" s="128"/>
      <c r="BM13" s="128"/>
      <c r="BN13" s="128"/>
      <c r="BO13" s="128"/>
      <c r="BP13" s="128"/>
      <c r="BQ13" s="128"/>
      <c r="BR13" s="129"/>
      <c r="BS13" s="127" t="s">
        <v>4</v>
      </c>
      <c r="BT13" s="128"/>
      <c r="BU13" s="128"/>
      <c r="BV13" s="128"/>
      <c r="BW13" s="128"/>
      <c r="BX13" s="128"/>
      <c r="BY13" s="128"/>
      <c r="BZ13" s="129"/>
      <c r="CA13" s="127" t="s">
        <v>3</v>
      </c>
      <c r="CB13" s="128"/>
      <c r="CC13" s="128"/>
      <c r="CD13" s="128"/>
      <c r="CE13" s="128"/>
      <c r="CF13" s="128"/>
      <c r="CG13" s="128"/>
      <c r="CH13" s="129"/>
      <c r="CI13" s="127" t="s">
        <v>4</v>
      </c>
      <c r="CJ13" s="128"/>
      <c r="CK13" s="128"/>
      <c r="CL13" s="128"/>
      <c r="CM13" s="128"/>
      <c r="CN13" s="128"/>
      <c r="CO13" s="128"/>
      <c r="CP13" s="129"/>
      <c r="CQ13" s="127" t="s">
        <v>3</v>
      </c>
      <c r="CR13" s="128"/>
      <c r="CS13" s="128"/>
      <c r="CT13" s="128"/>
      <c r="CU13" s="128"/>
      <c r="CV13" s="128"/>
      <c r="CW13" s="128"/>
      <c r="CX13" s="129"/>
      <c r="CY13" s="127" t="s">
        <v>4</v>
      </c>
      <c r="CZ13" s="128"/>
      <c r="DA13" s="128"/>
      <c r="DB13" s="128"/>
      <c r="DC13" s="128"/>
      <c r="DD13" s="128"/>
      <c r="DE13" s="128"/>
      <c r="DF13" s="129"/>
      <c r="DG13" s="127" t="s">
        <v>3</v>
      </c>
      <c r="DH13" s="128"/>
      <c r="DI13" s="128"/>
      <c r="DJ13" s="128"/>
      <c r="DK13" s="128"/>
      <c r="DL13" s="128"/>
      <c r="DM13" s="128"/>
      <c r="DN13" s="129"/>
      <c r="DO13" s="127" t="s">
        <v>4</v>
      </c>
      <c r="DP13" s="128"/>
      <c r="DQ13" s="128"/>
      <c r="DR13" s="128"/>
      <c r="DS13" s="128"/>
      <c r="DT13" s="128"/>
      <c r="DU13" s="128"/>
      <c r="DV13" s="129"/>
      <c r="DW13" s="127" t="s">
        <v>2</v>
      </c>
      <c r="DX13" s="128"/>
      <c r="DY13" s="128"/>
      <c r="DZ13" s="128"/>
      <c r="EA13" s="128"/>
      <c r="EB13" s="128"/>
      <c r="EC13" s="128"/>
      <c r="ED13" s="128"/>
      <c r="EE13" s="129"/>
      <c r="EF13" s="154" t="s">
        <v>5</v>
      </c>
      <c r="EG13" s="155"/>
      <c r="EH13" s="155"/>
      <c r="EI13" s="155"/>
      <c r="EJ13" s="155"/>
      <c r="EK13" s="155"/>
      <c r="EL13" s="155"/>
      <c r="EM13" s="155"/>
      <c r="EN13" s="156"/>
      <c r="EO13" s="127" t="s">
        <v>2</v>
      </c>
      <c r="EP13" s="128"/>
      <c r="EQ13" s="128"/>
      <c r="ER13" s="128"/>
      <c r="ES13" s="128"/>
      <c r="ET13" s="128"/>
      <c r="EU13" s="128"/>
      <c r="EV13" s="128"/>
      <c r="EW13" s="129"/>
      <c r="EX13" s="154" t="s">
        <v>5</v>
      </c>
      <c r="EY13" s="155"/>
      <c r="EZ13" s="155"/>
      <c r="FA13" s="155"/>
      <c r="FB13" s="155"/>
      <c r="FC13" s="155"/>
      <c r="FD13" s="155"/>
      <c r="FE13" s="155"/>
      <c r="FF13" s="156"/>
      <c r="FG13" s="148"/>
      <c r="FH13" s="149"/>
      <c r="FI13" s="149"/>
      <c r="FJ13" s="149"/>
      <c r="FK13" s="149"/>
      <c r="FL13" s="149"/>
      <c r="FM13" s="149"/>
      <c r="FN13" s="149"/>
      <c r="FO13" s="149"/>
      <c r="FP13" s="149"/>
      <c r="FQ13" s="150"/>
      <c r="FR13" s="148"/>
      <c r="FS13" s="149"/>
      <c r="FT13" s="149"/>
      <c r="FU13" s="149"/>
      <c r="FV13" s="149"/>
      <c r="FW13" s="149"/>
      <c r="FX13" s="149"/>
      <c r="FY13" s="149"/>
      <c r="FZ13" s="149"/>
      <c r="GA13" s="150"/>
      <c r="GB13" s="148"/>
      <c r="GC13" s="149"/>
      <c r="GD13" s="149"/>
      <c r="GE13" s="149"/>
      <c r="GF13" s="149"/>
      <c r="GG13" s="150"/>
      <c r="GH13" s="154" t="s">
        <v>7</v>
      </c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6"/>
      <c r="GT13" s="154" t="s">
        <v>8</v>
      </c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6"/>
      <c r="HF13" s="141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65"/>
    </row>
    <row r="14" spans="1:236" s="7" customFormat="1" ht="11.25">
      <c r="A14" s="124"/>
      <c r="B14" s="125"/>
      <c r="C14" s="125"/>
      <c r="D14" s="125"/>
      <c r="E14" s="126"/>
      <c r="F14" s="127" t="s">
        <v>16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9"/>
      <c r="AJ14" s="118">
        <f>AJ25+AJ76</f>
        <v>0</v>
      </c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18">
        <f>AU25+AU76</f>
        <v>41293</v>
      </c>
      <c r="AV14" s="119"/>
      <c r="AW14" s="119"/>
      <c r="AX14" s="119"/>
      <c r="AY14" s="119"/>
      <c r="AZ14" s="119"/>
      <c r="BA14" s="119"/>
      <c r="BB14" s="120"/>
      <c r="BC14" s="118">
        <f>BC25+BC76</f>
        <v>20550.273540000002</v>
      </c>
      <c r="BD14" s="119"/>
      <c r="BE14" s="119"/>
      <c r="BF14" s="119"/>
      <c r="BG14" s="119"/>
      <c r="BH14" s="119"/>
      <c r="BI14" s="119"/>
      <c r="BJ14" s="120"/>
      <c r="BK14" s="118">
        <f>BK25+BK76</f>
        <v>0</v>
      </c>
      <c r="BL14" s="119"/>
      <c r="BM14" s="119"/>
      <c r="BN14" s="119"/>
      <c r="BO14" s="119"/>
      <c r="BP14" s="119"/>
      <c r="BQ14" s="119"/>
      <c r="BR14" s="120"/>
      <c r="BS14" s="118">
        <f>BS25+BS76</f>
        <v>4053.4129999999996</v>
      </c>
      <c r="BT14" s="119"/>
      <c r="BU14" s="119"/>
      <c r="BV14" s="119"/>
      <c r="BW14" s="119"/>
      <c r="BX14" s="119"/>
      <c r="BY14" s="119"/>
      <c r="BZ14" s="120"/>
      <c r="CA14" s="118">
        <f>CA25+CA76</f>
        <v>0</v>
      </c>
      <c r="CB14" s="119"/>
      <c r="CC14" s="119"/>
      <c r="CD14" s="119"/>
      <c r="CE14" s="119"/>
      <c r="CF14" s="119"/>
      <c r="CG14" s="119"/>
      <c r="CH14" s="120"/>
      <c r="CI14" s="118">
        <f>CI25+CI76</f>
        <v>981.63</v>
      </c>
      <c r="CJ14" s="119"/>
      <c r="CK14" s="119"/>
      <c r="CL14" s="119"/>
      <c r="CM14" s="119"/>
      <c r="CN14" s="119"/>
      <c r="CO14" s="119"/>
      <c r="CP14" s="120"/>
      <c r="CQ14" s="118">
        <f>CQ25+CQ76</f>
        <v>0</v>
      </c>
      <c r="CR14" s="119"/>
      <c r="CS14" s="119"/>
      <c r="CT14" s="119"/>
      <c r="CU14" s="119"/>
      <c r="CV14" s="119"/>
      <c r="CW14" s="119"/>
      <c r="CX14" s="120"/>
      <c r="CY14" s="118">
        <f>CY25+CY76</f>
        <v>15515.23054</v>
      </c>
      <c r="CZ14" s="119"/>
      <c r="DA14" s="119"/>
      <c r="DB14" s="119"/>
      <c r="DC14" s="119"/>
      <c r="DD14" s="119"/>
      <c r="DE14" s="119"/>
      <c r="DF14" s="120"/>
      <c r="DG14" s="118">
        <f>DG25+DG76</f>
        <v>0</v>
      </c>
      <c r="DH14" s="119"/>
      <c r="DI14" s="119"/>
      <c r="DJ14" s="119"/>
      <c r="DK14" s="119"/>
      <c r="DL14" s="119"/>
      <c r="DM14" s="119"/>
      <c r="DN14" s="120"/>
      <c r="DO14" s="118">
        <f>DO25+DO76</f>
        <v>0</v>
      </c>
      <c r="DP14" s="119"/>
      <c r="DQ14" s="119"/>
      <c r="DR14" s="119"/>
      <c r="DS14" s="119"/>
      <c r="DT14" s="119"/>
      <c r="DU14" s="119"/>
      <c r="DV14" s="120"/>
      <c r="DW14" s="118">
        <f>DW25+DW76</f>
        <v>15598.99722</v>
      </c>
      <c r="DX14" s="119"/>
      <c r="DY14" s="119"/>
      <c r="DZ14" s="119"/>
      <c r="EA14" s="119"/>
      <c r="EB14" s="119"/>
      <c r="EC14" s="119"/>
      <c r="ED14" s="119"/>
      <c r="EE14" s="120"/>
      <c r="EF14" s="118">
        <f>EF25+EF76</f>
        <v>10563.95422</v>
      </c>
      <c r="EG14" s="119"/>
      <c r="EH14" s="119"/>
      <c r="EI14" s="119"/>
      <c r="EJ14" s="119"/>
      <c r="EK14" s="119"/>
      <c r="EL14" s="119"/>
      <c r="EM14" s="119"/>
      <c r="EN14" s="120"/>
      <c r="EO14" s="118">
        <f>EO25+EO76</f>
        <v>17776.9239</v>
      </c>
      <c r="EP14" s="119"/>
      <c r="EQ14" s="119"/>
      <c r="ER14" s="119"/>
      <c r="ES14" s="119"/>
      <c r="ET14" s="119"/>
      <c r="EU14" s="119"/>
      <c r="EV14" s="119"/>
      <c r="EW14" s="120"/>
      <c r="EX14" s="118">
        <f>EX25+EX76</f>
        <v>17776.9239</v>
      </c>
      <c r="EY14" s="119"/>
      <c r="EZ14" s="119"/>
      <c r="FA14" s="119"/>
      <c r="FB14" s="119"/>
      <c r="FC14" s="119"/>
      <c r="FD14" s="119"/>
      <c r="FE14" s="119"/>
      <c r="FF14" s="120"/>
      <c r="FG14" s="118">
        <f>FG25+FG76</f>
        <v>-21166.59146</v>
      </c>
      <c r="FH14" s="119"/>
      <c r="FI14" s="119"/>
      <c r="FJ14" s="119"/>
      <c r="FK14" s="119"/>
      <c r="FL14" s="119"/>
      <c r="FM14" s="119"/>
      <c r="FN14" s="119"/>
      <c r="FO14" s="119"/>
      <c r="FP14" s="119"/>
      <c r="FQ14" s="120"/>
      <c r="FR14" s="118">
        <f>FR25+FR76</f>
        <v>-20742.726459999998</v>
      </c>
      <c r="FS14" s="119"/>
      <c r="FT14" s="119"/>
      <c r="FU14" s="119"/>
      <c r="FV14" s="119"/>
      <c r="FW14" s="119"/>
      <c r="FX14" s="119"/>
      <c r="FY14" s="119"/>
      <c r="FZ14" s="119"/>
      <c r="GA14" s="120"/>
      <c r="GB14" s="118">
        <f>FR14*100/AU14</f>
        <v>-50.23303334705639</v>
      </c>
      <c r="GC14" s="119"/>
      <c r="GD14" s="119"/>
      <c r="GE14" s="119"/>
      <c r="GF14" s="119"/>
      <c r="GG14" s="120"/>
      <c r="GH14" s="118">
        <f>GH25+GH76</f>
        <v>0</v>
      </c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20"/>
      <c r="GT14" s="118">
        <f>GT25+GT76</f>
        <v>0</v>
      </c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20"/>
      <c r="HF14" s="121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3"/>
    </row>
    <row r="15" spans="1:236" s="7" customFormat="1" ht="12.75" customHeight="1">
      <c r="A15" s="124" t="s">
        <v>215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73" t="s">
        <v>350</v>
      </c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4"/>
    </row>
    <row r="16" spans="1:236" ht="24" customHeight="1">
      <c r="A16" s="174" t="s">
        <v>19</v>
      </c>
      <c r="B16" s="119"/>
      <c r="C16" s="119"/>
      <c r="D16" s="119"/>
      <c r="E16" s="120"/>
      <c r="F16" s="175" t="s">
        <v>17</v>
      </c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7"/>
      <c r="AJ16" s="118">
        <f>AJ17</f>
        <v>0</v>
      </c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8">
        <f>AU17</f>
        <v>3263</v>
      </c>
      <c r="AV16" s="119"/>
      <c r="AW16" s="119"/>
      <c r="AX16" s="119"/>
      <c r="AY16" s="119"/>
      <c r="AZ16" s="119"/>
      <c r="BA16" s="119"/>
      <c r="BB16" s="120"/>
      <c r="BC16" s="118">
        <f>BC17</f>
        <v>0</v>
      </c>
      <c r="BD16" s="119"/>
      <c r="BE16" s="119"/>
      <c r="BF16" s="119"/>
      <c r="BG16" s="119"/>
      <c r="BH16" s="119"/>
      <c r="BI16" s="119"/>
      <c r="BJ16" s="120"/>
      <c r="BK16" s="118">
        <f>BK17</f>
        <v>0</v>
      </c>
      <c r="BL16" s="119"/>
      <c r="BM16" s="119"/>
      <c r="BN16" s="119"/>
      <c r="BO16" s="119"/>
      <c r="BP16" s="119"/>
      <c r="BQ16" s="119"/>
      <c r="BR16" s="120"/>
      <c r="BS16" s="118">
        <f>BS17</f>
        <v>0</v>
      </c>
      <c r="BT16" s="119"/>
      <c r="BU16" s="119"/>
      <c r="BV16" s="119"/>
      <c r="BW16" s="119"/>
      <c r="BX16" s="119"/>
      <c r="BY16" s="119"/>
      <c r="BZ16" s="120"/>
      <c r="CA16" s="118">
        <f>CA17</f>
        <v>0</v>
      </c>
      <c r="CB16" s="119"/>
      <c r="CC16" s="119"/>
      <c r="CD16" s="119"/>
      <c r="CE16" s="119"/>
      <c r="CF16" s="119"/>
      <c r="CG16" s="119"/>
      <c r="CH16" s="120"/>
      <c r="CI16" s="118">
        <f>CI17</f>
        <v>0</v>
      </c>
      <c r="CJ16" s="119"/>
      <c r="CK16" s="119"/>
      <c r="CL16" s="119"/>
      <c r="CM16" s="119"/>
      <c r="CN16" s="119"/>
      <c r="CO16" s="119"/>
      <c r="CP16" s="120"/>
      <c r="CQ16" s="118">
        <f>CQ17</f>
        <v>0</v>
      </c>
      <c r="CR16" s="119"/>
      <c r="CS16" s="119"/>
      <c r="CT16" s="119"/>
      <c r="CU16" s="119"/>
      <c r="CV16" s="119"/>
      <c r="CW16" s="119"/>
      <c r="CX16" s="120"/>
      <c r="CY16" s="118">
        <f>CY17</f>
        <v>0</v>
      </c>
      <c r="CZ16" s="119"/>
      <c r="DA16" s="119"/>
      <c r="DB16" s="119"/>
      <c r="DC16" s="119"/>
      <c r="DD16" s="119"/>
      <c r="DE16" s="119"/>
      <c r="DF16" s="120"/>
      <c r="DG16" s="118">
        <f>DG17</f>
        <v>0</v>
      </c>
      <c r="DH16" s="119"/>
      <c r="DI16" s="119"/>
      <c r="DJ16" s="119"/>
      <c r="DK16" s="119"/>
      <c r="DL16" s="119"/>
      <c r="DM16" s="119"/>
      <c r="DN16" s="120"/>
      <c r="DO16" s="118">
        <f>DO17</f>
        <v>0</v>
      </c>
      <c r="DP16" s="119"/>
      <c r="DQ16" s="119"/>
      <c r="DR16" s="119"/>
      <c r="DS16" s="119"/>
      <c r="DT16" s="119"/>
      <c r="DU16" s="119"/>
      <c r="DV16" s="120"/>
      <c r="DW16" s="118">
        <f>DW17</f>
        <v>0</v>
      </c>
      <c r="DX16" s="119"/>
      <c r="DY16" s="119"/>
      <c r="DZ16" s="119"/>
      <c r="EA16" s="119"/>
      <c r="EB16" s="119"/>
      <c r="EC16" s="119"/>
      <c r="ED16" s="119"/>
      <c r="EE16" s="120"/>
      <c r="EF16" s="118">
        <f>EF17</f>
        <v>0</v>
      </c>
      <c r="EG16" s="119"/>
      <c r="EH16" s="119"/>
      <c r="EI16" s="119"/>
      <c r="EJ16" s="119"/>
      <c r="EK16" s="119"/>
      <c r="EL16" s="119"/>
      <c r="EM16" s="119"/>
      <c r="EN16" s="120"/>
      <c r="EO16" s="118">
        <f>EO17</f>
        <v>1000</v>
      </c>
      <c r="EP16" s="119"/>
      <c r="EQ16" s="119"/>
      <c r="ER16" s="119"/>
      <c r="ES16" s="119"/>
      <c r="ET16" s="119"/>
      <c r="EU16" s="119"/>
      <c r="EV16" s="119"/>
      <c r="EW16" s="120"/>
      <c r="EX16" s="118">
        <f>EX17</f>
        <v>1000</v>
      </c>
      <c r="EY16" s="119"/>
      <c r="EZ16" s="119"/>
      <c r="FA16" s="119"/>
      <c r="FB16" s="119"/>
      <c r="FC16" s="119"/>
      <c r="FD16" s="119"/>
      <c r="FE16" s="119"/>
      <c r="FF16" s="120"/>
      <c r="FG16" s="118">
        <f>FG17</f>
        <v>-3263</v>
      </c>
      <c r="FH16" s="119"/>
      <c r="FI16" s="119"/>
      <c r="FJ16" s="119"/>
      <c r="FK16" s="119"/>
      <c r="FL16" s="119"/>
      <c r="FM16" s="119"/>
      <c r="FN16" s="119"/>
      <c r="FO16" s="119"/>
      <c r="FP16" s="119"/>
      <c r="FQ16" s="120"/>
      <c r="FR16" s="118">
        <f>FR17</f>
        <v>-3263</v>
      </c>
      <c r="FS16" s="119"/>
      <c r="FT16" s="119"/>
      <c r="FU16" s="119"/>
      <c r="FV16" s="119"/>
      <c r="FW16" s="119"/>
      <c r="FX16" s="119"/>
      <c r="FY16" s="119"/>
      <c r="FZ16" s="119"/>
      <c r="GA16" s="120"/>
      <c r="GB16" s="118">
        <f aca="true" t="shared" si="0" ref="GB16:GB25">FR16*100/AU16</f>
        <v>-100</v>
      </c>
      <c r="GC16" s="119"/>
      <c r="GD16" s="119"/>
      <c r="GE16" s="119"/>
      <c r="GF16" s="119"/>
      <c r="GG16" s="120"/>
      <c r="GH16" s="118">
        <f>GH17</f>
        <v>0</v>
      </c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20"/>
      <c r="GT16" s="118">
        <f>GT17</f>
        <v>0</v>
      </c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20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6"/>
    </row>
    <row r="17" spans="1:252" ht="24" customHeight="1">
      <c r="A17" s="174" t="s">
        <v>35</v>
      </c>
      <c r="B17" s="119"/>
      <c r="C17" s="119"/>
      <c r="D17" s="119"/>
      <c r="E17" s="120"/>
      <c r="F17" s="175" t="s">
        <v>18</v>
      </c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7"/>
      <c r="AJ17" s="118">
        <f>AJ18+AJ21</f>
        <v>0</v>
      </c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8">
        <f>AU18+AU21+AU22+AU23+AU24</f>
        <v>3263</v>
      </c>
      <c r="AV17" s="119"/>
      <c r="AW17" s="119"/>
      <c r="AX17" s="119"/>
      <c r="AY17" s="119"/>
      <c r="AZ17" s="119"/>
      <c r="BA17" s="119"/>
      <c r="BB17" s="120"/>
      <c r="BC17" s="118">
        <f>BC18+BC21+BC22+BC23+BC24</f>
        <v>0</v>
      </c>
      <c r="BD17" s="119"/>
      <c r="BE17" s="119"/>
      <c r="BF17" s="119"/>
      <c r="BG17" s="119"/>
      <c r="BH17" s="119"/>
      <c r="BI17" s="119"/>
      <c r="BJ17" s="120"/>
      <c r="BK17" s="118">
        <f>BK18+BK21+BK22+BK23+BK24</f>
        <v>0</v>
      </c>
      <c r="BL17" s="119"/>
      <c r="BM17" s="119"/>
      <c r="BN17" s="119"/>
      <c r="BO17" s="119"/>
      <c r="BP17" s="119"/>
      <c r="BQ17" s="119"/>
      <c r="BR17" s="120"/>
      <c r="BS17" s="118">
        <f>BS18+BS21+BS22+BS23+BS24</f>
        <v>0</v>
      </c>
      <c r="BT17" s="119"/>
      <c r="BU17" s="119"/>
      <c r="BV17" s="119"/>
      <c r="BW17" s="119"/>
      <c r="BX17" s="119"/>
      <c r="BY17" s="119"/>
      <c r="BZ17" s="120"/>
      <c r="CA17" s="118">
        <f>CA18+CA21+CA22+CA23+CA24</f>
        <v>0</v>
      </c>
      <c r="CB17" s="119"/>
      <c r="CC17" s="119"/>
      <c r="CD17" s="119"/>
      <c r="CE17" s="119"/>
      <c r="CF17" s="119"/>
      <c r="CG17" s="119"/>
      <c r="CH17" s="120"/>
      <c r="CI17" s="118">
        <f>CI18+CI21+CI22+CI23+CI24</f>
        <v>0</v>
      </c>
      <c r="CJ17" s="119"/>
      <c r="CK17" s="119"/>
      <c r="CL17" s="119"/>
      <c r="CM17" s="119"/>
      <c r="CN17" s="119"/>
      <c r="CO17" s="119"/>
      <c r="CP17" s="120"/>
      <c r="CQ17" s="118">
        <f>CQ18+CQ21+CQ22+CQ23+CQ24</f>
        <v>0</v>
      </c>
      <c r="CR17" s="119"/>
      <c r="CS17" s="119"/>
      <c r="CT17" s="119"/>
      <c r="CU17" s="119"/>
      <c r="CV17" s="119"/>
      <c r="CW17" s="119"/>
      <c r="CX17" s="120"/>
      <c r="CY17" s="118">
        <f>CY18+CY21+CY22+CY23+CY24</f>
        <v>0</v>
      </c>
      <c r="CZ17" s="119"/>
      <c r="DA17" s="119"/>
      <c r="DB17" s="119"/>
      <c r="DC17" s="119"/>
      <c r="DD17" s="119"/>
      <c r="DE17" s="119"/>
      <c r="DF17" s="120"/>
      <c r="DG17" s="118">
        <f>DG18+DG21+DG22+DG23+DG24</f>
        <v>0</v>
      </c>
      <c r="DH17" s="119"/>
      <c r="DI17" s="119"/>
      <c r="DJ17" s="119"/>
      <c r="DK17" s="119"/>
      <c r="DL17" s="119"/>
      <c r="DM17" s="119"/>
      <c r="DN17" s="120"/>
      <c r="DO17" s="118">
        <f>DO18+DO21+DO22+DO23+DO24</f>
        <v>0</v>
      </c>
      <c r="DP17" s="119"/>
      <c r="DQ17" s="119"/>
      <c r="DR17" s="119"/>
      <c r="DS17" s="119"/>
      <c r="DT17" s="119"/>
      <c r="DU17" s="119"/>
      <c r="DV17" s="120"/>
      <c r="DW17" s="118">
        <f>DW18+DW21+DW22+DW24</f>
        <v>0</v>
      </c>
      <c r="DX17" s="119"/>
      <c r="DY17" s="119"/>
      <c r="DZ17" s="119"/>
      <c r="EA17" s="119"/>
      <c r="EB17" s="119"/>
      <c r="EC17" s="119"/>
      <c r="ED17" s="119"/>
      <c r="EE17" s="120"/>
      <c r="EF17" s="118">
        <f>EF18+EF21+EF22+EF24</f>
        <v>0</v>
      </c>
      <c r="EG17" s="119"/>
      <c r="EH17" s="119"/>
      <c r="EI17" s="119"/>
      <c r="EJ17" s="119"/>
      <c r="EK17" s="119"/>
      <c r="EL17" s="119"/>
      <c r="EM17" s="119"/>
      <c r="EN17" s="120"/>
      <c r="EO17" s="118">
        <f>EO18+EO21+EO22+EO24</f>
        <v>1000</v>
      </c>
      <c r="EP17" s="119"/>
      <c r="EQ17" s="119"/>
      <c r="ER17" s="119"/>
      <c r="ES17" s="119"/>
      <c r="ET17" s="119"/>
      <c r="EU17" s="119"/>
      <c r="EV17" s="119"/>
      <c r="EW17" s="120"/>
      <c r="EX17" s="118">
        <f>EX18+EX21+EX22+EX24</f>
        <v>1000</v>
      </c>
      <c r="EY17" s="119"/>
      <c r="EZ17" s="119"/>
      <c r="FA17" s="119"/>
      <c r="FB17" s="119"/>
      <c r="FC17" s="119"/>
      <c r="FD17" s="119"/>
      <c r="FE17" s="119"/>
      <c r="FF17" s="120"/>
      <c r="FG17" s="118">
        <f>FG18+FG22+FG23+FG24</f>
        <v>-3263</v>
      </c>
      <c r="FH17" s="119"/>
      <c r="FI17" s="119"/>
      <c r="FJ17" s="119"/>
      <c r="FK17" s="119"/>
      <c r="FL17" s="119"/>
      <c r="FM17" s="119"/>
      <c r="FN17" s="119"/>
      <c r="FO17" s="119"/>
      <c r="FP17" s="119"/>
      <c r="FQ17" s="120"/>
      <c r="FR17" s="118">
        <f>FR18+FR21+FR22+FR23+FR24</f>
        <v>-3263</v>
      </c>
      <c r="FS17" s="119"/>
      <c r="FT17" s="119"/>
      <c r="FU17" s="119"/>
      <c r="FV17" s="119"/>
      <c r="FW17" s="119"/>
      <c r="FX17" s="119"/>
      <c r="FY17" s="119"/>
      <c r="FZ17" s="119"/>
      <c r="GA17" s="120"/>
      <c r="GB17" s="118">
        <f t="shared" si="0"/>
        <v>-100</v>
      </c>
      <c r="GC17" s="119"/>
      <c r="GD17" s="119"/>
      <c r="GE17" s="119"/>
      <c r="GF17" s="119"/>
      <c r="GG17" s="120"/>
      <c r="GH17" s="118">
        <f>GH18+GH21+GH22</f>
        <v>0</v>
      </c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20"/>
      <c r="GT17" s="118">
        <f>GT18+GT21+GT22</f>
        <v>0</v>
      </c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20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6"/>
      <c r="IJ17" s="233"/>
      <c r="IK17" s="234"/>
      <c r="IL17" s="234"/>
      <c r="IM17" s="234"/>
      <c r="IN17" s="234"/>
      <c r="IO17" s="234"/>
      <c r="IP17" s="234"/>
      <c r="IQ17" s="234"/>
      <c r="IR17" s="234"/>
    </row>
    <row r="18" spans="1:236" s="7" customFormat="1" ht="23.25" customHeight="1">
      <c r="A18" s="178" t="s">
        <v>67</v>
      </c>
      <c r="B18" s="89"/>
      <c r="C18" s="89"/>
      <c r="D18" s="89"/>
      <c r="E18" s="90"/>
      <c r="F18" s="179" t="s">
        <v>209</v>
      </c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1"/>
      <c r="AJ18" s="88">
        <f>AJ19+AJ20</f>
        <v>0</v>
      </c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8">
        <f>AU19+AU20</f>
        <v>2663</v>
      </c>
      <c r="AV18" s="89"/>
      <c r="AW18" s="89"/>
      <c r="AX18" s="89"/>
      <c r="AY18" s="89"/>
      <c r="AZ18" s="89"/>
      <c r="BA18" s="89"/>
      <c r="BB18" s="90"/>
      <c r="BC18" s="88">
        <f>BC19+BC20</f>
        <v>0</v>
      </c>
      <c r="BD18" s="89"/>
      <c r="BE18" s="89"/>
      <c r="BF18" s="89"/>
      <c r="BG18" s="89"/>
      <c r="BH18" s="89"/>
      <c r="BI18" s="89"/>
      <c r="BJ18" s="90"/>
      <c r="BK18" s="88">
        <f>BK19+BK20</f>
        <v>0</v>
      </c>
      <c r="BL18" s="89"/>
      <c r="BM18" s="89"/>
      <c r="BN18" s="89"/>
      <c r="BO18" s="89"/>
      <c r="BP18" s="89"/>
      <c r="BQ18" s="89"/>
      <c r="BR18" s="90"/>
      <c r="BS18" s="88">
        <f>BS19+BS20</f>
        <v>0</v>
      </c>
      <c r="BT18" s="89"/>
      <c r="BU18" s="89"/>
      <c r="BV18" s="89"/>
      <c r="BW18" s="89"/>
      <c r="BX18" s="89"/>
      <c r="BY18" s="89"/>
      <c r="BZ18" s="90"/>
      <c r="CA18" s="88">
        <f>CA19+CA20</f>
        <v>0</v>
      </c>
      <c r="CB18" s="89"/>
      <c r="CC18" s="89"/>
      <c r="CD18" s="89"/>
      <c r="CE18" s="89"/>
      <c r="CF18" s="89"/>
      <c r="CG18" s="89"/>
      <c r="CH18" s="90"/>
      <c r="CI18" s="88">
        <f>CI19+CI20</f>
        <v>0</v>
      </c>
      <c r="CJ18" s="89"/>
      <c r="CK18" s="89"/>
      <c r="CL18" s="89"/>
      <c r="CM18" s="89"/>
      <c r="CN18" s="89"/>
      <c r="CO18" s="89"/>
      <c r="CP18" s="90"/>
      <c r="CQ18" s="88">
        <f>CQ19+CQ20</f>
        <v>0</v>
      </c>
      <c r="CR18" s="89"/>
      <c r="CS18" s="89"/>
      <c r="CT18" s="89"/>
      <c r="CU18" s="89"/>
      <c r="CV18" s="89"/>
      <c r="CW18" s="89"/>
      <c r="CX18" s="90"/>
      <c r="CY18" s="88">
        <f>CY19+CY20</f>
        <v>0</v>
      </c>
      <c r="CZ18" s="89"/>
      <c r="DA18" s="89"/>
      <c r="DB18" s="89"/>
      <c r="DC18" s="89"/>
      <c r="DD18" s="89"/>
      <c r="DE18" s="89"/>
      <c r="DF18" s="90"/>
      <c r="DG18" s="88">
        <f>DG19+DG20</f>
        <v>0</v>
      </c>
      <c r="DH18" s="89"/>
      <c r="DI18" s="89"/>
      <c r="DJ18" s="89"/>
      <c r="DK18" s="89"/>
      <c r="DL18" s="89"/>
      <c r="DM18" s="89"/>
      <c r="DN18" s="90"/>
      <c r="DO18" s="88">
        <f>DO19+DO20</f>
        <v>0</v>
      </c>
      <c r="DP18" s="89"/>
      <c r="DQ18" s="89"/>
      <c r="DR18" s="89"/>
      <c r="DS18" s="89"/>
      <c r="DT18" s="89"/>
      <c r="DU18" s="89"/>
      <c r="DV18" s="90"/>
      <c r="DW18" s="88">
        <f>EF18</f>
        <v>0</v>
      </c>
      <c r="DX18" s="89"/>
      <c r="DY18" s="89"/>
      <c r="DZ18" s="89"/>
      <c r="EA18" s="89"/>
      <c r="EB18" s="89"/>
      <c r="EC18" s="89"/>
      <c r="ED18" s="89"/>
      <c r="EE18" s="90"/>
      <c r="EF18" s="88">
        <f>EF19+EF20</f>
        <v>0</v>
      </c>
      <c r="EG18" s="89"/>
      <c r="EH18" s="89"/>
      <c r="EI18" s="89"/>
      <c r="EJ18" s="89"/>
      <c r="EK18" s="89"/>
      <c r="EL18" s="89"/>
      <c r="EM18" s="89"/>
      <c r="EN18" s="90"/>
      <c r="EO18" s="88">
        <f>EO19+EO20</f>
        <v>0</v>
      </c>
      <c r="EP18" s="89"/>
      <c r="EQ18" s="89"/>
      <c r="ER18" s="89"/>
      <c r="ES18" s="89"/>
      <c r="ET18" s="89"/>
      <c r="EU18" s="89"/>
      <c r="EV18" s="89"/>
      <c r="EW18" s="90"/>
      <c r="EX18" s="88">
        <f>EX19+EX20</f>
        <v>0</v>
      </c>
      <c r="EY18" s="89"/>
      <c r="EZ18" s="89"/>
      <c r="FA18" s="89"/>
      <c r="FB18" s="89"/>
      <c r="FC18" s="89"/>
      <c r="FD18" s="89"/>
      <c r="FE18" s="89"/>
      <c r="FF18" s="90"/>
      <c r="FG18" s="88">
        <f>FG19+FG20</f>
        <v>-2663</v>
      </c>
      <c r="FH18" s="89"/>
      <c r="FI18" s="89"/>
      <c r="FJ18" s="89"/>
      <c r="FK18" s="89"/>
      <c r="FL18" s="89"/>
      <c r="FM18" s="89"/>
      <c r="FN18" s="89"/>
      <c r="FO18" s="89"/>
      <c r="FP18" s="89"/>
      <c r="FQ18" s="90"/>
      <c r="FR18" s="88">
        <f>FR19+FR20</f>
        <v>-2663</v>
      </c>
      <c r="FS18" s="89"/>
      <c r="FT18" s="89"/>
      <c r="FU18" s="89"/>
      <c r="FV18" s="89"/>
      <c r="FW18" s="89"/>
      <c r="FX18" s="89"/>
      <c r="FY18" s="89"/>
      <c r="FZ18" s="89"/>
      <c r="GA18" s="90"/>
      <c r="GB18" s="67">
        <f t="shared" si="0"/>
        <v>-100</v>
      </c>
      <c r="GC18" s="68"/>
      <c r="GD18" s="68"/>
      <c r="GE18" s="68"/>
      <c r="GF18" s="68"/>
      <c r="GG18" s="69"/>
      <c r="GH18" s="88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90"/>
      <c r="GT18" s="88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90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6"/>
    </row>
    <row r="19" spans="1:236" s="7" customFormat="1" ht="12.75" customHeight="1" hidden="1">
      <c r="A19" s="178" t="s">
        <v>213</v>
      </c>
      <c r="B19" s="89"/>
      <c r="C19" s="89"/>
      <c r="D19" s="89"/>
      <c r="E19" s="90"/>
      <c r="F19" s="179" t="s">
        <v>210</v>
      </c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1"/>
      <c r="AJ19" s="88">
        <v>0</v>
      </c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67">
        <v>0</v>
      </c>
      <c r="AV19" s="68"/>
      <c r="AW19" s="68"/>
      <c r="AX19" s="68"/>
      <c r="AY19" s="68"/>
      <c r="AZ19" s="68"/>
      <c r="BA19" s="68"/>
      <c r="BB19" s="69"/>
      <c r="BC19" s="88">
        <v>0</v>
      </c>
      <c r="BD19" s="89"/>
      <c r="BE19" s="89"/>
      <c r="BF19" s="89"/>
      <c r="BG19" s="89"/>
      <c r="BH19" s="89"/>
      <c r="BI19" s="89"/>
      <c r="BJ19" s="90"/>
      <c r="BK19" s="88">
        <v>0</v>
      </c>
      <c r="BL19" s="89"/>
      <c r="BM19" s="89"/>
      <c r="BN19" s="89"/>
      <c r="BO19" s="89"/>
      <c r="BP19" s="89"/>
      <c r="BQ19" s="89"/>
      <c r="BR19" s="90"/>
      <c r="BS19" s="88">
        <v>0</v>
      </c>
      <c r="BT19" s="89"/>
      <c r="BU19" s="89"/>
      <c r="BV19" s="89"/>
      <c r="BW19" s="89"/>
      <c r="BX19" s="89"/>
      <c r="BY19" s="89"/>
      <c r="BZ19" s="90"/>
      <c r="CA19" s="88">
        <v>0</v>
      </c>
      <c r="CB19" s="89"/>
      <c r="CC19" s="89"/>
      <c r="CD19" s="89"/>
      <c r="CE19" s="89"/>
      <c r="CF19" s="89"/>
      <c r="CG19" s="89"/>
      <c r="CH19" s="90"/>
      <c r="CI19" s="88">
        <v>0</v>
      </c>
      <c r="CJ19" s="89"/>
      <c r="CK19" s="89"/>
      <c r="CL19" s="89"/>
      <c r="CM19" s="89"/>
      <c r="CN19" s="89"/>
      <c r="CO19" s="89"/>
      <c r="CP19" s="90"/>
      <c r="CQ19" s="88">
        <v>0</v>
      </c>
      <c r="CR19" s="89"/>
      <c r="CS19" s="89"/>
      <c r="CT19" s="89"/>
      <c r="CU19" s="89"/>
      <c r="CV19" s="89"/>
      <c r="CW19" s="89"/>
      <c r="CX19" s="90"/>
      <c r="CY19" s="88">
        <v>0</v>
      </c>
      <c r="CZ19" s="89"/>
      <c r="DA19" s="89"/>
      <c r="DB19" s="89"/>
      <c r="DC19" s="89"/>
      <c r="DD19" s="89"/>
      <c r="DE19" s="89"/>
      <c r="DF19" s="90"/>
      <c r="DG19" s="88">
        <v>0</v>
      </c>
      <c r="DH19" s="89"/>
      <c r="DI19" s="89"/>
      <c r="DJ19" s="89"/>
      <c r="DK19" s="89"/>
      <c r="DL19" s="89"/>
      <c r="DM19" s="89"/>
      <c r="DN19" s="90"/>
      <c r="DO19" s="88">
        <v>0</v>
      </c>
      <c r="DP19" s="89"/>
      <c r="DQ19" s="89"/>
      <c r="DR19" s="89"/>
      <c r="DS19" s="89"/>
      <c r="DT19" s="89"/>
      <c r="DU19" s="89"/>
      <c r="DV19" s="90"/>
      <c r="DW19" s="88">
        <f>EF19</f>
        <v>0</v>
      </c>
      <c r="DX19" s="89"/>
      <c r="DY19" s="89"/>
      <c r="DZ19" s="89"/>
      <c r="EA19" s="89"/>
      <c r="EB19" s="89"/>
      <c r="EC19" s="89"/>
      <c r="ED19" s="89"/>
      <c r="EE19" s="90"/>
      <c r="EF19" s="88">
        <f>BS19+CI19+CY19+DO19</f>
        <v>0</v>
      </c>
      <c r="EG19" s="89"/>
      <c r="EH19" s="89"/>
      <c r="EI19" s="89"/>
      <c r="EJ19" s="89"/>
      <c r="EK19" s="89"/>
      <c r="EL19" s="89"/>
      <c r="EM19" s="89"/>
      <c r="EN19" s="90"/>
      <c r="EO19" s="88">
        <v>0</v>
      </c>
      <c r="EP19" s="89"/>
      <c r="EQ19" s="89"/>
      <c r="ER19" s="89"/>
      <c r="ES19" s="89"/>
      <c r="ET19" s="89"/>
      <c r="EU19" s="89"/>
      <c r="EV19" s="89"/>
      <c r="EW19" s="90"/>
      <c r="EX19" s="88">
        <v>0</v>
      </c>
      <c r="EY19" s="89"/>
      <c r="EZ19" s="89"/>
      <c r="FA19" s="89"/>
      <c r="FB19" s="89"/>
      <c r="FC19" s="89"/>
      <c r="FD19" s="89"/>
      <c r="FE19" s="89"/>
      <c r="FF19" s="90"/>
      <c r="FG19" s="91">
        <f aca="true" t="shared" si="1" ref="FG19:FG24">BC19-AU19</f>
        <v>0</v>
      </c>
      <c r="FH19" s="92"/>
      <c r="FI19" s="92"/>
      <c r="FJ19" s="92"/>
      <c r="FK19" s="92"/>
      <c r="FL19" s="92"/>
      <c r="FM19" s="92"/>
      <c r="FN19" s="92"/>
      <c r="FO19" s="92"/>
      <c r="FP19" s="92"/>
      <c r="FQ19" s="93"/>
      <c r="FR19" s="67">
        <f aca="true" t="shared" si="2" ref="FR19:FR24">BC19-AU19</f>
        <v>0</v>
      </c>
      <c r="FS19" s="68"/>
      <c r="FT19" s="68"/>
      <c r="FU19" s="68"/>
      <c r="FV19" s="68"/>
      <c r="FW19" s="68"/>
      <c r="FX19" s="68"/>
      <c r="FY19" s="68"/>
      <c r="FZ19" s="68"/>
      <c r="GA19" s="69"/>
      <c r="GB19" s="115" t="e">
        <f t="shared" si="0"/>
        <v>#DIV/0!</v>
      </c>
      <c r="GC19" s="116"/>
      <c r="GD19" s="116"/>
      <c r="GE19" s="116"/>
      <c r="GF19" s="116"/>
      <c r="GG19" s="117"/>
      <c r="GH19" s="88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90"/>
      <c r="GT19" s="88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90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6"/>
    </row>
    <row r="20" spans="1:236" s="7" customFormat="1" ht="12.75" customHeight="1">
      <c r="A20" s="94" t="s">
        <v>213</v>
      </c>
      <c r="B20" s="68"/>
      <c r="C20" s="68"/>
      <c r="D20" s="68"/>
      <c r="E20" s="69"/>
      <c r="F20" s="85" t="s">
        <v>211</v>
      </c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7"/>
      <c r="AJ20" s="67">
        <v>0</v>
      </c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7">
        <v>2663</v>
      </c>
      <c r="AV20" s="68"/>
      <c r="AW20" s="68"/>
      <c r="AX20" s="68"/>
      <c r="AY20" s="68"/>
      <c r="AZ20" s="68"/>
      <c r="BA20" s="68"/>
      <c r="BB20" s="69"/>
      <c r="BC20" s="67">
        <f>BS20+CI20+CY20+DO20</f>
        <v>0</v>
      </c>
      <c r="BD20" s="68"/>
      <c r="BE20" s="68"/>
      <c r="BF20" s="68"/>
      <c r="BG20" s="68"/>
      <c r="BH20" s="68"/>
      <c r="BI20" s="68"/>
      <c r="BJ20" s="69"/>
      <c r="BK20" s="67">
        <v>0</v>
      </c>
      <c r="BL20" s="68"/>
      <c r="BM20" s="68"/>
      <c r="BN20" s="68"/>
      <c r="BO20" s="68"/>
      <c r="BP20" s="68"/>
      <c r="BQ20" s="68"/>
      <c r="BR20" s="69"/>
      <c r="BS20" s="67">
        <v>0</v>
      </c>
      <c r="BT20" s="68"/>
      <c r="BU20" s="68"/>
      <c r="BV20" s="68"/>
      <c r="BW20" s="68"/>
      <c r="BX20" s="68"/>
      <c r="BY20" s="68"/>
      <c r="BZ20" s="69"/>
      <c r="CA20" s="67">
        <v>0</v>
      </c>
      <c r="CB20" s="68"/>
      <c r="CC20" s="68"/>
      <c r="CD20" s="68"/>
      <c r="CE20" s="68"/>
      <c r="CF20" s="68"/>
      <c r="CG20" s="68"/>
      <c r="CH20" s="69"/>
      <c r="CI20" s="67">
        <v>0</v>
      </c>
      <c r="CJ20" s="68"/>
      <c r="CK20" s="68"/>
      <c r="CL20" s="68"/>
      <c r="CM20" s="68"/>
      <c r="CN20" s="68"/>
      <c r="CO20" s="68"/>
      <c r="CP20" s="69"/>
      <c r="CQ20" s="67">
        <v>0</v>
      </c>
      <c r="CR20" s="68"/>
      <c r="CS20" s="68"/>
      <c r="CT20" s="68"/>
      <c r="CU20" s="68"/>
      <c r="CV20" s="68"/>
      <c r="CW20" s="68"/>
      <c r="CX20" s="69"/>
      <c r="CY20" s="67">
        <v>0</v>
      </c>
      <c r="CZ20" s="68"/>
      <c r="DA20" s="68"/>
      <c r="DB20" s="68"/>
      <c r="DC20" s="68"/>
      <c r="DD20" s="68"/>
      <c r="DE20" s="68"/>
      <c r="DF20" s="69"/>
      <c r="DG20" s="67">
        <v>0</v>
      </c>
      <c r="DH20" s="68"/>
      <c r="DI20" s="68"/>
      <c r="DJ20" s="68"/>
      <c r="DK20" s="68"/>
      <c r="DL20" s="68"/>
      <c r="DM20" s="68"/>
      <c r="DN20" s="69"/>
      <c r="DO20" s="67">
        <v>0</v>
      </c>
      <c r="DP20" s="68"/>
      <c r="DQ20" s="68"/>
      <c r="DR20" s="68"/>
      <c r="DS20" s="68"/>
      <c r="DT20" s="68"/>
      <c r="DU20" s="68"/>
      <c r="DV20" s="69"/>
      <c r="DW20" s="67">
        <f>DO20</f>
        <v>0</v>
      </c>
      <c r="DX20" s="68"/>
      <c r="DY20" s="68"/>
      <c r="DZ20" s="68"/>
      <c r="EA20" s="68"/>
      <c r="EB20" s="68"/>
      <c r="EC20" s="68"/>
      <c r="ED20" s="68"/>
      <c r="EE20" s="69"/>
      <c r="EF20" s="88">
        <f>DW20</f>
        <v>0</v>
      </c>
      <c r="EG20" s="89"/>
      <c r="EH20" s="89"/>
      <c r="EI20" s="89"/>
      <c r="EJ20" s="89"/>
      <c r="EK20" s="89"/>
      <c r="EL20" s="89"/>
      <c r="EM20" s="89"/>
      <c r="EN20" s="90"/>
      <c r="EO20" s="67">
        <v>0</v>
      </c>
      <c r="EP20" s="68"/>
      <c r="EQ20" s="68"/>
      <c r="ER20" s="68"/>
      <c r="ES20" s="68"/>
      <c r="ET20" s="68"/>
      <c r="EU20" s="68"/>
      <c r="EV20" s="68"/>
      <c r="EW20" s="69"/>
      <c r="EX20" s="67">
        <v>0</v>
      </c>
      <c r="EY20" s="68"/>
      <c r="EZ20" s="68"/>
      <c r="FA20" s="68"/>
      <c r="FB20" s="68"/>
      <c r="FC20" s="68"/>
      <c r="FD20" s="68"/>
      <c r="FE20" s="68"/>
      <c r="FF20" s="69"/>
      <c r="FG20" s="91">
        <f t="shared" si="1"/>
        <v>-2663</v>
      </c>
      <c r="FH20" s="92"/>
      <c r="FI20" s="92"/>
      <c r="FJ20" s="92"/>
      <c r="FK20" s="92"/>
      <c r="FL20" s="92"/>
      <c r="FM20" s="92"/>
      <c r="FN20" s="92"/>
      <c r="FO20" s="92"/>
      <c r="FP20" s="92"/>
      <c r="FQ20" s="93"/>
      <c r="FR20" s="67">
        <f t="shared" si="2"/>
        <v>-2663</v>
      </c>
      <c r="FS20" s="68"/>
      <c r="FT20" s="68"/>
      <c r="FU20" s="68"/>
      <c r="FV20" s="68"/>
      <c r="FW20" s="68"/>
      <c r="FX20" s="68"/>
      <c r="FY20" s="68"/>
      <c r="FZ20" s="68"/>
      <c r="GA20" s="69"/>
      <c r="GB20" s="67">
        <f t="shared" si="0"/>
        <v>-100</v>
      </c>
      <c r="GC20" s="68"/>
      <c r="GD20" s="68"/>
      <c r="GE20" s="68"/>
      <c r="GF20" s="68"/>
      <c r="GG20" s="69"/>
      <c r="GH20" s="67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9"/>
      <c r="GT20" s="67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9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6"/>
    </row>
    <row r="21" spans="1:236" s="7" customFormat="1" ht="24" customHeight="1">
      <c r="A21" s="183" t="s">
        <v>69</v>
      </c>
      <c r="B21" s="116"/>
      <c r="C21" s="116"/>
      <c r="D21" s="116"/>
      <c r="E21" s="117"/>
      <c r="F21" s="187" t="s">
        <v>263</v>
      </c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9"/>
      <c r="AJ21" s="115">
        <v>0</v>
      </c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5">
        <v>0</v>
      </c>
      <c r="AV21" s="116"/>
      <c r="AW21" s="116"/>
      <c r="AX21" s="116"/>
      <c r="AY21" s="116"/>
      <c r="AZ21" s="116"/>
      <c r="BA21" s="116"/>
      <c r="BB21" s="117"/>
      <c r="BC21" s="115">
        <f>BS21+CI21+CY21+DO21</f>
        <v>0</v>
      </c>
      <c r="BD21" s="116"/>
      <c r="BE21" s="116"/>
      <c r="BF21" s="116"/>
      <c r="BG21" s="116"/>
      <c r="BH21" s="116"/>
      <c r="BI21" s="116"/>
      <c r="BJ21" s="117"/>
      <c r="BK21" s="115">
        <v>0</v>
      </c>
      <c r="BL21" s="116"/>
      <c r="BM21" s="116"/>
      <c r="BN21" s="116"/>
      <c r="BO21" s="116"/>
      <c r="BP21" s="116"/>
      <c r="BQ21" s="116"/>
      <c r="BR21" s="117"/>
      <c r="BS21" s="115">
        <v>0</v>
      </c>
      <c r="BT21" s="116"/>
      <c r="BU21" s="116"/>
      <c r="BV21" s="116"/>
      <c r="BW21" s="116"/>
      <c r="BX21" s="116"/>
      <c r="BY21" s="116"/>
      <c r="BZ21" s="117"/>
      <c r="CA21" s="115">
        <v>0</v>
      </c>
      <c r="CB21" s="116"/>
      <c r="CC21" s="116"/>
      <c r="CD21" s="116"/>
      <c r="CE21" s="116"/>
      <c r="CF21" s="116"/>
      <c r="CG21" s="116"/>
      <c r="CH21" s="117"/>
      <c r="CI21" s="115">
        <v>0</v>
      </c>
      <c r="CJ21" s="116"/>
      <c r="CK21" s="116"/>
      <c r="CL21" s="116"/>
      <c r="CM21" s="116"/>
      <c r="CN21" s="116"/>
      <c r="CO21" s="116"/>
      <c r="CP21" s="117"/>
      <c r="CQ21" s="115">
        <v>0</v>
      </c>
      <c r="CR21" s="116"/>
      <c r="CS21" s="116"/>
      <c r="CT21" s="116"/>
      <c r="CU21" s="116"/>
      <c r="CV21" s="116"/>
      <c r="CW21" s="116"/>
      <c r="CX21" s="117"/>
      <c r="CY21" s="115">
        <v>0</v>
      </c>
      <c r="CZ21" s="116"/>
      <c r="DA21" s="116"/>
      <c r="DB21" s="116"/>
      <c r="DC21" s="116"/>
      <c r="DD21" s="116"/>
      <c r="DE21" s="116"/>
      <c r="DF21" s="117"/>
      <c r="DG21" s="115">
        <v>0</v>
      </c>
      <c r="DH21" s="116"/>
      <c r="DI21" s="116"/>
      <c r="DJ21" s="116"/>
      <c r="DK21" s="116"/>
      <c r="DL21" s="116"/>
      <c r="DM21" s="116"/>
      <c r="DN21" s="117"/>
      <c r="DO21" s="115">
        <f>DG21-CY21</f>
        <v>0</v>
      </c>
      <c r="DP21" s="116"/>
      <c r="DQ21" s="116"/>
      <c r="DR21" s="116"/>
      <c r="DS21" s="116"/>
      <c r="DT21" s="116"/>
      <c r="DU21" s="116"/>
      <c r="DV21" s="117"/>
      <c r="DW21" s="115">
        <v>0</v>
      </c>
      <c r="DX21" s="116"/>
      <c r="DY21" s="116"/>
      <c r="DZ21" s="116"/>
      <c r="EA21" s="116"/>
      <c r="EB21" s="116"/>
      <c r="EC21" s="116"/>
      <c r="ED21" s="116"/>
      <c r="EE21" s="117"/>
      <c r="EF21" s="227">
        <f>BS21+CI21+CY21+DO21</f>
        <v>0</v>
      </c>
      <c r="EG21" s="228"/>
      <c r="EH21" s="228"/>
      <c r="EI21" s="228"/>
      <c r="EJ21" s="228"/>
      <c r="EK21" s="228"/>
      <c r="EL21" s="228"/>
      <c r="EM21" s="228"/>
      <c r="EN21" s="229"/>
      <c r="EO21" s="115">
        <f>EX21</f>
        <v>1000</v>
      </c>
      <c r="EP21" s="116"/>
      <c r="EQ21" s="116"/>
      <c r="ER21" s="116"/>
      <c r="ES21" s="116"/>
      <c r="ET21" s="116"/>
      <c r="EU21" s="116"/>
      <c r="EV21" s="116"/>
      <c r="EW21" s="117"/>
      <c r="EX21" s="115">
        <f>630+120+250</f>
        <v>1000</v>
      </c>
      <c r="EY21" s="116"/>
      <c r="EZ21" s="116"/>
      <c r="FA21" s="116"/>
      <c r="FB21" s="116"/>
      <c r="FC21" s="116"/>
      <c r="FD21" s="116"/>
      <c r="FE21" s="116"/>
      <c r="FF21" s="117"/>
      <c r="FG21" s="230">
        <f t="shared" si="1"/>
        <v>0</v>
      </c>
      <c r="FH21" s="231"/>
      <c r="FI21" s="231"/>
      <c r="FJ21" s="231"/>
      <c r="FK21" s="231"/>
      <c r="FL21" s="231"/>
      <c r="FM21" s="231"/>
      <c r="FN21" s="231"/>
      <c r="FO21" s="231"/>
      <c r="FP21" s="231"/>
      <c r="FQ21" s="232"/>
      <c r="FR21" s="115">
        <f t="shared" si="2"/>
        <v>0</v>
      </c>
      <c r="FS21" s="116"/>
      <c r="FT21" s="116"/>
      <c r="FU21" s="116"/>
      <c r="FV21" s="116"/>
      <c r="FW21" s="116"/>
      <c r="FX21" s="116"/>
      <c r="FY21" s="116"/>
      <c r="FZ21" s="116"/>
      <c r="GA21" s="117"/>
      <c r="GB21" s="115">
        <v>0</v>
      </c>
      <c r="GC21" s="116"/>
      <c r="GD21" s="116"/>
      <c r="GE21" s="116"/>
      <c r="GF21" s="116"/>
      <c r="GG21" s="117"/>
      <c r="GH21" s="115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7"/>
      <c r="GT21" s="115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7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6"/>
    </row>
    <row r="22" spans="1:236" s="7" customFormat="1" ht="41.25" customHeight="1" hidden="1">
      <c r="A22" s="94" t="s">
        <v>69</v>
      </c>
      <c r="B22" s="68"/>
      <c r="C22" s="68"/>
      <c r="D22" s="68"/>
      <c r="E22" s="69"/>
      <c r="F22" s="85" t="s">
        <v>336</v>
      </c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7"/>
      <c r="AJ22" s="67">
        <v>0</v>
      </c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7">
        <v>0</v>
      </c>
      <c r="AV22" s="68"/>
      <c r="AW22" s="68"/>
      <c r="AX22" s="68"/>
      <c r="AY22" s="68"/>
      <c r="AZ22" s="68"/>
      <c r="BA22" s="68"/>
      <c r="BB22" s="69"/>
      <c r="BC22" s="67">
        <f>BS22+CI22+CY22+DO22</f>
        <v>0</v>
      </c>
      <c r="BD22" s="68"/>
      <c r="BE22" s="68"/>
      <c r="BF22" s="68"/>
      <c r="BG22" s="68"/>
      <c r="BH22" s="68"/>
      <c r="BI22" s="68"/>
      <c r="BJ22" s="69"/>
      <c r="BK22" s="67">
        <v>0</v>
      </c>
      <c r="BL22" s="68"/>
      <c r="BM22" s="68"/>
      <c r="BN22" s="68"/>
      <c r="BO22" s="68"/>
      <c r="BP22" s="68"/>
      <c r="BQ22" s="68"/>
      <c r="BR22" s="69"/>
      <c r="BS22" s="67">
        <v>0</v>
      </c>
      <c r="BT22" s="68"/>
      <c r="BU22" s="68"/>
      <c r="BV22" s="68"/>
      <c r="BW22" s="68"/>
      <c r="BX22" s="68"/>
      <c r="BY22" s="68"/>
      <c r="BZ22" s="69"/>
      <c r="CA22" s="67">
        <v>0</v>
      </c>
      <c r="CB22" s="68"/>
      <c r="CC22" s="68"/>
      <c r="CD22" s="68"/>
      <c r="CE22" s="68"/>
      <c r="CF22" s="68"/>
      <c r="CG22" s="68"/>
      <c r="CH22" s="69"/>
      <c r="CI22" s="67">
        <v>0</v>
      </c>
      <c r="CJ22" s="68"/>
      <c r="CK22" s="68"/>
      <c r="CL22" s="68"/>
      <c r="CM22" s="68"/>
      <c r="CN22" s="68"/>
      <c r="CO22" s="68"/>
      <c r="CP22" s="69"/>
      <c r="CQ22" s="67">
        <v>0</v>
      </c>
      <c r="CR22" s="68"/>
      <c r="CS22" s="68"/>
      <c r="CT22" s="68"/>
      <c r="CU22" s="68"/>
      <c r="CV22" s="68"/>
      <c r="CW22" s="68"/>
      <c r="CX22" s="69"/>
      <c r="CY22" s="67">
        <v>0</v>
      </c>
      <c r="CZ22" s="68"/>
      <c r="DA22" s="68"/>
      <c r="DB22" s="68"/>
      <c r="DC22" s="68"/>
      <c r="DD22" s="68"/>
      <c r="DE22" s="68"/>
      <c r="DF22" s="69"/>
      <c r="DG22" s="67">
        <v>0</v>
      </c>
      <c r="DH22" s="68"/>
      <c r="DI22" s="68"/>
      <c r="DJ22" s="68"/>
      <c r="DK22" s="68"/>
      <c r="DL22" s="68"/>
      <c r="DM22" s="68"/>
      <c r="DN22" s="69"/>
      <c r="DO22" s="67">
        <f>DG22-CY22</f>
        <v>0</v>
      </c>
      <c r="DP22" s="68"/>
      <c r="DQ22" s="68"/>
      <c r="DR22" s="68"/>
      <c r="DS22" s="68"/>
      <c r="DT22" s="68"/>
      <c r="DU22" s="68"/>
      <c r="DV22" s="69"/>
      <c r="DW22" s="67">
        <f>EF22</f>
        <v>0</v>
      </c>
      <c r="DX22" s="68"/>
      <c r="DY22" s="68"/>
      <c r="DZ22" s="68"/>
      <c r="EA22" s="68"/>
      <c r="EB22" s="68"/>
      <c r="EC22" s="68"/>
      <c r="ED22" s="68"/>
      <c r="EE22" s="69"/>
      <c r="EF22" s="88">
        <f>BS22+CI22+CY22+DO22</f>
        <v>0</v>
      </c>
      <c r="EG22" s="89"/>
      <c r="EH22" s="89"/>
      <c r="EI22" s="89"/>
      <c r="EJ22" s="89"/>
      <c r="EK22" s="89"/>
      <c r="EL22" s="89"/>
      <c r="EM22" s="89"/>
      <c r="EN22" s="90"/>
      <c r="EO22" s="67">
        <v>0</v>
      </c>
      <c r="EP22" s="68"/>
      <c r="EQ22" s="68"/>
      <c r="ER22" s="68"/>
      <c r="ES22" s="68"/>
      <c r="ET22" s="68"/>
      <c r="EU22" s="68"/>
      <c r="EV22" s="68"/>
      <c r="EW22" s="69"/>
      <c r="EX22" s="67">
        <v>0</v>
      </c>
      <c r="EY22" s="68"/>
      <c r="EZ22" s="68"/>
      <c r="FA22" s="68"/>
      <c r="FB22" s="68"/>
      <c r="FC22" s="68"/>
      <c r="FD22" s="68"/>
      <c r="FE22" s="68"/>
      <c r="FF22" s="69"/>
      <c r="FG22" s="91">
        <f t="shared" si="1"/>
        <v>0</v>
      </c>
      <c r="FH22" s="92"/>
      <c r="FI22" s="92"/>
      <c r="FJ22" s="92"/>
      <c r="FK22" s="92"/>
      <c r="FL22" s="92"/>
      <c r="FM22" s="92"/>
      <c r="FN22" s="92"/>
      <c r="FO22" s="92"/>
      <c r="FP22" s="92"/>
      <c r="FQ22" s="93"/>
      <c r="FR22" s="67">
        <f t="shared" si="2"/>
        <v>0</v>
      </c>
      <c r="FS22" s="68"/>
      <c r="FT22" s="68"/>
      <c r="FU22" s="68"/>
      <c r="FV22" s="68"/>
      <c r="FW22" s="68"/>
      <c r="FX22" s="68"/>
      <c r="FY22" s="68"/>
      <c r="FZ22" s="68"/>
      <c r="GA22" s="69"/>
      <c r="GB22" s="67" t="e">
        <f t="shared" si="0"/>
        <v>#DIV/0!</v>
      </c>
      <c r="GC22" s="68"/>
      <c r="GD22" s="68"/>
      <c r="GE22" s="68"/>
      <c r="GF22" s="68"/>
      <c r="GG22" s="69"/>
      <c r="GH22" s="67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9"/>
      <c r="GT22" s="67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9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6"/>
    </row>
    <row r="23" spans="1:236" s="7" customFormat="1" ht="25.5" customHeight="1">
      <c r="A23" s="94" t="s">
        <v>71</v>
      </c>
      <c r="B23" s="68"/>
      <c r="C23" s="68"/>
      <c r="D23" s="68"/>
      <c r="E23" s="69"/>
      <c r="F23" s="85" t="s">
        <v>294</v>
      </c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J23" s="67">
        <v>0</v>
      </c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7">
        <v>100</v>
      </c>
      <c r="AV23" s="68"/>
      <c r="AW23" s="68"/>
      <c r="AX23" s="68"/>
      <c r="AY23" s="68"/>
      <c r="AZ23" s="68"/>
      <c r="BA23" s="68"/>
      <c r="BB23" s="69"/>
      <c r="BC23" s="67">
        <f>BS23+CI23+CY23+DO23</f>
        <v>0</v>
      </c>
      <c r="BD23" s="68"/>
      <c r="BE23" s="68"/>
      <c r="BF23" s="68"/>
      <c r="BG23" s="68"/>
      <c r="BH23" s="68"/>
      <c r="BI23" s="68"/>
      <c r="BJ23" s="69"/>
      <c r="BK23" s="67">
        <v>0</v>
      </c>
      <c r="BL23" s="68"/>
      <c r="BM23" s="68"/>
      <c r="BN23" s="68"/>
      <c r="BO23" s="68"/>
      <c r="BP23" s="68"/>
      <c r="BQ23" s="68"/>
      <c r="BR23" s="69"/>
      <c r="BS23" s="67">
        <v>0</v>
      </c>
      <c r="BT23" s="68"/>
      <c r="BU23" s="68"/>
      <c r="BV23" s="68"/>
      <c r="BW23" s="68"/>
      <c r="BX23" s="68"/>
      <c r="BY23" s="68"/>
      <c r="BZ23" s="69"/>
      <c r="CA23" s="67">
        <v>0</v>
      </c>
      <c r="CB23" s="68"/>
      <c r="CC23" s="68"/>
      <c r="CD23" s="68"/>
      <c r="CE23" s="68"/>
      <c r="CF23" s="68"/>
      <c r="CG23" s="68"/>
      <c r="CH23" s="69"/>
      <c r="CI23" s="67">
        <v>0</v>
      </c>
      <c r="CJ23" s="68"/>
      <c r="CK23" s="68"/>
      <c r="CL23" s="68"/>
      <c r="CM23" s="68"/>
      <c r="CN23" s="68"/>
      <c r="CO23" s="68"/>
      <c r="CP23" s="69"/>
      <c r="CQ23" s="67">
        <v>0</v>
      </c>
      <c r="CR23" s="68"/>
      <c r="CS23" s="68"/>
      <c r="CT23" s="68"/>
      <c r="CU23" s="68"/>
      <c r="CV23" s="68"/>
      <c r="CW23" s="68"/>
      <c r="CX23" s="69"/>
      <c r="CY23" s="67">
        <v>0</v>
      </c>
      <c r="CZ23" s="68"/>
      <c r="DA23" s="68"/>
      <c r="DB23" s="68"/>
      <c r="DC23" s="68"/>
      <c r="DD23" s="68"/>
      <c r="DE23" s="68"/>
      <c r="DF23" s="69"/>
      <c r="DG23" s="67">
        <v>0</v>
      </c>
      <c r="DH23" s="68"/>
      <c r="DI23" s="68"/>
      <c r="DJ23" s="68"/>
      <c r="DK23" s="68"/>
      <c r="DL23" s="68"/>
      <c r="DM23" s="68"/>
      <c r="DN23" s="69"/>
      <c r="DO23" s="67">
        <f>DG23-CY23</f>
        <v>0</v>
      </c>
      <c r="DP23" s="68"/>
      <c r="DQ23" s="68"/>
      <c r="DR23" s="68"/>
      <c r="DS23" s="68"/>
      <c r="DT23" s="68"/>
      <c r="DU23" s="68"/>
      <c r="DV23" s="69"/>
      <c r="DW23" s="67">
        <f>BS23+CI23+CY23+DO23</f>
        <v>0</v>
      </c>
      <c r="DX23" s="68"/>
      <c r="DY23" s="68"/>
      <c r="DZ23" s="68"/>
      <c r="EA23" s="68"/>
      <c r="EB23" s="68"/>
      <c r="EC23" s="68"/>
      <c r="ED23" s="68"/>
      <c r="EE23" s="69"/>
      <c r="EF23" s="88">
        <f>DO23</f>
        <v>0</v>
      </c>
      <c r="EG23" s="89"/>
      <c r="EH23" s="89"/>
      <c r="EI23" s="89"/>
      <c r="EJ23" s="89"/>
      <c r="EK23" s="89"/>
      <c r="EL23" s="89"/>
      <c r="EM23" s="89"/>
      <c r="EN23" s="90"/>
      <c r="EO23" s="67">
        <v>0</v>
      </c>
      <c r="EP23" s="68"/>
      <c r="EQ23" s="68"/>
      <c r="ER23" s="68"/>
      <c r="ES23" s="68"/>
      <c r="ET23" s="68"/>
      <c r="EU23" s="68"/>
      <c r="EV23" s="68"/>
      <c r="EW23" s="69"/>
      <c r="EX23" s="67">
        <v>0</v>
      </c>
      <c r="EY23" s="68"/>
      <c r="EZ23" s="68"/>
      <c r="FA23" s="68"/>
      <c r="FB23" s="68"/>
      <c r="FC23" s="68"/>
      <c r="FD23" s="68"/>
      <c r="FE23" s="68"/>
      <c r="FF23" s="69"/>
      <c r="FG23" s="91">
        <f t="shared" si="1"/>
        <v>-100</v>
      </c>
      <c r="FH23" s="92"/>
      <c r="FI23" s="92"/>
      <c r="FJ23" s="92"/>
      <c r="FK23" s="92"/>
      <c r="FL23" s="92"/>
      <c r="FM23" s="92"/>
      <c r="FN23" s="92"/>
      <c r="FO23" s="92"/>
      <c r="FP23" s="92"/>
      <c r="FQ23" s="93"/>
      <c r="FR23" s="67">
        <f t="shared" si="2"/>
        <v>-100</v>
      </c>
      <c r="FS23" s="68"/>
      <c r="FT23" s="68"/>
      <c r="FU23" s="68"/>
      <c r="FV23" s="68"/>
      <c r="FW23" s="68"/>
      <c r="FX23" s="68"/>
      <c r="FY23" s="68"/>
      <c r="FZ23" s="68"/>
      <c r="GA23" s="69"/>
      <c r="GB23" s="67">
        <f t="shared" si="0"/>
        <v>-100</v>
      </c>
      <c r="GC23" s="68"/>
      <c r="GD23" s="68"/>
      <c r="GE23" s="68"/>
      <c r="GF23" s="68"/>
      <c r="GG23" s="69"/>
      <c r="GH23" s="67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9"/>
      <c r="GT23" s="67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9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6"/>
    </row>
    <row r="24" spans="1:236" s="7" customFormat="1" ht="21.75" customHeight="1">
      <c r="A24" s="94" t="s">
        <v>77</v>
      </c>
      <c r="B24" s="68"/>
      <c r="C24" s="68"/>
      <c r="D24" s="68"/>
      <c r="E24" s="69"/>
      <c r="F24" s="85" t="s">
        <v>333</v>
      </c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7"/>
      <c r="AJ24" s="67">
        <v>0</v>
      </c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7">
        <v>500</v>
      </c>
      <c r="AV24" s="68"/>
      <c r="AW24" s="68"/>
      <c r="AX24" s="68"/>
      <c r="AY24" s="68"/>
      <c r="AZ24" s="68"/>
      <c r="BA24" s="68"/>
      <c r="BB24" s="69"/>
      <c r="BC24" s="67">
        <f>BS24+CI24+CY24+DO24</f>
        <v>0</v>
      </c>
      <c r="BD24" s="68"/>
      <c r="BE24" s="68"/>
      <c r="BF24" s="68"/>
      <c r="BG24" s="68"/>
      <c r="BH24" s="68"/>
      <c r="BI24" s="68"/>
      <c r="BJ24" s="69"/>
      <c r="BK24" s="67">
        <v>0</v>
      </c>
      <c r="BL24" s="68"/>
      <c r="BM24" s="68"/>
      <c r="BN24" s="68"/>
      <c r="BO24" s="68"/>
      <c r="BP24" s="68"/>
      <c r="BQ24" s="68"/>
      <c r="BR24" s="69"/>
      <c r="BS24" s="67">
        <v>0</v>
      </c>
      <c r="BT24" s="68"/>
      <c r="BU24" s="68"/>
      <c r="BV24" s="68"/>
      <c r="BW24" s="68"/>
      <c r="BX24" s="68"/>
      <c r="BY24" s="68"/>
      <c r="BZ24" s="69"/>
      <c r="CA24" s="67">
        <v>0</v>
      </c>
      <c r="CB24" s="68"/>
      <c r="CC24" s="68"/>
      <c r="CD24" s="68"/>
      <c r="CE24" s="68"/>
      <c r="CF24" s="68"/>
      <c r="CG24" s="68"/>
      <c r="CH24" s="69"/>
      <c r="CI24" s="67">
        <v>0</v>
      </c>
      <c r="CJ24" s="68"/>
      <c r="CK24" s="68"/>
      <c r="CL24" s="68"/>
      <c r="CM24" s="68"/>
      <c r="CN24" s="68"/>
      <c r="CO24" s="68"/>
      <c r="CP24" s="69"/>
      <c r="CQ24" s="67">
        <v>0</v>
      </c>
      <c r="CR24" s="68"/>
      <c r="CS24" s="68"/>
      <c r="CT24" s="68"/>
      <c r="CU24" s="68"/>
      <c r="CV24" s="68"/>
      <c r="CW24" s="68"/>
      <c r="CX24" s="69"/>
      <c r="CY24" s="67">
        <v>0</v>
      </c>
      <c r="CZ24" s="68"/>
      <c r="DA24" s="68"/>
      <c r="DB24" s="68"/>
      <c r="DC24" s="68"/>
      <c r="DD24" s="68"/>
      <c r="DE24" s="68"/>
      <c r="DF24" s="69"/>
      <c r="DG24" s="67">
        <v>0</v>
      </c>
      <c r="DH24" s="68"/>
      <c r="DI24" s="68"/>
      <c r="DJ24" s="68"/>
      <c r="DK24" s="68"/>
      <c r="DL24" s="68"/>
      <c r="DM24" s="68"/>
      <c r="DN24" s="69"/>
      <c r="DO24" s="67">
        <f>DG24-CY24</f>
        <v>0</v>
      </c>
      <c r="DP24" s="68"/>
      <c r="DQ24" s="68"/>
      <c r="DR24" s="68"/>
      <c r="DS24" s="68"/>
      <c r="DT24" s="68"/>
      <c r="DU24" s="68"/>
      <c r="DV24" s="69"/>
      <c r="DW24" s="67">
        <f>BS24+CI24+CY24+DO24</f>
        <v>0</v>
      </c>
      <c r="DX24" s="68"/>
      <c r="DY24" s="68"/>
      <c r="DZ24" s="68"/>
      <c r="EA24" s="68"/>
      <c r="EB24" s="68"/>
      <c r="EC24" s="68"/>
      <c r="ED24" s="68"/>
      <c r="EE24" s="69"/>
      <c r="EF24" s="88">
        <f>DO24</f>
        <v>0</v>
      </c>
      <c r="EG24" s="89"/>
      <c r="EH24" s="89"/>
      <c r="EI24" s="89"/>
      <c r="EJ24" s="89"/>
      <c r="EK24" s="89"/>
      <c r="EL24" s="89"/>
      <c r="EM24" s="89"/>
      <c r="EN24" s="90"/>
      <c r="EO24" s="67">
        <v>0</v>
      </c>
      <c r="EP24" s="68"/>
      <c r="EQ24" s="68"/>
      <c r="ER24" s="68"/>
      <c r="ES24" s="68"/>
      <c r="ET24" s="68"/>
      <c r="EU24" s="68"/>
      <c r="EV24" s="68"/>
      <c r="EW24" s="69"/>
      <c r="EX24" s="67">
        <v>0</v>
      </c>
      <c r="EY24" s="68"/>
      <c r="EZ24" s="68"/>
      <c r="FA24" s="68"/>
      <c r="FB24" s="68"/>
      <c r="FC24" s="68"/>
      <c r="FD24" s="68"/>
      <c r="FE24" s="68"/>
      <c r="FF24" s="69"/>
      <c r="FG24" s="91">
        <f t="shared" si="1"/>
        <v>-500</v>
      </c>
      <c r="FH24" s="92"/>
      <c r="FI24" s="92"/>
      <c r="FJ24" s="92"/>
      <c r="FK24" s="92"/>
      <c r="FL24" s="92"/>
      <c r="FM24" s="92"/>
      <c r="FN24" s="92"/>
      <c r="FO24" s="92"/>
      <c r="FP24" s="92"/>
      <c r="FQ24" s="93"/>
      <c r="FR24" s="67">
        <f t="shared" si="2"/>
        <v>-500</v>
      </c>
      <c r="FS24" s="68"/>
      <c r="FT24" s="68"/>
      <c r="FU24" s="68"/>
      <c r="FV24" s="68"/>
      <c r="FW24" s="68"/>
      <c r="FX24" s="68"/>
      <c r="FY24" s="68"/>
      <c r="FZ24" s="68"/>
      <c r="GA24" s="69"/>
      <c r="GB24" s="67">
        <f t="shared" si="0"/>
        <v>-100</v>
      </c>
      <c r="GC24" s="68"/>
      <c r="GD24" s="68"/>
      <c r="GE24" s="68"/>
      <c r="GF24" s="68"/>
      <c r="GG24" s="69"/>
      <c r="GH24" s="67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9"/>
      <c r="GT24" s="67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9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6"/>
    </row>
    <row r="25" spans="1:236" s="7" customFormat="1" ht="12.75" customHeight="1">
      <c r="A25" s="182" t="s">
        <v>214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9"/>
      <c r="AJ25" s="95">
        <f>SUM(AJ16)</f>
        <v>0</v>
      </c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5">
        <f>AU16</f>
        <v>3263</v>
      </c>
      <c r="AV25" s="98"/>
      <c r="AW25" s="98"/>
      <c r="AX25" s="98"/>
      <c r="AY25" s="98"/>
      <c r="AZ25" s="98"/>
      <c r="BA25" s="98"/>
      <c r="BB25" s="99"/>
      <c r="BC25" s="95">
        <f>BC16</f>
        <v>0</v>
      </c>
      <c r="BD25" s="98"/>
      <c r="BE25" s="98"/>
      <c r="BF25" s="98"/>
      <c r="BG25" s="98"/>
      <c r="BH25" s="98"/>
      <c r="BI25" s="98"/>
      <c r="BJ25" s="99"/>
      <c r="BK25" s="95">
        <f>BK16</f>
        <v>0</v>
      </c>
      <c r="BL25" s="98"/>
      <c r="BM25" s="98"/>
      <c r="BN25" s="98"/>
      <c r="BO25" s="98"/>
      <c r="BP25" s="98"/>
      <c r="BQ25" s="98"/>
      <c r="BR25" s="99"/>
      <c r="BS25" s="95">
        <f>BS16</f>
        <v>0</v>
      </c>
      <c r="BT25" s="98"/>
      <c r="BU25" s="98"/>
      <c r="BV25" s="98"/>
      <c r="BW25" s="98"/>
      <c r="BX25" s="98"/>
      <c r="BY25" s="98"/>
      <c r="BZ25" s="99"/>
      <c r="CA25" s="95">
        <f>CA16</f>
        <v>0</v>
      </c>
      <c r="CB25" s="98"/>
      <c r="CC25" s="98"/>
      <c r="CD25" s="98"/>
      <c r="CE25" s="98"/>
      <c r="CF25" s="98"/>
      <c r="CG25" s="98"/>
      <c r="CH25" s="99"/>
      <c r="CI25" s="95">
        <f>CI16</f>
        <v>0</v>
      </c>
      <c r="CJ25" s="98"/>
      <c r="CK25" s="98"/>
      <c r="CL25" s="98"/>
      <c r="CM25" s="98"/>
      <c r="CN25" s="98"/>
      <c r="CO25" s="98"/>
      <c r="CP25" s="99"/>
      <c r="CQ25" s="95">
        <f>CQ16</f>
        <v>0</v>
      </c>
      <c r="CR25" s="98"/>
      <c r="CS25" s="98"/>
      <c r="CT25" s="98"/>
      <c r="CU25" s="98"/>
      <c r="CV25" s="98"/>
      <c r="CW25" s="98"/>
      <c r="CX25" s="99"/>
      <c r="CY25" s="95">
        <f>CY16</f>
        <v>0</v>
      </c>
      <c r="CZ25" s="98"/>
      <c r="DA25" s="98"/>
      <c r="DB25" s="98"/>
      <c r="DC25" s="98"/>
      <c r="DD25" s="98"/>
      <c r="DE25" s="98"/>
      <c r="DF25" s="99"/>
      <c r="DG25" s="95">
        <f>DG16</f>
        <v>0</v>
      </c>
      <c r="DH25" s="98"/>
      <c r="DI25" s="98"/>
      <c r="DJ25" s="98"/>
      <c r="DK25" s="98"/>
      <c r="DL25" s="98"/>
      <c r="DM25" s="98"/>
      <c r="DN25" s="99"/>
      <c r="DO25" s="95">
        <f>DO16</f>
        <v>0</v>
      </c>
      <c r="DP25" s="98"/>
      <c r="DQ25" s="98"/>
      <c r="DR25" s="98"/>
      <c r="DS25" s="98"/>
      <c r="DT25" s="98"/>
      <c r="DU25" s="98"/>
      <c r="DV25" s="99"/>
      <c r="DW25" s="95">
        <f>DW16</f>
        <v>0</v>
      </c>
      <c r="DX25" s="98"/>
      <c r="DY25" s="98"/>
      <c r="DZ25" s="98"/>
      <c r="EA25" s="98"/>
      <c r="EB25" s="98"/>
      <c r="EC25" s="98"/>
      <c r="ED25" s="98"/>
      <c r="EE25" s="99"/>
      <c r="EF25" s="95">
        <f>EF16</f>
        <v>0</v>
      </c>
      <c r="EG25" s="98"/>
      <c r="EH25" s="98"/>
      <c r="EI25" s="98"/>
      <c r="EJ25" s="98"/>
      <c r="EK25" s="98"/>
      <c r="EL25" s="98"/>
      <c r="EM25" s="98"/>
      <c r="EN25" s="99"/>
      <c r="EO25" s="95">
        <f>EO16</f>
        <v>1000</v>
      </c>
      <c r="EP25" s="98"/>
      <c r="EQ25" s="98"/>
      <c r="ER25" s="98"/>
      <c r="ES25" s="98"/>
      <c r="ET25" s="98"/>
      <c r="EU25" s="98"/>
      <c r="EV25" s="98"/>
      <c r="EW25" s="99"/>
      <c r="EX25" s="95">
        <f>EX16</f>
        <v>1000</v>
      </c>
      <c r="EY25" s="98"/>
      <c r="EZ25" s="98"/>
      <c r="FA25" s="98"/>
      <c r="FB25" s="98"/>
      <c r="FC25" s="98"/>
      <c r="FD25" s="98"/>
      <c r="FE25" s="98"/>
      <c r="FF25" s="99"/>
      <c r="FG25" s="95">
        <f>FG16</f>
        <v>-3263</v>
      </c>
      <c r="FH25" s="98"/>
      <c r="FI25" s="98"/>
      <c r="FJ25" s="98"/>
      <c r="FK25" s="98"/>
      <c r="FL25" s="98"/>
      <c r="FM25" s="98"/>
      <c r="FN25" s="98"/>
      <c r="FO25" s="98"/>
      <c r="FP25" s="98"/>
      <c r="FQ25" s="99"/>
      <c r="FR25" s="95">
        <f>FR16</f>
        <v>-3263</v>
      </c>
      <c r="FS25" s="98"/>
      <c r="FT25" s="98"/>
      <c r="FU25" s="98"/>
      <c r="FV25" s="98"/>
      <c r="FW25" s="98"/>
      <c r="FX25" s="98"/>
      <c r="FY25" s="98"/>
      <c r="FZ25" s="98"/>
      <c r="GA25" s="99"/>
      <c r="GB25" s="95">
        <f t="shared" si="0"/>
        <v>-100</v>
      </c>
      <c r="GC25" s="98"/>
      <c r="GD25" s="98"/>
      <c r="GE25" s="98"/>
      <c r="GF25" s="98"/>
      <c r="GG25" s="99"/>
      <c r="GH25" s="95">
        <f>GH16</f>
        <v>0</v>
      </c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9"/>
      <c r="GT25" s="95">
        <f>GT16</f>
        <v>0</v>
      </c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9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6"/>
    </row>
    <row r="26" spans="1:236" s="7" customFormat="1" ht="12.75" customHeight="1">
      <c r="A26" s="182" t="s">
        <v>216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9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6"/>
    </row>
    <row r="27" spans="1:236" s="13" customFormat="1" ht="22.5" customHeight="1">
      <c r="A27" s="182">
        <v>1</v>
      </c>
      <c r="B27" s="98"/>
      <c r="C27" s="98"/>
      <c r="D27" s="98"/>
      <c r="E27" s="99"/>
      <c r="F27" s="101" t="s">
        <v>17</v>
      </c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3"/>
      <c r="AJ27" s="95">
        <f>AJ28+AJ38+AJ42</f>
        <v>0</v>
      </c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5">
        <f>AU28+AU38+AU42</f>
        <v>32430</v>
      </c>
      <c r="AV27" s="98"/>
      <c r="AW27" s="98"/>
      <c r="AX27" s="98"/>
      <c r="AY27" s="98"/>
      <c r="AZ27" s="98"/>
      <c r="BA27" s="98"/>
      <c r="BB27" s="99"/>
      <c r="BC27" s="95">
        <f>BC28+BC38+BC42</f>
        <v>17706.47654</v>
      </c>
      <c r="BD27" s="98"/>
      <c r="BE27" s="98"/>
      <c r="BF27" s="98"/>
      <c r="BG27" s="98"/>
      <c r="BH27" s="98"/>
      <c r="BI27" s="98"/>
      <c r="BJ27" s="99"/>
      <c r="BK27" s="95">
        <f>BK28+BK38+BK42</f>
        <v>0</v>
      </c>
      <c r="BL27" s="98"/>
      <c r="BM27" s="98"/>
      <c r="BN27" s="98"/>
      <c r="BO27" s="98"/>
      <c r="BP27" s="98"/>
      <c r="BQ27" s="98"/>
      <c r="BR27" s="99"/>
      <c r="BS27" s="95">
        <f>BS28+BS38+BS42</f>
        <v>2382.687</v>
      </c>
      <c r="BT27" s="98"/>
      <c r="BU27" s="98"/>
      <c r="BV27" s="98"/>
      <c r="BW27" s="98"/>
      <c r="BX27" s="98"/>
      <c r="BY27" s="98"/>
      <c r="BZ27" s="99"/>
      <c r="CA27" s="95">
        <f>CA28+CA38+CA42</f>
        <v>0</v>
      </c>
      <c r="CB27" s="98"/>
      <c r="CC27" s="98"/>
      <c r="CD27" s="98"/>
      <c r="CE27" s="98"/>
      <c r="CF27" s="98"/>
      <c r="CG27" s="98"/>
      <c r="CH27" s="99"/>
      <c r="CI27" s="95">
        <f>CI28+CI38+CI42</f>
        <v>0</v>
      </c>
      <c r="CJ27" s="98"/>
      <c r="CK27" s="98"/>
      <c r="CL27" s="98"/>
      <c r="CM27" s="98"/>
      <c r="CN27" s="98"/>
      <c r="CO27" s="98"/>
      <c r="CP27" s="99"/>
      <c r="CQ27" s="95">
        <f>CQ28+CQ38+CQ42</f>
        <v>0</v>
      </c>
      <c r="CR27" s="98"/>
      <c r="CS27" s="98"/>
      <c r="CT27" s="98"/>
      <c r="CU27" s="98"/>
      <c r="CV27" s="98"/>
      <c r="CW27" s="98"/>
      <c r="CX27" s="99"/>
      <c r="CY27" s="95">
        <f>CY28+CY38+CY42</f>
        <v>15323.789540000002</v>
      </c>
      <c r="CZ27" s="98"/>
      <c r="DA27" s="98"/>
      <c r="DB27" s="98"/>
      <c r="DC27" s="98"/>
      <c r="DD27" s="98"/>
      <c r="DE27" s="98"/>
      <c r="DF27" s="99"/>
      <c r="DG27" s="95">
        <f>DG28+DG38+DG42</f>
        <v>0</v>
      </c>
      <c r="DH27" s="98"/>
      <c r="DI27" s="98"/>
      <c r="DJ27" s="98"/>
      <c r="DK27" s="98"/>
      <c r="DL27" s="98"/>
      <c r="DM27" s="98"/>
      <c r="DN27" s="99"/>
      <c r="DO27" s="95">
        <f>DO28+DO38+DO42</f>
        <v>0</v>
      </c>
      <c r="DP27" s="98"/>
      <c r="DQ27" s="98"/>
      <c r="DR27" s="98"/>
      <c r="DS27" s="98"/>
      <c r="DT27" s="98"/>
      <c r="DU27" s="98"/>
      <c r="DV27" s="99"/>
      <c r="DW27" s="95">
        <f>DW28+DW38+DW42</f>
        <v>12755.20022</v>
      </c>
      <c r="DX27" s="98"/>
      <c r="DY27" s="98"/>
      <c r="DZ27" s="98"/>
      <c r="EA27" s="98"/>
      <c r="EB27" s="98"/>
      <c r="EC27" s="98"/>
      <c r="ED27" s="98"/>
      <c r="EE27" s="99"/>
      <c r="EF27" s="95">
        <f>EF28+EF38+EF42</f>
        <v>10372.51322</v>
      </c>
      <c r="EG27" s="98"/>
      <c r="EH27" s="98"/>
      <c r="EI27" s="98"/>
      <c r="EJ27" s="98"/>
      <c r="EK27" s="98"/>
      <c r="EL27" s="98"/>
      <c r="EM27" s="98"/>
      <c r="EN27" s="99"/>
      <c r="EO27" s="95">
        <f>EO28+EO38+EO42</f>
        <v>9974.921</v>
      </c>
      <c r="EP27" s="98"/>
      <c r="EQ27" s="98"/>
      <c r="ER27" s="98"/>
      <c r="ES27" s="98"/>
      <c r="ET27" s="98"/>
      <c r="EU27" s="98"/>
      <c r="EV27" s="98"/>
      <c r="EW27" s="99"/>
      <c r="EX27" s="95">
        <f>EX28+EX38+EX42</f>
        <v>9974.921</v>
      </c>
      <c r="EY27" s="98"/>
      <c r="EZ27" s="98"/>
      <c r="FA27" s="98"/>
      <c r="FB27" s="98"/>
      <c r="FC27" s="98"/>
      <c r="FD27" s="98"/>
      <c r="FE27" s="98"/>
      <c r="FF27" s="99"/>
      <c r="FG27" s="95">
        <f>FG28+FG38+FG42</f>
        <v>-14723.52346</v>
      </c>
      <c r="FH27" s="98"/>
      <c r="FI27" s="98"/>
      <c r="FJ27" s="98"/>
      <c r="FK27" s="98"/>
      <c r="FL27" s="98"/>
      <c r="FM27" s="98"/>
      <c r="FN27" s="98"/>
      <c r="FO27" s="98"/>
      <c r="FP27" s="98"/>
      <c r="FQ27" s="99"/>
      <c r="FR27" s="95">
        <f>FR28+FR38+FR42</f>
        <v>-14723.52346</v>
      </c>
      <c r="FS27" s="98"/>
      <c r="FT27" s="98"/>
      <c r="FU27" s="98"/>
      <c r="FV27" s="98"/>
      <c r="FW27" s="98"/>
      <c r="FX27" s="98"/>
      <c r="FY27" s="98"/>
      <c r="FZ27" s="98"/>
      <c r="GA27" s="99"/>
      <c r="GB27" s="95">
        <f>FR27*100/AU27</f>
        <v>-45.40093573851372</v>
      </c>
      <c r="GC27" s="98"/>
      <c r="GD27" s="98"/>
      <c r="GE27" s="98"/>
      <c r="GF27" s="98"/>
      <c r="GG27" s="99"/>
      <c r="GH27" s="95">
        <f>GH28+GH38+GH42</f>
        <v>0</v>
      </c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9"/>
      <c r="GT27" s="95">
        <f>GT28</f>
        <v>0</v>
      </c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9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6"/>
    </row>
    <row r="28" spans="1:236" s="61" customFormat="1" ht="25.5" customHeight="1">
      <c r="A28" s="182" t="s">
        <v>65</v>
      </c>
      <c r="B28" s="98"/>
      <c r="C28" s="98"/>
      <c r="D28" s="98"/>
      <c r="E28" s="99"/>
      <c r="F28" s="101" t="s">
        <v>18</v>
      </c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3"/>
      <c r="AJ28" s="95">
        <f>SUM(AJ29:AT37)</f>
        <v>0</v>
      </c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5">
        <f>SUM(AU29:BB37)</f>
        <v>29430</v>
      </c>
      <c r="AV28" s="98"/>
      <c r="AW28" s="98"/>
      <c r="AX28" s="98"/>
      <c r="AY28" s="98"/>
      <c r="AZ28" s="98"/>
      <c r="BA28" s="98"/>
      <c r="BB28" s="99"/>
      <c r="BC28" s="95">
        <f>SUM(BC29:BJ37)</f>
        <v>17706.47654</v>
      </c>
      <c r="BD28" s="98"/>
      <c r="BE28" s="98"/>
      <c r="BF28" s="98"/>
      <c r="BG28" s="98"/>
      <c r="BH28" s="98"/>
      <c r="BI28" s="98"/>
      <c r="BJ28" s="99"/>
      <c r="BK28" s="95">
        <f>SUM(BK29:BR37)</f>
        <v>0</v>
      </c>
      <c r="BL28" s="98"/>
      <c r="BM28" s="98"/>
      <c r="BN28" s="98"/>
      <c r="BO28" s="98"/>
      <c r="BP28" s="98"/>
      <c r="BQ28" s="98"/>
      <c r="BR28" s="99"/>
      <c r="BS28" s="95">
        <f>SUM(BS29:BZ37)</f>
        <v>2382.687</v>
      </c>
      <c r="BT28" s="98"/>
      <c r="BU28" s="98"/>
      <c r="BV28" s="98"/>
      <c r="BW28" s="98"/>
      <c r="BX28" s="98"/>
      <c r="BY28" s="98"/>
      <c r="BZ28" s="99"/>
      <c r="CA28" s="95">
        <f>SUM(CA29:CH37)</f>
        <v>0</v>
      </c>
      <c r="CB28" s="98"/>
      <c r="CC28" s="98"/>
      <c r="CD28" s="98"/>
      <c r="CE28" s="98"/>
      <c r="CF28" s="98"/>
      <c r="CG28" s="98"/>
      <c r="CH28" s="99"/>
      <c r="CI28" s="95">
        <f>SUM(CI29:CP37)</f>
        <v>0</v>
      </c>
      <c r="CJ28" s="98"/>
      <c r="CK28" s="98"/>
      <c r="CL28" s="98"/>
      <c r="CM28" s="98"/>
      <c r="CN28" s="98"/>
      <c r="CO28" s="98"/>
      <c r="CP28" s="99"/>
      <c r="CQ28" s="95">
        <f>SUM(CQ29:CX37)</f>
        <v>0</v>
      </c>
      <c r="CR28" s="98"/>
      <c r="CS28" s="98"/>
      <c r="CT28" s="98"/>
      <c r="CU28" s="98"/>
      <c r="CV28" s="98"/>
      <c r="CW28" s="98"/>
      <c r="CX28" s="99"/>
      <c r="CY28" s="95">
        <f>SUM(CY29:DF37)</f>
        <v>15323.789540000002</v>
      </c>
      <c r="CZ28" s="98"/>
      <c r="DA28" s="98"/>
      <c r="DB28" s="98"/>
      <c r="DC28" s="98"/>
      <c r="DD28" s="98"/>
      <c r="DE28" s="98"/>
      <c r="DF28" s="99"/>
      <c r="DG28" s="95">
        <f>SUM(DG29:DN37)</f>
        <v>0</v>
      </c>
      <c r="DH28" s="98"/>
      <c r="DI28" s="98"/>
      <c r="DJ28" s="98"/>
      <c r="DK28" s="98"/>
      <c r="DL28" s="98"/>
      <c r="DM28" s="98"/>
      <c r="DN28" s="99"/>
      <c r="DO28" s="95">
        <f>SUM(DO29:DV37)</f>
        <v>0</v>
      </c>
      <c r="DP28" s="98"/>
      <c r="DQ28" s="98"/>
      <c r="DR28" s="98"/>
      <c r="DS28" s="98"/>
      <c r="DT28" s="98"/>
      <c r="DU28" s="98"/>
      <c r="DV28" s="99"/>
      <c r="DW28" s="95">
        <f>SUM(DW29:EE37)</f>
        <v>12755.20022</v>
      </c>
      <c r="DX28" s="98"/>
      <c r="DY28" s="98"/>
      <c r="DZ28" s="98"/>
      <c r="EA28" s="98"/>
      <c r="EB28" s="98"/>
      <c r="EC28" s="98"/>
      <c r="ED28" s="98"/>
      <c r="EE28" s="99"/>
      <c r="EF28" s="95">
        <f>SUM(EF29:EN37)</f>
        <v>10372.51322</v>
      </c>
      <c r="EG28" s="98"/>
      <c r="EH28" s="98"/>
      <c r="EI28" s="98"/>
      <c r="EJ28" s="98"/>
      <c r="EK28" s="98"/>
      <c r="EL28" s="98"/>
      <c r="EM28" s="98"/>
      <c r="EN28" s="99"/>
      <c r="EO28" s="95">
        <f>SUM(EO29:EW37)</f>
        <v>9974.921</v>
      </c>
      <c r="EP28" s="98"/>
      <c r="EQ28" s="98"/>
      <c r="ER28" s="98"/>
      <c r="ES28" s="98"/>
      <c r="ET28" s="98"/>
      <c r="EU28" s="98"/>
      <c r="EV28" s="98"/>
      <c r="EW28" s="99"/>
      <c r="EX28" s="95">
        <f>SUM(EX29:FF37)</f>
        <v>9974.921</v>
      </c>
      <c r="EY28" s="98"/>
      <c r="EZ28" s="98"/>
      <c r="FA28" s="98"/>
      <c r="FB28" s="98"/>
      <c r="FC28" s="98"/>
      <c r="FD28" s="98"/>
      <c r="FE28" s="98"/>
      <c r="FF28" s="99"/>
      <c r="FG28" s="95">
        <f>SUM(FG29:FQ37)</f>
        <v>-11723.52346</v>
      </c>
      <c r="FH28" s="98"/>
      <c r="FI28" s="98"/>
      <c r="FJ28" s="98"/>
      <c r="FK28" s="98"/>
      <c r="FL28" s="98"/>
      <c r="FM28" s="98"/>
      <c r="FN28" s="98"/>
      <c r="FO28" s="98"/>
      <c r="FP28" s="98"/>
      <c r="FQ28" s="99"/>
      <c r="FR28" s="95">
        <f>SUM(FR29:GA37)</f>
        <v>-11723.52346</v>
      </c>
      <c r="FS28" s="98"/>
      <c r="FT28" s="98"/>
      <c r="FU28" s="98"/>
      <c r="FV28" s="98"/>
      <c r="FW28" s="98"/>
      <c r="FX28" s="98"/>
      <c r="FY28" s="98"/>
      <c r="FZ28" s="98"/>
      <c r="GA28" s="99"/>
      <c r="GB28" s="95">
        <f>FR28*100/AU28</f>
        <v>-39.83528188922868</v>
      </c>
      <c r="GC28" s="98"/>
      <c r="GD28" s="98"/>
      <c r="GE28" s="98"/>
      <c r="GF28" s="98"/>
      <c r="GG28" s="99"/>
      <c r="GH28" s="95">
        <f>SUM(GH29:GS35)</f>
        <v>0</v>
      </c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9"/>
      <c r="GT28" s="95">
        <f>SUM(GT29:HE43)</f>
        <v>0</v>
      </c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9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6"/>
    </row>
    <row r="29" spans="1:236" s="59" customFormat="1" ht="25.5" customHeight="1">
      <c r="A29" s="183" t="s">
        <v>67</v>
      </c>
      <c r="B29" s="116"/>
      <c r="C29" s="116"/>
      <c r="D29" s="116"/>
      <c r="E29" s="117"/>
      <c r="F29" s="187" t="s">
        <v>220</v>
      </c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9"/>
      <c r="AJ29" s="115">
        <v>0</v>
      </c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5">
        <v>0</v>
      </c>
      <c r="AV29" s="116"/>
      <c r="AW29" s="116"/>
      <c r="AX29" s="116"/>
      <c r="AY29" s="116"/>
      <c r="AZ29" s="116"/>
      <c r="BA29" s="116"/>
      <c r="BB29" s="117"/>
      <c r="BC29" s="115">
        <f>BS29+CI29+CY29+DO29</f>
        <v>0</v>
      </c>
      <c r="BD29" s="116"/>
      <c r="BE29" s="116"/>
      <c r="BF29" s="116"/>
      <c r="BG29" s="116"/>
      <c r="BH29" s="116"/>
      <c r="BI29" s="116"/>
      <c r="BJ29" s="117"/>
      <c r="BK29" s="115">
        <v>0</v>
      </c>
      <c r="BL29" s="116"/>
      <c r="BM29" s="116"/>
      <c r="BN29" s="116"/>
      <c r="BO29" s="116"/>
      <c r="BP29" s="116"/>
      <c r="BQ29" s="116"/>
      <c r="BR29" s="117"/>
      <c r="BS29" s="115">
        <v>0</v>
      </c>
      <c r="BT29" s="116"/>
      <c r="BU29" s="116"/>
      <c r="BV29" s="116"/>
      <c r="BW29" s="116"/>
      <c r="BX29" s="116"/>
      <c r="BY29" s="116"/>
      <c r="BZ29" s="117"/>
      <c r="CA29" s="115">
        <v>0</v>
      </c>
      <c r="CB29" s="116"/>
      <c r="CC29" s="116"/>
      <c r="CD29" s="116"/>
      <c r="CE29" s="116"/>
      <c r="CF29" s="116"/>
      <c r="CG29" s="116"/>
      <c r="CH29" s="117"/>
      <c r="CI29" s="115">
        <v>0</v>
      </c>
      <c r="CJ29" s="116"/>
      <c r="CK29" s="116"/>
      <c r="CL29" s="116"/>
      <c r="CM29" s="116"/>
      <c r="CN29" s="116"/>
      <c r="CO29" s="116"/>
      <c r="CP29" s="117"/>
      <c r="CQ29" s="115">
        <v>0</v>
      </c>
      <c r="CR29" s="116"/>
      <c r="CS29" s="116"/>
      <c r="CT29" s="116"/>
      <c r="CU29" s="116"/>
      <c r="CV29" s="116"/>
      <c r="CW29" s="116"/>
      <c r="CX29" s="117"/>
      <c r="CY29" s="115">
        <v>0</v>
      </c>
      <c r="CZ29" s="116"/>
      <c r="DA29" s="116"/>
      <c r="DB29" s="116"/>
      <c r="DC29" s="116"/>
      <c r="DD29" s="116"/>
      <c r="DE29" s="116"/>
      <c r="DF29" s="117"/>
      <c r="DG29" s="115">
        <v>0</v>
      </c>
      <c r="DH29" s="116"/>
      <c r="DI29" s="116"/>
      <c r="DJ29" s="116"/>
      <c r="DK29" s="116"/>
      <c r="DL29" s="116"/>
      <c r="DM29" s="116"/>
      <c r="DN29" s="117"/>
      <c r="DO29" s="115">
        <v>0</v>
      </c>
      <c r="DP29" s="116"/>
      <c r="DQ29" s="116"/>
      <c r="DR29" s="116"/>
      <c r="DS29" s="116"/>
      <c r="DT29" s="116"/>
      <c r="DU29" s="116"/>
      <c r="DV29" s="117"/>
      <c r="DW29" s="115">
        <f aca="true" t="shared" si="3" ref="DW29:DW34">EF29</f>
        <v>0</v>
      </c>
      <c r="DX29" s="116"/>
      <c r="DY29" s="116"/>
      <c r="DZ29" s="116"/>
      <c r="EA29" s="116"/>
      <c r="EB29" s="116"/>
      <c r="EC29" s="116"/>
      <c r="ED29" s="116"/>
      <c r="EE29" s="117"/>
      <c r="EF29" s="115">
        <v>0</v>
      </c>
      <c r="EG29" s="116"/>
      <c r="EH29" s="116"/>
      <c r="EI29" s="116"/>
      <c r="EJ29" s="116"/>
      <c r="EK29" s="116"/>
      <c r="EL29" s="116"/>
      <c r="EM29" s="116"/>
      <c r="EN29" s="117"/>
      <c r="EO29" s="115">
        <f>EX29</f>
        <v>7934.921</v>
      </c>
      <c r="EP29" s="116"/>
      <c r="EQ29" s="116"/>
      <c r="ER29" s="116"/>
      <c r="ES29" s="116"/>
      <c r="ET29" s="116"/>
      <c r="EU29" s="116"/>
      <c r="EV29" s="116"/>
      <c r="EW29" s="117"/>
      <c r="EX29" s="115">
        <f>4606.921+3328</f>
        <v>7934.921</v>
      </c>
      <c r="EY29" s="116"/>
      <c r="EZ29" s="116"/>
      <c r="FA29" s="116"/>
      <c r="FB29" s="116"/>
      <c r="FC29" s="116"/>
      <c r="FD29" s="116"/>
      <c r="FE29" s="116"/>
      <c r="FF29" s="117"/>
      <c r="FG29" s="115">
        <f aca="true" t="shared" si="4" ref="FG29:FG34">BC29-AU29</f>
        <v>0</v>
      </c>
      <c r="FH29" s="116"/>
      <c r="FI29" s="116"/>
      <c r="FJ29" s="116"/>
      <c r="FK29" s="116"/>
      <c r="FL29" s="116"/>
      <c r="FM29" s="116"/>
      <c r="FN29" s="116"/>
      <c r="FO29" s="116"/>
      <c r="FP29" s="116"/>
      <c r="FQ29" s="117"/>
      <c r="FR29" s="115">
        <f>BC29-AU29</f>
        <v>0</v>
      </c>
      <c r="FS29" s="116"/>
      <c r="FT29" s="116"/>
      <c r="FU29" s="116"/>
      <c r="FV29" s="116"/>
      <c r="FW29" s="116"/>
      <c r="FX29" s="116"/>
      <c r="FY29" s="116"/>
      <c r="FZ29" s="116"/>
      <c r="GA29" s="117"/>
      <c r="GB29" s="115">
        <v>0</v>
      </c>
      <c r="GC29" s="116"/>
      <c r="GD29" s="116"/>
      <c r="GE29" s="116"/>
      <c r="GF29" s="116"/>
      <c r="GG29" s="117"/>
      <c r="GH29" s="115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7"/>
      <c r="GT29" s="115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7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6"/>
    </row>
    <row r="30" spans="1:236" s="59" customFormat="1" ht="25.5" customHeight="1">
      <c r="A30" s="183" t="s">
        <v>69</v>
      </c>
      <c r="B30" s="116"/>
      <c r="C30" s="116"/>
      <c r="D30" s="116"/>
      <c r="E30" s="117"/>
      <c r="F30" s="187" t="s">
        <v>220</v>
      </c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9"/>
      <c r="AJ30" s="115">
        <v>0</v>
      </c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5">
        <v>0</v>
      </c>
      <c r="AV30" s="116"/>
      <c r="AW30" s="116"/>
      <c r="AX30" s="116"/>
      <c r="AY30" s="116"/>
      <c r="AZ30" s="116"/>
      <c r="BA30" s="116"/>
      <c r="BB30" s="117"/>
      <c r="BC30" s="115">
        <f>BS30+CI30+CY30+DO30</f>
        <v>0</v>
      </c>
      <c r="BD30" s="116"/>
      <c r="BE30" s="116"/>
      <c r="BF30" s="116"/>
      <c r="BG30" s="116"/>
      <c r="BH30" s="116"/>
      <c r="BI30" s="116"/>
      <c r="BJ30" s="117"/>
      <c r="BK30" s="115">
        <v>0</v>
      </c>
      <c r="BL30" s="116"/>
      <c r="BM30" s="116"/>
      <c r="BN30" s="116"/>
      <c r="BO30" s="116"/>
      <c r="BP30" s="116"/>
      <c r="BQ30" s="116"/>
      <c r="BR30" s="117"/>
      <c r="BS30" s="115">
        <v>0</v>
      </c>
      <c r="BT30" s="116"/>
      <c r="BU30" s="116"/>
      <c r="BV30" s="116"/>
      <c r="BW30" s="116"/>
      <c r="BX30" s="116"/>
      <c r="BY30" s="116"/>
      <c r="BZ30" s="117"/>
      <c r="CA30" s="115">
        <v>0</v>
      </c>
      <c r="CB30" s="116"/>
      <c r="CC30" s="116"/>
      <c r="CD30" s="116"/>
      <c r="CE30" s="116"/>
      <c r="CF30" s="116"/>
      <c r="CG30" s="116"/>
      <c r="CH30" s="117"/>
      <c r="CI30" s="115">
        <v>0</v>
      </c>
      <c r="CJ30" s="116"/>
      <c r="CK30" s="116"/>
      <c r="CL30" s="116"/>
      <c r="CM30" s="116"/>
      <c r="CN30" s="116"/>
      <c r="CO30" s="116"/>
      <c r="CP30" s="117"/>
      <c r="CQ30" s="115">
        <v>0</v>
      </c>
      <c r="CR30" s="116"/>
      <c r="CS30" s="116"/>
      <c r="CT30" s="116"/>
      <c r="CU30" s="116"/>
      <c r="CV30" s="116"/>
      <c r="CW30" s="116"/>
      <c r="CX30" s="117"/>
      <c r="CY30" s="115">
        <v>0</v>
      </c>
      <c r="CZ30" s="116"/>
      <c r="DA30" s="116"/>
      <c r="DB30" s="116"/>
      <c r="DC30" s="116"/>
      <c r="DD30" s="116"/>
      <c r="DE30" s="116"/>
      <c r="DF30" s="117"/>
      <c r="DG30" s="115">
        <v>0</v>
      </c>
      <c r="DH30" s="116"/>
      <c r="DI30" s="116"/>
      <c r="DJ30" s="116"/>
      <c r="DK30" s="116"/>
      <c r="DL30" s="116"/>
      <c r="DM30" s="116"/>
      <c r="DN30" s="117"/>
      <c r="DO30" s="115">
        <v>0</v>
      </c>
      <c r="DP30" s="116"/>
      <c r="DQ30" s="116"/>
      <c r="DR30" s="116"/>
      <c r="DS30" s="116"/>
      <c r="DT30" s="116"/>
      <c r="DU30" s="116"/>
      <c r="DV30" s="117"/>
      <c r="DW30" s="115">
        <f t="shared" si="3"/>
        <v>0</v>
      </c>
      <c r="DX30" s="116"/>
      <c r="DY30" s="116"/>
      <c r="DZ30" s="116"/>
      <c r="EA30" s="116"/>
      <c r="EB30" s="116"/>
      <c r="EC30" s="116"/>
      <c r="ED30" s="116"/>
      <c r="EE30" s="117"/>
      <c r="EF30" s="115">
        <v>0</v>
      </c>
      <c r="EG30" s="116"/>
      <c r="EH30" s="116"/>
      <c r="EI30" s="116"/>
      <c r="EJ30" s="116"/>
      <c r="EK30" s="116"/>
      <c r="EL30" s="116"/>
      <c r="EM30" s="116"/>
      <c r="EN30" s="117"/>
      <c r="EO30" s="115">
        <f>EX30</f>
        <v>990</v>
      </c>
      <c r="EP30" s="116"/>
      <c r="EQ30" s="116"/>
      <c r="ER30" s="116"/>
      <c r="ES30" s="116"/>
      <c r="ET30" s="116"/>
      <c r="EU30" s="116"/>
      <c r="EV30" s="116"/>
      <c r="EW30" s="117"/>
      <c r="EX30" s="115">
        <f>190+800</f>
        <v>990</v>
      </c>
      <c r="EY30" s="116"/>
      <c r="EZ30" s="116"/>
      <c r="FA30" s="116"/>
      <c r="FB30" s="116"/>
      <c r="FC30" s="116"/>
      <c r="FD30" s="116"/>
      <c r="FE30" s="116"/>
      <c r="FF30" s="117"/>
      <c r="FG30" s="115">
        <f>BC30-AU30</f>
        <v>0</v>
      </c>
      <c r="FH30" s="116"/>
      <c r="FI30" s="116"/>
      <c r="FJ30" s="116"/>
      <c r="FK30" s="116"/>
      <c r="FL30" s="116"/>
      <c r="FM30" s="116"/>
      <c r="FN30" s="116"/>
      <c r="FO30" s="116"/>
      <c r="FP30" s="116"/>
      <c r="FQ30" s="117"/>
      <c r="FR30" s="115">
        <f>BC30-AU30</f>
        <v>0</v>
      </c>
      <c r="FS30" s="116"/>
      <c r="FT30" s="116"/>
      <c r="FU30" s="116"/>
      <c r="FV30" s="116"/>
      <c r="FW30" s="116"/>
      <c r="FX30" s="116"/>
      <c r="FY30" s="116"/>
      <c r="FZ30" s="116"/>
      <c r="GA30" s="117"/>
      <c r="GB30" s="115">
        <v>0</v>
      </c>
      <c r="GC30" s="116"/>
      <c r="GD30" s="116"/>
      <c r="GE30" s="116"/>
      <c r="GF30" s="116"/>
      <c r="GG30" s="117"/>
      <c r="GH30" s="115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7"/>
      <c r="GT30" s="115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7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6"/>
    </row>
    <row r="31" spans="1:236" s="7" customFormat="1" ht="26.25" customHeight="1">
      <c r="A31" s="183" t="s">
        <v>71</v>
      </c>
      <c r="B31" s="116"/>
      <c r="C31" s="116"/>
      <c r="D31" s="116"/>
      <c r="E31" s="117"/>
      <c r="F31" s="187" t="s">
        <v>220</v>
      </c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9"/>
      <c r="AJ31" s="115">
        <v>0</v>
      </c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5">
        <v>0</v>
      </c>
      <c r="AV31" s="116"/>
      <c r="AW31" s="116"/>
      <c r="AX31" s="116"/>
      <c r="AY31" s="116"/>
      <c r="AZ31" s="116"/>
      <c r="BA31" s="116"/>
      <c r="BB31" s="117"/>
      <c r="BC31" s="115">
        <f>BS31+CI31+CY31+DO31</f>
        <v>0</v>
      </c>
      <c r="BD31" s="116"/>
      <c r="BE31" s="116"/>
      <c r="BF31" s="116"/>
      <c r="BG31" s="116"/>
      <c r="BH31" s="116"/>
      <c r="BI31" s="116"/>
      <c r="BJ31" s="117"/>
      <c r="BK31" s="115">
        <v>0</v>
      </c>
      <c r="BL31" s="116"/>
      <c r="BM31" s="116"/>
      <c r="BN31" s="116"/>
      <c r="BO31" s="116"/>
      <c r="BP31" s="116"/>
      <c r="BQ31" s="116"/>
      <c r="BR31" s="117"/>
      <c r="BS31" s="115">
        <v>0</v>
      </c>
      <c r="BT31" s="116"/>
      <c r="BU31" s="116"/>
      <c r="BV31" s="116"/>
      <c r="BW31" s="116"/>
      <c r="BX31" s="116"/>
      <c r="BY31" s="116"/>
      <c r="BZ31" s="117"/>
      <c r="CA31" s="115">
        <v>0</v>
      </c>
      <c r="CB31" s="116"/>
      <c r="CC31" s="116"/>
      <c r="CD31" s="116"/>
      <c r="CE31" s="116"/>
      <c r="CF31" s="116"/>
      <c r="CG31" s="116"/>
      <c r="CH31" s="117"/>
      <c r="CI31" s="115">
        <v>0</v>
      </c>
      <c r="CJ31" s="116"/>
      <c r="CK31" s="116"/>
      <c r="CL31" s="116"/>
      <c r="CM31" s="116"/>
      <c r="CN31" s="116"/>
      <c r="CO31" s="116"/>
      <c r="CP31" s="117"/>
      <c r="CQ31" s="115">
        <v>0</v>
      </c>
      <c r="CR31" s="116"/>
      <c r="CS31" s="116"/>
      <c r="CT31" s="116"/>
      <c r="CU31" s="116"/>
      <c r="CV31" s="116"/>
      <c r="CW31" s="116"/>
      <c r="CX31" s="117"/>
      <c r="CY31" s="115">
        <v>0</v>
      </c>
      <c r="CZ31" s="116"/>
      <c r="DA31" s="116"/>
      <c r="DB31" s="116"/>
      <c r="DC31" s="116"/>
      <c r="DD31" s="116"/>
      <c r="DE31" s="116"/>
      <c r="DF31" s="117"/>
      <c r="DG31" s="115">
        <v>0</v>
      </c>
      <c r="DH31" s="116"/>
      <c r="DI31" s="116"/>
      <c r="DJ31" s="116"/>
      <c r="DK31" s="116"/>
      <c r="DL31" s="116"/>
      <c r="DM31" s="116"/>
      <c r="DN31" s="117"/>
      <c r="DO31" s="115">
        <v>0</v>
      </c>
      <c r="DP31" s="116"/>
      <c r="DQ31" s="116"/>
      <c r="DR31" s="116"/>
      <c r="DS31" s="116"/>
      <c r="DT31" s="116"/>
      <c r="DU31" s="116"/>
      <c r="DV31" s="117"/>
      <c r="DW31" s="115">
        <f>EF31</f>
        <v>3057.1053</v>
      </c>
      <c r="DX31" s="116"/>
      <c r="DY31" s="116"/>
      <c r="DZ31" s="116"/>
      <c r="EA31" s="116"/>
      <c r="EB31" s="116"/>
      <c r="EC31" s="116"/>
      <c r="ED31" s="116"/>
      <c r="EE31" s="117"/>
      <c r="EF31" s="115">
        <f>1528.55265+1528.55265</f>
        <v>3057.1053</v>
      </c>
      <c r="EG31" s="116"/>
      <c r="EH31" s="116"/>
      <c r="EI31" s="116"/>
      <c r="EJ31" s="116"/>
      <c r="EK31" s="116"/>
      <c r="EL31" s="116"/>
      <c r="EM31" s="116"/>
      <c r="EN31" s="117"/>
      <c r="EO31" s="115">
        <v>0</v>
      </c>
      <c r="EP31" s="116"/>
      <c r="EQ31" s="116"/>
      <c r="ER31" s="116"/>
      <c r="ES31" s="116"/>
      <c r="ET31" s="116"/>
      <c r="EU31" s="116"/>
      <c r="EV31" s="116"/>
      <c r="EW31" s="117"/>
      <c r="EX31" s="115">
        <v>0</v>
      </c>
      <c r="EY31" s="116"/>
      <c r="EZ31" s="116"/>
      <c r="FA31" s="116"/>
      <c r="FB31" s="116"/>
      <c r="FC31" s="116"/>
      <c r="FD31" s="116"/>
      <c r="FE31" s="116"/>
      <c r="FF31" s="117"/>
      <c r="FG31" s="115">
        <v>0</v>
      </c>
      <c r="FH31" s="116"/>
      <c r="FI31" s="116"/>
      <c r="FJ31" s="116"/>
      <c r="FK31" s="116"/>
      <c r="FL31" s="116"/>
      <c r="FM31" s="116"/>
      <c r="FN31" s="116"/>
      <c r="FO31" s="116"/>
      <c r="FP31" s="116"/>
      <c r="FQ31" s="117"/>
      <c r="FR31" s="115">
        <f aca="true" t="shared" si="5" ref="FR31:FR37">BC31-AU31</f>
        <v>0</v>
      </c>
      <c r="FS31" s="116"/>
      <c r="FT31" s="116"/>
      <c r="FU31" s="116"/>
      <c r="FV31" s="116"/>
      <c r="FW31" s="116"/>
      <c r="FX31" s="116"/>
      <c r="FY31" s="116"/>
      <c r="FZ31" s="116"/>
      <c r="GA31" s="117"/>
      <c r="GB31" s="115">
        <v>0</v>
      </c>
      <c r="GC31" s="116"/>
      <c r="GD31" s="116"/>
      <c r="GE31" s="116"/>
      <c r="GF31" s="116"/>
      <c r="GG31" s="117"/>
      <c r="GH31" s="115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7"/>
      <c r="GT31" s="115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7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6"/>
    </row>
    <row r="32" spans="1:236" s="7" customFormat="1" ht="24" customHeight="1" hidden="1">
      <c r="A32" s="94" t="s">
        <v>77</v>
      </c>
      <c r="B32" s="68"/>
      <c r="C32" s="68"/>
      <c r="D32" s="68"/>
      <c r="E32" s="69"/>
      <c r="F32" s="85" t="s">
        <v>220</v>
      </c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7"/>
      <c r="AJ32" s="115">
        <v>0</v>
      </c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5">
        <v>0</v>
      </c>
      <c r="AV32" s="116"/>
      <c r="AW32" s="116"/>
      <c r="AX32" s="116"/>
      <c r="AY32" s="116"/>
      <c r="AZ32" s="116"/>
      <c r="BA32" s="116"/>
      <c r="BB32" s="117"/>
      <c r="BC32" s="115">
        <v>0</v>
      </c>
      <c r="BD32" s="116"/>
      <c r="BE32" s="116"/>
      <c r="BF32" s="116"/>
      <c r="BG32" s="116"/>
      <c r="BH32" s="116"/>
      <c r="BI32" s="116"/>
      <c r="BJ32" s="117"/>
      <c r="BK32" s="115">
        <v>0</v>
      </c>
      <c r="BL32" s="116"/>
      <c r="BM32" s="116"/>
      <c r="BN32" s="116"/>
      <c r="BO32" s="116"/>
      <c r="BP32" s="116"/>
      <c r="BQ32" s="116"/>
      <c r="BR32" s="117"/>
      <c r="BS32" s="115">
        <v>0</v>
      </c>
      <c r="BT32" s="116"/>
      <c r="BU32" s="116"/>
      <c r="BV32" s="116"/>
      <c r="BW32" s="116"/>
      <c r="BX32" s="116"/>
      <c r="BY32" s="116"/>
      <c r="BZ32" s="117"/>
      <c r="CA32" s="115">
        <v>0</v>
      </c>
      <c r="CB32" s="116"/>
      <c r="CC32" s="116"/>
      <c r="CD32" s="116"/>
      <c r="CE32" s="116"/>
      <c r="CF32" s="116"/>
      <c r="CG32" s="116"/>
      <c r="CH32" s="117"/>
      <c r="CI32" s="115">
        <v>0</v>
      </c>
      <c r="CJ32" s="116"/>
      <c r="CK32" s="116"/>
      <c r="CL32" s="116"/>
      <c r="CM32" s="116"/>
      <c r="CN32" s="116"/>
      <c r="CO32" s="116"/>
      <c r="CP32" s="117"/>
      <c r="CQ32" s="115">
        <v>0</v>
      </c>
      <c r="CR32" s="116"/>
      <c r="CS32" s="116"/>
      <c r="CT32" s="116"/>
      <c r="CU32" s="116"/>
      <c r="CV32" s="116"/>
      <c r="CW32" s="116"/>
      <c r="CX32" s="117"/>
      <c r="CY32" s="115">
        <v>0</v>
      </c>
      <c r="CZ32" s="116"/>
      <c r="DA32" s="116"/>
      <c r="DB32" s="116"/>
      <c r="DC32" s="116"/>
      <c r="DD32" s="116"/>
      <c r="DE32" s="116"/>
      <c r="DF32" s="117"/>
      <c r="DG32" s="115">
        <v>0</v>
      </c>
      <c r="DH32" s="116"/>
      <c r="DI32" s="116"/>
      <c r="DJ32" s="116"/>
      <c r="DK32" s="116"/>
      <c r="DL32" s="116"/>
      <c r="DM32" s="116"/>
      <c r="DN32" s="117"/>
      <c r="DO32" s="115">
        <v>0</v>
      </c>
      <c r="DP32" s="116"/>
      <c r="DQ32" s="116"/>
      <c r="DR32" s="116"/>
      <c r="DS32" s="116"/>
      <c r="DT32" s="116"/>
      <c r="DU32" s="116"/>
      <c r="DV32" s="117"/>
      <c r="DW32" s="115">
        <f t="shared" si="3"/>
        <v>0</v>
      </c>
      <c r="DX32" s="116"/>
      <c r="DY32" s="116"/>
      <c r="DZ32" s="116"/>
      <c r="EA32" s="116"/>
      <c r="EB32" s="116"/>
      <c r="EC32" s="116"/>
      <c r="ED32" s="116"/>
      <c r="EE32" s="117"/>
      <c r="EF32" s="115">
        <f>BS32+CI32+CY32+DO32</f>
        <v>0</v>
      </c>
      <c r="EG32" s="116"/>
      <c r="EH32" s="116"/>
      <c r="EI32" s="116"/>
      <c r="EJ32" s="116"/>
      <c r="EK32" s="116"/>
      <c r="EL32" s="116"/>
      <c r="EM32" s="116"/>
      <c r="EN32" s="117"/>
      <c r="EO32" s="115">
        <v>0</v>
      </c>
      <c r="EP32" s="116"/>
      <c r="EQ32" s="116"/>
      <c r="ER32" s="116"/>
      <c r="ES32" s="116"/>
      <c r="ET32" s="116"/>
      <c r="EU32" s="116"/>
      <c r="EV32" s="116"/>
      <c r="EW32" s="117"/>
      <c r="EX32" s="115">
        <v>0</v>
      </c>
      <c r="EY32" s="116"/>
      <c r="EZ32" s="116"/>
      <c r="FA32" s="116"/>
      <c r="FB32" s="116"/>
      <c r="FC32" s="116"/>
      <c r="FD32" s="116"/>
      <c r="FE32" s="116"/>
      <c r="FF32" s="117"/>
      <c r="FG32" s="115">
        <f t="shared" si="4"/>
        <v>0</v>
      </c>
      <c r="FH32" s="116"/>
      <c r="FI32" s="116"/>
      <c r="FJ32" s="116"/>
      <c r="FK32" s="116"/>
      <c r="FL32" s="116"/>
      <c r="FM32" s="116"/>
      <c r="FN32" s="116"/>
      <c r="FO32" s="116"/>
      <c r="FP32" s="116"/>
      <c r="FQ32" s="117"/>
      <c r="FR32" s="115">
        <f t="shared" si="5"/>
        <v>0</v>
      </c>
      <c r="FS32" s="116"/>
      <c r="FT32" s="116"/>
      <c r="FU32" s="116"/>
      <c r="FV32" s="116"/>
      <c r="FW32" s="116"/>
      <c r="FX32" s="116"/>
      <c r="FY32" s="116"/>
      <c r="FZ32" s="116"/>
      <c r="GA32" s="117"/>
      <c r="GB32" s="115" t="e">
        <f>FR32*100/AU32</f>
        <v>#DIV/0!</v>
      </c>
      <c r="GC32" s="116"/>
      <c r="GD32" s="116"/>
      <c r="GE32" s="116"/>
      <c r="GF32" s="116"/>
      <c r="GG32" s="117"/>
      <c r="GH32" s="67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9"/>
      <c r="GT32" s="67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9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6"/>
    </row>
    <row r="33" spans="1:236" s="7" customFormat="1" ht="24" customHeight="1">
      <c r="A33" s="94" t="s">
        <v>77</v>
      </c>
      <c r="B33" s="68"/>
      <c r="C33" s="68"/>
      <c r="D33" s="68"/>
      <c r="E33" s="69"/>
      <c r="F33" s="85" t="s">
        <v>220</v>
      </c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7"/>
      <c r="AJ33" s="115">
        <v>0</v>
      </c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5">
        <v>7980</v>
      </c>
      <c r="AV33" s="116"/>
      <c r="AW33" s="116"/>
      <c r="AX33" s="116"/>
      <c r="AY33" s="116"/>
      <c r="AZ33" s="116"/>
      <c r="BA33" s="116"/>
      <c r="BB33" s="117"/>
      <c r="BC33" s="115">
        <f>BS33+CI33+CY33+DO33</f>
        <v>5582.43954</v>
      </c>
      <c r="BD33" s="116"/>
      <c r="BE33" s="116"/>
      <c r="BF33" s="116"/>
      <c r="BG33" s="116"/>
      <c r="BH33" s="116"/>
      <c r="BI33" s="116"/>
      <c r="BJ33" s="117"/>
      <c r="BK33" s="115">
        <v>0</v>
      </c>
      <c r="BL33" s="116"/>
      <c r="BM33" s="116"/>
      <c r="BN33" s="116"/>
      <c r="BO33" s="116"/>
      <c r="BP33" s="116"/>
      <c r="BQ33" s="116"/>
      <c r="BR33" s="117"/>
      <c r="BS33" s="115">
        <f>399.5+451</f>
        <v>850.5</v>
      </c>
      <c r="BT33" s="116"/>
      <c r="BU33" s="116"/>
      <c r="BV33" s="116"/>
      <c r="BW33" s="116"/>
      <c r="BX33" s="116"/>
      <c r="BY33" s="116"/>
      <c r="BZ33" s="117"/>
      <c r="CA33" s="115">
        <v>0</v>
      </c>
      <c r="CB33" s="116"/>
      <c r="CC33" s="116"/>
      <c r="CD33" s="116"/>
      <c r="CE33" s="116"/>
      <c r="CF33" s="116"/>
      <c r="CG33" s="116"/>
      <c r="CH33" s="117"/>
      <c r="CI33" s="115">
        <v>0</v>
      </c>
      <c r="CJ33" s="116"/>
      <c r="CK33" s="116"/>
      <c r="CL33" s="116"/>
      <c r="CM33" s="116"/>
      <c r="CN33" s="116"/>
      <c r="CO33" s="116"/>
      <c r="CP33" s="117"/>
      <c r="CQ33" s="115">
        <v>0</v>
      </c>
      <c r="CR33" s="116"/>
      <c r="CS33" s="116"/>
      <c r="CT33" s="116"/>
      <c r="CU33" s="116"/>
      <c r="CV33" s="116"/>
      <c r="CW33" s="116"/>
      <c r="CX33" s="117"/>
      <c r="CY33" s="115">
        <f>59.55792+451+4221.38162</f>
        <v>4731.93954</v>
      </c>
      <c r="CZ33" s="116"/>
      <c r="DA33" s="116"/>
      <c r="DB33" s="116"/>
      <c r="DC33" s="116"/>
      <c r="DD33" s="116"/>
      <c r="DE33" s="116"/>
      <c r="DF33" s="117"/>
      <c r="DG33" s="115">
        <v>0</v>
      </c>
      <c r="DH33" s="116"/>
      <c r="DI33" s="116"/>
      <c r="DJ33" s="116"/>
      <c r="DK33" s="116"/>
      <c r="DL33" s="116"/>
      <c r="DM33" s="116"/>
      <c r="DN33" s="117"/>
      <c r="DO33" s="115">
        <v>0</v>
      </c>
      <c r="DP33" s="116"/>
      <c r="DQ33" s="116"/>
      <c r="DR33" s="116"/>
      <c r="DS33" s="116"/>
      <c r="DT33" s="116"/>
      <c r="DU33" s="116"/>
      <c r="DV33" s="117"/>
      <c r="DW33" s="115">
        <f>159.8+225.5+239.7+225.5+59.55792</f>
        <v>910.05792</v>
      </c>
      <c r="DX33" s="116"/>
      <c r="DY33" s="116"/>
      <c r="DZ33" s="116"/>
      <c r="EA33" s="116"/>
      <c r="EB33" s="116"/>
      <c r="EC33" s="116"/>
      <c r="ED33" s="116"/>
      <c r="EE33" s="117"/>
      <c r="EF33" s="115">
        <f>59.55792</f>
        <v>59.55792</v>
      </c>
      <c r="EG33" s="116"/>
      <c r="EH33" s="116"/>
      <c r="EI33" s="116"/>
      <c r="EJ33" s="116"/>
      <c r="EK33" s="116"/>
      <c r="EL33" s="116"/>
      <c r="EM33" s="116"/>
      <c r="EN33" s="117"/>
      <c r="EO33" s="115">
        <v>0</v>
      </c>
      <c r="EP33" s="116"/>
      <c r="EQ33" s="116"/>
      <c r="ER33" s="116"/>
      <c r="ES33" s="116"/>
      <c r="ET33" s="116"/>
      <c r="EU33" s="116"/>
      <c r="EV33" s="116"/>
      <c r="EW33" s="117"/>
      <c r="EX33" s="115">
        <v>0</v>
      </c>
      <c r="EY33" s="116"/>
      <c r="EZ33" s="116"/>
      <c r="FA33" s="116"/>
      <c r="FB33" s="116"/>
      <c r="FC33" s="116"/>
      <c r="FD33" s="116"/>
      <c r="FE33" s="116"/>
      <c r="FF33" s="117"/>
      <c r="FG33" s="115">
        <f>BC33-AU33</f>
        <v>-2397.5604599999997</v>
      </c>
      <c r="FH33" s="116"/>
      <c r="FI33" s="116"/>
      <c r="FJ33" s="116"/>
      <c r="FK33" s="116"/>
      <c r="FL33" s="116"/>
      <c r="FM33" s="116"/>
      <c r="FN33" s="116"/>
      <c r="FO33" s="116"/>
      <c r="FP33" s="116"/>
      <c r="FQ33" s="117"/>
      <c r="FR33" s="115">
        <f t="shared" si="5"/>
        <v>-2397.5604599999997</v>
      </c>
      <c r="FS33" s="116"/>
      <c r="FT33" s="116"/>
      <c r="FU33" s="116"/>
      <c r="FV33" s="116"/>
      <c r="FW33" s="116"/>
      <c r="FX33" s="116"/>
      <c r="FY33" s="116"/>
      <c r="FZ33" s="116"/>
      <c r="GA33" s="117"/>
      <c r="GB33" s="115">
        <f>FR33*100/AU33</f>
        <v>-30.04461729323308</v>
      </c>
      <c r="GC33" s="116"/>
      <c r="GD33" s="116"/>
      <c r="GE33" s="116"/>
      <c r="GF33" s="116"/>
      <c r="GG33" s="117"/>
      <c r="GH33" s="67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9"/>
      <c r="GT33" s="67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9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6"/>
    </row>
    <row r="34" spans="1:236" s="7" customFormat="1" ht="14.25" customHeight="1">
      <c r="A34" s="183" t="s">
        <v>286</v>
      </c>
      <c r="B34" s="116"/>
      <c r="C34" s="116"/>
      <c r="D34" s="116"/>
      <c r="E34" s="117"/>
      <c r="F34" s="184" t="s">
        <v>221</v>
      </c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6"/>
      <c r="AJ34" s="115">
        <v>0</v>
      </c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5">
        <v>0</v>
      </c>
      <c r="AV34" s="116"/>
      <c r="AW34" s="116"/>
      <c r="AX34" s="116"/>
      <c r="AY34" s="116"/>
      <c r="AZ34" s="116"/>
      <c r="BA34" s="116"/>
      <c r="BB34" s="117"/>
      <c r="BC34" s="115">
        <f>BS34+CI34+CY34+DO34</f>
        <v>0</v>
      </c>
      <c r="BD34" s="116"/>
      <c r="BE34" s="116"/>
      <c r="BF34" s="116"/>
      <c r="BG34" s="116"/>
      <c r="BH34" s="116"/>
      <c r="BI34" s="116"/>
      <c r="BJ34" s="117"/>
      <c r="BK34" s="115">
        <v>0</v>
      </c>
      <c r="BL34" s="116"/>
      <c r="BM34" s="116"/>
      <c r="BN34" s="116"/>
      <c r="BO34" s="116"/>
      <c r="BP34" s="116"/>
      <c r="BQ34" s="116"/>
      <c r="BR34" s="117"/>
      <c r="BS34" s="115">
        <v>0</v>
      </c>
      <c r="BT34" s="116"/>
      <c r="BU34" s="116"/>
      <c r="BV34" s="116"/>
      <c r="BW34" s="116"/>
      <c r="BX34" s="116"/>
      <c r="BY34" s="116"/>
      <c r="BZ34" s="117"/>
      <c r="CA34" s="115">
        <v>0</v>
      </c>
      <c r="CB34" s="116"/>
      <c r="CC34" s="116"/>
      <c r="CD34" s="116"/>
      <c r="CE34" s="116"/>
      <c r="CF34" s="116"/>
      <c r="CG34" s="116"/>
      <c r="CH34" s="117"/>
      <c r="CI34" s="115">
        <v>0</v>
      </c>
      <c r="CJ34" s="116"/>
      <c r="CK34" s="116"/>
      <c r="CL34" s="116"/>
      <c r="CM34" s="116"/>
      <c r="CN34" s="116"/>
      <c r="CO34" s="116"/>
      <c r="CP34" s="117"/>
      <c r="CQ34" s="115">
        <v>0</v>
      </c>
      <c r="CR34" s="116"/>
      <c r="CS34" s="116"/>
      <c r="CT34" s="116"/>
      <c r="CU34" s="116"/>
      <c r="CV34" s="116"/>
      <c r="CW34" s="116"/>
      <c r="CX34" s="117"/>
      <c r="CY34" s="115">
        <v>0</v>
      </c>
      <c r="CZ34" s="116"/>
      <c r="DA34" s="116"/>
      <c r="DB34" s="116"/>
      <c r="DC34" s="116"/>
      <c r="DD34" s="116"/>
      <c r="DE34" s="116"/>
      <c r="DF34" s="117"/>
      <c r="DG34" s="115">
        <v>0</v>
      </c>
      <c r="DH34" s="116"/>
      <c r="DI34" s="116"/>
      <c r="DJ34" s="116"/>
      <c r="DK34" s="116"/>
      <c r="DL34" s="116"/>
      <c r="DM34" s="116"/>
      <c r="DN34" s="117"/>
      <c r="DO34" s="115">
        <v>0</v>
      </c>
      <c r="DP34" s="116"/>
      <c r="DQ34" s="116"/>
      <c r="DR34" s="116"/>
      <c r="DS34" s="116"/>
      <c r="DT34" s="116"/>
      <c r="DU34" s="116"/>
      <c r="DV34" s="117"/>
      <c r="DW34" s="115">
        <f t="shared" si="3"/>
        <v>0</v>
      </c>
      <c r="DX34" s="116"/>
      <c r="DY34" s="116"/>
      <c r="DZ34" s="116"/>
      <c r="EA34" s="116"/>
      <c r="EB34" s="116"/>
      <c r="EC34" s="116"/>
      <c r="ED34" s="116"/>
      <c r="EE34" s="117"/>
      <c r="EF34" s="115">
        <f>BS34+CI34+CY34+DO34</f>
        <v>0</v>
      </c>
      <c r="EG34" s="116"/>
      <c r="EH34" s="116"/>
      <c r="EI34" s="116"/>
      <c r="EJ34" s="116"/>
      <c r="EK34" s="116"/>
      <c r="EL34" s="116"/>
      <c r="EM34" s="116"/>
      <c r="EN34" s="117"/>
      <c r="EO34" s="115">
        <f>EX34</f>
        <v>1050</v>
      </c>
      <c r="EP34" s="116"/>
      <c r="EQ34" s="116"/>
      <c r="ER34" s="116"/>
      <c r="ES34" s="116"/>
      <c r="ET34" s="116"/>
      <c r="EU34" s="116"/>
      <c r="EV34" s="116"/>
      <c r="EW34" s="117"/>
      <c r="EX34" s="115">
        <f>100+950</f>
        <v>1050</v>
      </c>
      <c r="EY34" s="116"/>
      <c r="EZ34" s="116"/>
      <c r="FA34" s="116"/>
      <c r="FB34" s="116"/>
      <c r="FC34" s="116"/>
      <c r="FD34" s="116"/>
      <c r="FE34" s="116"/>
      <c r="FF34" s="117"/>
      <c r="FG34" s="115">
        <f t="shared" si="4"/>
        <v>0</v>
      </c>
      <c r="FH34" s="116"/>
      <c r="FI34" s="116"/>
      <c r="FJ34" s="116"/>
      <c r="FK34" s="116"/>
      <c r="FL34" s="116"/>
      <c r="FM34" s="116"/>
      <c r="FN34" s="116"/>
      <c r="FO34" s="116"/>
      <c r="FP34" s="116"/>
      <c r="FQ34" s="117"/>
      <c r="FR34" s="115">
        <f t="shared" si="5"/>
        <v>0</v>
      </c>
      <c r="FS34" s="116"/>
      <c r="FT34" s="116"/>
      <c r="FU34" s="116"/>
      <c r="FV34" s="116"/>
      <c r="FW34" s="116"/>
      <c r="FX34" s="116"/>
      <c r="FY34" s="116"/>
      <c r="FZ34" s="116"/>
      <c r="GA34" s="117"/>
      <c r="GB34" s="115">
        <v>0</v>
      </c>
      <c r="GC34" s="116"/>
      <c r="GD34" s="116"/>
      <c r="GE34" s="116"/>
      <c r="GF34" s="116"/>
      <c r="GG34" s="117"/>
      <c r="GH34" s="115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7"/>
      <c r="GT34" s="115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7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6"/>
    </row>
    <row r="35" spans="1:236" s="7" customFormat="1" ht="26.25" customHeight="1">
      <c r="A35" s="183" t="s">
        <v>352</v>
      </c>
      <c r="B35" s="116"/>
      <c r="C35" s="116"/>
      <c r="D35" s="116"/>
      <c r="E35" s="117"/>
      <c r="F35" s="187" t="s">
        <v>222</v>
      </c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9"/>
      <c r="AJ35" s="115">
        <v>0</v>
      </c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5">
        <v>0</v>
      </c>
      <c r="AV35" s="116"/>
      <c r="AW35" s="116"/>
      <c r="AX35" s="116"/>
      <c r="AY35" s="116"/>
      <c r="AZ35" s="116"/>
      <c r="BA35" s="116"/>
      <c r="BB35" s="117"/>
      <c r="BC35" s="115">
        <f>BS35+CI35+CY35+DO35</f>
        <v>0</v>
      </c>
      <c r="BD35" s="116"/>
      <c r="BE35" s="116"/>
      <c r="BF35" s="116"/>
      <c r="BG35" s="116"/>
      <c r="BH35" s="116"/>
      <c r="BI35" s="116"/>
      <c r="BJ35" s="117"/>
      <c r="BK35" s="115">
        <v>0</v>
      </c>
      <c r="BL35" s="116"/>
      <c r="BM35" s="116"/>
      <c r="BN35" s="116"/>
      <c r="BO35" s="116"/>
      <c r="BP35" s="116"/>
      <c r="BQ35" s="116"/>
      <c r="BR35" s="117"/>
      <c r="BS35" s="115">
        <v>0</v>
      </c>
      <c r="BT35" s="116"/>
      <c r="BU35" s="116"/>
      <c r="BV35" s="116"/>
      <c r="BW35" s="116"/>
      <c r="BX35" s="116"/>
      <c r="BY35" s="116"/>
      <c r="BZ35" s="117"/>
      <c r="CA35" s="115">
        <v>0</v>
      </c>
      <c r="CB35" s="116"/>
      <c r="CC35" s="116"/>
      <c r="CD35" s="116"/>
      <c r="CE35" s="116"/>
      <c r="CF35" s="116"/>
      <c r="CG35" s="116"/>
      <c r="CH35" s="117"/>
      <c r="CI35" s="115">
        <v>0</v>
      </c>
      <c r="CJ35" s="116"/>
      <c r="CK35" s="116"/>
      <c r="CL35" s="116"/>
      <c r="CM35" s="116"/>
      <c r="CN35" s="116"/>
      <c r="CO35" s="116"/>
      <c r="CP35" s="117"/>
      <c r="CQ35" s="115">
        <v>0</v>
      </c>
      <c r="CR35" s="116"/>
      <c r="CS35" s="116"/>
      <c r="CT35" s="116"/>
      <c r="CU35" s="116"/>
      <c r="CV35" s="116"/>
      <c r="CW35" s="116"/>
      <c r="CX35" s="117"/>
      <c r="CY35" s="115">
        <v>0</v>
      </c>
      <c r="CZ35" s="116"/>
      <c r="DA35" s="116"/>
      <c r="DB35" s="116"/>
      <c r="DC35" s="116"/>
      <c r="DD35" s="116"/>
      <c r="DE35" s="116"/>
      <c r="DF35" s="117"/>
      <c r="DG35" s="115">
        <v>0</v>
      </c>
      <c r="DH35" s="116"/>
      <c r="DI35" s="116"/>
      <c r="DJ35" s="116"/>
      <c r="DK35" s="116"/>
      <c r="DL35" s="116"/>
      <c r="DM35" s="116"/>
      <c r="DN35" s="117"/>
      <c r="DO35" s="115">
        <v>0</v>
      </c>
      <c r="DP35" s="116"/>
      <c r="DQ35" s="116"/>
      <c r="DR35" s="116"/>
      <c r="DS35" s="116"/>
      <c r="DT35" s="116"/>
      <c r="DU35" s="116"/>
      <c r="DV35" s="117"/>
      <c r="DW35" s="115">
        <f>EF35</f>
        <v>7254</v>
      </c>
      <c r="DX35" s="116"/>
      <c r="DY35" s="116"/>
      <c r="DZ35" s="116"/>
      <c r="EA35" s="116"/>
      <c r="EB35" s="116"/>
      <c r="EC35" s="116"/>
      <c r="ED35" s="116"/>
      <c r="EE35" s="117"/>
      <c r="EF35" s="115">
        <f>3627+3627</f>
        <v>7254</v>
      </c>
      <c r="EG35" s="116"/>
      <c r="EH35" s="116"/>
      <c r="EI35" s="116"/>
      <c r="EJ35" s="116"/>
      <c r="EK35" s="116"/>
      <c r="EL35" s="116"/>
      <c r="EM35" s="116"/>
      <c r="EN35" s="117"/>
      <c r="EO35" s="115">
        <f>EX35</f>
        <v>0</v>
      </c>
      <c r="EP35" s="116"/>
      <c r="EQ35" s="116"/>
      <c r="ER35" s="116"/>
      <c r="ES35" s="116"/>
      <c r="ET35" s="116"/>
      <c r="EU35" s="116"/>
      <c r="EV35" s="116"/>
      <c r="EW35" s="117"/>
      <c r="EX35" s="115">
        <v>0</v>
      </c>
      <c r="EY35" s="116"/>
      <c r="EZ35" s="116"/>
      <c r="FA35" s="116"/>
      <c r="FB35" s="116"/>
      <c r="FC35" s="116"/>
      <c r="FD35" s="116"/>
      <c r="FE35" s="116"/>
      <c r="FF35" s="117"/>
      <c r="FG35" s="115">
        <v>0</v>
      </c>
      <c r="FH35" s="116"/>
      <c r="FI35" s="116"/>
      <c r="FJ35" s="116"/>
      <c r="FK35" s="116"/>
      <c r="FL35" s="116"/>
      <c r="FM35" s="116"/>
      <c r="FN35" s="116"/>
      <c r="FO35" s="116"/>
      <c r="FP35" s="116"/>
      <c r="FQ35" s="117"/>
      <c r="FR35" s="115">
        <f t="shared" si="5"/>
        <v>0</v>
      </c>
      <c r="FS35" s="116"/>
      <c r="FT35" s="116"/>
      <c r="FU35" s="116"/>
      <c r="FV35" s="116"/>
      <c r="FW35" s="116"/>
      <c r="FX35" s="116"/>
      <c r="FY35" s="116"/>
      <c r="FZ35" s="116"/>
      <c r="GA35" s="117"/>
      <c r="GB35" s="115">
        <v>100</v>
      </c>
      <c r="GC35" s="116"/>
      <c r="GD35" s="116"/>
      <c r="GE35" s="116"/>
      <c r="GF35" s="116"/>
      <c r="GG35" s="117"/>
      <c r="GH35" s="193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5"/>
      <c r="GT35" s="115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7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6"/>
    </row>
    <row r="36" spans="1:236" s="7" customFormat="1" ht="26.25" customHeight="1">
      <c r="A36" s="183" t="s">
        <v>353</v>
      </c>
      <c r="B36" s="116"/>
      <c r="C36" s="116"/>
      <c r="D36" s="116"/>
      <c r="E36" s="117"/>
      <c r="F36" s="85" t="s">
        <v>314</v>
      </c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7"/>
      <c r="AJ36" s="67">
        <v>0</v>
      </c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7">
        <v>17950</v>
      </c>
      <c r="AV36" s="68"/>
      <c r="AW36" s="68"/>
      <c r="AX36" s="68"/>
      <c r="AY36" s="68"/>
      <c r="AZ36" s="68"/>
      <c r="BA36" s="68"/>
      <c r="BB36" s="69"/>
      <c r="BC36" s="67">
        <f>BS36+CI36+CY36+DO36</f>
        <v>12124.037</v>
      </c>
      <c r="BD36" s="68"/>
      <c r="BE36" s="68"/>
      <c r="BF36" s="68"/>
      <c r="BG36" s="68"/>
      <c r="BH36" s="68"/>
      <c r="BI36" s="68"/>
      <c r="BJ36" s="69"/>
      <c r="BK36" s="67">
        <v>0</v>
      </c>
      <c r="BL36" s="68"/>
      <c r="BM36" s="68"/>
      <c r="BN36" s="68"/>
      <c r="BO36" s="68"/>
      <c r="BP36" s="68"/>
      <c r="BQ36" s="68"/>
      <c r="BR36" s="69"/>
      <c r="BS36" s="67">
        <f>1482+50.187</f>
        <v>1532.187</v>
      </c>
      <c r="BT36" s="68"/>
      <c r="BU36" s="68"/>
      <c r="BV36" s="68"/>
      <c r="BW36" s="68"/>
      <c r="BX36" s="68"/>
      <c r="BY36" s="68"/>
      <c r="BZ36" s="69"/>
      <c r="CA36" s="67">
        <v>0</v>
      </c>
      <c r="CB36" s="68"/>
      <c r="CC36" s="68"/>
      <c r="CD36" s="68"/>
      <c r="CE36" s="68"/>
      <c r="CF36" s="68"/>
      <c r="CG36" s="68"/>
      <c r="CH36" s="69"/>
      <c r="CI36" s="67">
        <v>0</v>
      </c>
      <c r="CJ36" s="68"/>
      <c r="CK36" s="68"/>
      <c r="CL36" s="68"/>
      <c r="CM36" s="68"/>
      <c r="CN36" s="68"/>
      <c r="CO36" s="68"/>
      <c r="CP36" s="69"/>
      <c r="CQ36" s="67">
        <v>0</v>
      </c>
      <c r="CR36" s="68"/>
      <c r="CS36" s="68"/>
      <c r="CT36" s="68"/>
      <c r="CU36" s="68"/>
      <c r="CV36" s="68"/>
      <c r="CW36" s="68"/>
      <c r="CX36" s="69"/>
      <c r="CY36" s="67">
        <f>1.85+10590</f>
        <v>10591.85</v>
      </c>
      <c r="CZ36" s="68"/>
      <c r="DA36" s="68"/>
      <c r="DB36" s="68"/>
      <c r="DC36" s="68"/>
      <c r="DD36" s="68"/>
      <c r="DE36" s="68"/>
      <c r="DF36" s="69"/>
      <c r="DG36" s="67">
        <v>0</v>
      </c>
      <c r="DH36" s="68"/>
      <c r="DI36" s="68"/>
      <c r="DJ36" s="68"/>
      <c r="DK36" s="68"/>
      <c r="DL36" s="68"/>
      <c r="DM36" s="68"/>
      <c r="DN36" s="69"/>
      <c r="DO36" s="67">
        <v>0</v>
      </c>
      <c r="DP36" s="68"/>
      <c r="DQ36" s="68"/>
      <c r="DR36" s="68"/>
      <c r="DS36" s="68"/>
      <c r="DT36" s="68"/>
      <c r="DU36" s="68"/>
      <c r="DV36" s="69"/>
      <c r="DW36" s="67">
        <f>EF36+BS36</f>
        <v>1534.0369999999998</v>
      </c>
      <c r="DX36" s="68"/>
      <c r="DY36" s="68"/>
      <c r="DZ36" s="68"/>
      <c r="EA36" s="68"/>
      <c r="EB36" s="68"/>
      <c r="EC36" s="68"/>
      <c r="ED36" s="68"/>
      <c r="EE36" s="69"/>
      <c r="EF36" s="67">
        <f>1.85</f>
        <v>1.85</v>
      </c>
      <c r="EG36" s="68"/>
      <c r="EH36" s="68"/>
      <c r="EI36" s="68"/>
      <c r="EJ36" s="68"/>
      <c r="EK36" s="68"/>
      <c r="EL36" s="68"/>
      <c r="EM36" s="68"/>
      <c r="EN36" s="69"/>
      <c r="EO36" s="67">
        <v>0</v>
      </c>
      <c r="EP36" s="68"/>
      <c r="EQ36" s="68"/>
      <c r="ER36" s="68"/>
      <c r="ES36" s="68"/>
      <c r="ET36" s="68"/>
      <c r="EU36" s="68"/>
      <c r="EV36" s="68"/>
      <c r="EW36" s="69"/>
      <c r="EX36" s="67">
        <v>0</v>
      </c>
      <c r="EY36" s="68"/>
      <c r="EZ36" s="68"/>
      <c r="FA36" s="68"/>
      <c r="FB36" s="68"/>
      <c r="FC36" s="68"/>
      <c r="FD36" s="68"/>
      <c r="FE36" s="68"/>
      <c r="FF36" s="69"/>
      <c r="FG36" s="115">
        <f>BC36-AU36</f>
        <v>-5825.963</v>
      </c>
      <c r="FH36" s="116"/>
      <c r="FI36" s="116"/>
      <c r="FJ36" s="116"/>
      <c r="FK36" s="116"/>
      <c r="FL36" s="116"/>
      <c r="FM36" s="116"/>
      <c r="FN36" s="116"/>
      <c r="FO36" s="116"/>
      <c r="FP36" s="116"/>
      <c r="FQ36" s="117"/>
      <c r="FR36" s="67">
        <f>BC36-AU36</f>
        <v>-5825.963</v>
      </c>
      <c r="FS36" s="68"/>
      <c r="FT36" s="68"/>
      <c r="FU36" s="68"/>
      <c r="FV36" s="68"/>
      <c r="FW36" s="68"/>
      <c r="FX36" s="68"/>
      <c r="FY36" s="68"/>
      <c r="FZ36" s="68"/>
      <c r="GA36" s="69"/>
      <c r="GB36" s="115">
        <f>FR36*100/AU36</f>
        <v>-32.45661838440111</v>
      </c>
      <c r="GC36" s="116"/>
      <c r="GD36" s="116"/>
      <c r="GE36" s="116"/>
      <c r="GF36" s="116"/>
      <c r="GG36" s="117"/>
      <c r="GH36" s="112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4"/>
      <c r="GT36" s="67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9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6"/>
    </row>
    <row r="37" spans="1:236" s="7" customFormat="1" ht="26.25" customHeight="1">
      <c r="A37" s="94" t="s">
        <v>354</v>
      </c>
      <c r="B37" s="68"/>
      <c r="C37" s="68"/>
      <c r="D37" s="68"/>
      <c r="E37" s="69"/>
      <c r="F37" s="85" t="s">
        <v>292</v>
      </c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7"/>
      <c r="AJ37" s="67">
        <v>0</v>
      </c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7">
        <v>3500</v>
      </c>
      <c r="AV37" s="68"/>
      <c r="AW37" s="68"/>
      <c r="AX37" s="68"/>
      <c r="AY37" s="68"/>
      <c r="AZ37" s="68"/>
      <c r="BA37" s="68"/>
      <c r="BB37" s="69"/>
      <c r="BC37" s="67">
        <f>BS37+CI37+CY37+DO37</f>
        <v>0</v>
      </c>
      <c r="BD37" s="68"/>
      <c r="BE37" s="68"/>
      <c r="BF37" s="68"/>
      <c r="BG37" s="68"/>
      <c r="BH37" s="68"/>
      <c r="BI37" s="68"/>
      <c r="BJ37" s="69"/>
      <c r="BK37" s="67">
        <v>0</v>
      </c>
      <c r="BL37" s="68"/>
      <c r="BM37" s="68"/>
      <c r="BN37" s="68"/>
      <c r="BO37" s="68"/>
      <c r="BP37" s="68"/>
      <c r="BQ37" s="68"/>
      <c r="BR37" s="69"/>
      <c r="BS37" s="67">
        <v>0</v>
      </c>
      <c r="BT37" s="68"/>
      <c r="BU37" s="68"/>
      <c r="BV37" s="68"/>
      <c r="BW37" s="68"/>
      <c r="BX37" s="68"/>
      <c r="BY37" s="68"/>
      <c r="BZ37" s="69"/>
      <c r="CA37" s="67">
        <v>0</v>
      </c>
      <c r="CB37" s="68"/>
      <c r="CC37" s="68"/>
      <c r="CD37" s="68"/>
      <c r="CE37" s="68"/>
      <c r="CF37" s="68"/>
      <c r="CG37" s="68"/>
      <c r="CH37" s="69"/>
      <c r="CI37" s="67">
        <v>0</v>
      </c>
      <c r="CJ37" s="68"/>
      <c r="CK37" s="68"/>
      <c r="CL37" s="68"/>
      <c r="CM37" s="68"/>
      <c r="CN37" s="68"/>
      <c r="CO37" s="68"/>
      <c r="CP37" s="69"/>
      <c r="CQ37" s="67">
        <v>0</v>
      </c>
      <c r="CR37" s="68"/>
      <c r="CS37" s="68"/>
      <c r="CT37" s="68"/>
      <c r="CU37" s="68"/>
      <c r="CV37" s="68"/>
      <c r="CW37" s="68"/>
      <c r="CX37" s="69"/>
      <c r="CY37" s="67">
        <v>0</v>
      </c>
      <c r="CZ37" s="68"/>
      <c r="DA37" s="68"/>
      <c r="DB37" s="68"/>
      <c r="DC37" s="68"/>
      <c r="DD37" s="68"/>
      <c r="DE37" s="68"/>
      <c r="DF37" s="69"/>
      <c r="DG37" s="67">
        <v>0</v>
      </c>
      <c r="DH37" s="68"/>
      <c r="DI37" s="68"/>
      <c r="DJ37" s="68"/>
      <c r="DK37" s="68"/>
      <c r="DL37" s="68"/>
      <c r="DM37" s="68"/>
      <c r="DN37" s="69"/>
      <c r="DO37" s="67">
        <v>0</v>
      </c>
      <c r="DP37" s="68"/>
      <c r="DQ37" s="68"/>
      <c r="DR37" s="68"/>
      <c r="DS37" s="68"/>
      <c r="DT37" s="68"/>
      <c r="DU37" s="68"/>
      <c r="DV37" s="69"/>
      <c r="DW37" s="67">
        <f>BS37+CI37+CY37+DO37</f>
        <v>0</v>
      </c>
      <c r="DX37" s="68"/>
      <c r="DY37" s="68"/>
      <c r="DZ37" s="68"/>
      <c r="EA37" s="68"/>
      <c r="EB37" s="68"/>
      <c r="EC37" s="68"/>
      <c r="ED37" s="68"/>
      <c r="EE37" s="69"/>
      <c r="EF37" s="67">
        <f>DO37</f>
        <v>0</v>
      </c>
      <c r="EG37" s="68"/>
      <c r="EH37" s="68"/>
      <c r="EI37" s="68"/>
      <c r="EJ37" s="68"/>
      <c r="EK37" s="68"/>
      <c r="EL37" s="68"/>
      <c r="EM37" s="68"/>
      <c r="EN37" s="69"/>
      <c r="EO37" s="67">
        <f>EX37</f>
        <v>0</v>
      </c>
      <c r="EP37" s="68"/>
      <c r="EQ37" s="68"/>
      <c r="ER37" s="68"/>
      <c r="ES37" s="68"/>
      <c r="ET37" s="68"/>
      <c r="EU37" s="68"/>
      <c r="EV37" s="68"/>
      <c r="EW37" s="69"/>
      <c r="EX37" s="67">
        <v>0</v>
      </c>
      <c r="EY37" s="68"/>
      <c r="EZ37" s="68"/>
      <c r="FA37" s="68"/>
      <c r="FB37" s="68"/>
      <c r="FC37" s="68"/>
      <c r="FD37" s="68"/>
      <c r="FE37" s="68"/>
      <c r="FF37" s="69"/>
      <c r="FG37" s="67">
        <f>BC37-AU37</f>
        <v>-3500</v>
      </c>
      <c r="FH37" s="68"/>
      <c r="FI37" s="68"/>
      <c r="FJ37" s="68"/>
      <c r="FK37" s="68"/>
      <c r="FL37" s="68"/>
      <c r="FM37" s="68"/>
      <c r="FN37" s="68"/>
      <c r="FO37" s="68"/>
      <c r="FP37" s="68"/>
      <c r="FQ37" s="69"/>
      <c r="FR37" s="67">
        <f t="shared" si="5"/>
        <v>-3500</v>
      </c>
      <c r="FS37" s="68"/>
      <c r="FT37" s="68"/>
      <c r="FU37" s="68"/>
      <c r="FV37" s="68"/>
      <c r="FW37" s="68"/>
      <c r="FX37" s="68"/>
      <c r="FY37" s="68"/>
      <c r="FZ37" s="68"/>
      <c r="GA37" s="69"/>
      <c r="GB37" s="67">
        <f>FR37*100/AU37</f>
        <v>-100</v>
      </c>
      <c r="GC37" s="68"/>
      <c r="GD37" s="68"/>
      <c r="GE37" s="68"/>
      <c r="GF37" s="68"/>
      <c r="GG37" s="69"/>
      <c r="GH37" s="112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4"/>
      <c r="GT37" s="67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9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6"/>
    </row>
    <row r="38" spans="1:236" s="61" customFormat="1" ht="22.5" customHeight="1">
      <c r="A38" s="182" t="s">
        <v>79</v>
      </c>
      <c r="B38" s="98"/>
      <c r="C38" s="98"/>
      <c r="D38" s="98"/>
      <c r="E38" s="99"/>
      <c r="F38" s="101" t="s">
        <v>24</v>
      </c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3"/>
      <c r="AJ38" s="95">
        <f>AJ39</f>
        <v>0</v>
      </c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5">
        <f>AU39</f>
        <v>3000</v>
      </c>
      <c r="AV38" s="98"/>
      <c r="AW38" s="98"/>
      <c r="AX38" s="98"/>
      <c r="AY38" s="98"/>
      <c r="AZ38" s="98"/>
      <c r="BA38" s="98"/>
      <c r="BB38" s="99"/>
      <c r="BC38" s="95">
        <f>BC39</f>
        <v>0</v>
      </c>
      <c r="BD38" s="98"/>
      <c r="BE38" s="98"/>
      <c r="BF38" s="98"/>
      <c r="BG38" s="98"/>
      <c r="BH38" s="98"/>
      <c r="BI38" s="98"/>
      <c r="BJ38" s="99"/>
      <c r="BK38" s="95">
        <f>BK39</f>
        <v>0</v>
      </c>
      <c r="BL38" s="98"/>
      <c r="BM38" s="98"/>
      <c r="BN38" s="98"/>
      <c r="BO38" s="98"/>
      <c r="BP38" s="98"/>
      <c r="BQ38" s="98"/>
      <c r="BR38" s="99"/>
      <c r="BS38" s="95">
        <f>BS39</f>
        <v>0</v>
      </c>
      <c r="BT38" s="98"/>
      <c r="BU38" s="98"/>
      <c r="BV38" s="98"/>
      <c r="BW38" s="98"/>
      <c r="BX38" s="98"/>
      <c r="BY38" s="98"/>
      <c r="BZ38" s="99"/>
      <c r="CA38" s="95">
        <f>CA39</f>
        <v>0</v>
      </c>
      <c r="CB38" s="98"/>
      <c r="CC38" s="98"/>
      <c r="CD38" s="98"/>
      <c r="CE38" s="98"/>
      <c r="CF38" s="98"/>
      <c r="CG38" s="98"/>
      <c r="CH38" s="99"/>
      <c r="CI38" s="95">
        <f>CI39</f>
        <v>0</v>
      </c>
      <c r="CJ38" s="98"/>
      <c r="CK38" s="98"/>
      <c r="CL38" s="98"/>
      <c r="CM38" s="98"/>
      <c r="CN38" s="98"/>
      <c r="CO38" s="98"/>
      <c r="CP38" s="99"/>
      <c r="CQ38" s="95">
        <f>CQ39</f>
        <v>0</v>
      </c>
      <c r="CR38" s="98"/>
      <c r="CS38" s="98"/>
      <c r="CT38" s="98"/>
      <c r="CU38" s="98"/>
      <c r="CV38" s="98"/>
      <c r="CW38" s="98"/>
      <c r="CX38" s="99"/>
      <c r="CY38" s="95">
        <f>CY39</f>
        <v>0</v>
      </c>
      <c r="CZ38" s="98"/>
      <c r="DA38" s="98"/>
      <c r="DB38" s="98"/>
      <c r="DC38" s="98"/>
      <c r="DD38" s="98"/>
      <c r="DE38" s="98"/>
      <c r="DF38" s="99"/>
      <c r="DG38" s="95">
        <f>DG39</f>
        <v>0</v>
      </c>
      <c r="DH38" s="98"/>
      <c r="DI38" s="98"/>
      <c r="DJ38" s="98"/>
      <c r="DK38" s="98"/>
      <c r="DL38" s="98"/>
      <c r="DM38" s="98"/>
      <c r="DN38" s="99"/>
      <c r="DO38" s="95">
        <f>DO39</f>
        <v>0</v>
      </c>
      <c r="DP38" s="98"/>
      <c r="DQ38" s="98"/>
      <c r="DR38" s="98"/>
      <c r="DS38" s="98"/>
      <c r="DT38" s="98"/>
      <c r="DU38" s="98"/>
      <c r="DV38" s="99"/>
      <c r="DW38" s="95">
        <f>DW39</f>
        <v>0</v>
      </c>
      <c r="DX38" s="98"/>
      <c r="DY38" s="98"/>
      <c r="DZ38" s="98"/>
      <c r="EA38" s="98"/>
      <c r="EB38" s="98"/>
      <c r="EC38" s="98"/>
      <c r="ED38" s="98"/>
      <c r="EE38" s="99"/>
      <c r="EF38" s="95">
        <f>EF39</f>
        <v>0</v>
      </c>
      <c r="EG38" s="98"/>
      <c r="EH38" s="98"/>
      <c r="EI38" s="98"/>
      <c r="EJ38" s="98"/>
      <c r="EK38" s="98"/>
      <c r="EL38" s="98"/>
      <c r="EM38" s="98"/>
      <c r="EN38" s="99"/>
      <c r="EO38" s="95">
        <f>EO39</f>
        <v>0</v>
      </c>
      <c r="EP38" s="98"/>
      <c r="EQ38" s="98"/>
      <c r="ER38" s="98"/>
      <c r="ES38" s="98"/>
      <c r="ET38" s="98"/>
      <c r="EU38" s="98"/>
      <c r="EV38" s="98"/>
      <c r="EW38" s="99"/>
      <c r="EX38" s="95">
        <f>EX39</f>
        <v>0</v>
      </c>
      <c r="EY38" s="98"/>
      <c r="EZ38" s="98"/>
      <c r="FA38" s="98"/>
      <c r="FB38" s="98"/>
      <c r="FC38" s="98"/>
      <c r="FD38" s="98"/>
      <c r="FE38" s="98"/>
      <c r="FF38" s="99"/>
      <c r="FG38" s="95">
        <f>BC38-AU38</f>
        <v>-3000</v>
      </c>
      <c r="FH38" s="98"/>
      <c r="FI38" s="98"/>
      <c r="FJ38" s="98"/>
      <c r="FK38" s="98"/>
      <c r="FL38" s="98"/>
      <c r="FM38" s="98"/>
      <c r="FN38" s="98"/>
      <c r="FO38" s="98"/>
      <c r="FP38" s="98"/>
      <c r="FQ38" s="99"/>
      <c r="FR38" s="95">
        <f aca="true" t="shared" si="6" ref="FR38:FR45">BC38-AU38</f>
        <v>-3000</v>
      </c>
      <c r="FS38" s="98"/>
      <c r="FT38" s="98"/>
      <c r="FU38" s="98"/>
      <c r="FV38" s="98"/>
      <c r="FW38" s="98"/>
      <c r="FX38" s="98"/>
      <c r="FY38" s="98"/>
      <c r="FZ38" s="98"/>
      <c r="GA38" s="99"/>
      <c r="GB38" s="95">
        <v>0</v>
      </c>
      <c r="GC38" s="98"/>
      <c r="GD38" s="98"/>
      <c r="GE38" s="98"/>
      <c r="GF38" s="98"/>
      <c r="GG38" s="99"/>
      <c r="GH38" s="95">
        <f>GH39</f>
        <v>0</v>
      </c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9"/>
      <c r="GT38" s="95">
        <f>GT39</f>
        <v>0</v>
      </c>
      <c r="GU38" s="98"/>
      <c r="GV38" s="98"/>
      <c r="GW38" s="98"/>
      <c r="GX38" s="98"/>
      <c r="GY38" s="98"/>
      <c r="GZ38" s="98"/>
      <c r="HA38" s="98"/>
      <c r="HB38" s="98"/>
      <c r="HC38" s="98"/>
      <c r="HD38" s="98"/>
      <c r="HE38" s="99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6"/>
    </row>
    <row r="39" spans="1:236" s="7" customFormat="1" ht="23.25" customHeight="1">
      <c r="A39" s="94" t="s">
        <v>80</v>
      </c>
      <c r="B39" s="68"/>
      <c r="C39" s="68"/>
      <c r="D39" s="68"/>
      <c r="E39" s="69"/>
      <c r="F39" s="85" t="s">
        <v>229</v>
      </c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7"/>
      <c r="AJ39" s="67">
        <v>0</v>
      </c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7">
        <v>3000</v>
      </c>
      <c r="AV39" s="68"/>
      <c r="AW39" s="68"/>
      <c r="AX39" s="68"/>
      <c r="AY39" s="68"/>
      <c r="AZ39" s="68"/>
      <c r="BA39" s="68"/>
      <c r="BB39" s="69"/>
      <c r="BC39" s="67">
        <f>BS39+CI39+CY39+DO39</f>
        <v>0</v>
      </c>
      <c r="BD39" s="68"/>
      <c r="BE39" s="68"/>
      <c r="BF39" s="68"/>
      <c r="BG39" s="68"/>
      <c r="BH39" s="68"/>
      <c r="BI39" s="68"/>
      <c r="BJ39" s="69"/>
      <c r="BK39" s="67">
        <v>0</v>
      </c>
      <c r="BL39" s="68"/>
      <c r="BM39" s="68"/>
      <c r="BN39" s="68"/>
      <c r="BO39" s="68"/>
      <c r="BP39" s="68"/>
      <c r="BQ39" s="68"/>
      <c r="BR39" s="69"/>
      <c r="BS39" s="67">
        <v>0</v>
      </c>
      <c r="BT39" s="68"/>
      <c r="BU39" s="68"/>
      <c r="BV39" s="68"/>
      <c r="BW39" s="68"/>
      <c r="BX39" s="68"/>
      <c r="BY39" s="68"/>
      <c r="BZ39" s="69"/>
      <c r="CA39" s="67">
        <v>0</v>
      </c>
      <c r="CB39" s="68"/>
      <c r="CC39" s="68"/>
      <c r="CD39" s="68"/>
      <c r="CE39" s="68"/>
      <c r="CF39" s="68"/>
      <c r="CG39" s="68"/>
      <c r="CH39" s="69"/>
      <c r="CI39" s="67">
        <v>0</v>
      </c>
      <c r="CJ39" s="68"/>
      <c r="CK39" s="68"/>
      <c r="CL39" s="68"/>
      <c r="CM39" s="68"/>
      <c r="CN39" s="68"/>
      <c r="CO39" s="68"/>
      <c r="CP39" s="69"/>
      <c r="CQ39" s="67">
        <v>0</v>
      </c>
      <c r="CR39" s="68"/>
      <c r="CS39" s="68"/>
      <c r="CT39" s="68"/>
      <c r="CU39" s="68"/>
      <c r="CV39" s="68"/>
      <c r="CW39" s="68"/>
      <c r="CX39" s="69"/>
      <c r="CY39" s="67">
        <v>0</v>
      </c>
      <c r="CZ39" s="68"/>
      <c r="DA39" s="68"/>
      <c r="DB39" s="68"/>
      <c r="DC39" s="68"/>
      <c r="DD39" s="68"/>
      <c r="DE39" s="68"/>
      <c r="DF39" s="69"/>
      <c r="DG39" s="67">
        <v>0</v>
      </c>
      <c r="DH39" s="68"/>
      <c r="DI39" s="68"/>
      <c r="DJ39" s="68"/>
      <c r="DK39" s="68"/>
      <c r="DL39" s="68"/>
      <c r="DM39" s="68"/>
      <c r="DN39" s="69"/>
      <c r="DO39" s="67">
        <v>0</v>
      </c>
      <c r="DP39" s="68"/>
      <c r="DQ39" s="68"/>
      <c r="DR39" s="68"/>
      <c r="DS39" s="68"/>
      <c r="DT39" s="68"/>
      <c r="DU39" s="68"/>
      <c r="DV39" s="69"/>
      <c r="DW39" s="67">
        <f>EF39</f>
        <v>0</v>
      </c>
      <c r="DX39" s="68"/>
      <c r="DY39" s="68"/>
      <c r="DZ39" s="68"/>
      <c r="EA39" s="68"/>
      <c r="EB39" s="68"/>
      <c r="EC39" s="68"/>
      <c r="ED39" s="68"/>
      <c r="EE39" s="69"/>
      <c r="EF39" s="67">
        <f>BS39+CI39+CY39+DO39</f>
        <v>0</v>
      </c>
      <c r="EG39" s="68"/>
      <c r="EH39" s="68"/>
      <c r="EI39" s="68"/>
      <c r="EJ39" s="68"/>
      <c r="EK39" s="68"/>
      <c r="EL39" s="68"/>
      <c r="EM39" s="68"/>
      <c r="EN39" s="69"/>
      <c r="EO39" s="67">
        <v>0</v>
      </c>
      <c r="EP39" s="68"/>
      <c r="EQ39" s="68"/>
      <c r="ER39" s="68"/>
      <c r="ES39" s="68"/>
      <c r="ET39" s="68"/>
      <c r="EU39" s="68"/>
      <c r="EV39" s="68"/>
      <c r="EW39" s="69"/>
      <c r="EX39" s="67">
        <v>0</v>
      </c>
      <c r="EY39" s="68"/>
      <c r="EZ39" s="68"/>
      <c r="FA39" s="68"/>
      <c r="FB39" s="68"/>
      <c r="FC39" s="68"/>
      <c r="FD39" s="68"/>
      <c r="FE39" s="68"/>
      <c r="FF39" s="69"/>
      <c r="FG39" s="67">
        <f>BC39-AU39</f>
        <v>-3000</v>
      </c>
      <c r="FH39" s="68"/>
      <c r="FI39" s="68"/>
      <c r="FJ39" s="68"/>
      <c r="FK39" s="68"/>
      <c r="FL39" s="68"/>
      <c r="FM39" s="68"/>
      <c r="FN39" s="68"/>
      <c r="FO39" s="68"/>
      <c r="FP39" s="68"/>
      <c r="FQ39" s="69"/>
      <c r="FR39" s="67">
        <f t="shared" si="6"/>
        <v>-3000</v>
      </c>
      <c r="FS39" s="68"/>
      <c r="FT39" s="68"/>
      <c r="FU39" s="68"/>
      <c r="FV39" s="68"/>
      <c r="FW39" s="68"/>
      <c r="FX39" s="68"/>
      <c r="FY39" s="68"/>
      <c r="FZ39" s="68"/>
      <c r="GA39" s="69"/>
      <c r="GB39" s="67">
        <f>FR39*100/AU39</f>
        <v>-100</v>
      </c>
      <c r="GC39" s="68"/>
      <c r="GD39" s="68"/>
      <c r="GE39" s="68"/>
      <c r="GF39" s="68"/>
      <c r="GG39" s="69"/>
      <c r="GH39" s="67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9"/>
      <c r="GT39" s="67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9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6"/>
    </row>
    <row r="40" spans="1:236" s="7" customFormat="1" ht="11.25" customHeight="1" hidden="1">
      <c r="A40" s="94" t="s">
        <v>21</v>
      </c>
      <c r="B40" s="68"/>
      <c r="C40" s="68"/>
      <c r="D40" s="68"/>
      <c r="E40" s="69"/>
      <c r="F40" s="190" t="s">
        <v>22</v>
      </c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2"/>
      <c r="AJ40" s="67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7"/>
      <c r="AV40" s="68"/>
      <c r="AW40" s="68"/>
      <c r="AX40" s="68"/>
      <c r="AY40" s="68"/>
      <c r="AZ40" s="68"/>
      <c r="BA40" s="68"/>
      <c r="BB40" s="69"/>
      <c r="BC40" s="67"/>
      <c r="BD40" s="68"/>
      <c r="BE40" s="68"/>
      <c r="BF40" s="68"/>
      <c r="BG40" s="68"/>
      <c r="BH40" s="68"/>
      <c r="BI40" s="68"/>
      <c r="BJ40" s="69"/>
      <c r="BK40" s="67"/>
      <c r="BL40" s="68"/>
      <c r="BM40" s="68"/>
      <c r="BN40" s="68"/>
      <c r="BO40" s="68"/>
      <c r="BP40" s="68"/>
      <c r="BQ40" s="68"/>
      <c r="BR40" s="69"/>
      <c r="BS40" s="67"/>
      <c r="BT40" s="68"/>
      <c r="BU40" s="68"/>
      <c r="BV40" s="68"/>
      <c r="BW40" s="68"/>
      <c r="BX40" s="68"/>
      <c r="BY40" s="68"/>
      <c r="BZ40" s="69"/>
      <c r="CA40" s="67"/>
      <c r="CB40" s="68"/>
      <c r="CC40" s="68"/>
      <c r="CD40" s="68"/>
      <c r="CE40" s="68"/>
      <c r="CF40" s="68"/>
      <c r="CG40" s="68"/>
      <c r="CH40" s="69"/>
      <c r="CI40" s="67"/>
      <c r="CJ40" s="68"/>
      <c r="CK40" s="68"/>
      <c r="CL40" s="68"/>
      <c r="CM40" s="68"/>
      <c r="CN40" s="68"/>
      <c r="CO40" s="68"/>
      <c r="CP40" s="69"/>
      <c r="CQ40" s="67"/>
      <c r="CR40" s="68"/>
      <c r="CS40" s="68"/>
      <c r="CT40" s="68"/>
      <c r="CU40" s="68"/>
      <c r="CV40" s="68"/>
      <c r="CW40" s="68"/>
      <c r="CX40" s="69"/>
      <c r="CY40" s="67"/>
      <c r="CZ40" s="68"/>
      <c r="DA40" s="68"/>
      <c r="DB40" s="68"/>
      <c r="DC40" s="68"/>
      <c r="DD40" s="68"/>
      <c r="DE40" s="68"/>
      <c r="DF40" s="69"/>
      <c r="DG40" s="67"/>
      <c r="DH40" s="68"/>
      <c r="DI40" s="68"/>
      <c r="DJ40" s="68"/>
      <c r="DK40" s="68"/>
      <c r="DL40" s="68"/>
      <c r="DM40" s="68"/>
      <c r="DN40" s="69"/>
      <c r="DO40" s="67"/>
      <c r="DP40" s="68"/>
      <c r="DQ40" s="68"/>
      <c r="DR40" s="68"/>
      <c r="DS40" s="68"/>
      <c r="DT40" s="68"/>
      <c r="DU40" s="68"/>
      <c r="DV40" s="69"/>
      <c r="DW40" s="67"/>
      <c r="DX40" s="68"/>
      <c r="DY40" s="68"/>
      <c r="DZ40" s="68"/>
      <c r="EA40" s="68"/>
      <c r="EB40" s="68"/>
      <c r="EC40" s="68"/>
      <c r="ED40" s="68"/>
      <c r="EE40" s="69"/>
      <c r="EF40" s="67"/>
      <c r="EG40" s="68"/>
      <c r="EH40" s="68"/>
      <c r="EI40" s="68"/>
      <c r="EJ40" s="68"/>
      <c r="EK40" s="68"/>
      <c r="EL40" s="68"/>
      <c r="EM40" s="68"/>
      <c r="EN40" s="69"/>
      <c r="EO40" s="67"/>
      <c r="EP40" s="68"/>
      <c r="EQ40" s="68"/>
      <c r="ER40" s="68"/>
      <c r="ES40" s="68"/>
      <c r="ET40" s="68"/>
      <c r="EU40" s="68"/>
      <c r="EV40" s="68"/>
      <c r="EW40" s="69"/>
      <c r="EX40" s="67"/>
      <c r="EY40" s="68"/>
      <c r="EZ40" s="68"/>
      <c r="FA40" s="68"/>
      <c r="FB40" s="68"/>
      <c r="FC40" s="68"/>
      <c r="FD40" s="68"/>
      <c r="FE40" s="68"/>
      <c r="FF40" s="69"/>
      <c r="FG40" s="67">
        <f aca="true" t="shared" si="7" ref="FG40:FG49">BC40-AU40</f>
        <v>0</v>
      </c>
      <c r="FH40" s="68"/>
      <c r="FI40" s="68"/>
      <c r="FJ40" s="68"/>
      <c r="FK40" s="68"/>
      <c r="FL40" s="68"/>
      <c r="FM40" s="68"/>
      <c r="FN40" s="68"/>
      <c r="FO40" s="68"/>
      <c r="FP40" s="68"/>
      <c r="FQ40" s="69"/>
      <c r="FR40" s="67">
        <f t="shared" si="6"/>
        <v>0</v>
      </c>
      <c r="FS40" s="68"/>
      <c r="FT40" s="68"/>
      <c r="FU40" s="68"/>
      <c r="FV40" s="68"/>
      <c r="FW40" s="68"/>
      <c r="FX40" s="68"/>
      <c r="FY40" s="68"/>
      <c r="FZ40" s="68"/>
      <c r="GA40" s="69"/>
      <c r="GB40" s="67" t="e">
        <f aca="true" t="shared" si="8" ref="GB40:GB47">FR40*100/AU40</f>
        <v>#DIV/0!</v>
      </c>
      <c r="GC40" s="68"/>
      <c r="GD40" s="68"/>
      <c r="GE40" s="68"/>
      <c r="GF40" s="68"/>
      <c r="GG40" s="69"/>
      <c r="GH40" s="67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9"/>
      <c r="GT40" s="67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9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6"/>
    </row>
    <row r="41" spans="1:236" s="7" customFormat="1" ht="11.25" customHeight="1" hidden="1">
      <c r="A41" s="94" t="s">
        <v>23</v>
      </c>
      <c r="B41" s="68"/>
      <c r="C41" s="68"/>
      <c r="D41" s="68"/>
      <c r="E41" s="69"/>
      <c r="F41" s="190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2"/>
      <c r="AJ41" s="67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7"/>
      <c r="AV41" s="68"/>
      <c r="AW41" s="68"/>
      <c r="AX41" s="68"/>
      <c r="AY41" s="68"/>
      <c r="AZ41" s="68"/>
      <c r="BA41" s="68"/>
      <c r="BB41" s="69"/>
      <c r="BC41" s="67"/>
      <c r="BD41" s="68"/>
      <c r="BE41" s="68"/>
      <c r="BF41" s="68"/>
      <c r="BG41" s="68"/>
      <c r="BH41" s="68"/>
      <c r="BI41" s="68"/>
      <c r="BJ41" s="69"/>
      <c r="BK41" s="67"/>
      <c r="BL41" s="68"/>
      <c r="BM41" s="68"/>
      <c r="BN41" s="68"/>
      <c r="BO41" s="68"/>
      <c r="BP41" s="68"/>
      <c r="BQ41" s="68"/>
      <c r="BR41" s="69"/>
      <c r="BS41" s="67"/>
      <c r="BT41" s="68"/>
      <c r="BU41" s="68"/>
      <c r="BV41" s="68"/>
      <c r="BW41" s="68"/>
      <c r="BX41" s="68"/>
      <c r="BY41" s="68"/>
      <c r="BZ41" s="69"/>
      <c r="CA41" s="67"/>
      <c r="CB41" s="68"/>
      <c r="CC41" s="68"/>
      <c r="CD41" s="68"/>
      <c r="CE41" s="68"/>
      <c r="CF41" s="68"/>
      <c r="CG41" s="68"/>
      <c r="CH41" s="69"/>
      <c r="CI41" s="67"/>
      <c r="CJ41" s="68"/>
      <c r="CK41" s="68"/>
      <c r="CL41" s="68"/>
      <c r="CM41" s="68"/>
      <c r="CN41" s="68"/>
      <c r="CO41" s="68"/>
      <c r="CP41" s="69"/>
      <c r="CQ41" s="67"/>
      <c r="CR41" s="68"/>
      <c r="CS41" s="68"/>
      <c r="CT41" s="68"/>
      <c r="CU41" s="68"/>
      <c r="CV41" s="68"/>
      <c r="CW41" s="68"/>
      <c r="CX41" s="69"/>
      <c r="CY41" s="67"/>
      <c r="CZ41" s="68"/>
      <c r="DA41" s="68"/>
      <c r="DB41" s="68"/>
      <c r="DC41" s="68"/>
      <c r="DD41" s="68"/>
      <c r="DE41" s="68"/>
      <c r="DF41" s="69"/>
      <c r="DG41" s="67"/>
      <c r="DH41" s="68"/>
      <c r="DI41" s="68"/>
      <c r="DJ41" s="68"/>
      <c r="DK41" s="68"/>
      <c r="DL41" s="68"/>
      <c r="DM41" s="68"/>
      <c r="DN41" s="69"/>
      <c r="DO41" s="67"/>
      <c r="DP41" s="68"/>
      <c r="DQ41" s="68"/>
      <c r="DR41" s="68"/>
      <c r="DS41" s="68"/>
      <c r="DT41" s="68"/>
      <c r="DU41" s="68"/>
      <c r="DV41" s="69"/>
      <c r="DW41" s="67"/>
      <c r="DX41" s="68"/>
      <c r="DY41" s="68"/>
      <c r="DZ41" s="68"/>
      <c r="EA41" s="68"/>
      <c r="EB41" s="68"/>
      <c r="EC41" s="68"/>
      <c r="ED41" s="68"/>
      <c r="EE41" s="69"/>
      <c r="EF41" s="67"/>
      <c r="EG41" s="68"/>
      <c r="EH41" s="68"/>
      <c r="EI41" s="68"/>
      <c r="EJ41" s="68"/>
      <c r="EK41" s="68"/>
      <c r="EL41" s="68"/>
      <c r="EM41" s="68"/>
      <c r="EN41" s="69"/>
      <c r="EO41" s="67"/>
      <c r="EP41" s="68"/>
      <c r="EQ41" s="68"/>
      <c r="ER41" s="68"/>
      <c r="ES41" s="68"/>
      <c r="ET41" s="68"/>
      <c r="EU41" s="68"/>
      <c r="EV41" s="68"/>
      <c r="EW41" s="69"/>
      <c r="EX41" s="67"/>
      <c r="EY41" s="68"/>
      <c r="EZ41" s="68"/>
      <c r="FA41" s="68"/>
      <c r="FB41" s="68"/>
      <c r="FC41" s="68"/>
      <c r="FD41" s="68"/>
      <c r="FE41" s="68"/>
      <c r="FF41" s="69"/>
      <c r="FG41" s="67">
        <f t="shared" si="7"/>
        <v>0</v>
      </c>
      <c r="FH41" s="68"/>
      <c r="FI41" s="68"/>
      <c r="FJ41" s="68"/>
      <c r="FK41" s="68"/>
      <c r="FL41" s="68"/>
      <c r="FM41" s="68"/>
      <c r="FN41" s="68"/>
      <c r="FO41" s="68"/>
      <c r="FP41" s="68"/>
      <c r="FQ41" s="69"/>
      <c r="FR41" s="67">
        <f t="shared" si="6"/>
        <v>0</v>
      </c>
      <c r="FS41" s="68"/>
      <c r="FT41" s="68"/>
      <c r="FU41" s="68"/>
      <c r="FV41" s="68"/>
      <c r="FW41" s="68"/>
      <c r="FX41" s="68"/>
      <c r="FY41" s="68"/>
      <c r="FZ41" s="68"/>
      <c r="GA41" s="69"/>
      <c r="GB41" s="67" t="e">
        <f t="shared" si="8"/>
        <v>#DIV/0!</v>
      </c>
      <c r="GC41" s="68"/>
      <c r="GD41" s="68"/>
      <c r="GE41" s="68"/>
      <c r="GF41" s="68"/>
      <c r="GG41" s="69"/>
      <c r="GH41" s="67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9"/>
      <c r="GT41" s="67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9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6"/>
    </row>
    <row r="42" spans="1:236" s="61" customFormat="1" ht="33.75" customHeight="1">
      <c r="A42" s="182" t="s">
        <v>85</v>
      </c>
      <c r="B42" s="98"/>
      <c r="C42" s="98"/>
      <c r="D42" s="98"/>
      <c r="E42" s="99"/>
      <c r="F42" s="101" t="s">
        <v>25</v>
      </c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3"/>
      <c r="AJ42" s="95">
        <f>AJ43</f>
        <v>0</v>
      </c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5">
        <f>AU43</f>
        <v>0</v>
      </c>
      <c r="AV42" s="98"/>
      <c r="AW42" s="98"/>
      <c r="AX42" s="98"/>
      <c r="AY42" s="98"/>
      <c r="AZ42" s="98"/>
      <c r="BA42" s="98"/>
      <c r="BB42" s="99"/>
      <c r="BC42" s="95">
        <f>BC43</f>
        <v>0</v>
      </c>
      <c r="BD42" s="98"/>
      <c r="BE42" s="98"/>
      <c r="BF42" s="98"/>
      <c r="BG42" s="98"/>
      <c r="BH42" s="98"/>
      <c r="BI42" s="98"/>
      <c r="BJ42" s="99"/>
      <c r="BK42" s="95">
        <f>BK43</f>
        <v>0</v>
      </c>
      <c r="BL42" s="98"/>
      <c r="BM42" s="98"/>
      <c r="BN42" s="98"/>
      <c r="BO42" s="98"/>
      <c r="BP42" s="98"/>
      <c r="BQ42" s="98"/>
      <c r="BR42" s="99"/>
      <c r="BS42" s="95">
        <f>BS43</f>
        <v>0</v>
      </c>
      <c r="BT42" s="98"/>
      <c r="BU42" s="98"/>
      <c r="BV42" s="98"/>
      <c r="BW42" s="98"/>
      <c r="BX42" s="98"/>
      <c r="BY42" s="98"/>
      <c r="BZ42" s="99"/>
      <c r="CA42" s="95">
        <f>CA43</f>
        <v>0</v>
      </c>
      <c r="CB42" s="98"/>
      <c r="CC42" s="98"/>
      <c r="CD42" s="98"/>
      <c r="CE42" s="98"/>
      <c r="CF42" s="98"/>
      <c r="CG42" s="98"/>
      <c r="CH42" s="99"/>
      <c r="CI42" s="95">
        <f>CI43</f>
        <v>0</v>
      </c>
      <c r="CJ42" s="98"/>
      <c r="CK42" s="98"/>
      <c r="CL42" s="98"/>
      <c r="CM42" s="98"/>
      <c r="CN42" s="98"/>
      <c r="CO42" s="98"/>
      <c r="CP42" s="99"/>
      <c r="CQ42" s="95">
        <f>CQ43</f>
        <v>0</v>
      </c>
      <c r="CR42" s="98"/>
      <c r="CS42" s="98"/>
      <c r="CT42" s="98"/>
      <c r="CU42" s="98"/>
      <c r="CV42" s="98"/>
      <c r="CW42" s="98"/>
      <c r="CX42" s="99"/>
      <c r="CY42" s="95">
        <f>CY43</f>
        <v>0</v>
      </c>
      <c r="CZ42" s="98"/>
      <c r="DA42" s="98"/>
      <c r="DB42" s="98"/>
      <c r="DC42" s="98"/>
      <c r="DD42" s="98"/>
      <c r="DE42" s="98"/>
      <c r="DF42" s="99"/>
      <c r="DG42" s="95">
        <f>DG43</f>
        <v>0</v>
      </c>
      <c r="DH42" s="98"/>
      <c r="DI42" s="98"/>
      <c r="DJ42" s="98"/>
      <c r="DK42" s="98"/>
      <c r="DL42" s="98"/>
      <c r="DM42" s="98"/>
      <c r="DN42" s="99"/>
      <c r="DO42" s="95">
        <f>DO43</f>
        <v>0</v>
      </c>
      <c r="DP42" s="98"/>
      <c r="DQ42" s="98"/>
      <c r="DR42" s="98"/>
      <c r="DS42" s="98"/>
      <c r="DT42" s="98"/>
      <c r="DU42" s="98"/>
      <c r="DV42" s="99"/>
      <c r="DW42" s="95">
        <f>DW43</f>
        <v>0</v>
      </c>
      <c r="DX42" s="98"/>
      <c r="DY42" s="98"/>
      <c r="DZ42" s="98"/>
      <c r="EA42" s="98"/>
      <c r="EB42" s="98"/>
      <c r="EC42" s="98"/>
      <c r="ED42" s="98"/>
      <c r="EE42" s="99"/>
      <c r="EF42" s="95">
        <f>EF43</f>
        <v>0</v>
      </c>
      <c r="EG42" s="98"/>
      <c r="EH42" s="98"/>
      <c r="EI42" s="98"/>
      <c r="EJ42" s="98"/>
      <c r="EK42" s="98"/>
      <c r="EL42" s="98"/>
      <c r="EM42" s="98"/>
      <c r="EN42" s="99"/>
      <c r="EO42" s="95">
        <f>EO43</f>
        <v>0</v>
      </c>
      <c r="EP42" s="98"/>
      <c r="EQ42" s="98"/>
      <c r="ER42" s="98"/>
      <c r="ES42" s="98"/>
      <c r="ET42" s="98"/>
      <c r="EU42" s="98"/>
      <c r="EV42" s="98"/>
      <c r="EW42" s="99"/>
      <c r="EX42" s="95">
        <f>EX43</f>
        <v>0</v>
      </c>
      <c r="EY42" s="98"/>
      <c r="EZ42" s="98"/>
      <c r="FA42" s="98"/>
      <c r="FB42" s="98"/>
      <c r="FC42" s="98"/>
      <c r="FD42" s="98"/>
      <c r="FE42" s="98"/>
      <c r="FF42" s="99"/>
      <c r="FG42" s="95">
        <f t="shared" si="7"/>
        <v>0</v>
      </c>
      <c r="FH42" s="98"/>
      <c r="FI42" s="98"/>
      <c r="FJ42" s="98"/>
      <c r="FK42" s="98"/>
      <c r="FL42" s="98"/>
      <c r="FM42" s="98"/>
      <c r="FN42" s="98"/>
      <c r="FO42" s="98"/>
      <c r="FP42" s="98"/>
      <c r="FQ42" s="99"/>
      <c r="FR42" s="95">
        <f t="shared" si="6"/>
        <v>0</v>
      </c>
      <c r="FS42" s="98"/>
      <c r="FT42" s="98"/>
      <c r="FU42" s="98"/>
      <c r="FV42" s="98"/>
      <c r="FW42" s="98"/>
      <c r="FX42" s="98"/>
      <c r="FY42" s="98"/>
      <c r="FZ42" s="98"/>
      <c r="GA42" s="99"/>
      <c r="GB42" s="95">
        <v>0</v>
      </c>
      <c r="GC42" s="98"/>
      <c r="GD42" s="98"/>
      <c r="GE42" s="98"/>
      <c r="GF42" s="98"/>
      <c r="GG42" s="99"/>
      <c r="GH42" s="95">
        <f>GH43</f>
        <v>0</v>
      </c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9"/>
      <c r="GT42" s="95">
        <f>GT43</f>
        <v>0</v>
      </c>
      <c r="GU42" s="98"/>
      <c r="GV42" s="98"/>
      <c r="GW42" s="98"/>
      <c r="GX42" s="98"/>
      <c r="GY42" s="98"/>
      <c r="GZ42" s="98"/>
      <c r="HA42" s="98"/>
      <c r="HB42" s="98"/>
      <c r="HC42" s="98"/>
      <c r="HD42" s="98"/>
      <c r="HE42" s="99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6"/>
    </row>
    <row r="43" spans="1:236" s="7" customFormat="1" ht="37.5" customHeight="1" hidden="1">
      <c r="A43" s="94" t="s">
        <v>265</v>
      </c>
      <c r="B43" s="68"/>
      <c r="C43" s="68"/>
      <c r="D43" s="68"/>
      <c r="E43" s="69"/>
      <c r="F43" s="85" t="s">
        <v>224</v>
      </c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7"/>
      <c r="AJ43" s="67">
        <v>0</v>
      </c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7">
        <v>0</v>
      </c>
      <c r="AV43" s="68"/>
      <c r="AW43" s="68"/>
      <c r="AX43" s="68"/>
      <c r="AY43" s="68"/>
      <c r="AZ43" s="68"/>
      <c r="BA43" s="68"/>
      <c r="BB43" s="69"/>
      <c r="BC43" s="67">
        <v>0</v>
      </c>
      <c r="BD43" s="68"/>
      <c r="BE43" s="68"/>
      <c r="BF43" s="68"/>
      <c r="BG43" s="68"/>
      <c r="BH43" s="68"/>
      <c r="BI43" s="68"/>
      <c r="BJ43" s="69"/>
      <c r="BK43" s="67">
        <v>0</v>
      </c>
      <c r="BL43" s="68"/>
      <c r="BM43" s="68"/>
      <c r="BN43" s="68"/>
      <c r="BO43" s="68"/>
      <c r="BP43" s="68"/>
      <c r="BQ43" s="68"/>
      <c r="BR43" s="69"/>
      <c r="BS43" s="67">
        <v>0</v>
      </c>
      <c r="BT43" s="68"/>
      <c r="BU43" s="68"/>
      <c r="BV43" s="68"/>
      <c r="BW43" s="68"/>
      <c r="BX43" s="68"/>
      <c r="BY43" s="68"/>
      <c r="BZ43" s="69"/>
      <c r="CA43" s="67">
        <v>0</v>
      </c>
      <c r="CB43" s="68"/>
      <c r="CC43" s="68"/>
      <c r="CD43" s="68"/>
      <c r="CE43" s="68"/>
      <c r="CF43" s="68"/>
      <c r="CG43" s="68"/>
      <c r="CH43" s="69"/>
      <c r="CI43" s="67">
        <v>0</v>
      </c>
      <c r="CJ43" s="68"/>
      <c r="CK43" s="68"/>
      <c r="CL43" s="68"/>
      <c r="CM43" s="68"/>
      <c r="CN43" s="68"/>
      <c r="CO43" s="68"/>
      <c r="CP43" s="69"/>
      <c r="CQ43" s="67">
        <v>0</v>
      </c>
      <c r="CR43" s="68"/>
      <c r="CS43" s="68"/>
      <c r="CT43" s="68"/>
      <c r="CU43" s="68"/>
      <c r="CV43" s="68"/>
      <c r="CW43" s="68"/>
      <c r="CX43" s="69"/>
      <c r="CY43" s="67">
        <v>0</v>
      </c>
      <c r="CZ43" s="68"/>
      <c r="DA43" s="68"/>
      <c r="DB43" s="68"/>
      <c r="DC43" s="68"/>
      <c r="DD43" s="68"/>
      <c r="DE43" s="68"/>
      <c r="DF43" s="69"/>
      <c r="DG43" s="67">
        <v>0</v>
      </c>
      <c r="DH43" s="68"/>
      <c r="DI43" s="68"/>
      <c r="DJ43" s="68"/>
      <c r="DK43" s="68"/>
      <c r="DL43" s="68"/>
      <c r="DM43" s="68"/>
      <c r="DN43" s="69"/>
      <c r="DO43" s="67">
        <v>0</v>
      </c>
      <c r="DP43" s="68"/>
      <c r="DQ43" s="68"/>
      <c r="DR43" s="68"/>
      <c r="DS43" s="68"/>
      <c r="DT43" s="68"/>
      <c r="DU43" s="68"/>
      <c r="DV43" s="69"/>
      <c r="DW43" s="67">
        <f>BS43+CI43</f>
        <v>0</v>
      </c>
      <c r="DX43" s="68"/>
      <c r="DY43" s="68"/>
      <c r="DZ43" s="68"/>
      <c r="EA43" s="68"/>
      <c r="EB43" s="68"/>
      <c r="EC43" s="68"/>
      <c r="ED43" s="68"/>
      <c r="EE43" s="69"/>
      <c r="EF43" s="67">
        <f>BS43+CI43+CY43+DO43</f>
        <v>0</v>
      </c>
      <c r="EG43" s="68"/>
      <c r="EH43" s="68"/>
      <c r="EI43" s="68"/>
      <c r="EJ43" s="68"/>
      <c r="EK43" s="68"/>
      <c r="EL43" s="68"/>
      <c r="EM43" s="68"/>
      <c r="EN43" s="69"/>
      <c r="EO43" s="67">
        <v>0</v>
      </c>
      <c r="EP43" s="68"/>
      <c r="EQ43" s="68"/>
      <c r="ER43" s="68"/>
      <c r="ES43" s="68"/>
      <c r="ET43" s="68"/>
      <c r="EU43" s="68"/>
      <c r="EV43" s="68"/>
      <c r="EW43" s="69"/>
      <c r="EX43" s="67">
        <v>0</v>
      </c>
      <c r="EY43" s="68"/>
      <c r="EZ43" s="68"/>
      <c r="FA43" s="68"/>
      <c r="FB43" s="68"/>
      <c r="FC43" s="68"/>
      <c r="FD43" s="68"/>
      <c r="FE43" s="68"/>
      <c r="FF43" s="69"/>
      <c r="FG43" s="67">
        <f>BC43-AU43</f>
        <v>0</v>
      </c>
      <c r="FH43" s="68"/>
      <c r="FI43" s="68"/>
      <c r="FJ43" s="68"/>
      <c r="FK43" s="68"/>
      <c r="FL43" s="68"/>
      <c r="FM43" s="68"/>
      <c r="FN43" s="68"/>
      <c r="FO43" s="68"/>
      <c r="FP43" s="68"/>
      <c r="FQ43" s="69"/>
      <c r="FR43" s="67">
        <f t="shared" si="6"/>
        <v>0</v>
      </c>
      <c r="FS43" s="68"/>
      <c r="FT43" s="68"/>
      <c r="FU43" s="68"/>
      <c r="FV43" s="68"/>
      <c r="FW43" s="68"/>
      <c r="FX43" s="68"/>
      <c r="FY43" s="68"/>
      <c r="FZ43" s="68"/>
      <c r="GA43" s="69"/>
      <c r="GB43" s="67" t="e">
        <f t="shared" si="8"/>
        <v>#DIV/0!</v>
      </c>
      <c r="GC43" s="68"/>
      <c r="GD43" s="68"/>
      <c r="GE43" s="68"/>
      <c r="GF43" s="68"/>
      <c r="GG43" s="69"/>
      <c r="GH43" s="67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9"/>
      <c r="GT43" s="67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9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6"/>
    </row>
    <row r="44" spans="1:236" s="7" customFormat="1" ht="11.25" customHeight="1" hidden="1">
      <c r="A44" s="94" t="s">
        <v>21</v>
      </c>
      <c r="B44" s="68"/>
      <c r="C44" s="68"/>
      <c r="D44" s="68"/>
      <c r="E44" s="69"/>
      <c r="F44" s="190" t="s">
        <v>22</v>
      </c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2"/>
      <c r="AJ44" s="67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7"/>
      <c r="AV44" s="68"/>
      <c r="AW44" s="68"/>
      <c r="AX44" s="68"/>
      <c r="AY44" s="68"/>
      <c r="AZ44" s="68"/>
      <c r="BA44" s="68"/>
      <c r="BB44" s="69"/>
      <c r="BC44" s="67"/>
      <c r="BD44" s="68"/>
      <c r="BE44" s="68"/>
      <c r="BF44" s="68"/>
      <c r="BG44" s="68"/>
      <c r="BH44" s="68"/>
      <c r="BI44" s="68"/>
      <c r="BJ44" s="69"/>
      <c r="BK44" s="67"/>
      <c r="BL44" s="68"/>
      <c r="BM44" s="68"/>
      <c r="BN44" s="68"/>
      <c r="BO44" s="68"/>
      <c r="BP44" s="68"/>
      <c r="BQ44" s="68"/>
      <c r="BR44" s="69"/>
      <c r="BS44" s="67"/>
      <c r="BT44" s="68"/>
      <c r="BU44" s="68"/>
      <c r="BV44" s="68"/>
      <c r="BW44" s="68"/>
      <c r="BX44" s="68"/>
      <c r="BY44" s="68"/>
      <c r="BZ44" s="69"/>
      <c r="CA44" s="67"/>
      <c r="CB44" s="68"/>
      <c r="CC44" s="68"/>
      <c r="CD44" s="68"/>
      <c r="CE44" s="68"/>
      <c r="CF44" s="68"/>
      <c r="CG44" s="68"/>
      <c r="CH44" s="69"/>
      <c r="CI44" s="67"/>
      <c r="CJ44" s="68"/>
      <c r="CK44" s="68"/>
      <c r="CL44" s="68"/>
      <c r="CM44" s="68"/>
      <c r="CN44" s="68"/>
      <c r="CO44" s="68"/>
      <c r="CP44" s="69"/>
      <c r="CQ44" s="67"/>
      <c r="CR44" s="68"/>
      <c r="CS44" s="68"/>
      <c r="CT44" s="68"/>
      <c r="CU44" s="68"/>
      <c r="CV44" s="68"/>
      <c r="CW44" s="68"/>
      <c r="CX44" s="69"/>
      <c r="CY44" s="67"/>
      <c r="CZ44" s="68"/>
      <c r="DA44" s="68"/>
      <c r="DB44" s="68"/>
      <c r="DC44" s="68"/>
      <c r="DD44" s="68"/>
      <c r="DE44" s="68"/>
      <c r="DF44" s="69"/>
      <c r="DG44" s="67"/>
      <c r="DH44" s="68"/>
      <c r="DI44" s="68"/>
      <c r="DJ44" s="68"/>
      <c r="DK44" s="68"/>
      <c r="DL44" s="68"/>
      <c r="DM44" s="68"/>
      <c r="DN44" s="69"/>
      <c r="DO44" s="67"/>
      <c r="DP44" s="68"/>
      <c r="DQ44" s="68"/>
      <c r="DR44" s="68"/>
      <c r="DS44" s="68"/>
      <c r="DT44" s="68"/>
      <c r="DU44" s="68"/>
      <c r="DV44" s="69"/>
      <c r="DW44" s="67"/>
      <c r="DX44" s="68"/>
      <c r="DY44" s="68"/>
      <c r="DZ44" s="68"/>
      <c r="EA44" s="68"/>
      <c r="EB44" s="68"/>
      <c r="EC44" s="68"/>
      <c r="ED44" s="68"/>
      <c r="EE44" s="69"/>
      <c r="EF44" s="67"/>
      <c r="EG44" s="68"/>
      <c r="EH44" s="68"/>
      <c r="EI44" s="68"/>
      <c r="EJ44" s="68"/>
      <c r="EK44" s="68"/>
      <c r="EL44" s="68"/>
      <c r="EM44" s="68"/>
      <c r="EN44" s="69"/>
      <c r="EO44" s="67"/>
      <c r="EP44" s="68"/>
      <c r="EQ44" s="68"/>
      <c r="ER44" s="68"/>
      <c r="ES44" s="68"/>
      <c r="ET44" s="68"/>
      <c r="EU44" s="68"/>
      <c r="EV44" s="68"/>
      <c r="EW44" s="69"/>
      <c r="EX44" s="67"/>
      <c r="EY44" s="68"/>
      <c r="EZ44" s="68"/>
      <c r="FA44" s="68"/>
      <c r="FB44" s="68"/>
      <c r="FC44" s="68"/>
      <c r="FD44" s="68"/>
      <c r="FE44" s="68"/>
      <c r="FF44" s="69"/>
      <c r="FG44" s="67">
        <f t="shared" si="7"/>
        <v>0</v>
      </c>
      <c r="FH44" s="68"/>
      <c r="FI44" s="68"/>
      <c r="FJ44" s="68"/>
      <c r="FK44" s="68"/>
      <c r="FL44" s="68"/>
      <c r="FM44" s="68"/>
      <c r="FN44" s="68"/>
      <c r="FO44" s="68"/>
      <c r="FP44" s="68"/>
      <c r="FQ44" s="69"/>
      <c r="FR44" s="67">
        <f t="shared" si="6"/>
        <v>0</v>
      </c>
      <c r="FS44" s="68"/>
      <c r="FT44" s="68"/>
      <c r="FU44" s="68"/>
      <c r="FV44" s="68"/>
      <c r="FW44" s="68"/>
      <c r="FX44" s="68"/>
      <c r="FY44" s="68"/>
      <c r="FZ44" s="68"/>
      <c r="GA44" s="69"/>
      <c r="GB44" s="67" t="e">
        <f t="shared" si="8"/>
        <v>#DIV/0!</v>
      </c>
      <c r="GC44" s="68"/>
      <c r="GD44" s="68"/>
      <c r="GE44" s="68"/>
      <c r="GF44" s="68"/>
      <c r="GG44" s="69"/>
      <c r="GH44" s="67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9"/>
      <c r="GT44" s="67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9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6"/>
    </row>
    <row r="45" spans="1:236" s="7" customFormat="1" ht="11.25" customHeight="1" hidden="1">
      <c r="A45" s="94" t="s">
        <v>23</v>
      </c>
      <c r="B45" s="68"/>
      <c r="C45" s="68"/>
      <c r="D45" s="68"/>
      <c r="E45" s="69"/>
      <c r="F45" s="190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2"/>
      <c r="AJ45" s="67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7"/>
      <c r="AV45" s="68"/>
      <c r="AW45" s="68"/>
      <c r="AX45" s="68"/>
      <c r="AY45" s="68"/>
      <c r="AZ45" s="68"/>
      <c r="BA45" s="68"/>
      <c r="BB45" s="69"/>
      <c r="BC45" s="67"/>
      <c r="BD45" s="68"/>
      <c r="BE45" s="68"/>
      <c r="BF45" s="68"/>
      <c r="BG45" s="68"/>
      <c r="BH45" s="68"/>
      <c r="BI45" s="68"/>
      <c r="BJ45" s="69"/>
      <c r="BK45" s="67"/>
      <c r="BL45" s="68"/>
      <c r="BM45" s="68"/>
      <c r="BN45" s="68"/>
      <c r="BO45" s="68"/>
      <c r="BP45" s="68"/>
      <c r="BQ45" s="68"/>
      <c r="BR45" s="69"/>
      <c r="BS45" s="67"/>
      <c r="BT45" s="68"/>
      <c r="BU45" s="68"/>
      <c r="BV45" s="68"/>
      <c r="BW45" s="68"/>
      <c r="BX45" s="68"/>
      <c r="BY45" s="68"/>
      <c r="BZ45" s="69"/>
      <c r="CA45" s="67"/>
      <c r="CB45" s="68"/>
      <c r="CC45" s="68"/>
      <c r="CD45" s="68"/>
      <c r="CE45" s="68"/>
      <c r="CF45" s="68"/>
      <c r="CG45" s="68"/>
      <c r="CH45" s="69"/>
      <c r="CI45" s="67"/>
      <c r="CJ45" s="68"/>
      <c r="CK45" s="68"/>
      <c r="CL45" s="68"/>
      <c r="CM45" s="68"/>
      <c r="CN45" s="68"/>
      <c r="CO45" s="68"/>
      <c r="CP45" s="69"/>
      <c r="CQ45" s="67"/>
      <c r="CR45" s="68"/>
      <c r="CS45" s="68"/>
      <c r="CT45" s="68"/>
      <c r="CU45" s="68"/>
      <c r="CV45" s="68"/>
      <c r="CW45" s="68"/>
      <c r="CX45" s="69"/>
      <c r="CY45" s="67"/>
      <c r="CZ45" s="68"/>
      <c r="DA45" s="68"/>
      <c r="DB45" s="68"/>
      <c r="DC45" s="68"/>
      <c r="DD45" s="68"/>
      <c r="DE45" s="68"/>
      <c r="DF45" s="69"/>
      <c r="DG45" s="67"/>
      <c r="DH45" s="68"/>
      <c r="DI45" s="68"/>
      <c r="DJ45" s="68"/>
      <c r="DK45" s="68"/>
      <c r="DL45" s="68"/>
      <c r="DM45" s="68"/>
      <c r="DN45" s="69"/>
      <c r="DO45" s="67"/>
      <c r="DP45" s="68"/>
      <c r="DQ45" s="68"/>
      <c r="DR45" s="68"/>
      <c r="DS45" s="68"/>
      <c r="DT45" s="68"/>
      <c r="DU45" s="68"/>
      <c r="DV45" s="69"/>
      <c r="DW45" s="67"/>
      <c r="DX45" s="68"/>
      <c r="DY45" s="68"/>
      <c r="DZ45" s="68"/>
      <c r="EA45" s="68"/>
      <c r="EB45" s="68"/>
      <c r="EC45" s="68"/>
      <c r="ED45" s="68"/>
      <c r="EE45" s="69"/>
      <c r="EF45" s="67"/>
      <c r="EG45" s="68"/>
      <c r="EH45" s="68"/>
      <c r="EI45" s="68"/>
      <c r="EJ45" s="68"/>
      <c r="EK45" s="68"/>
      <c r="EL45" s="68"/>
      <c r="EM45" s="68"/>
      <c r="EN45" s="69"/>
      <c r="EO45" s="67"/>
      <c r="EP45" s="68"/>
      <c r="EQ45" s="68"/>
      <c r="ER45" s="68"/>
      <c r="ES45" s="68"/>
      <c r="ET45" s="68"/>
      <c r="EU45" s="68"/>
      <c r="EV45" s="68"/>
      <c r="EW45" s="69"/>
      <c r="EX45" s="67"/>
      <c r="EY45" s="68"/>
      <c r="EZ45" s="68"/>
      <c r="FA45" s="68"/>
      <c r="FB45" s="68"/>
      <c r="FC45" s="68"/>
      <c r="FD45" s="68"/>
      <c r="FE45" s="68"/>
      <c r="FF45" s="69"/>
      <c r="FG45" s="67">
        <f t="shared" si="7"/>
        <v>0</v>
      </c>
      <c r="FH45" s="68"/>
      <c r="FI45" s="68"/>
      <c r="FJ45" s="68"/>
      <c r="FK45" s="68"/>
      <c r="FL45" s="68"/>
      <c r="FM45" s="68"/>
      <c r="FN45" s="68"/>
      <c r="FO45" s="68"/>
      <c r="FP45" s="68"/>
      <c r="FQ45" s="69"/>
      <c r="FR45" s="67">
        <f t="shared" si="6"/>
        <v>0</v>
      </c>
      <c r="FS45" s="68"/>
      <c r="FT45" s="68"/>
      <c r="FU45" s="68"/>
      <c r="FV45" s="68"/>
      <c r="FW45" s="68"/>
      <c r="FX45" s="68"/>
      <c r="FY45" s="68"/>
      <c r="FZ45" s="68"/>
      <c r="GA45" s="69"/>
      <c r="GB45" s="67" t="e">
        <f t="shared" si="8"/>
        <v>#DIV/0!</v>
      </c>
      <c r="GC45" s="68"/>
      <c r="GD45" s="68"/>
      <c r="GE45" s="68"/>
      <c r="GF45" s="68"/>
      <c r="GG45" s="69"/>
      <c r="GH45" s="67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9"/>
      <c r="GT45" s="67"/>
      <c r="GU45" s="68"/>
      <c r="GV45" s="68"/>
      <c r="GW45" s="68"/>
      <c r="GX45" s="68"/>
      <c r="GY45" s="68"/>
      <c r="GZ45" s="68"/>
      <c r="HA45" s="68"/>
      <c r="HB45" s="68"/>
      <c r="HC45" s="68"/>
      <c r="HD45" s="68"/>
      <c r="HE45" s="69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6"/>
    </row>
    <row r="46" spans="1:236" s="61" customFormat="1" ht="12.75" customHeight="1">
      <c r="A46" s="182" t="s">
        <v>93</v>
      </c>
      <c r="B46" s="98"/>
      <c r="C46" s="98"/>
      <c r="D46" s="98"/>
      <c r="E46" s="99"/>
      <c r="F46" s="95" t="s">
        <v>26</v>
      </c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9"/>
      <c r="AJ46" s="95">
        <f>AJ47</f>
        <v>0</v>
      </c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5">
        <f>AU47</f>
        <v>5600</v>
      </c>
      <c r="AV46" s="98"/>
      <c r="AW46" s="98"/>
      <c r="AX46" s="98"/>
      <c r="AY46" s="98"/>
      <c r="AZ46" s="98"/>
      <c r="BA46" s="98"/>
      <c r="BB46" s="99"/>
      <c r="BC46" s="95">
        <f>BC47</f>
        <v>2419.932</v>
      </c>
      <c r="BD46" s="98"/>
      <c r="BE46" s="98"/>
      <c r="BF46" s="98"/>
      <c r="BG46" s="98"/>
      <c r="BH46" s="98"/>
      <c r="BI46" s="98"/>
      <c r="BJ46" s="99"/>
      <c r="BK46" s="95">
        <f>BK47</f>
        <v>0</v>
      </c>
      <c r="BL46" s="98"/>
      <c r="BM46" s="98"/>
      <c r="BN46" s="98"/>
      <c r="BO46" s="98"/>
      <c r="BP46" s="98"/>
      <c r="BQ46" s="98"/>
      <c r="BR46" s="99"/>
      <c r="BS46" s="95">
        <f>BS47</f>
        <v>1466.802</v>
      </c>
      <c r="BT46" s="98"/>
      <c r="BU46" s="98"/>
      <c r="BV46" s="98"/>
      <c r="BW46" s="98"/>
      <c r="BX46" s="98"/>
      <c r="BY46" s="98"/>
      <c r="BZ46" s="99"/>
      <c r="CA46" s="95">
        <f>CA47</f>
        <v>0</v>
      </c>
      <c r="CB46" s="98"/>
      <c r="CC46" s="98"/>
      <c r="CD46" s="98"/>
      <c r="CE46" s="98"/>
      <c r="CF46" s="98"/>
      <c r="CG46" s="98"/>
      <c r="CH46" s="99"/>
      <c r="CI46" s="95">
        <f>CI47</f>
        <v>952.83</v>
      </c>
      <c r="CJ46" s="98"/>
      <c r="CK46" s="98"/>
      <c r="CL46" s="98"/>
      <c r="CM46" s="98"/>
      <c r="CN46" s="98"/>
      <c r="CO46" s="98"/>
      <c r="CP46" s="99"/>
      <c r="CQ46" s="95">
        <f>CQ47</f>
        <v>0</v>
      </c>
      <c r="CR46" s="98"/>
      <c r="CS46" s="98"/>
      <c r="CT46" s="98"/>
      <c r="CU46" s="98"/>
      <c r="CV46" s="98"/>
      <c r="CW46" s="98"/>
      <c r="CX46" s="99"/>
      <c r="CY46" s="95">
        <f>CY47</f>
        <v>0.3</v>
      </c>
      <c r="CZ46" s="98"/>
      <c r="DA46" s="98"/>
      <c r="DB46" s="98"/>
      <c r="DC46" s="98"/>
      <c r="DD46" s="98"/>
      <c r="DE46" s="98"/>
      <c r="DF46" s="99"/>
      <c r="DG46" s="95">
        <f>DG47</f>
        <v>0</v>
      </c>
      <c r="DH46" s="98"/>
      <c r="DI46" s="98"/>
      <c r="DJ46" s="98"/>
      <c r="DK46" s="98"/>
      <c r="DL46" s="98"/>
      <c r="DM46" s="98"/>
      <c r="DN46" s="99"/>
      <c r="DO46" s="95">
        <f>DO47</f>
        <v>0</v>
      </c>
      <c r="DP46" s="98"/>
      <c r="DQ46" s="98"/>
      <c r="DR46" s="98"/>
      <c r="DS46" s="98"/>
      <c r="DT46" s="98"/>
      <c r="DU46" s="98"/>
      <c r="DV46" s="99"/>
      <c r="DW46" s="95">
        <f>DW47</f>
        <v>2419.932</v>
      </c>
      <c r="DX46" s="98"/>
      <c r="DY46" s="98"/>
      <c r="DZ46" s="98"/>
      <c r="EA46" s="98"/>
      <c r="EB46" s="98"/>
      <c r="EC46" s="98"/>
      <c r="ED46" s="98"/>
      <c r="EE46" s="99"/>
      <c r="EF46" s="95">
        <f>EF47</f>
        <v>0.3</v>
      </c>
      <c r="EG46" s="98"/>
      <c r="EH46" s="98"/>
      <c r="EI46" s="98"/>
      <c r="EJ46" s="98"/>
      <c r="EK46" s="98"/>
      <c r="EL46" s="98"/>
      <c r="EM46" s="98"/>
      <c r="EN46" s="99"/>
      <c r="EO46" s="95">
        <f>EO47</f>
        <v>6378.1379</v>
      </c>
      <c r="EP46" s="98"/>
      <c r="EQ46" s="98"/>
      <c r="ER46" s="98"/>
      <c r="ES46" s="98"/>
      <c r="ET46" s="98"/>
      <c r="EU46" s="98"/>
      <c r="EV46" s="98"/>
      <c r="EW46" s="99"/>
      <c r="EX46" s="95">
        <f>EX47</f>
        <v>6378.1379</v>
      </c>
      <c r="EY46" s="98"/>
      <c r="EZ46" s="98"/>
      <c r="FA46" s="98"/>
      <c r="FB46" s="98"/>
      <c r="FC46" s="98"/>
      <c r="FD46" s="98"/>
      <c r="FE46" s="98"/>
      <c r="FF46" s="99"/>
      <c r="FG46" s="95">
        <f>FG47</f>
        <v>-3180.068</v>
      </c>
      <c r="FH46" s="98"/>
      <c r="FI46" s="98"/>
      <c r="FJ46" s="98"/>
      <c r="FK46" s="98"/>
      <c r="FL46" s="98"/>
      <c r="FM46" s="98"/>
      <c r="FN46" s="98"/>
      <c r="FO46" s="98"/>
      <c r="FP46" s="98"/>
      <c r="FQ46" s="99"/>
      <c r="FR46" s="95">
        <f>FR47</f>
        <v>-3180.068</v>
      </c>
      <c r="FS46" s="98"/>
      <c r="FT46" s="98"/>
      <c r="FU46" s="98"/>
      <c r="FV46" s="98"/>
      <c r="FW46" s="98"/>
      <c r="FX46" s="98"/>
      <c r="FY46" s="98"/>
      <c r="FZ46" s="98"/>
      <c r="GA46" s="99"/>
      <c r="GB46" s="95">
        <f t="shared" si="8"/>
        <v>-56.78692857142858</v>
      </c>
      <c r="GC46" s="98"/>
      <c r="GD46" s="98"/>
      <c r="GE46" s="98"/>
      <c r="GF46" s="98"/>
      <c r="GG46" s="99"/>
      <c r="GH46" s="95">
        <f>GH47</f>
        <v>0</v>
      </c>
      <c r="GI46" s="98"/>
      <c r="GJ46" s="98"/>
      <c r="GK46" s="98"/>
      <c r="GL46" s="98"/>
      <c r="GM46" s="98"/>
      <c r="GN46" s="98"/>
      <c r="GO46" s="98"/>
      <c r="GP46" s="98"/>
      <c r="GQ46" s="98"/>
      <c r="GR46" s="98"/>
      <c r="GS46" s="99"/>
      <c r="GT46" s="95">
        <f>GT47</f>
        <v>0</v>
      </c>
      <c r="GU46" s="98"/>
      <c r="GV46" s="98"/>
      <c r="GW46" s="98"/>
      <c r="GX46" s="98"/>
      <c r="GY46" s="98"/>
      <c r="GZ46" s="98"/>
      <c r="HA46" s="98"/>
      <c r="HB46" s="98"/>
      <c r="HC46" s="98"/>
      <c r="HD46" s="98"/>
      <c r="HE46" s="99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6"/>
    </row>
    <row r="47" spans="1:236" s="13" customFormat="1" ht="22.5" customHeight="1">
      <c r="A47" s="182" t="s">
        <v>95</v>
      </c>
      <c r="B47" s="98"/>
      <c r="C47" s="98"/>
      <c r="D47" s="98"/>
      <c r="E47" s="99"/>
      <c r="F47" s="101" t="s">
        <v>18</v>
      </c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3"/>
      <c r="AJ47" s="95">
        <f>AJ49+AJ48+AJ50+AJ51</f>
        <v>0</v>
      </c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5">
        <f>AU49+AU48+AU50+AU51</f>
        <v>5600</v>
      </c>
      <c r="AV47" s="98"/>
      <c r="AW47" s="98"/>
      <c r="AX47" s="98"/>
      <c r="AY47" s="98"/>
      <c r="AZ47" s="98"/>
      <c r="BA47" s="98"/>
      <c r="BB47" s="99"/>
      <c r="BC47" s="95">
        <f>BC49+BC48+BC50+BC51</f>
        <v>2419.932</v>
      </c>
      <c r="BD47" s="98"/>
      <c r="BE47" s="98"/>
      <c r="BF47" s="98"/>
      <c r="BG47" s="98"/>
      <c r="BH47" s="98"/>
      <c r="BI47" s="98"/>
      <c r="BJ47" s="99"/>
      <c r="BK47" s="95">
        <f>BK49+BK48+BK50+BK51</f>
        <v>0</v>
      </c>
      <c r="BL47" s="98"/>
      <c r="BM47" s="98"/>
      <c r="BN47" s="98"/>
      <c r="BO47" s="98"/>
      <c r="BP47" s="98"/>
      <c r="BQ47" s="98"/>
      <c r="BR47" s="99"/>
      <c r="BS47" s="95">
        <f>BS49+BS48+BK50+BS51</f>
        <v>1466.802</v>
      </c>
      <c r="BT47" s="98"/>
      <c r="BU47" s="98"/>
      <c r="BV47" s="98"/>
      <c r="BW47" s="98"/>
      <c r="BX47" s="98"/>
      <c r="BY47" s="98"/>
      <c r="BZ47" s="99"/>
      <c r="CA47" s="95">
        <f>CA49+CA48+CA50+CA51</f>
        <v>0</v>
      </c>
      <c r="CB47" s="98"/>
      <c r="CC47" s="98"/>
      <c r="CD47" s="98"/>
      <c r="CE47" s="98"/>
      <c r="CF47" s="98"/>
      <c r="CG47" s="98"/>
      <c r="CH47" s="99"/>
      <c r="CI47" s="95">
        <f>CI49+CI48+CI50+CI51</f>
        <v>952.83</v>
      </c>
      <c r="CJ47" s="98"/>
      <c r="CK47" s="98"/>
      <c r="CL47" s="98"/>
      <c r="CM47" s="98"/>
      <c r="CN47" s="98"/>
      <c r="CO47" s="98"/>
      <c r="CP47" s="99"/>
      <c r="CQ47" s="95">
        <f>CQ49+CQ48+CQ50+CQ51</f>
        <v>0</v>
      </c>
      <c r="CR47" s="98"/>
      <c r="CS47" s="98"/>
      <c r="CT47" s="98"/>
      <c r="CU47" s="98"/>
      <c r="CV47" s="98"/>
      <c r="CW47" s="98"/>
      <c r="CX47" s="99"/>
      <c r="CY47" s="95">
        <f>CY49+CY48+CY50+CY51</f>
        <v>0.3</v>
      </c>
      <c r="CZ47" s="98"/>
      <c r="DA47" s="98"/>
      <c r="DB47" s="98"/>
      <c r="DC47" s="98"/>
      <c r="DD47" s="98"/>
      <c r="DE47" s="98"/>
      <c r="DF47" s="99"/>
      <c r="DG47" s="95">
        <f>DG49+DG48+DG50+DG51</f>
        <v>0</v>
      </c>
      <c r="DH47" s="98"/>
      <c r="DI47" s="98"/>
      <c r="DJ47" s="98"/>
      <c r="DK47" s="98"/>
      <c r="DL47" s="98"/>
      <c r="DM47" s="98"/>
      <c r="DN47" s="99"/>
      <c r="DO47" s="95">
        <f>DO49+DO48+DO50+DO51</f>
        <v>0</v>
      </c>
      <c r="DP47" s="98"/>
      <c r="DQ47" s="98"/>
      <c r="DR47" s="98"/>
      <c r="DS47" s="98"/>
      <c r="DT47" s="98"/>
      <c r="DU47" s="98"/>
      <c r="DV47" s="99"/>
      <c r="DW47" s="95">
        <f>DW49+DW48+DW50+DW51</f>
        <v>2419.932</v>
      </c>
      <c r="DX47" s="98"/>
      <c r="DY47" s="98"/>
      <c r="DZ47" s="98"/>
      <c r="EA47" s="98"/>
      <c r="EB47" s="98"/>
      <c r="EC47" s="98"/>
      <c r="ED47" s="98"/>
      <c r="EE47" s="99"/>
      <c r="EF47" s="95">
        <f>EF49+EF48+EF50+EF51</f>
        <v>0.3</v>
      </c>
      <c r="EG47" s="98"/>
      <c r="EH47" s="98"/>
      <c r="EI47" s="98"/>
      <c r="EJ47" s="98"/>
      <c r="EK47" s="98"/>
      <c r="EL47" s="98"/>
      <c r="EM47" s="98"/>
      <c r="EN47" s="99"/>
      <c r="EO47" s="95">
        <f>EO49+EO48+EO50+EO51</f>
        <v>6378.1379</v>
      </c>
      <c r="EP47" s="98"/>
      <c r="EQ47" s="98"/>
      <c r="ER47" s="98"/>
      <c r="ES47" s="98"/>
      <c r="ET47" s="98"/>
      <c r="EU47" s="98"/>
      <c r="EV47" s="98"/>
      <c r="EW47" s="99"/>
      <c r="EX47" s="95">
        <f>EX49+EX48+EX50+EX51</f>
        <v>6378.1379</v>
      </c>
      <c r="EY47" s="98"/>
      <c r="EZ47" s="98"/>
      <c r="FA47" s="98"/>
      <c r="FB47" s="98"/>
      <c r="FC47" s="98"/>
      <c r="FD47" s="98"/>
      <c r="FE47" s="98"/>
      <c r="FF47" s="99"/>
      <c r="FG47" s="95">
        <f>SUM(FG48:FQ51)</f>
        <v>-3180.068</v>
      </c>
      <c r="FH47" s="98"/>
      <c r="FI47" s="98"/>
      <c r="FJ47" s="98"/>
      <c r="FK47" s="98"/>
      <c r="FL47" s="98"/>
      <c r="FM47" s="98"/>
      <c r="FN47" s="98"/>
      <c r="FO47" s="98"/>
      <c r="FP47" s="98"/>
      <c r="FQ47" s="99"/>
      <c r="FR47" s="95">
        <f>SUM(FR48:GA51)</f>
        <v>-3180.068</v>
      </c>
      <c r="FS47" s="98"/>
      <c r="FT47" s="98"/>
      <c r="FU47" s="98"/>
      <c r="FV47" s="98"/>
      <c r="FW47" s="98"/>
      <c r="FX47" s="98"/>
      <c r="FY47" s="98"/>
      <c r="FZ47" s="98"/>
      <c r="GA47" s="99"/>
      <c r="GB47" s="95">
        <f t="shared" si="8"/>
        <v>-56.78692857142858</v>
      </c>
      <c r="GC47" s="98"/>
      <c r="GD47" s="98"/>
      <c r="GE47" s="98"/>
      <c r="GF47" s="98"/>
      <c r="GG47" s="99"/>
      <c r="GH47" s="95">
        <f>SUM(GH49:GS51)</f>
        <v>0</v>
      </c>
      <c r="GI47" s="98"/>
      <c r="GJ47" s="98"/>
      <c r="GK47" s="98"/>
      <c r="GL47" s="98"/>
      <c r="GM47" s="98"/>
      <c r="GN47" s="98"/>
      <c r="GO47" s="98"/>
      <c r="GP47" s="98"/>
      <c r="GQ47" s="98"/>
      <c r="GR47" s="98"/>
      <c r="GS47" s="99"/>
      <c r="GT47" s="95">
        <f>SUM(GT49:HE51)</f>
        <v>0</v>
      </c>
      <c r="GU47" s="98"/>
      <c r="GV47" s="98"/>
      <c r="GW47" s="98"/>
      <c r="GX47" s="98"/>
      <c r="GY47" s="98"/>
      <c r="GZ47" s="98"/>
      <c r="HA47" s="98"/>
      <c r="HB47" s="98"/>
      <c r="HC47" s="98"/>
      <c r="HD47" s="98"/>
      <c r="HE47" s="99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6"/>
    </row>
    <row r="48" spans="1:236" s="7" customFormat="1" ht="23.25" customHeight="1">
      <c r="A48" s="94" t="s">
        <v>217</v>
      </c>
      <c r="B48" s="68"/>
      <c r="C48" s="68"/>
      <c r="D48" s="68"/>
      <c r="E48" s="69"/>
      <c r="F48" s="85" t="s">
        <v>223</v>
      </c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7"/>
      <c r="AJ48" s="67">
        <v>0</v>
      </c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7">
        <v>1600</v>
      </c>
      <c r="AV48" s="68"/>
      <c r="AW48" s="68"/>
      <c r="AX48" s="68"/>
      <c r="AY48" s="68"/>
      <c r="AZ48" s="68"/>
      <c r="BA48" s="68"/>
      <c r="BB48" s="69"/>
      <c r="BC48" s="67">
        <f>BS48+CI48+CY48+DO48</f>
        <v>1483.0819999999999</v>
      </c>
      <c r="BD48" s="68"/>
      <c r="BE48" s="68"/>
      <c r="BF48" s="68"/>
      <c r="BG48" s="68"/>
      <c r="BH48" s="68"/>
      <c r="BI48" s="68"/>
      <c r="BJ48" s="69"/>
      <c r="BK48" s="67">
        <v>0</v>
      </c>
      <c r="BL48" s="68"/>
      <c r="BM48" s="68"/>
      <c r="BN48" s="68"/>
      <c r="BO48" s="68"/>
      <c r="BP48" s="68"/>
      <c r="BQ48" s="68"/>
      <c r="BR48" s="69"/>
      <c r="BS48" s="67">
        <v>1466.802</v>
      </c>
      <c r="BT48" s="68"/>
      <c r="BU48" s="68"/>
      <c r="BV48" s="68"/>
      <c r="BW48" s="68"/>
      <c r="BX48" s="68"/>
      <c r="BY48" s="68"/>
      <c r="BZ48" s="69"/>
      <c r="CA48" s="67">
        <v>0</v>
      </c>
      <c r="CB48" s="68"/>
      <c r="CC48" s="68"/>
      <c r="CD48" s="68"/>
      <c r="CE48" s="68"/>
      <c r="CF48" s="68"/>
      <c r="CG48" s="68"/>
      <c r="CH48" s="69"/>
      <c r="CI48" s="67">
        <v>15.98</v>
      </c>
      <c r="CJ48" s="68"/>
      <c r="CK48" s="68"/>
      <c r="CL48" s="68"/>
      <c r="CM48" s="68"/>
      <c r="CN48" s="68"/>
      <c r="CO48" s="68"/>
      <c r="CP48" s="69"/>
      <c r="CQ48" s="67">
        <v>0</v>
      </c>
      <c r="CR48" s="68"/>
      <c r="CS48" s="68"/>
      <c r="CT48" s="68"/>
      <c r="CU48" s="68"/>
      <c r="CV48" s="68"/>
      <c r="CW48" s="68"/>
      <c r="CX48" s="69"/>
      <c r="CY48" s="109">
        <v>0.3</v>
      </c>
      <c r="CZ48" s="110"/>
      <c r="DA48" s="110"/>
      <c r="DB48" s="110"/>
      <c r="DC48" s="110"/>
      <c r="DD48" s="110"/>
      <c r="DE48" s="110"/>
      <c r="DF48" s="111"/>
      <c r="DG48" s="67">
        <v>0</v>
      </c>
      <c r="DH48" s="68"/>
      <c r="DI48" s="68"/>
      <c r="DJ48" s="68"/>
      <c r="DK48" s="68"/>
      <c r="DL48" s="68"/>
      <c r="DM48" s="68"/>
      <c r="DN48" s="69"/>
      <c r="DO48" s="67">
        <v>0</v>
      </c>
      <c r="DP48" s="68"/>
      <c r="DQ48" s="68"/>
      <c r="DR48" s="68"/>
      <c r="DS48" s="68"/>
      <c r="DT48" s="68"/>
      <c r="DU48" s="68"/>
      <c r="DV48" s="69"/>
      <c r="DW48" s="67">
        <f>733.401+733.401+15.98+0.3</f>
        <v>1483.0819999999999</v>
      </c>
      <c r="DX48" s="68"/>
      <c r="DY48" s="68"/>
      <c r="DZ48" s="68"/>
      <c r="EA48" s="68"/>
      <c r="EB48" s="68"/>
      <c r="EC48" s="68"/>
      <c r="ED48" s="68"/>
      <c r="EE48" s="69"/>
      <c r="EF48" s="109">
        <f>CY48</f>
        <v>0.3</v>
      </c>
      <c r="EG48" s="110"/>
      <c r="EH48" s="110"/>
      <c r="EI48" s="110"/>
      <c r="EJ48" s="110"/>
      <c r="EK48" s="110"/>
      <c r="EL48" s="110"/>
      <c r="EM48" s="110"/>
      <c r="EN48" s="111"/>
      <c r="EO48" s="67">
        <v>0</v>
      </c>
      <c r="EP48" s="68"/>
      <c r="EQ48" s="68"/>
      <c r="ER48" s="68"/>
      <c r="ES48" s="68"/>
      <c r="ET48" s="68"/>
      <c r="EU48" s="68"/>
      <c r="EV48" s="68"/>
      <c r="EW48" s="69"/>
      <c r="EX48" s="67">
        <v>0</v>
      </c>
      <c r="EY48" s="68"/>
      <c r="EZ48" s="68"/>
      <c r="FA48" s="68"/>
      <c r="FB48" s="68"/>
      <c r="FC48" s="68"/>
      <c r="FD48" s="68"/>
      <c r="FE48" s="68"/>
      <c r="FF48" s="69"/>
      <c r="FG48" s="67">
        <f>BC48-AU48</f>
        <v>-116.91800000000012</v>
      </c>
      <c r="FH48" s="68"/>
      <c r="FI48" s="68"/>
      <c r="FJ48" s="68"/>
      <c r="FK48" s="68"/>
      <c r="FL48" s="68"/>
      <c r="FM48" s="68"/>
      <c r="FN48" s="68"/>
      <c r="FO48" s="68"/>
      <c r="FP48" s="68"/>
      <c r="FQ48" s="69"/>
      <c r="FR48" s="67">
        <f aca="true" t="shared" si="9" ref="FR48:FR63">BC48-AU48</f>
        <v>-116.91800000000012</v>
      </c>
      <c r="FS48" s="68"/>
      <c r="FT48" s="68"/>
      <c r="FU48" s="68"/>
      <c r="FV48" s="68"/>
      <c r="FW48" s="68"/>
      <c r="FX48" s="68"/>
      <c r="FY48" s="68"/>
      <c r="FZ48" s="68"/>
      <c r="GA48" s="69"/>
      <c r="GB48" s="67">
        <f>FR48*100/AU48</f>
        <v>-7.3073750000000075</v>
      </c>
      <c r="GC48" s="68"/>
      <c r="GD48" s="68"/>
      <c r="GE48" s="68"/>
      <c r="GF48" s="68"/>
      <c r="GG48" s="69"/>
      <c r="GH48" s="67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9"/>
      <c r="GT48" s="67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9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6"/>
    </row>
    <row r="49" spans="1:236" s="7" customFormat="1" ht="24" customHeight="1">
      <c r="A49" s="183" t="s">
        <v>218</v>
      </c>
      <c r="B49" s="116"/>
      <c r="C49" s="116"/>
      <c r="D49" s="116"/>
      <c r="E49" s="117"/>
      <c r="F49" s="187" t="s">
        <v>254</v>
      </c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9"/>
      <c r="AJ49" s="115">
        <v>0</v>
      </c>
      <c r="AK49" s="116"/>
      <c r="AL49" s="116"/>
      <c r="AM49" s="116"/>
      <c r="AN49" s="116"/>
      <c r="AO49" s="116"/>
      <c r="AP49" s="116"/>
      <c r="AQ49" s="116"/>
      <c r="AR49" s="116"/>
      <c r="AS49" s="116"/>
      <c r="AT49" s="117"/>
      <c r="AU49" s="115">
        <f>BK49+CA49+CQ49+DG49</f>
        <v>0</v>
      </c>
      <c r="AV49" s="116"/>
      <c r="AW49" s="116"/>
      <c r="AX49" s="116"/>
      <c r="AY49" s="116"/>
      <c r="AZ49" s="116"/>
      <c r="BA49" s="116"/>
      <c r="BB49" s="117"/>
      <c r="BC49" s="115">
        <f>BS49+CI49+CY49+DO49</f>
        <v>0</v>
      </c>
      <c r="BD49" s="116"/>
      <c r="BE49" s="116"/>
      <c r="BF49" s="116"/>
      <c r="BG49" s="116"/>
      <c r="BH49" s="116"/>
      <c r="BI49" s="116"/>
      <c r="BJ49" s="117"/>
      <c r="BK49" s="115">
        <v>0</v>
      </c>
      <c r="BL49" s="116"/>
      <c r="BM49" s="116"/>
      <c r="BN49" s="116"/>
      <c r="BO49" s="116"/>
      <c r="BP49" s="116"/>
      <c r="BQ49" s="116"/>
      <c r="BR49" s="117"/>
      <c r="BS49" s="115">
        <v>0</v>
      </c>
      <c r="BT49" s="116"/>
      <c r="BU49" s="116"/>
      <c r="BV49" s="116"/>
      <c r="BW49" s="116"/>
      <c r="BX49" s="116"/>
      <c r="BY49" s="116"/>
      <c r="BZ49" s="117"/>
      <c r="CA49" s="115">
        <v>0</v>
      </c>
      <c r="CB49" s="116"/>
      <c r="CC49" s="116"/>
      <c r="CD49" s="116"/>
      <c r="CE49" s="116"/>
      <c r="CF49" s="116"/>
      <c r="CG49" s="116"/>
      <c r="CH49" s="117"/>
      <c r="CI49" s="115">
        <v>0</v>
      </c>
      <c r="CJ49" s="116"/>
      <c r="CK49" s="116"/>
      <c r="CL49" s="116"/>
      <c r="CM49" s="116"/>
      <c r="CN49" s="116"/>
      <c r="CO49" s="116"/>
      <c r="CP49" s="117"/>
      <c r="CQ49" s="115">
        <v>0</v>
      </c>
      <c r="CR49" s="116"/>
      <c r="CS49" s="116"/>
      <c r="CT49" s="116"/>
      <c r="CU49" s="116"/>
      <c r="CV49" s="116"/>
      <c r="CW49" s="116"/>
      <c r="CX49" s="117"/>
      <c r="CY49" s="115">
        <v>0</v>
      </c>
      <c r="CZ49" s="116"/>
      <c r="DA49" s="116"/>
      <c r="DB49" s="116"/>
      <c r="DC49" s="116"/>
      <c r="DD49" s="116"/>
      <c r="DE49" s="116"/>
      <c r="DF49" s="117"/>
      <c r="DG49" s="115">
        <v>0</v>
      </c>
      <c r="DH49" s="116"/>
      <c r="DI49" s="116"/>
      <c r="DJ49" s="116"/>
      <c r="DK49" s="116"/>
      <c r="DL49" s="116"/>
      <c r="DM49" s="116"/>
      <c r="DN49" s="117"/>
      <c r="DO49" s="115">
        <v>0</v>
      </c>
      <c r="DP49" s="116"/>
      <c r="DQ49" s="116"/>
      <c r="DR49" s="116"/>
      <c r="DS49" s="116"/>
      <c r="DT49" s="116"/>
      <c r="DU49" s="116"/>
      <c r="DV49" s="117"/>
      <c r="DW49" s="67">
        <f>EF49</f>
        <v>0</v>
      </c>
      <c r="DX49" s="68"/>
      <c r="DY49" s="68"/>
      <c r="DZ49" s="68"/>
      <c r="EA49" s="68"/>
      <c r="EB49" s="68"/>
      <c r="EC49" s="68"/>
      <c r="ED49" s="68"/>
      <c r="EE49" s="69"/>
      <c r="EF49" s="115">
        <f>BS49+CI49+CY49+DO49</f>
        <v>0</v>
      </c>
      <c r="EG49" s="116"/>
      <c r="EH49" s="116"/>
      <c r="EI49" s="116"/>
      <c r="EJ49" s="116"/>
      <c r="EK49" s="116"/>
      <c r="EL49" s="116"/>
      <c r="EM49" s="116"/>
      <c r="EN49" s="117"/>
      <c r="EO49" s="115">
        <f>EX49</f>
        <v>6378.1379</v>
      </c>
      <c r="EP49" s="116"/>
      <c r="EQ49" s="116"/>
      <c r="ER49" s="116"/>
      <c r="ES49" s="116"/>
      <c r="ET49" s="116"/>
      <c r="EU49" s="116"/>
      <c r="EV49" s="116"/>
      <c r="EW49" s="117"/>
      <c r="EX49" s="115">
        <f>2744.9999+626+3007.138</f>
        <v>6378.1379</v>
      </c>
      <c r="EY49" s="116"/>
      <c r="EZ49" s="116"/>
      <c r="FA49" s="116"/>
      <c r="FB49" s="116"/>
      <c r="FC49" s="116"/>
      <c r="FD49" s="116"/>
      <c r="FE49" s="116"/>
      <c r="FF49" s="117"/>
      <c r="FG49" s="115">
        <f t="shared" si="7"/>
        <v>0</v>
      </c>
      <c r="FH49" s="116"/>
      <c r="FI49" s="116"/>
      <c r="FJ49" s="116"/>
      <c r="FK49" s="116"/>
      <c r="FL49" s="116"/>
      <c r="FM49" s="116"/>
      <c r="FN49" s="116"/>
      <c r="FO49" s="116"/>
      <c r="FP49" s="116"/>
      <c r="FQ49" s="117"/>
      <c r="FR49" s="115">
        <f t="shared" si="9"/>
        <v>0</v>
      </c>
      <c r="FS49" s="116"/>
      <c r="FT49" s="116"/>
      <c r="FU49" s="116"/>
      <c r="FV49" s="116"/>
      <c r="FW49" s="116"/>
      <c r="FX49" s="116"/>
      <c r="FY49" s="116"/>
      <c r="FZ49" s="116"/>
      <c r="GA49" s="117"/>
      <c r="GB49" s="67">
        <v>0</v>
      </c>
      <c r="GC49" s="68"/>
      <c r="GD49" s="68"/>
      <c r="GE49" s="68"/>
      <c r="GF49" s="68"/>
      <c r="GG49" s="69"/>
      <c r="GH49" s="115"/>
      <c r="GI49" s="116"/>
      <c r="GJ49" s="116"/>
      <c r="GK49" s="116"/>
      <c r="GL49" s="116"/>
      <c r="GM49" s="116"/>
      <c r="GN49" s="116"/>
      <c r="GO49" s="116"/>
      <c r="GP49" s="116"/>
      <c r="GQ49" s="116"/>
      <c r="GR49" s="116"/>
      <c r="GS49" s="117"/>
      <c r="GT49" s="115"/>
      <c r="GU49" s="116"/>
      <c r="GV49" s="116"/>
      <c r="GW49" s="116"/>
      <c r="GX49" s="116"/>
      <c r="GY49" s="116"/>
      <c r="GZ49" s="116"/>
      <c r="HA49" s="116"/>
      <c r="HB49" s="116"/>
      <c r="HC49" s="116"/>
      <c r="HD49" s="116"/>
      <c r="HE49" s="117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6"/>
    </row>
    <row r="50" spans="1:236" s="7" customFormat="1" ht="24" customHeight="1">
      <c r="A50" s="94" t="s">
        <v>219</v>
      </c>
      <c r="B50" s="68"/>
      <c r="C50" s="68"/>
      <c r="D50" s="68"/>
      <c r="E50" s="69"/>
      <c r="F50" s="85" t="s">
        <v>332</v>
      </c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7"/>
      <c r="AJ50" s="67">
        <v>0</v>
      </c>
      <c r="AK50" s="68"/>
      <c r="AL50" s="68"/>
      <c r="AM50" s="68"/>
      <c r="AN50" s="68"/>
      <c r="AO50" s="68"/>
      <c r="AP50" s="68"/>
      <c r="AQ50" s="68"/>
      <c r="AR50" s="68"/>
      <c r="AS50" s="68"/>
      <c r="AT50" s="69"/>
      <c r="AU50" s="67">
        <v>4000</v>
      </c>
      <c r="AV50" s="68"/>
      <c r="AW50" s="68"/>
      <c r="AX50" s="68"/>
      <c r="AY50" s="68"/>
      <c r="AZ50" s="68"/>
      <c r="BA50" s="68"/>
      <c r="BB50" s="69"/>
      <c r="BC50" s="67">
        <f>BS50+CI50+CY50+DO50</f>
        <v>936.85</v>
      </c>
      <c r="BD50" s="68"/>
      <c r="BE50" s="68"/>
      <c r="BF50" s="68"/>
      <c r="BG50" s="68"/>
      <c r="BH50" s="68"/>
      <c r="BI50" s="68"/>
      <c r="BJ50" s="69"/>
      <c r="BK50" s="67">
        <v>0</v>
      </c>
      <c r="BL50" s="68"/>
      <c r="BM50" s="68"/>
      <c r="BN50" s="68"/>
      <c r="BO50" s="68"/>
      <c r="BP50" s="68"/>
      <c r="BQ50" s="68"/>
      <c r="BR50" s="69"/>
      <c r="BS50" s="67">
        <v>0</v>
      </c>
      <c r="BT50" s="68"/>
      <c r="BU50" s="68"/>
      <c r="BV50" s="68"/>
      <c r="BW50" s="68"/>
      <c r="BX50" s="68"/>
      <c r="BY50" s="68"/>
      <c r="BZ50" s="69"/>
      <c r="CA50" s="67">
        <v>0</v>
      </c>
      <c r="CB50" s="68"/>
      <c r="CC50" s="68"/>
      <c r="CD50" s="68"/>
      <c r="CE50" s="68"/>
      <c r="CF50" s="68"/>
      <c r="CG50" s="68"/>
      <c r="CH50" s="69"/>
      <c r="CI50" s="67">
        <v>936.85</v>
      </c>
      <c r="CJ50" s="68"/>
      <c r="CK50" s="68"/>
      <c r="CL50" s="68"/>
      <c r="CM50" s="68"/>
      <c r="CN50" s="68"/>
      <c r="CO50" s="68"/>
      <c r="CP50" s="69"/>
      <c r="CQ50" s="67">
        <v>0</v>
      </c>
      <c r="CR50" s="68"/>
      <c r="CS50" s="68"/>
      <c r="CT50" s="68"/>
      <c r="CU50" s="68"/>
      <c r="CV50" s="68"/>
      <c r="CW50" s="68"/>
      <c r="CX50" s="69"/>
      <c r="CY50" s="67">
        <v>0</v>
      </c>
      <c r="CZ50" s="68"/>
      <c r="DA50" s="68"/>
      <c r="DB50" s="68"/>
      <c r="DC50" s="68"/>
      <c r="DD50" s="68"/>
      <c r="DE50" s="68"/>
      <c r="DF50" s="69"/>
      <c r="DG50" s="67">
        <v>0</v>
      </c>
      <c r="DH50" s="68"/>
      <c r="DI50" s="68"/>
      <c r="DJ50" s="68"/>
      <c r="DK50" s="68"/>
      <c r="DL50" s="68"/>
      <c r="DM50" s="68"/>
      <c r="DN50" s="69"/>
      <c r="DO50" s="67">
        <v>0</v>
      </c>
      <c r="DP50" s="68"/>
      <c r="DQ50" s="68"/>
      <c r="DR50" s="68"/>
      <c r="DS50" s="68"/>
      <c r="DT50" s="68"/>
      <c r="DU50" s="68"/>
      <c r="DV50" s="69"/>
      <c r="DW50" s="67">
        <f>BS50+CI50+CY50+DO50</f>
        <v>936.85</v>
      </c>
      <c r="DX50" s="68"/>
      <c r="DY50" s="68"/>
      <c r="DZ50" s="68"/>
      <c r="EA50" s="68"/>
      <c r="EB50" s="68"/>
      <c r="EC50" s="68"/>
      <c r="ED50" s="68"/>
      <c r="EE50" s="69"/>
      <c r="EF50" s="67">
        <v>0</v>
      </c>
      <c r="EG50" s="68"/>
      <c r="EH50" s="68"/>
      <c r="EI50" s="68"/>
      <c r="EJ50" s="68"/>
      <c r="EK50" s="68"/>
      <c r="EL50" s="68"/>
      <c r="EM50" s="68"/>
      <c r="EN50" s="69"/>
      <c r="EO50" s="67">
        <v>0</v>
      </c>
      <c r="EP50" s="68"/>
      <c r="EQ50" s="68"/>
      <c r="ER50" s="68"/>
      <c r="ES50" s="68"/>
      <c r="ET50" s="68"/>
      <c r="EU50" s="68"/>
      <c r="EV50" s="68"/>
      <c r="EW50" s="69"/>
      <c r="EX50" s="67">
        <v>0</v>
      </c>
      <c r="EY50" s="68"/>
      <c r="EZ50" s="68"/>
      <c r="FA50" s="68"/>
      <c r="FB50" s="68"/>
      <c r="FC50" s="68"/>
      <c r="FD50" s="68"/>
      <c r="FE50" s="68"/>
      <c r="FF50" s="69"/>
      <c r="FG50" s="67">
        <f>BC50-AU50</f>
        <v>-3063.15</v>
      </c>
      <c r="FH50" s="68"/>
      <c r="FI50" s="68"/>
      <c r="FJ50" s="68"/>
      <c r="FK50" s="68"/>
      <c r="FL50" s="68"/>
      <c r="FM50" s="68"/>
      <c r="FN50" s="68"/>
      <c r="FO50" s="68"/>
      <c r="FP50" s="68"/>
      <c r="FQ50" s="69"/>
      <c r="FR50" s="67">
        <f>BC50-AU50</f>
        <v>-3063.15</v>
      </c>
      <c r="FS50" s="68"/>
      <c r="FT50" s="68"/>
      <c r="FU50" s="68"/>
      <c r="FV50" s="68"/>
      <c r="FW50" s="68"/>
      <c r="FX50" s="68"/>
      <c r="FY50" s="68"/>
      <c r="FZ50" s="68"/>
      <c r="GA50" s="69"/>
      <c r="GB50" s="67">
        <f aca="true" t="shared" si="10" ref="GB50:GB55">FR50*100/AU50</f>
        <v>-76.57875</v>
      </c>
      <c r="GC50" s="68"/>
      <c r="GD50" s="68"/>
      <c r="GE50" s="68"/>
      <c r="GF50" s="68"/>
      <c r="GG50" s="69"/>
      <c r="GH50" s="67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9"/>
      <c r="GT50" s="67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9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6"/>
    </row>
    <row r="51" spans="1:236" s="59" customFormat="1" ht="11.25" customHeight="1" hidden="1">
      <c r="A51" s="183" t="s">
        <v>219</v>
      </c>
      <c r="B51" s="116"/>
      <c r="C51" s="116"/>
      <c r="D51" s="116"/>
      <c r="E51" s="117"/>
      <c r="F51" s="187" t="s">
        <v>296</v>
      </c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9"/>
      <c r="AJ51" s="115">
        <v>0</v>
      </c>
      <c r="AK51" s="116"/>
      <c r="AL51" s="116"/>
      <c r="AM51" s="116"/>
      <c r="AN51" s="116"/>
      <c r="AO51" s="116"/>
      <c r="AP51" s="116"/>
      <c r="AQ51" s="116"/>
      <c r="AR51" s="116"/>
      <c r="AS51" s="116"/>
      <c r="AT51" s="117"/>
      <c r="AU51" s="115">
        <v>0</v>
      </c>
      <c r="AV51" s="116"/>
      <c r="AW51" s="116"/>
      <c r="AX51" s="116"/>
      <c r="AY51" s="116"/>
      <c r="AZ51" s="116"/>
      <c r="BA51" s="116"/>
      <c r="BB51" s="117"/>
      <c r="BC51" s="115">
        <f>BS51+CI51+CY51+DO51</f>
        <v>0</v>
      </c>
      <c r="BD51" s="116"/>
      <c r="BE51" s="116"/>
      <c r="BF51" s="116"/>
      <c r="BG51" s="116"/>
      <c r="BH51" s="116"/>
      <c r="BI51" s="116"/>
      <c r="BJ51" s="117"/>
      <c r="BK51" s="115">
        <v>0</v>
      </c>
      <c r="BL51" s="116"/>
      <c r="BM51" s="116"/>
      <c r="BN51" s="116"/>
      <c r="BO51" s="116"/>
      <c r="BP51" s="116"/>
      <c r="BQ51" s="116"/>
      <c r="BR51" s="117"/>
      <c r="BS51" s="115">
        <v>0</v>
      </c>
      <c r="BT51" s="116"/>
      <c r="BU51" s="116"/>
      <c r="BV51" s="116"/>
      <c r="BW51" s="116"/>
      <c r="BX51" s="116"/>
      <c r="BY51" s="116"/>
      <c r="BZ51" s="117"/>
      <c r="CA51" s="115">
        <v>0</v>
      </c>
      <c r="CB51" s="116"/>
      <c r="CC51" s="116"/>
      <c r="CD51" s="116"/>
      <c r="CE51" s="116"/>
      <c r="CF51" s="116"/>
      <c r="CG51" s="116"/>
      <c r="CH51" s="117"/>
      <c r="CI51" s="115">
        <v>0</v>
      </c>
      <c r="CJ51" s="116"/>
      <c r="CK51" s="116"/>
      <c r="CL51" s="116"/>
      <c r="CM51" s="116"/>
      <c r="CN51" s="116"/>
      <c r="CO51" s="116"/>
      <c r="CP51" s="117"/>
      <c r="CQ51" s="115">
        <v>0</v>
      </c>
      <c r="CR51" s="116"/>
      <c r="CS51" s="116"/>
      <c r="CT51" s="116"/>
      <c r="CU51" s="116"/>
      <c r="CV51" s="116"/>
      <c r="CW51" s="116"/>
      <c r="CX51" s="117"/>
      <c r="CY51" s="115">
        <v>0</v>
      </c>
      <c r="CZ51" s="116"/>
      <c r="DA51" s="116"/>
      <c r="DB51" s="116"/>
      <c r="DC51" s="116"/>
      <c r="DD51" s="116"/>
      <c r="DE51" s="116"/>
      <c r="DF51" s="117"/>
      <c r="DG51" s="115">
        <v>0</v>
      </c>
      <c r="DH51" s="116"/>
      <c r="DI51" s="116"/>
      <c r="DJ51" s="116"/>
      <c r="DK51" s="116"/>
      <c r="DL51" s="116"/>
      <c r="DM51" s="116"/>
      <c r="DN51" s="117"/>
      <c r="DO51" s="115">
        <v>0</v>
      </c>
      <c r="DP51" s="116"/>
      <c r="DQ51" s="116"/>
      <c r="DR51" s="116"/>
      <c r="DS51" s="116"/>
      <c r="DT51" s="116"/>
      <c r="DU51" s="116"/>
      <c r="DV51" s="117"/>
      <c r="DW51" s="115">
        <v>0</v>
      </c>
      <c r="DX51" s="116"/>
      <c r="DY51" s="116"/>
      <c r="DZ51" s="116"/>
      <c r="EA51" s="116"/>
      <c r="EB51" s="116"/>
      <c r="EC51" s="116"/>
      <c r="ED51" s="116"/>
      <c r="EE51" s="117"/>
      <c r="EF51" s="115">
        <v>0</v>
      </c>
      <c r="EG51" s="116"/>
      <c r="EH51" s="116"/>
      <c r="EI51" s="116"/>
      <c r="EJ51" s="116"/>
      <c r="EK51" s="116"/>
      <c r="EL51" s="116"/>
      <c r="EM51" s="116"/>
      <c r="EN51" s="117"/>
      <c r="EO51" s="115">
        <v>0</v>
      </c>
      <c r="EP51" s="116"/>
      <c r="EQ51" s="116"/>
      <c r="ER51" s="116"/>
      <c r="ES51" s="116"/>
      <c r="ET51" s="116"/>
      <c r="EU51" s="116"/>
      <c r="EV51" s="116"/>
      <c r="EW51" s="117"/>
      <c r="EX51" s="115">
        <v>0</v>
      </c>
      <c r="EY51" s="116"/>
      <c r="EZ51" s="116"/>
      <c r="FA51" s="116"/>
      <c r="FB51" s="116"/>
      <c r="FC51" s="116"/>
      <c r="FD51" s="116"/>
      <c r="FE51" s="116"/>
      <c r="FF51" s="117"/>
      <c r="FG51" s="115">
        <v>0</v>
      </c>
      <c r="FH51" s="116"/>
      <c r="FI51" s="116"/>
      <c r="FJ51" s="116"/>
      <c r="FK51" s="116"/>
      <c r="FL51" s="116"/>
      <c r="FM51" s="116"/>
      <c r="FN51" s="116"/>
      <c r="FO51" s="116"/>
      <c r="FP51" s="116"/>
      <c r="FQ51" s="117"/>
      <c r="FR51" s="115">
        <f t="shared" si="9"/>
        <v>0</v>
      </c>
      <c r="FS51" s="116"/>
      <c r="FT51" s="116"/>
      <c r="FU51" s="116"/>
      <c r="FV51" s="116"/>
      <c r="FW51" s="116"/>
      <c r="FX51" s="116"/>
      <c r="FY51" s="116"/>
      <c r="FZ51" s="116"/>
      <c r="GA51" s="117"/>
      <c r="GB51" s="67" t="e">
        <f t="shared" si="10"/>
        <v>#DIV/0!</v>
      </c>
      <c r="GC51" s="68"/>
      <c r="GD51" s="68"/>
      <c r="GE51" s="68"/>
      <c r="GF51" s="68"/>
      <c r="GG51" s="69"/>
      <c r="GH51" s="115"/>
      <c r="GI51" s="116"/>
      <c r="GJ51" s="116"/>
      <c r="GK51" s="116"/>
      <c r="GL51" s="116"/>
      <c r="GM51" s="116"/>
      <c r="GN51" s="116"/>
      <c r="GO51" s="116"/>
      <c r="GP51" s="116"/>
      <c r="GQ51" s="116"/>
      <c r="GR51" s="116"/>
      <c r="GS51" s="117"/>
      <c r="GT51" s="115"/>
      <c r="GU51" s="116"/>
      <c r="GV51" s="116"/>
      <c r="GW51" s="116"/>
      <c r="GX51" s="116"/>
      <c r="GY51" s="116"/>
      <c r="GZ51" s="116"/>
      <c r="HA51" s="116"/>
      <c r="HB51" s="116"/>
      <c r="HC51" s="116"/>
      <c r="HD51" s="116"/>
      <c r="HE51" s="117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6"/>
    </row>
    <row r="52" spans="1:236" s="61" customFormat="1" ht="24" customHeight="1" hidden="1">
      <c r="A52" s="182" t="s">
        <v>194</v>
      </c>
      <c r="B52" s="98"/>
      <c r="C52" s="98"/>
      <c r="D52" s="98"/>
      <c r="E52" s="99"/>
      <c r="F52" s="101" t="s">
        <v>226</v>
      </c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3"/>
      <c r="AJ52" s="95">
        <f>AJ53+AJ54+AJ55</f>
        <v>0</v>
      </c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5">
        <f>AU53+AU54+AU55</f>
        <v>0</v>
      </c>
      <c r="AV52" s="98"/>
      <c r="AW52" s="98"/>
      <c r="AX52" s="98"/>
      <c r="AY52" s="98"/>
      <c r="AZ52" s="98"/>
      <c r="BA52" s="98"/>
      <c r="BB52" s="99"/>
      <c r="BC52" s="95">
        <f>BC53+BC54+BC55</f>
        <v>0</v>
      </c>
      <c r="BD52" s="98"/>
      <c r="BE52" s="98"/>
      <c r="BF52" s="98"/>
      <c r="BG52" s="98"/>
      <c r="BH52" s="98"/>
      <c r="BI52" s="98"/>
      <c r="BJ52" s="99"/>
      <c r="BK52" s="95">
        <f>BK53+BK54+BK55</f>
        <v>0</v>
      </c>
      <c r="BL52" s="98"/>
      <c r="BM52" s="98"/>
      <c r="BN52" s="98"/>
      <c r="BO52" s="98"/>
      <c r="BP52" s="98"/>
      <c r="BQ52" s="98"/>
      <c r="BR52" s="99"/>
      <c r="BS52" s="95">
        <f>BS53+BS54+BS55</f>
        <v>0</v>
      </c>
      <c r="BT52" s="98"/>
      <c r="BU52" s="98"/>
      <c r="BV52" s="98"/>
      <c r="BW52" s="98"/>
      <c r="BX52" s="98"/>
      <c r="BY52" s="98"/>
      <c r="BZ52" s="99"/>
      <c r="CA52" s="95">
        <f>CA53+CA54+CA55</f>
        <v>0</v>
      </c>
      <c r="CB52" s="98"/>
      <c r="CC52" s="98"/>
      <c r="CD52" s="98"/>
      <c r="CE52" s="98"/>
      <c r="CF52" s="98"/>
      <c r="CG52" s="98"/>
      <c r="CH52" s="99"/>
      <c r="CI52" s="95">
        <f>CI53+CI54+CI55</f>
        <v>0</v>
      </c>
      <c r="CJ52" s="98"/>
      <c r="CK52" s="98"/>
      <c r="CL52" s="98"/>
      <c r="CM52" s="98"/>
      <c r="CN52" s="98"/>
      <c r="CO52" s="98"/>
      <c r="CP52" s="99"/>
      <c r="CQ52" s="95">
        <f>CQ53+CQ54+CQ55</f>
        <v>0</v>
      </c>
      <c r="CR52" s="98"/>
      <c r="CS52" s="98"/>
      <c r="CT52" s="98"/>
      <c r="CU52" s="98"/>
      <c r="CV52" s="98"/>
      <c r="CW52" s="98"/>
      <c r="CX52" s="99"/>
      <c r="CY52" s="95">
        <f>CY53+CY54+CY55</f>
        <v>0</v>
      </c>
      <c r="CZ52" s="98"/>
      <c r="DA52" s="98"/>
      <c r="DB52" s="98"/>
      <c r="DC52" s="98"/>
      <c r="DD52" s="98"/>
      <c r="DE52" s="98"/>
      <c r="DF52" s="99"/>
      <c r="DG52" s="95">
        <f>DG53+DG54+DG55</f>
        <v>0</v>
      </c>
      <c r="DH52" s="98"/>
      <c r="DI52" s="98"/>
      <c r="DJ52" s="98"/>
      <c r="DK52" s="98"/>
      <c r="DL52" s="98"/>
      <c r="DM52" s="98"/>
      <c r="DN52" s="99"/>
      <c r="DO52" s="95">
        <f>DO53+DO54+DO55</f>
        <v>0</v>
      </c>
      <c r="DP52" s="98"/>
      <c r="DQ52" s="98"/>
      <c r="DR52" s="98"/>
      <c r="DS52" s="98"/>
      <c r="DT52" s="98"/>
      <c r="DU52" s="98"/>
      <c r="DV52" s="99"/>
      <c r="DW52" s="95">
        <f>DW53+DW54+DW55</f>
        <v>0</v>
      </c>
      <c r="DX52" s="98"/>
      <c r="DY52" s="98"/>
      <c r="DZ52" s="98"/>
      <c r="EA52" s="98"/>
      <c r="EB52" s="98"/>
      <c r="EC52" s="98"/>
      <c r="ED52" s="98"/>
      <c r="EE52" s="99"/>
      <c r="EF52" s="95">
        <f>EF53+EF54+EF55</f>
        <v>0</v>
      </c>
      <c r="EG52" s="98"/>
      <c r="EH52" s="98"/>
      <c r="EI52" s="98"/>
      <c r="EJ52" s="98"/>
      <c r="EK52" s="98"/>
      <c r="EL52" s="98"/>
      <c r="EM52" s="98"/>
      <c r="EN52" s="99"/>
      <c r="EO52" s="95">
        <f>EO53+EO54+EO55</f>
        <v>0</v>
      </c>
      <c r="EP52" s="98"/>
      <c r="EQ52" s="98"/>
      <c r="ER52" s="98"/>
      <c r="ES52" s="98"/>
      <c r="ET52" s="98"/>
      <c r="EU52" s="98"/>
      <c r="EV52" s="98"/>
      <c r="EW52" s="99"/>
      <c r="EX52" s="95">
        <f>EX53+EX54+EX55</f>
        <v>0</v>
      </c>
      <c r="EY52" s="98"/>
      <c r="EZ52" s="98"/>
      <c r="FA52" s="98"/>
      <c r="FB52" s="98"/>
      <c r="FC52" s="98"/>
      <c r="FD52" s="98"/>
      <c r="FE52" s="98"/>
      <c r="FF52" s="99"/>
      <c r="FG52" s="95">
        <f>BC52-AU52-AJ52</f>
        <v>0</v>
      </c>
      <c r="FH52" s="98"/>
      <c r="FI52" s="98"/>
      <c r="FJ52" s="98"/>
      <c r="FK52" s="98"/>
      <c r="FL52" s="98"/>
      <c r="FM52" s="98"/>
      <c r="FN52" s="98"/>
      <c r="FO52" s="98"/>
      <c r="FP52" s="98"/>
      <c r="FQ52" s="99"/>
      <c r="FR52" s="95">
        <f t="shared" si="9"/>
        <v>0</v>
      </c>
      <c r="FS52" s="98"/>
      <c r="FT52" s="98"/>
      <c r="FU52" s="98"/>
      <c r="FV52" s="98"/>
      <c r="FW52" s="98"/>
      <c r="FX52" s="98"/>
      <c r="FY52" s="98"/>
      <c r="FZ52" s="98"/>
      <c r="GA52" s="99"/>
      <c r="GB52" s="67" t="e">
        <f t="shared" si="10"/>
        <v>#DIV/0!</v>
      </c>
      <c r="GC52" s="68"/>
      <c r="GD52" s="68"/>
      <c r="GE52" s="68"/>
      <c r="GF52" s="68"/>
      <c r="GG52" s="69"/>
      <c r="GH52" s="95">
        <f>SUM(GH53:GS55)</f>
        <v>0</v>
      </c>
      <c r="GI52" s="98"/>
      <c r="GJ52" s="98"/>
      <c r="GK52" s="98"/>
      <c r="GL52" s="98"/>
      <c r="GM52" s="98"/>
      <c r="GN52" s="98"/>
      <c r="GO52" s="98"/>
      <c r="GP52" s="98"/>
      <c r="GQ52" s="98"/>
      <c r="GR52" s="98"/>
      <c r="GS52" s="99"/>
      <c r="GT52" s="95">
        <f>SUM(GT53:HE55)</f>
        <v>0</v>
      </c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9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6"/>
    </row>
    <row r="53" spans="1:236" s="7" customFormat="1" ht="33" customHeight="1" hidden="1">
      <c r="A53" s="94" t="s">
        <v>196</v>
      </c>
      <c r="B53" s="68"/>
      <c r="C53" s="68"/>
      <c r="D53" s="68"/>
      <c r="E53" s="69"/>
      <c r="F53" s="85" t="s">
        <v>288</v>
      </c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7"/>
      <c r="AJ53" s="67">
        <v>0</v>
      </c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7">
        <v>0</v>
      </c>
      <c r="AV53" s="68"/>
      <c r="AW53" s="68"/>
      <c r="AX53" s="68"/>
      <c r="AY53" s="68"/>
      <c r="AZ53" s="68"/>
      <c r="BA53" s="68"/>
      <c r="BB53" s="69"/>
      <c r="BC53" s="67">
        <f>BS53+CI53+CY53+DO53</f>
        <v>0</v>
      </c>
      <c r="BD53" s="68"/>
      <c r="BE53" s="68"/>
      <c r="BF53" s="68"/>
      <c r="BG53" s="68"/>
      <c r="BH53" s="68"/>
      <c r="BI53" s="68"/>
      <c r="BJ53" s="69"/>
      <c r="BK53" s="67">
        <v>0</v>
      </c>
      <c r="BL53" s="68"/>
      <c r="BM53" s="68"/>
      <c r="BN53" s="68"/>
      <c r="BO53" s="68"/>
      <c r="BP53" s="68"/>
      <c r="BQ53" s="68"/>
      <c r="BR53" s="69"/>
      <c r="BS53" s="67">
        <v>0</v>
      </c>
      <c r="BT53" s="68"/>
      <c r="BU53" s="68"/>
      <c r="BV53" s="68"/>
      <c r="BW53" s="68"/>
      <c r="BX53" s="68"/>
      <c r="BY53" s="68"/>
      <c r="BZ53" s="69"/>
      <c r="CA53" s="67">
        <v>0</v>
      </c>
      <c r="CB53" s="68"/>
      <c r="CC53" s="68"/>
      <c r="CD53" s="68"/>
      <c r="CE53" s="68"/>
      <c r="CF53" s="68"/>
      <c r="CG53" s="68"/>
      <c r="CH53" s="69"/>
      <c r="CI53" s="67">
        <v>0</v>
      </c>
      <c r="CJ53" s="68"/>
      <c r="CK53" s="68"/>
      <c r="CL53" s="68"/>
      <c r="CM53" s="68"/>
      <c r="CN53" s="68"/>
      <c r="CO53" s="68"/>
      <c r="CP53" s="69"/>
      <c r="CQ53" s="67">
        <v>0</v>
      </c>
      <c r="CR53" s="68"/>
      <c r="CS53" s="68"/>
      <c r="CT53" s="68"/>
      <c r="CU53" s="68"/>
      <c r="CV53" s="68"/>
      <c r="CW53" s="68"/>
      <c r="CX53" s="69"/>
      <c r="CY53" s="67">
        <v>0</v>
      </c>
      <c r="CZ53" s="68"/>
      <c r="DA53" s="68"/>
      <c r="DB53" s="68"/>
      <c r="DC53" s="68"/>
      <c r="DD53" s="68"/>
      <c r="DE53" s="68"/>
      <c r="DF53" s="69"/>
      <c r="DG53" s="67">
        <v>0</v>
      </c>
      <c r="DH53" s="68"/>
      <c r="DI53" s="68"/>
      <c r="DJ53" s="68"/>
      <c r="DK53" s="68"/>
      <c r="DL53" s="68"/>
      <c r="DM53" s="68"/>
      <c r="DN53" s="69"/>
      <c r="DO53" s="67">
        <v>0</v>
      </c>
      <c r="DP53" s="68"/>
      <c r="DQ53" s="68"/>
      <c r="DR53" s="68"/>
      <c r="DS53" s="68"/>
      <c r="DT53" s="68"/>
      <c r="DU53" s="68"/>
      <c r="DV53" s="69"/>
      <c r="DW53" s="67">
        <f>BS53+CI53</f>
        <v>0</v>
      </c>
      <c r="DX53" s="68"/>
      <c r="DY53" s="68"/>
      <c r="DZ53" s="68"/>
      <c r="EA53" s="68"/>
      <c r="EB53" s="68"/>
      <c r="EC53" s="68"/>
      <c r="ED53" s="68"/>
      <c r="EE53" s="69"/>
      <c r="EF53" s="67">
        <f>BS53+CI53+CY53+DO53</f>
        <v>0</v>
      </c>
      <c r="EG53" s="68"/>
      <c r="EH53" s="68"/>
      <c r="EI53" s="68"/>
      <c r="EJ53" s="68"/>
      <c r="EK53" s="68"/>
      <c r="EL53" s="68"/>
      <c r="EM53" s="68"/>
      <c r="EN53" s="69"/>
      <c r="EO53" s="67">
        <v>0</v>
      </c>
      <c r="EP53" s="68"/>
      <c r="EQ53" s="68"/>
      <c r="ER53" s="68"/>
      <c r="ES53" s="68"/>
      <c r="ET53" s="68"/>
      <c r="EU53" s="68"/>
      <c r="EV53" s="68"/>
      <c r="EW53" s="69"/>
      <c r="EX53" s="67">
        <v>0</v>
      </c>
      <c r="EY53" s="68"/>
      <c r="EZ53" s="68"/>
      <c r="FA53" s="68"/>
      <c r="FB53" s="68"/>
      <c r="FC53" s="68"/>
      <c r="FD53" s="68"/>
      <c r="FE53" s="68"/>
      <c r="FF53" s="69"/>
      <c r="FG53" s="67">
        <f>BC53-AU53</f>
        <v>0</v>
      </c>
      <c r="FH53" s="68"/>
      <c r="FI53" s="68"/>
      <c r="FJ53" s="68"/>
      <c r="FK53" s="68"/>
      <c r="FL53" s="68"/>
      <c r="FM53" s="68"/>
      <c r="FN53" s="68"/>
      <c r="FO53" s="68"/>
      <c r="FP53" s="68"/>
      <c r="FQ53" s="69"/>
      <c r="FR53" s="67">
        <f t="shared" si="9"/>
        <v>0</v>
      </c>
      <c r="FS53" s="68"/>
      <c r="FT53" s="68"/>
      <c r="FU53" s="68"/>
      <c r="FV53" s="68"/>
      <c r="FW53" s="68"/>
      <c r="FX53" s="68"/>
      <c r="FY53" s="68"/>
      <c r="FZ53" s="68"/>
      <c r="GA53" s="69"/>
      <c r="GB53" s="67" t="e">
        <f t="shared" si="10"/>
        <v>#DIV/0!</v>
      </c>
      <c r="GC53" s="68"/>
      <c r="GD53" s="68"/>
      <c r="GE53" s="68"/>
      <c r="GF53" s="68"/>
      <c r="GG53" s="69"/>
      <c r="GH53" s="67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9"/>
      <c r="GT53" s="67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9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6"/>
    </row>
    <row r="54" spans="1:236" s="7" customFormat="1" ht="46.5" customHeight="1" hidden="1">
      <c r="A54" s="82" t="s">
        <v>197</v>
      </c>
      <c r="B54" s="83"/>
      <c r="C54" s="83"/>
      <c r="D54" s="83"/>
      <c r="E54" s="84"/>
      <c r="F54" s="199" t="s">
        <v>231</v>
      </c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1"/>
      <c r="AJ54" s="70">
        <v>0</v>
      </c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67">
        <v>0</v>
      </c>
      <c r="AV54" s="68"/>
      <c r="AW54" s="68"/>
      <c r="AX54" s="68"/>
      <c r="AY54" s="68"/>
      <c r="AZ54" s="68"/>
      <c r="BA54" s="68"/>
      <c r="BB54" s="69"/>
      <c r="BC54" s="70">
        <f>BS54+CI54+CY54+DO54</f>
        <v>0</v>
      </c>
      <c r="BD54" s="71"/>
      <c r="BE54" s="71"/>
      <c r="BF54" s="71"/>
      <c r="BG54" s="71"/>
      <c r="BH54" s="71"/>
      <c r="BI54" s="71"/>
      <c r="BJ54" s="72"/>
      <c r="BK54" s="67">
        <v>0</v>
      </c>
      <c r="BL54" s="68"/>
      <c r="BM54" s="68"/>
      <c r="BN54" s="68"/>
      <c r="BO54" s="68"/>
      <c r="BP54" s="68"/>
      <c r="BQ54" s="68"/>
      <c r="BR54" s="69"/>
      <c r="BS54" s="70">
        <v>0</v>
      </c>
      <c r="BT54" s="71"/>
      <c r="BU54" s="71"/>
      <c r="BV54" s="71"/>
      <c r="BW54" s="71"/>
      <c r="BX54" s="71"/>
      <c r="BY54" s="71"/>
      <c r="BZ54" s="72"/>
      <c r="CA54" s="70">
        <v>0</v>
      </c>
      <c r="CB54" s="71"/>
      <c r="CC54" s="71"/>
      <c r="CD54" s="71"/>
      <c r="CE54" s="71"/>
      <c r="CF54" s="71"/>
      <c r="CG54" s="71"/>
      <c r="CH54" s="72"/>
      <c r="CI54" s="70">
        <v>0</v>
      </c>
      <c r="CJ54" s="71"/>
      <c r="CK54" s="71"/>
      <c r="CL54" s="71"/>
      <c r="CM54" s="71"/>
      <c r="CN54" s="71"/>
      <c r="CO54" s="71"/>
      <c r="CP54" s="72"/>
      <c r="CQ54" s="70">
        <v>0</v>
      </c>
      <c r="CR54" s="71"/>
      <c r="CS54" s="71"/>
      <c r="CT54" s="71"/>
      <c r="CU54" s="71"/>
      <c r="CV54" s="71"/>
      <c r="CW54" s="71"/>
      <c r="CX54" s="72"/>
      <c r="CY54" s="70">
        <v>0</v>
      </c>
      <c r="CZ54" s="71"/>
      <c r="DA54" s="71"/>
      <c r="DB54" s="71"/>
      <c r="DC54" s="71"/>
      <c r="DD54" s="71"/>
      <c r="DE54" s="71"/>
      <c r="DF54" s="72"/>
      <c r="DG54" s="67">
        <v>0</v>
      </c>
      <c r="DH54" s="68"/>
      <c r="DI54" s="68"/>
      <c r="DJ54" s="68"/>
      <c r="DK54" s="68"/>
      <c r="DL54" s="68"/>
      <c r="DM54" s="68"/>
      <c r="DN54" s="69"/>
      <c r="DO54" s="70">
        <v>0</v>
      </c>
      <c r="DP54" s="71"/>
      <c r="DQ54" s="71"/>
      <c r="DR54" s="71"/>
      <c r="DS54" s="71"/>
      <c r="DT54" s="71"/>
      <c r="DU54" s="71"/>
      <c r="DV54" s="72"/>
      <c r="DW54" s="67">
        <f>BS54+CI54</f>
        <v>0</v>
      </c>
      <c r="DX54" s="71"/>
      <c r="DY54" s="71"/>
      <c r="DZ54" s="71"/>
      <c r="EA54" s="71"/>
      <c r="EB54" s="71"/>
      <c r="EC54" s="71"/>
      <c r="ED54" s="71"/>
      <c r="EE54" s="72"/>
      <c r="EF54" s="67">
        <f>BS54+CI54+CY54+DO54</f>
        <v>0</v>
      </c>
      <c r="EG54" s="68"/>
      <c r="EH54" s="68"/>
      <c r="EI54" s="68"/>
      <c r="EJ54" s="68"/>
      <c r="EK54" s="68"/>
      <c r="EL54" s="68"/>
      <c r="EM54" s="68"/>
      <c r="EN54" s="69"/>
      <c r="EO54" s="70">
        <v>0</v>
      </c>
      <c r="EP54" s="71"/>
      <c r="EQ54" s="71"/>
      <c r="ER54" s="71"/>
      <c r="ES54" s="71"/>
      <c r="ET54" s="71"/>
      <c r="EU54" s="71"/>
      <c r="EV54" s="71"/>
      <c r="EW54" s="72"/>
      <c r="EX54" s="70">
        <v>0</v>
      </c>
      <c r="EY54" s="71"/>
      <c r="EZ54" s="71"/>
      <c r="FA54" s="71"/>
      <c r="FB54" s="71"/>
      <c r="FC54" s="71"/>
      <c r="FD54" s="71"/>
      <c r="FE54" s="71"/>
      <c r="FF54" s="72"/>
      <c r="FG54" s="67">
        <f>BC54-AU54</f>
        <v>0</v>
      </c>
      <c r="FH54" s="68"/>
      <c r="FI54" s="68"/>
      <c r="FJ54" s="68"/>
      <c r="FK54" s="68"/>
      <c r="FL54" s="68"/>
      <c r="FM54" s="68"/>
      <c r="FN54" s="68"/>
      <c r="FO54" s="68"/>
      <c r="FP54" s="68"/>
      <c r="FQ54" s="69"/>
      <c r="FR54" s="67">
        <f t="shared" si="9"/>
        <v>0</v>
      </c>
      <c r="FS54" s="68"/>
      <c r="FT54" s="68"/>
      <c r="FU54" s="68"/>
      <c r="FV54" s="68"/>
      <c r="FW54" s="68"/>
      <c r="FX54" s="68"/>
      <c r="FY54" s="68"/>
      <c r="FZ54" s="68"/>
      <c r="GA54" s="69"/>
      <c r="GB54" s="67" t="e">
        <f t="shared" si="10"/>
        <v>#DIV/0!</v>
      </c>
      <c r="GC54" s="68"/>
      <c r="GD54" s="68"/>
      <c r="GE54" s="68"/>
      <c r="GF54" s="68"/>
      <c r="GG54" s="69"/>
      <c r="GH54" s="70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2"/>
      <c r="GT54" s="70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2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6"/>
    </row>
    <row r="55" spans="1:236" s="7" customFormat="1" ht="69" customHeight="1" hidden="1">
      <c r="A55" s="82" t="s">
        <v>198</v>
      </c>
      <c r="B55" s="83"/>
      <c r="C55" s="83"/>
      <c r="D55" s="83"/>
      <c r="E55" s="84"/>
      <c r="F55" s="199" t="s">
        <v>232</v>
      </c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1"/>
      <c r="AJ55" s="70">
        <v>0</v>
      </c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67">
        <v>0</v>
      </c>
      <c r="AV55" s="68"/>
      <c r="AW55" s="68"/>
      <c r="AX55" s="68"/>
      <c r="AY55" s="68"/>
      <c r="AZ55" s="68"/>
      <c r="BA55" s="68"/>
      <c r="BB55" s="69"/>
      <c r="BC55" s="70">
        <f>BS55+CI55+CY55+DO55</f>
        <v>0</v>
      </c>
      <c r="BD55" s="71"/>
      <c r="BE55" s="71"/>
      <c r="BF55" s="71"/>
      <c r="BG55" s="71"/>
      <c r="BH55" s="71"/>
      <c r="BI55" s="71"/>
      <c r="BJ55" s="72"/>
      <c r="BK55" s="67">
        <v>0</v>
      </c>
      <c r="BL55" s="68"/>
      <c r="BM55" s="68"/>
      <c r="BN55" s="68"/>
      <c r="BO55" s="68"/>
      <c r="BP55" s="68"/>
      <c r="BQ55" s="68"/>
      <c r="BR55" s="69"/>
      <c r="BS55" s="70">
        <v>0</v>
      </c>
      <c r="BT55" s="71"/>
      <c r="BU55" s="71"/>
      <c r="BV55" s="71"/>
      <c r="BW55" s="71"/>
      <c r="BX55" s="71"/>
      <c r="BY55" s="71"/>
      <c r="BZ55" s="72"/>
      <c r="CA55" s="70">
        <v>0</v>
      </c>
      <c r="CB55" s="71"/>
      <c r="CC55" s="71"/>
      <c r="CD55" s="71"/>
      <c r="CE55" s="71"/>
      <c r="CF55" s="71"/>
      <c r="CG55" s="71"/>
      <c r="CH55" s="72"/>
      <c r="CI55" s="70">
        <v>0</v>
      </c>
      <c r="CJ55" s="71"/>
      <c r="CK55" s="71"/>
      <c r="CL55" s="71"/>
      <c r="CM55" s="71"/>
      <c r="CN55" s="71"/>
      <c r="CO55" s="71"/>
      <c r="CP55" s="72"/>
      <c r="CQ55" s="70">
        <v>0</v>
      </c>
      <c r="CR55" s="71"/>
      <c r="CS55" s="71"/>
      <c r="CT55" s="71"/>
      <c r="CU55" s="71"/>
      <c r="CV55" s="71"/>
      <c r="CW55" s="71"/>
      <c r="CX55" s="72"/>
      <c r="CY55" s="70">
        <v>0</v>
      </c>
      <c r="CZ55" s="71"/>
      <c r="DA55" s="71"/>
      <c r="DB55" s="71"/>
      <c r="DC55" s="71"/>
      <c r="DD55" s="71"/>
      <c r="DE55" s="71"/>
      <c r="DF55" s="72"/>
      <c r="DG55" s="67">
        <v>0</v>
      </c>
      <c r="DH55" s="68"/>
      <c r="DI55" s="68"/>
      <c r="DJ55" s="68"/>
      <c r="DK55" s="68"/>
      <c r="DL55" s="68"/>
      <c r="DM55" s="68"/>
      <c r="DN55" s="69"/>
      <c r="DO55" s="70">
        <v>0</v>
      </c>
      <c r="DP55" s="71"/>
      <c r="DQ55" s="71"/>
      <c r="DR55" s="71"/>
      <c r="DS55" s="71"/>
      <c r="DT55" s="71"/>
      <c r="DU55" s="71"/>
      <c r="DV55" s="72"/>
      <c r="DW55" s="67">
        <f>BS55+CI55</f>
        <v>0</v>
      </c>
      <c r="DX55" s="71"/>
      <c r="DY55" s="71"/>
      <c r="DZ55" s="71"/>
      <c r="EA55" s="71"/>
      <c r="EB55" s="71"/>
      <c r="EC55" s="71"/>
      <c r="ED55" s="71"/>
      <c r="EE55" s="72"/>
      <c r="EF55" s="67">
        <f>BS55+CI55+CY55+DO55</f>
        <v>0</v>
      </c>
      <c r="EG55" s="68"/>
      <c r="EH55" s="68"/>
      <c r="EI55" s="68"/>
      <c r="EJ55" s="68"/>
      <c r="EK55" s="68"/>
      <c r="EL55" s="68"/>
      <c r="EM55" s="68"/>
      <c r="EN55" s="69"/>
      <c r="EO55" s="70">
        <v>0</v>
      </c>
      <c r="EP55" s="71"/>
      <c r="EQ55" s="71"/>
      <c r="ER55" s="71"/>
      <c r="ES55" s="71"/>
      <c r="ET55" s="71"/>
      <c r="EU55" s="71"/>
      <c r="EV55" s="71"/>
      <c r="EW55" s="72"/>
      <c r="EX55" s="70">
        <v>0</v>
      </c>
      <c r="EY55" s="71"/>
      <c r="EZ55" s="71"/>
      <c r="FA55" s="71"/>
      <c r="FB55" s="71"/>
      <c r="FC55" s="71"/>
      <c r="FD55" s="71"/>
      <c r="FE55" s="71"/>
      <c r="FF55" s="72"/>
      <c r="FG55" s="67">
        <f>BC55-AU55</f>
        <v>0</v>
      </c>
      <c r="FH55" s="68"/>
      <c r="FI55" s="68"/>
      <c r="FJ55" s="68"/>
      <c r="FK55" s="68"/>
      <c r="FL55" s="68"/>
      <c r="FM55" s="68"/>
      <c r="FN55" s="68"/>
      <c r="FO55" s="68"/>
      <c r="FP55" s="68"/>
      <c r="FQ55" s="69"/>
      <c r="FR55" s="67">
        <f t="shared" si="9"/>
        <v>0</v>
      </c>
      <c r="FS55" s="68"/>
      <c r="FT55" s="68"/>
      <c r="FU55" s="68"/>
      <c r="FV55" s="68"/>
      <c r="FW55" s="68"/>
      <c r="FX55" s="68"/>
      <c r="FY55" s="68"/>
      <c r="FZ55" s="68"/>
      <c r="GA55" s="69"/>
      <c r="GB55" s="67" t="e">
        <f t="shared" si="10"/>
        <v>#DIV/0!</v>
      </c>
      <c r="GC55" s="68"/>
      <c r="GD55" s="68"/>
      <c r="GE55" s="68"/>
      <c r="GF55" s="68"/>
      <c r="GG55" s="69"/>
      <c r="GH55" s="70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2"/>
      <c r="GT55" s="70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2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  <c r="HR55" s="75"/>
      <c r="HS55" s="75"/>
      <c r="HT55" s="75"/>
      <c r="HU55" s="75"/>
      <c r="HV55" s="75"/>
      <c r="HW55" s="75"/>
      <c r="HX55" s="75"/>
      <c r="HY55" s="75"/>
      <c r="HZ55" s="75"/>
      <c r="IA55" s="75"/>
      <c r="IB55" s="76"/>
    </row>
    <row r="56" spans="1:236" s="7" customFormat="1" ht="54.75" customHeight="1">
      <c r="A56" s="104" t="s">
        <v>194</v>
      </c>
      <c r="B56" s="105"/>
      <c r="C56" s="105"/>
      <c r="D56" s="105"/>
      <c r="E56" s="106"/>
      <c r="F56" s="101" t="s">
        <v>323</v>
      </c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3"/>
      <c r="AJ56" s="100">
        <f>AJ57+AJ61+AJ65</f>
        <v>0</v>
      </c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5">
        <f>AU57+AU61+AU65</f>
        <v>0</v>
      </c>
      <c r="AV56" s="98"/>
      <c r="AW56" s="98"/>
      <c r="AX56" s="98"/>
      <c r="AY56" s="98"/>
      <c r="AZ56" s="98"/>
      <c r="BA56" s="98"/>
      <c r="BB56" s="99"/>
      <c r="BC56" s="95">
        <f>BC57+BC61+BC65</f>
        <v>423.865</v>
      </c>
      <c r="BD56" s="98"/>
      <c r="BE56" s="98"/>
      <c r="BF56" s="98"/>
      <c r="BG56" s="98"/>
      <c r="BH56" s="98"/>
      <c r="BI56" s="98"/>
      <c r="BJ56" s="99"/>
      <c r="BK56" s="95">
        <f>BK57+BK61+BK65</f>
        <v>0</v>
      </c>
      <c r="BL56" s="98"/>
      <c r="BM56" s="98"/>
      <c r="BN56" s="98"/>
      <c r="BO56" s="98"/>
      <c r="BP56" s="98"/>
      <c r="BQ56" s="98"/>
      <c r="BR56" s="99"/>
      <c r="BS56" s="95">
        <f>BS57+BS61+BS65</f>
        <v>203.924</v>
      </c>
      <c r="BT56" s="98"/>
      <c r="BU56" s="98"/>
      <c r="BV56" s="98"/>
      <c r="BW56" s="98"/>
      <c r="BX56" s="98"/>
      <c r="BY56" s="98"/>
      <c r="BZ56" s="99"/>
      <c r="CA56" s="95">
        <f>CA57+CA61+CA65</f>
        <v>0</v>
      </c>
      <c r="CB56" s="98"/>
      <c r="CC56" s="98"/>
      <c r="CD56" s="98"/>
      <c r="CE56" s="98"/>
      <c r="CF56" s="98"/>
      <c r="CG56" s="98"/>
      <c r="CH56" s="99"/>
      <c r="CI56" s="95">
        <f>CI57+CI61+CI65</f>
        <v>28.8</v>
      </c>
      <c r="CJ56" s="98"/>
      <c r="CK56" s="98"/>
      <c r="CL56" s="98"/>
      <c r="CM56" s="98"/>
      <c r="CN56" s="98"/>
      <c r="CO56" s="98"/>
      <c r="CP56" s="99"/>
      <c r="CQ56" s="95">
        <f>CQ57+CQ61+CQ65</f>
        <v>0</v>
      </c>
      <c r="CR56" s="98"/>
      <c r="CS56" s="98"/>
      <c r="CT56" s="98"/>
      <c r="CU56" s="98"/>
      <c r="CV56" s="98"/>
      <c r="CW56" s="98"/>
      <c r="CX56" s="99"/>
      <c r="CY56" s="95">
        <f>CY57+CY61+CY65</f>
        <v>191.141</v>
      </c>
      <c r="CZ56" s="98"/>
      <c r="DA56" s="98"/>
      <c r="DB56" s="98"/>
      <c r="DC56" s="98"/>
      <c r="DD56" s="98"/>
      <c r="DE56" s="98"/>
      <c r="DF56" s="99"/>
      <c r="DG56" s="95">
        <f>DG57+DG61+DG65</f>
        <v>0</v>
      </c>
      <c r="DH56" s="98"/>
      <c r="DI56" s="98"/>
      <c r="DJ56" s="98"/>
      <c r="DK56" s="98"/>
      <c r="DL56" s="98"/>
      <c r="DM56" s="98"/>
      <c r="DN56" s="99"/>
      <c r="DO56" s="95">
        <f>DO57+DO61+DO65</f>
        <v>0</v>
      </c>
      <c r="DP56" s="98"/>
      <c r="DQ56" s="98"/>
      <c r="DR56" s="98"/>
      <c r="DS56" s="98"/>
      <c r="DT56" s="98"/>
      <c r="DU56" s="98"/>
      <c r="DV56" s="99"/>
      <c r="DW56" s="95">
        <f>DW57+DW61+DW65</f>
        <v>423.865</v>
      </c>
      <c r="DX56" s="96"/>
      <c r="DY56" s="96"/>
      <c r="DZ56" s="96"/>
      <c r="EA56" s="96"/>
      <c r="EB56" s="96"/>
      <c r="EC56" s="96"/>
      <c r="ED56" s="96"/>
      <c r="EE56" s="97"/>
      <c r="EF56" s="95">
        <f>EF57+EF61+EF65</f>
        <v>191.141</v>
      </c>
      <c r="EG56" s="96"/>
      <c r="EH56" s="96"/>
      <c r="EI56" s="96"/>
      <c r="EJ56" s="96"/>
      <c r="EK56" s="96"/>
      <c r="EL56" s="96"/>
      <c r="EM56" s="96"/>
      <c r="EN56" s="97"/>
      <c r="EO56" s="95">
        <f>EO57+EO61+EO65</f>
        <v>423.865</v>
      </c>
      <c r="EP56" s="96"/>
      <c r="EQ56" s="96"/>
      <c r="ER56" s="96"/>
      <c r="ES56" s="96"/>
      <c r="ET56" s="96"/>
      <c r="EU56" s="96"/>
      <c r="EV56" s="96"/>
      <c r="EW56" s="97"/>
      <c r="EX56" s="95">
        <f>EX57+EX61+EX65</f>
        <v>423.865</v>
      </c>
      <c r="EY56" s="96"/>
      <c r="EZ56" s="96"/>
      <c r="FA56" s="96"/>
      <c r="FB56" s="96"/>
      <c r="FC56" s="96"/>
      <c r="FD56" s="96"/>
      <c r="FE56" s="96"/>
      <c r="FF56" s="97"/>
      <c r="FG56" s="95">
        <f>FG57+FG61+FG65</f>
        <v>0</v>
      </c>
      <c r="FH56" s="98"/>
      <c r="FI56" s="98"/>
      <c r="FJ56" s="98"/>
      <c r="FK56" s="98"/>
      <c r="FL56" s="98"/>
      <c r="FM56" s="98"/>
      <c r="FN56" s="98"/>
      <c r="FO56" s="98"/>
      <c r="FP56" s="98"/>
      <c r="FQ56" s="99"/>
      <c r="FR56" s="95">
        <f>BC56-AU56</f>
        <v>423.865</v>
      </c>
      <c r="FS56" s="98"/>
      <c r="FT56" s="98"/>
      <c r="FU56" s="98"/>
      <c r="FV56" s="98"/>
      <c r="FW56" s="98"/>
      <c r="FX56" s="98"/>
      <c r="FY56" s="98"/>
      <c r="FZ56" s="98"/>
      <c r="GA56" s="99"/>
      <c r="GB56" s="67">
        <v>100</v>
      </c>
      <c r="GC56" s="68"/>
      <c r="GD56" s="68"/>
      <c r="GE56" s="68"/>
      <c r="GF56" s="68"/>
      <c r="GG56" s="69"/>
      <c r="GH56" s="100">
        <f>GH57+GH61</f>
        <v>0</v>
      </c>
      <c r="GI56" s="96"/>
      <c r="GJ56" s="96"/>
      <c r="GK56" s="96"/>
      <c r="GL56" s="96"/>
      <c r="GM56" s="96"/>
      <c r="GN56" s="96"/>
      <c r="GO56" s="96"/>
      <c r="GP56" s="96"/>
      <c r="GQ56" s="96"/>
      <c r="GR56" s="96"/>
      <c r="GS56" s="97"/>
      <c r="GT56" s="100">
        <f>GT57+GT61</f>
        <v>0</v>
      </c>
      <c r="GU56" s="96"/>
      <c r="GV56" s="96"/>
      <c r="GW56" s="96"/>
      <c r="GX56" s="96"/>
      <c r="GY56" s="96"/>
      <c r="GZ56" s="96"/>
      <c r="HA56" s="96"/>
      <c r="HB56" s="96"/>
      <c r="HC56" s="96"/>
      <c r="HD56" s="96"/>
      <c r="HE56" s="97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  <c r="HW56" s="75"/>
      <c r="HX56" s="75"/>
      <c r="HY56" s="75"/>
      <c r="HZ56" s="75"/>
      <c r="IA56" s="75"/>
      <c r="IB56" s="76"/>
    </row>
    <row r="57" spans="1:236" s="7" customFormat="1" ht="24" customHeight="1">
      <c r="A57" s="104" t="s">
        <v>196</v>
      </c>
      <c r="B57" s="105"/>
      <c r="C57" s="105"/>
      <c r="D57" s="105"/>
      <c r="E57" s="106"/>
      <c r="F57" s="101" t="s">
        <v>319</v>
      </c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3"/>
      <c r="AJ57" s="100">
        <f>AJ58+AJ59+AJ60</f>
        <v>0</v>
      </c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5">
        <f>AU58+AU59+AU60</f>
        <v>0</v>
      </c>
      <c r="AV57" s="98"/>
      <c r="AW57" s="98"/>
      <c r="AX57" s="98"/>
      <c r="AY57" s="98"/>
      <c r="AZ57" s="98"/>
      <c r="BA57" s="98"/>
      <c r="BB57" s="99"/>
      <c r="BC57" s="95">
        <f>BC58+BC59+BC60</f>
        <v>110.358</v>
      </c>
      <c r="BD57" s="98"/>
      <c r="BE57" s="98"/>
      <c r="BF57" s="98"/>
      <c r="BG57" s="98"/>
      <c r="BH57" s="98"/>
      <c r="BI57" s="98"/>
      <c r="BJ57" s="99"/>
      <c r="BK57" s="95">
        <f>BK58+BK59+BK60</f>
        <v>0</v>
      </c>
      <c r="BL57" s="98"/>
      <c r="BM57" s="98"/>
      <c r="BN57" s="98"/>
      <c r="BO57" s="98"/>
      <c r="BP57" s="98"/>
      <c r="BQ57" s="98"/>
      <c r="BR57" s="99"/>
      <c r="BS57" s="95">
        <f>BS58+BS59+BS60</f>
        <v>81.558</v>
      </c>
      <c r="BT57" s="98"/>
      <c r="BU57" s="98"/>
      <c r="BV57" s="98"/>
      <c r="BW57" s="98"/>
      <c r="BX57" s="98"/>
      <c r="BY57" s="98"/>
      <c r="BZ57" s="99"/>
      <c r="CA57" s="95">
        <f>CA58+CA59+CA60</f>
        <v>0</v>
      </c>
      <c r="CB57" s="98"/>
      <c r="CC57" s="98"/>
      <c r="CD57" s="98"/>
      <c r="CE57" s="98"/>
      <c r="CF57" s="98"/>
      <c r="CG57" s="98"/>
      <c r="CH57" s="99"/>
      <c r="CI57" s="95">
        <f>CI58+CI59+CI60</f>
        <v>28.8</v>
      </c>
      <c r="CJ57" s="98"/>
      <c r="CK57" s="98"/>
      <c r="CL57" s="98"/>
      <c r="CM57" s="98"/>
      <c r="CN57" s="98"/>
      <c r="CO57" s="98"/>
      <c r="CP57" s="99"/>
      <c r="CQ57" s="95">
        <f>CQ58+CQ59+CQ60</f>
        <v>0</v>
      </c>
      <c r="CR57" s="98"/>
      <c r="CS57" s="98"/>
      <c r="CT57" s="98"/>
      <c r="CU57" s="98"/>
      <c r="CV57" s="98"/>
      <c r="CW57" s="98"/>
      <c r="CX57" s="99"/>
      <c r="CY57" s="95">
        <f>CY58+CY59+CY60</f>
        <v>0</v>
      </c>
      <c r="CZ57" s="98"/>
      <c r="DA57" s="98"/>
      <c r="DB57" s="98"/>
      <c r="DC57" s="98"/>
      <c r="DD57" s="98"/>
      <c r="DE57" s="98"/>
      <c r="DF57" s="99"/>
      <c r="DG57" s="95">
        <f>DG58+DG59+DG60</f>
        <v>0</v>
      </c>
      <c r="DH57" s="98"/>
      <c r="DI57" s="98"/>
      <c r="DJ57" s="98"/>
      <c r="DK57" s="98"/>
      <c r="DL57" s="98"/>
      <c r="DM57" s="98"/>
      <c r="DN57" s="99"/>
      <c r="DO57" s="95">
        <f>DO58+DO59+DO60</f>
        <v>0</v>
      </c>
      <c r="DP57" s="98"/>
      <c r="DQ57" s="98"/>
      <c r="DR57" s="98"/>
      <c r="DS57" s="98"/>
      <c r="DT57" s="98"/>
      <c r="DU57" s="98"/>
      <c r="DV57" s="99"/>
      <c r="DW57" s="95">
        <f>DW58+DW59+DW60</f>
        <v>110.358</v>
      </c>
      <c r="DX57" s="96"/>
      <c r="DY57" s="96"/>
      <c r="DZ57" s="96"/>
      <c r="EA57" s="96"/>
      <c r="EB57" s="96"/>
      <c r="EC57" s="96"/>
      <c r="ED57" s="96"/>
      <c r="EE57" s="97"/>
      <c r="EF57" s="95">
        <f>EF58+EF59+EF60</f>
        <v>0</v>
      </c>
      <c r="EG57" s="96"/>
      <c r="EH57" s="96"/>
      <c r="EI57" s="96"/>
      <c r="EJ57" s="96"/>
      <c r="EK57" s="96"/>
      <c r="EL57" s="96"/>
      <c r="EM57" s="96"/>
      <c r="EN57" s="97"/>
      <c r="EO57" s="95">
        <f>EO58+EO59+EO60</f>
        <v>110.358</v>
      </c>
      <c r="EP57" s="96"/>
      <c r="EQ57" s="96"/>
      <c r="ER57" s="96"/>
      <c r="ES57" s="96"/>
      <c r="ET57" s="96"/>
      <c r="EU57" s="96"/>
      <c r="EV57" s="96"/>
      <c r="EW57" s="97"/>
      <c r="EX57" s="95">
        <f>EX58+EX59+EX60</f>
        <v>110.358</v>
      </c>
      <c r="EY57" s="96"/>
      <c r="EZ57" s="96"/>
      <c r="FA57" s="96"/>
      <c r="FB57" s="96"/>
      <c r="FC57" s="96"/>
      <c r="FD57" s="96"/>
      <c r="FE57" s="96"/>
      <c r="FF57" s="97"/>
      <c r="FG57" s="95">
        <f>FG58+FG59+FG60</f>
        <v>0</v>
      </c>
      <c r="FH57" s="98"/>
      <c r="FI57" s="98"/>
      <c r="FJ57" s="98"/>
      <c r="FK57" s="98"/>
      <c r="FL57" s="98"/>
      <c r="FM57" s="98"/>
      <c r="FN57" s="98"/>
      <c r="FO57" s="98"/>
      <c r="FP57" s="98"/>
      <c r="FQ57" s="99"/>
      <c r="FR57" s="95">
        <f>BC57-AU57</f>
        <v>110.358</v>
      </c>
      <c r="FS57" s="98"/>
      <c r="FT57" s="98"/>
      <c r="FU57" s="98"/>
      <c r="FV57" s="98"/>
      <c r="FW57" s="98"/>
      <c r="FX57" s="98"/>
      <c r="FY57" s="98"/>
      <c r="FZ57" s="98"/>
      <c r="GA57" s="99"/>
      <c r="GB57" s="95">
        <v>100</v>
      </c>
      <c r="GC57" s="98"/>
      <c r="GD57" s="98"/>
      <c r="GE57" s="98"/>
      <c r="GF57" s="98"/>
      <c r="GG57" s="99"/>
      <c r="GH57" s="100">
        <f>GH58+GH59</f>
        <v>0</v>
      </c>
      <c r="GI57" s="96"/>
      <c r="GJ57" s="96"/>
      <c r="GK57" s="96"/>
      <c r="GL57" s="96"/>
      <c r="GM57" s="96"/>
      <c r="GN57" s="96"/>
      <c r="GO57" s="96"/>
      <c r="GP57" s="96"/>
      <c r="GQ57" s="96"/>
      <c r="GR57" s="96"/>
      <c r="GS57" s="97"/>
      <c r="GT57" s="100">
        <f>GT58+GT59</f>
        <v>0</v>
      </c>
      <c r="GU57" s="96"/>
      <c r="GV57" s="96"/>
      <c r="GW57" s="96"/>
      <c r="GX57" s="96"/>
      <c r="GY57" s="96"/>
      <c r="GZ57" s="96"/>
      <c r="HA57" s="96"/>
      <c r="HB57" s="96"/>
      <c r="HC57" s="96"/>
      <c r="HD57" s="96"/>
      <c r="HE57" s="97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/>
      <c r="HX57" s="75"/>
      <c r="HY57" s="75"/>
      <c r="HZ57" s="75"/>
      <c r="IA57" s="75"/>
      <c r="IB57" s="76"/>
    </row>
    <row r="58" spans="1:236" s="7" customFormat="1" ht="26.25" customHeight="1">
      <c r="A58" s="82" t="s">
        <v>315</v>
      </c>
      <c r="B58" s="83"/>
      <c r="C58" s="83"/>
      <c r="D58" s="83"/>
      <c r="E58" s="84"/>
      <c r="F58" s="85" t="s">
        <v>320</v>
      </c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7"/>
      <c r="AJ58" s="70">
        <v>0</v>
      </c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67">
        <v>0</v>
      </c>
      <c r="AV58" s="68"/>
      <c r="AW58" s="68"/>
      <c r="AX58" s="68"/>
      <c r="AY58" s="68"/>
      <c r="AZ58" s="68"/>
      <c r="BA58" s="68"/>
      <c r="BB58" s="69"/>
      <c r="BC58" s="67">
        <f>BS58+CI58+CY58+DO58</f>
        <v>50.508</v>
      </c>
      <c r="BD58" s="68"/>
      <c r="BE58" s="68"/>
      <c r="BF58" s="68"/>
      <c r="BG58" s="68"/>
      <c r="BH58" s="68"/>
      <c r="BI58" s="68"/>
      <c r="BJ58" s="69"/>
      <c r="BK58" s="67">
        <v>0</v>
      </c>
      <c r="BL58" s="68"/>
      <c r="BM58" s="68"/>
      <c r="BN58" s="68"/>
      <c r="BO58" s="68"/>
      <c r="BP58" s="68"/>
      <c r="BQ58" s="68"/>
      <c r="BR58" s="69"/>
      <c r="BS58" s="79">
        <v>50.508</v>
      </c>
      <c r="BT58" s="80"/>
      <c r="BU58" s="80"/>
      <c r="BV58" s="80"/>
      <c r="BW58" s="80"/>
      <c r="BX58" s="80"/>
      <c r="BY58" s="80"/>
      <c r="BZ58" s="81"/>
      <c r="CA58" s="70">
        <v>0</v>
      </c>
      <c r="CB58" s="71"/>
      <c r="CC58" s="71"/>
      <c r="CD58" s="71"/>
      <c r="CE58" s="71"/>
      <c r="CF58" s="71"/>
      <c r="CG58" s="71"/>
      <c r="CH58" s="72"/>
      <c r="CI58" s="70">
        <v>0</v>
      </c>
      <c r="CJ58" s="71"/>
      <c r="CK58" s="71"/>
      <c r="CL58" s="71"/>
      <c r="CM58" s="71"/>
      <c r="CN58" s="71"/>
      <c r="CO58" s="71"/>
      <c r="CP58" s="72"/>
      <c r="CQ58" s="70">
        <v>0</v>
      </c>
      <c r="CR58" s="71"/>
      <c r="CS58" s="71"/>
      <c r="CT58" s="71"/>
      <c r="CU58" s="71"/>
      <c r="CV58" s="71"/>
      <c r="CW58" s="71"/>
      <c r="CX58" s="72"/>
      <c r="CY58" s="70">
        <v>0</v>
      </c>
      <c r="CZ58" s="71"/>
      <c r="DA58" s="71"/>
      <c r="DB58" s="71"/>
      <c r="DC58" s="71"/>
      <c r="DD58" s="71"/>
      <c r="DE58" s="71"/>
      <c r="DF58" s="72"/>
      <c r="DG58" s="67">
        <v>0</v>
      </c>
      <c r="DH58" s="68"/>
      <c r="DI58" s="68"/>
      <c r="DJ58" s="68"/>
      <c r="DK58" s="68"/>
      <c r="DL58" s="68"/>
      <c r="DM58" s="68"/>
      <c r="DN58" s="69"/>
      <c r="DO58" s="67">
        <v>0</v>
      </c>
      <c r="DP58" s="68"/>
      <c r="DQ58" s="68"/>
      <c r="DR58" s="68"/>
      <c r="DS58" s="68"/>
      <c r="DT58" s="68"/>
      <c r="DU58" s="68"/>
      <c r="DV58" s="69"/>
      <c r="DW58" s="67">
        <f>BS58+CI58+CY58+DO58</f>
        <v>50.508</v>
      </c>
      <c r="DX58" s="71"/>
      <c r="DY58" s="71"/>
      <c r="DZ58" s="71"/>
      <c r="EA58" s="71"/>
      <c r="EB58" s="71"/>
      <c r="EC58" s="71"/>
      <c r="ED58" s="71"/>
      <c r="EE58" s="72"/>
      <c r="EF58" s="67">
        <v>0</v>
      </c>
      <c r="EG58" s="68"/>
      <c r="EH58" s="68"/>
      <c r="EI58" s="68"/>
      <c r="EJ58" s="68"/>
      <c r="EK58" s="68"/>
      <c r="EL58" s="68"/>
      <c r="EM58" s="68"/>
      <c r="EN58" s="69"/>
      <c r="EO58" s="67">
        <f>BC58</f>
        <v>50.508</v>
      </c>
      <c r="EP58" s="68"/>
      <c r="EQ58" s="68"/>
      <c r="ER58" s="68"/>
      <c r="ES58" s="68"/>
      <c r="ET58" s="68"/>
      <c r="EU58" s="68"/>
      <c r="EV58" s="68"/>
      <c r="EW58" s="69"/>
      <c r="EX58" s="67">
        <f>EO58</f>
        <v>50.508</v>
      </c>
      <c r="EY58" s="68"/>
      <c r="EZ58" s="68"/>
      <c r="FA58" s="68"/>
      <c r="FB58" s="68"/>
      <c r="FC58" s="68"/>
      <c r="FD58" s="68"/>
      <c r="FE58" s="68"/>
      <c r="FF58" s="69"/>
      <c r="FG58" s="67">
        <v>0</v>
      </c>
      <c r="FH58" s="68"/>
      <c r="FI58" s="68"/>
      <c r="FJ58" s="68"/>
      <c r="FK58" s="68"/>
      <c r="FL58" s="68"/>
      <c r="FM58" s="68"/>
      <c r="FN58" s="68"/>
      <c r="FO58" s="68"/>
      <c r="FP58" s="68"/>
      <c r="FQ58" s="69"/>
      <c r="FR58" s="67">
        <f t="shared" si="9"/>
        <v>50.508</v>
      </c>
      <c r="FS58" s="68"/>
      <c r="FT58" s="68"/>
      <c r="FU58" s="68"/>
      <c r="FV58" s="68"/>
      <c r="FW58" s="68"/>
      <c r="FX58" s="68"/>
      <c r="FY58" s="68"/>
      <c r="FZ58" s="68"/>
      <c r="GA58" s="69"/>
      <c r="GB58" s="67">
        <v>100</v>
      </c>
      <c r="GC58" s="68"/>
      <c r="GD58" s="68"/>
      <c r="GE58" s="68"/>
      <c r="GF58" s="68"/>
      <c r="GG58" s="69"/>
      <c r="GH58" s="70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2"/>
      <c r="GT58" s="70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2"/>
      <c r="HF58" s="75"/>
      <c r="HG58" s="75"/>
      <c r="HH58" s="75"/>
      <c r="HI58" s="75"/>
      <c r="HJ58" s="75"/>
      <c r="HK58" s="75"/>
      <c r="HL58" s="75"/>
      <c r="HM58" s="75"/>
      <c r="HN58" s="75"/>
      <c r="HO58" s="75"/>
      <c r="HP58" s="75"/>
      <c r="HQ58" s="75"/>
      <c r="HR58" s="75"/>
      <c r="HS58" s="75"/>
      <c r="HT58" s="75"/>
      <c r="HU58" s="75"/>
      <c r="HV58" s="75"/>
      <c r="HW58" s="75"/>
      <c r="HX58" s="75"/>
      <c r="HY58" s="75"/>
      <c r="HZ58" s="75"/>
      <c r="IA58" s="75"/>
      <c r="IB58" s="76"/>
    </row>
    <row r="59" spans="1:236" s="7" customFormat="1" ht="11.25" customHeight="1">
      <c r="A59" s="82" t="s">
        <v>316</v>
      </c>
      <c r="B59" s="83"/>
      <c r="C59" s="83"/>
      <c r="D59" s="83"/>
      <c r="E59" s="84"/>
      <c r="F59" s="85" t="s">
        <v>321</v>
      </c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7"/>
      <c r="AJ59" s="70">
        <v>0</v>
      </c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67">
        <v>0</v>
      </c>
      <c r="AV59" s="68"/>
      <c r="AW59" s="68"/>
      <c r="AX59" s="68"/>
      <c r="AY59" s="68"/>
      <c r="AZ59" s="68"/>
      <c r="BA59" s="68"/>
      <c r="BB59" s="69"/>
      <c r="BC59" s="79">
        <f>BS59+CI59+CY59+DO59</f>
        <v>31.05</v>
      </c>
      <c r="BD59" s="80"/>
      <c r="BE59" s="80"/>
      <c r="BF59" s="80"/>
      <c r="BG59" s="80"/>
      <c r="BH59" s="80"/>
      <c r="BI59" s="80"/>
      <c r="BJ59" s="81"/>
      <c r="BK59" s="67">
        <v>0</v>
      </c>
      <c r="BL59" s="68"/>
      <c r="BM59" s="68"/>
      <c r="BN59" s="68"/>
      <c r="BO59" s="68"/>
      <c r="BP59" s="68"/>
      <c r="BQ59" s="68"/>
      <c r="BR59" s="69"/>
      <c r="BS59" s="79">
        <v>31.05</v>
      </c>
      <c r="BT59" s="80"/>
      <c r="BU59" s="80"/>
      <c r="BV59" s="80"/>
      <c r="BW59" s="80"/>
      <c r="BX59" s="80"/>
      <c r="BY59" s="80"/>
      <c r="BZ59" s="81"/>
      <c r="CA59" s="70">
        <v>0</v>
      </c>
      <c r="CB59" s="71"/>
      <c r="CC59" s="71"/>
      <c r="CD59" s="71"/>
      <c r="CE59" s="71"/>
      <c r="CF59" s="71"/>
      <c r="CG59" s="71"/>
      <c r="CH59" s="72"/>
      <c r="CI59" s="70">
        <v>0</v>
      </c>
      <c r="CJ59" s="71"/>
      <c r="CK59" s="71"/>
      <c r="CL59" s="71"/>
      <c r="CM59" s="71"/>
      <c r="CN59" s="71"/>
      <c r="CO59" s="71"/>
      <c r="CP59" s="72"/>
      <c r="CQ59" s="70">
        <v>0</v>
      </c>
      <c r="CR59" s="71"/>
      <c r="CS59" s="71"/>
      <c r="CT59" s="71"/>
      <c r="CU59" s="71"/>
      <c r="CV59" s="71"/>
      <c r="CW59" s="71"/>
      <c r="CX59" s="72"/>
      <c r="CY59" s="70">
        <v>0</v>
      </c>
      <c r="CZ59" s="71"/>
      <c r="DA59" s="71"/>
      <c r="DB59" s="71"/>
      <c r="DC59" s="71"/>
      <c r="DD59" s="71"/>
      <c r="DE59" s="71"/>
      <c r="DF59" s="72"/>
      <c r="DG59" s="67">
        <v>0</v>
      </c>
      <c r="DH59" s="68"/>
      <c r="DI59" s="68"/>
      <c r="DJ59" s="68"/>
      <c r="DK59" s="68"/>
      <c r="DL59" s="68"/>
      <c r="DM59" s="68"/>
      <c r="DN59" s="69"/>
      <c r="DO59" s="79">
        <v>0</v>
      </c>
      <c r="DP59" s="80"/>
      <c r="DQ59" s="80"/>
      <c r="DR59" s="80"/>
      <c r="DS59" s="80"/>
      <c r="DT59" s="80"/>
      <c r="DU59" s="80"/>
      <c r="DV59" s="81"/>
      <c r="DW59" s="67">
        <f>BS59+CI59+CY59+DO59</f>
        <v>31.05</v>
      </c>
      <c r="DX59" s="71"/>
      <c r="DY59" s="71"/>
      <c r="DZ59" s="71"/>
      <c r="EA59" s="71"/>
      <c r="EB59" s="71"/>
      <c r="EC59" s="71"/>
      <c r="ED59" s="71"/>
      <c r="EE59" s="72"/>
      <c r="EF59" s="67">
        <v>0</v>
      </c>
      <c r="EG59" s="68"/>
      <c r="EH59" s="68"/>
      <c r="EI59" s="68"/>
      <c r="EJ59" s="68"/>
      <c r="EK59" s="68"/>
      <c r="EL59" s="68"/>
      <c r="EM59" s="68"/>
      <c r="EN59" s="69"/>
      <c r="EO59" s="79">
        <f>BC59</f>
        <v>31.05</v>
      </c>
      <c r="EP59" s="80"/>
      <c r="EQ59" s="80"/>
      <c r="ER59" s="80"/>
      <c r="ES59" s="80"/>
      <c r="ET59" s="80"/>
      <c r="EU59" s="80"/>
      <c r="EV59" s="80"/>
      <c r="EW59" s="81"/>
      <c r="EX59" s="79">
        <f>EO59</f>
        <v>31.05</v>
      </c>
      <c r="EY59" s="80"/>
      <c r="EZ59" s="80"/>
      <c r="FA59" s="80"/>
      <c r="FB59" s="80"/>
      <c r="FC59" s="80"/>
      <c r="FD59" s="80"/>
      <c r="FE59" s="80"/>
      <c r="FF59" s="81"/>
      <c r="FG59" s="67">
        <v>0</v>
      </c>
      <c r="FH59" s="68"/>
      <c r="FI59" s="68"/>
      <c r="FJ59" s="68"/>
      <c r="FK59" s="68"/>
      <c r="FL59" s="68"/>
      <c r="FM59" s="68"/>
      <c r="FN59" s="68"/>
      <c r="FO59" s="68"/>
      <c r="FP59" s="68"/>
      <c r="FQ59" s="69"/>
      <c r="FR59" s="67">
        <f t="shared" si="9"/>
        <v>31.05</v>
      </c>
      <c r="FS59" s="68"/>
      <c r="FT59" s="68"/>
      <c r="FU59" s="68"/>
      <c r="FV59" s="68"/>
      <c r="FW59" s="68"/>
      <c r="FX59" s="68"/>
      <c r="FY59" s="68"/>
      <c r="FZ59" s="68"/>
      <c r="GA59" s="69"/>
      <c r="GB59" s="67">
        <v>100</v>
      </c>
      <c r="GC59" s="68"/>
      <c r="GD59" s="68"/>
      <c r="GE59" s="68"/>
      <c r="GF59" s="68"/>
      <c r="GG59" s="69"/>
      <c r="GH59" s="70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2"/>
      <c r="GT59" s="70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2"/>
      <c r="HF59" s="75"/>
      <c r="HG59" s="75"/>
      <c r="HH59" s="75"/>
      <c r="HI59" s="75"/>
      <c r="HJ59" s="75"/>
      <c r="HK59" s="75"/>
      <c r="HL59" s="75"/>
      <c r="HM59" s="75"/>
      <c r="HN59" s="75"/>
      <c r="HO59" s="75"/>
      <c r="HP59" s="75"/>
      <c r="HQ59" s="75"/>
      <c r="HR59" s="75"/>
      <c r="HS59" s="75"/>
      <c r="HT59" s="75"/>
      <c r="HU59" s="75"/>
      <c r="HV59" s="75"/>
      <c r="HW59" s="75"/>
      <c r="HX59" s="75"/>
      <c r="HY59" s="75"/>
      <c r="HZ59" s="75"/>
      <c r="IA59" s="75"/>
      <c r="IB59" s="76"/>
    </row>
    <row r="60" spans="1:236" s="7" customFormat="1" ht="11.25" customHeight="1">
      <c r="A60" s="82" t="s">
        <v>334</v>
      </c>
      <c r="B60" s="83"/>
      <c r="C60" s="83"/>
      <c r="D60" s="83"/>
      <c r="E60" s="84"/>
      <c r="F60" s="85" t="s">
        <v>335</v>
      </c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7"/>
      <c r="AJ60" s="70">
        <v>0</v>
      </c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67">
        <v>0</v>
      </c>
      <c r="AV60" s="68"/>
      <c r="AW60" s="68"/>
      <c r="AX60" s="68"/>
      <c r="AY60" s="68"/>
      <c r="AZ60" s="68"/>
      <c r="BA60" s="68"/>
      <c r="BB60" s="69"/>
      <c r="BC60" s="79">
        <f>BS60+CI60+CY60+DO60</f>
        <v>28.8</v>
      </c>
      <c r="BD60" s="80"/>
      <c r="BE60" s="80"/>
      <c r="BF60" s="80"/>
      <c r="BG60" s="80"/>
      <c r="BH60" s="80"/>
      <c r="BI60" s="80"/>
      <c r="BJ60" s="81"/>
      <c r="BK60" s="67">
        <v>0</v>
      </c>
      <c r="BL60" s="68"/>
      <c r="BM60" s="68"/>
      <c r="BN60" s="68"/>
      <c r="BO60" s="68"/>
      <c r="BP60" s="68"/>
      <c r="BQ60" s="68"/>
      <c r="BR60" s="69"/>
      <c r="BS60" s="79">
        <v>0</v>
      </c>
      <c r="BT60" s="80"/>
      <c r="BU60" s="80"/>
      <c r="BV60" s="80"/>
      <c r="BW60" s="80"/>
      <c r="BX60" s="80"/>
      <c r="BY60" s="80"/>
      <c r="BZ60" s="81"/>
      <c r="CA60" s="70">
        <v>0</v>
      </c>
      <c r="CB60" s="71"/>
      <c r="CC60" s="71"/>
      <c r="CD60" s="71"/>
      <c r="CE60" s="71"/>
      <c r="CF60" s="71"/>
      <c r="CG60" s="71"/>
      <c r="CH60" s="72"/>
      <c r="CI60" s="79">
        <v>28.8</v>
      </c>
      <c r="CJ60" s="80"/>
      <c r="CK60" s="80"/>
      <c r="CL60" s="80"/>
      <c r="CM60" s="80"/>
      <c r="CN60" s="80"/>
      <c r="CO60" s="80"/>
      <c r="CP60" s="81"/>
      <c r="CQ60" s="70">
        <v>0</v>
      </c>
      <c r="CR60" s="71"/>
      <c r="CS60" s="71"/>
      <c r="CT60" s="71"/>
      <c r="CU60" s="71"/>
      <c r="CV60" s="71"/>
      <c r="CW60" s="71"/>
      <c r="CX60" s="72"/>
      <c r="CY60" s="70">
        <v>0</v>
      </c>
      <c r="CZ60" s="71"/>
      <c r="DA60" s="71"/>
      <c r="DB60" s="71"/>
      <c r="DC60" s="71"/>
      <c r="DD60" s="71"/>
      <c r="DE60" s="71"/>
      <c r="DF60" s="72"/>
      <c r="DG60" s="67">
        <v>0</v>
      </c>
      <c r="DH60" s="68"/>
      <c r="DI60" s="68"/>
      <c r="DJ60" s="68"/>
      <c r="DK60" s="68"/>
      <c r="DL60" s="68"/>
      <c r="DM60" s="68"/>
      <c r="DN60" s="69"/>
      <c r="DO60" s="79">
        <v>0</v>
      </c>
      <c r="DP60" s="80"/>
      <c r="DQ60" s="80"/>
      <c r="DR60" s="80"/>
      <c r="DS60" s="80"/>
      <c r="DT60" s="80"/>
      <c r="DU60" s="80"/>
      <c r="DV60" s="81"/>
      <c r="DW60" s="67">
        <f>BS60+CI60+CY60+DO60</f>
        <v>28.8</v>
      </c>
      <c r="DX60" s="71"/>
      <c r="DY60" s="71"/>
      <c r="DZ60" s="71"/>
      <c r="EA60" s="71"/>
      <c r="EB60" s="71"/>
      <c r="EC60" s="71"/>
      <c r="ED60" s="71"/>
      <c r="EE60" s="72"/>
      <c r="EF60" s="67">
        <v>0</v>
      </c>
      <c r="EG60" s="68"/>
      <c r="EH60" s="68"/>
      <c r="EI60" s="68"/>
      <c r="EJ60" s="68"/>
      <c r="EK60" s="68"/>
      <c r="EL60" s="68"/>
      <c r="EM60" s="68"/>
      <c r="EN60" s="69"/>
      <c r="EO60" s="79">
        <f>BC60</f>
        <v>28.8</v>
      </c>
      <c r="EP60" s="80"/>
      <c r="EQ60" s="80"/>
      <c r="ER60" s="80"/>
      <c r="ES60" s="80"/>
      <c r="ET60" s="80"/>
      <c r="EU60" s="80"/>
      <c r="EV60" s="80"/>
      <c r="EW60" s="81"/>
      <c r="EX60" s="79">
        <f>EO60</f>
        <v>28.8</v>
      </c>
      <c r="EY60" s="80"/>
      <c r="EZ60" s="80"/>
      <c r="FA60" s="80"/>
      <c r="FB60" s="80"/>
      <c r="FC60" s="80"/>
      <c r="FD60" s="80"/>
      <c r="FE60" s="80"/>
      <c r="FF60" s="81"/>
      <c r="FG60" s="67">
        <v>0</v>
      </c>
      <c r="FH60" s="68"/>
      <c r="FI60" s="68"/>
      <c r="FJ60" s="68"/>
      <c r="FK60" s="68"/>
      <c r="FL60" s="68"/>
      <c r="FM60" s="68"/>
      <c r="FN60" s="68"/>
      <c r="FO60" s="68"/>
      <c r="FP60" s="68"/>
      <c r="FQ60" s="69"/>
      <c r="FR60" s="67">
        <f>BC60-AU60</f>
        <v>28.8</v>
      </c>
      <c r="FS60" s="68"/>
      <c r="FT60" s="68"/>
      <c r="FU60" s="68"/>
      <c r="FV60" s="68"/>
      <c r="FW60" s="68"/>
      <c r="FX60" s="68"/>
      <c r="FY60" s="68"/>
      <c r="FZ60" s="68"/>
      <c r="GA60" s="69"/>
      <c r="GB60" s="67">
        <v>100</v>
      </c>
      <c r="GC60" s="68"/>
      <c r="GD60" s="68"/>
      <c r="GE60" s="68"/>
      <c r="GF60" s="68"/>
      <c r="GG60" s="69"/>
      <c r="GH60" s="70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2"/>
      <c r="GT60" s="70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2"/>
      <c r="HF60" s="75"/>
      <c r="HG60" s="75"/>
      <c r="HH60" s="75"/>
      <c r="HI60" s="75"/>
      <c r="HJ60" s="75"/>
      <c r="HK60" s="75"/>
      <c r="HL60" s="75"/>
      <c r="HM60" s="75"/>
      <c r="HN60" s="75"/>
      <c r="HO60" s="75"/>
      <c r="HP60" s="75"/>
      <c r="HQ60" s="75"/>
      <c r="HR60" s="75"/>
      <c r="HS60" s="75"/>
      <c r="HT60" s="75"/>
      <c r="HU60" s="75"/>
      <c r="HV60" s="75"/>
      <c r="HW60" s="75"/>
      <c r="HX60" s="75"/>
      <c r="HY60" s="75"/>
      <c r="HZ60" s="75"/>
      <c r="IA60" s="75"/>
      <c r="IB60" s="76"/>
    </row>
    <row r="61" spans="1:236" s="7" customFormat="1" ht="12" customHeight="1">
      <c r="A61" s="104" t="s">
        <v>197</v>
      </c>
      <c r="B61" s="105"/>
      <c r="C61" s="105"/>
      <c r="D61" s="105"/>
      <c r="E61" s="106"/>
      <c r="F61" s="101" t="s">
        <v>309</v>
      </c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3"/>
      <c r="AJ61" s="100">
        <f>AJ62+AJ63+AJ64</f>
        <v>0</v>
      </c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5">
        <f>AU62+AU63+AU64</f>
        <v>0</v>
      </c>
      <c r="AV61" s="98"/>
      <c r="AW61" s="98"/>
      <c r="AX61" s="98"/>
      <c r="AY61" s="98"/>
      <c r="AZ61" s="98"/>
      <c r="BA61" s="98"/>
      <c r="BB61" s="99"/>
      <c r="BC61" s="95">
        <f>BC62+BC63+BC64</f>
        <v>171.39499999999998</v>
      </c>
      <c r="BD61" s="98"/>
      <c r="BE61" s="98"/>
      <c r="BF61" s="98"/>
      <c r="BG61" s="98"/>
      <c r="BH61" s="98"/>
      <c r="BI61" s="98"/>
      <c r="BJ61" s="99"/>
      <c r="BK61" s="95">
        <f>BK62+BK63+BK64</f>
        <v>0</v>
      </c>
      <c r="BL61" s="98"/>
      <c r="BM61" s="98"/>
      <c r="BN61" s="98"/>
      <c r="BO61" s="98"/>
      <c r="BP61" s="98"/>
      <c r="BQ61" s="98"/>
      <c r="BR61" s="99"/>
      <c r="BS61" s="95">
        <f>BS62+BS63+BS64</f>
        <v>122.366</v>
      </c>
      <c r="BT61" s="98"/>
      <c r="BU61" s="98"/>
      <c r="BV61" s="98"/>
      <c r="BW61" s="98"/>
      <c r="BX61" s="98"/>
      <c r="BY61" s="98"/>
      <c r="BZ61" s="99"/>
      <c r="CA61" s="95">
        <f>CA62+CA63+CA64</f>
        <v>0</v>
      </c>
      <c r="CB61" s="98"/>
      <c r="CC61" s="98"/>
      <c r="CD61" s="98"/>
      <c r="CE61" s="98"/>
      <c r="CF61" s="98"/>
      <c r="CG61" s="98"/>
      <c r="CH61" s="99"/>
      <c r="CI61" s="95">
        <f>CI62+CI63+CI64</f>
        <v>0</v>
      </c>
      <c r="CJ61" s="98"/>
      <c r="CK61" s="98"/>
      <c r="CL61" s="98"/>
      <c r="CM61" s="98"/>
      <c r="CN61" s="98"/>
      <c r="CO61" s="98"/>
      <c r="CP61" s="99"/>
      <c r="CQ61" s="95">
        <f>CQ62+CQ63+CQ64</f>
        <v>0</v>
      </c>
      <c r="CR61" s="98"/>
      <c r="CS61" s="98"/>
      <c r="CT61" s="98"/>
      <c r="CU61" s="98"/>
      <c r="CV61" s="98"/>
      <c r="CW61" s="98"/>
      <c r="CX61" s="99"/>
      <c r="CY61" s="95">
        <f>CY62+CY63+CY64</f>
        <v>49.028999999999996</v>
      </c>
      <c r="CZ61" s="98"/>
      <c r="DA61" s="98"/>
      <c r="DB61" s="98"/>
      <c r="DC61" s="98"/>
      <c r="DD61" s="98"/>
      <c r="DE61" s="98"/>
      <c r="DF61" s="99"/>
      <c r="DG61" s="95">
        <f>DG62+DG63+DG64</f>
        <v>0</v>
      </c>
      <c r="DH61" s="98"/>
      <c r="DI61" s="98"/>
      <c r="DJ61" s="98"/>
      <c r="DK61" s="98"/>
      <c r="DL61" s="98"/>
      <c r="DM61" s="98"/>
      <c r="DN61" s="99"/>
      <c r="DO61" s="95">
        <f>DO62+DO63+DO64</f>
        <v>0</v>
      </c>
      <c r="DP61" s="98"/>
      <c r="DQ61" s="98"/>
      <c r="DR61" s="98"/>
      <c r="DS61" s="98"/>
      <c r="DT61" s="98"/>
      <c r="DU61" s="98"/>
      <c r="DV61" s="99"/>
      <c r="DW61" s="95">
        <f>DW62+DW63+DW64</f>
        <v>171.39499999999998</v>
      </c>
      <c r="DX61" s="96"/>
      <c r="DY61" s="96"/>
      <c r="DZ61" s="96"/>
      <c r="EA61" s="96"/>
      <c r="EB61" s="96"/>
      <c r="EC61" s="96"/>
      <c r="ED61" s="96"/>
      <c r="EE61" s="97"/>
      <c r="EF61" s="95">
        <f>EF62+EF63+EF64</f>
        <v>49.028999999999996</v>
      </c>
      <c r="EG61" s="96"/>
      <c r="EH61" s="96"/>
      <c r="EI61" s="96"/>
      <c r="EJ61" s="96"/>
      <c r="EK61" s="96"/>
      <c r="EL61" s="96"/>
      <c r="EM61" s="96"/>
      <c r="EN61" s="97"/>
      <c r="EO61" s="95">
        <f>EO62+EO63+EO64</f>
        <v>171.39499999999998</v>
      </c>
      <c r="EP61" s="96"/>
      <c r="EQ61" s="96"/>
      <c r="ER61" s="96"/>
      <c r="ES61" s="96"/>
      <c r="ET61" s="96"/>
      <c r="EU61" s="96"/>
      <c r="EV61" s="96"/>
      <c r="EW61" s="97"/>
      <c r="EX61" s="95">
        <f>EX62+EX63+EX64</f>
        <v>171.39499999999998</v>
      </c>
      <c r="EY61" s="96"/>
      <c r="EZ61" s="96"/>
      <c r="FA61" s="96"/>
      <c r="FB61" s="96"/>
      <c r="FC61" s="96"/>
      <c r="FD61" s="96"/>
      <c r="FE61" s="96"/>
      <c r="FF61" s="97"/>
      <c r="FG61" s="95">
        <f>FG62+FG63+FG64</f>
        <v>0</v>
      </c>
      <c r="FH61" s="98"/>
      <c r="FI61" s="98"/>
      <c r="FJ61" s="98"/>
      <c r="FK61" s="98"/>
      <c r="FL61" s="98"/>
      <c r="FM61" s="98"/>
      <c r="FN61" s="98"/>
      <c r="FO61" s="98"/>
      <c r="FP61" s="98"/>
      <c r="FQ61" s="99"/>
      <c r="FR61" s="95">
        <f t="shared" si="9"/>
        <v>171.39499999999998</v>
      </c>
      <c r="FS61" s="98"/>
      <c r="FT61" s="98"/>
      <c r="FU61" s="98"/>
      <c r="FV61" s="98"/>
      <c r="FW61" s="98"/>
      <c r="FX61" s="98"/>
      <c r="FY61" s="98"/>
      <c r="FZ61" s="98"/>
      <c r="GA61" s="99"/>
      <c r="GB61" s="95">
        <v>0</v>
      </c>
      <c r="GC61" s="98"/>
      <c r="GD61" s="98"/>
      <c r="GE61" s="98"/>
      <c r="GF61" s="98"/>
      <c r="GG61" s="99"/>
      <c r="GH61" s="100">
        <f>GH62+GH63</f>
        <v>0</v>
      </c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7"/>
      <c r="GT61" s="100">
        <f>GT62+GT63</f>
        <v>0</v>
      </c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7"/>
      <c r="HF61" s="75"/>
      <c r="HG61" s="75"/>
      <c r="HH61" s="75"/>
      <c r="HI61" s="75"/>
      <c r="HJ61" s="75"/>
      <c r="HK61" s="75"/>
      <c r="HL61" s="75"/>
      <c r="HM61" s="75"/>
      <c r="HN61" s="75"/>
      <c r="HO61" s="75"/>
      <c r="HP61" s="75"/>
      <c r="HQ61" s="75"/>
      <c r="HR61" s="75"/>
      <c r="HS61" s="75"/>
      <c r="HT61" s="75"/>
      <c r="HU61" s="75"/>
      <c r="HV61" s="75"/>
      <c r="HW61" s="75"/>
      <c r="HX61" s="75"/>
      <c r="HY61" s="75"/>
      <c r="HZ61" s="75"/>
      <c r="IA61" s="75"/>
      <c r="IB61" s="76"/>
    </row>
    <row r="62" spans="1:236" s="7" customFormat="1" ht="12" customHeight="1">
      <c r="A62" s="82" t="s">
        <v>317</v>
      </c>
      <c r="B62" s="83"/>
      <c r="C62" s="83"/>
      <c r="D62" s="83"/>
      <c r="E62" s="84"/>
      <c r="F62" s="85" t="s">
        <v>322</v>
      </c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7"/>
      <c r="AJ62" s="70">
        <v>0</v>
      </c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67">
        <v>0</v>
      </c>
      <c r="AV62" s="68"/>
      <c r="AW62" s="68"/>
      <c r="AX62" s="68"/>
      <c r="AY62" s="68"/>
      <c r="AZ62" s="68"/>
      <c r="BA62" s="68"/>
      <c r="BB62" s="69"/>
      <c r="BC62" s="67">
        <f>BS62+CI62+CY62+DO62</f>
        <v>61.183</v>
      </c>
      <c r="BD62" s="68"/>
      <c r="BE62" s="68"/>
      <c r="BF62" s="68"/>
      <c r="BG62" s="68"/>
      <c r="BH62" s="68"/>
      <c r="BI62" s="68"/>
      <c r="BJ62" s="69"/>
      <c r="BK62" s="67">
        <v>0</v>
      </c>
      <c r="BL62" s="68"/>
      <c r="BM62" s="68"/>
      <c r="BN62" s="68"/>
      <c r="BO62" s="68"/>
      <c r="BP62" s="68"/>
      <c r="BQ62" s="68"/>
      <c r="BR62" s="69"/>
      <c r="BS62" s="79">
        <v>61.183</v>
      </c>
      <c r="BT62" s="80"/>
      <c r="BU62" s="80"/>
      <c r="BV62" s="80"/>
      <c r="BW62" s="80"/>
      <c r="BX62" s="80"/>
      <c r="BY62" s="80"/>
      <c r="BZ62" s="81"/>
      <c r="CA62" s="70">
        <v>0</v>
      </c>
      <c r="CB62" s="71"/>
      <c r="CC62" s="71"/>
      <c r="CD62" s="71"/>
      <c r="CE62" s="71"/>
      <c r="CF62" s="71"/>
      <c r="CG62" s="71"/>
      <c r="CH62" s="72"/>
      <c r="CI62" s="70">
        <v>0</v>
      </c>
      <c r="CJ62" s="71"/>
      <c r="CK62" s="71"/>
      <c r="CL62" s="71"/>
      <c r="CM62" s="71"/>
      <c r="CN62" s="71"/>
      <c r="CO62" s="71"/>
      <c r="CP62" s="72"/>
      <c r="CQ62" s="70">
        <v>0</v>
      </c>
      <c r="CR62" s="71"/>
      <c r="CS62" s="71"/>
      <c r="CT62" s="71"/>
      <c r="CU62" s="71"/>
      <c r="CV62" s="71"/>
      <c r="CW62" s="71"/>
      <c r="CX62" s="72"/>
      <c r="CY62" s="70">
        <v>0</v>
      </c>
      <c r="CZ62" s="71"/>
      <c r="DA62" s="71"/>
      <c r="DB62" s="71"/>
      <c r="DC62" s="71"/>
      <c r="DD62" s="71"/>
      <c r="DE62" s="71"/>
      <c r="DF62" s="72"/>
      <c r="DG62" s="67">
        <v>0</v>
      </c>
      <c r="DH62" s="68"/>
      <c r="DI62" s="68"/>
      <c r="DJ62" s="68"/>
      <c r="DK62" s="68"/>
      <c r="DL62" s="68"/>
      <c r="DM62" s="68"/>
      <c r="DN62" s="69"/>
      <c r="DO62" s="67">
        <v>0</v>
      </c>
      <c r="DP62" s="68"/>
      <c r="DQ62" s="68"/>
      <c r="DR62" s="68"/>
      <c r="DS62" s="68"/>
      <c r="DT62" s="68"/>
      <c r="DU62" s="68"/>
      <c r="DV62" s="69"/>
      <c r="DW62" s="67">
        <f>BS62+CI62+CY62+DO62</f>
        <v>61.183</v>
      </c>
      <c r="DX62" s="71"/>
      <c r="DY62" s="71"/>
      <c r="DZ62" s="71"/>
      <c r="EA62" s="71"/>
      <c r="EB62" s="71"/>
      <c r="EC62" s="71"/>
      <c r="ED62" s="71"/>
      <c r="EE62" s="72"/>
      <c r="EF62" s="67">
        <v>0</v>
      </c>
      <c r="EG62" s="68"/>
      <c r="EH62" s="68"/>
      <c r="EI62" s="68"/>
      <c r="EJ62" s="68"/>
      <c r="EK62" s="68"/>
      <c r="EL62" s="68"/>
      <c r="EM62" s="68"/>
      <c r="EN62" s="69"/>
      <c r="EO62" s="67">
        <f>BC62</f>
        <v>61.183</v>
      </c>
      <c r="EP62" s="68"/>
      <c r="EQ62" s="68"/>
      <c r="ER62" s="68"/>
      <c r="ES62" s="68"/>
      <c r="ET62" s="68"/>
      <c r="EU62" s="68"/>
      <c r="EV62" s="68"/>
      <c r="EW62" s="69"/>
      <c r="EX62" s="67">
        <f>EO62</f>
        <v>61.183</v>
      </c>
      <c r="EY62" s="68"/>
      <c r="EZ62" s="68"/>
      <c r="FA62" s="68"/>
      <c r="FB62" s="68"/>
      <c r="FC62" s="68"/>
      <c r="FD62" s="68"/>
      <c r="FE62" s="68"/>
      <c r="FF62" s="69"/>
      <c r="FG62" s="67">
        <v>0</v>
      </c>
      <c r="FH62" s="68"/>
      <c r="FI62" s="68"/>
      <c r="FJ62" s="68"/>
      <c r="FK62" s="68"/>
      <c r="FL62" s="68"/>
      <c r="FM62" s="68"/>
      <c r="FN62" s="68"/>
      <c r="FO62" s="68"/>
      <c r="FP62" s="68"/>
      <c r="FQ62" s="69"/>
      <c r="FR62" s="67">
        <f t="shared" si="9"/>
        <v>61.183</v>
      </c>
      <c r="FS62" s="68"/>
      <c r="FT62" s="68"/>
      <c r="FU62" s="68"/>
      <c r="FV62" s="68"/>
      <c r="FW62" s="68"/>
      <c r="FX62" s="68"/>
      <c r="FY62" s="68"/>
      <c r="FZ62" s="68"/>
      <c r="GA62" s="69"/>
      <c r="GB62" s="67">
        <v>100</v>
      </c>
      <c r="GC62" s="68"/>
      <c r="GD62" s="68"/>
      <c r="GE62" s="68"/>
      <c r="GF62" s="68"/>
      <c r="GG62" s="69"/>
      <c r="GH62" s="70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2"/>
      <c r="GT62" s="70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2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6"/>
    </row>
    <row r="63" spans="1:236" s="7" customFormat="1" ht="12" customHeight="1">
      <c r="A63" s="82" t="s">
        <v>318</v>
      </c>
      <c r="B63" s="83"/>
      <c r="C63" s="83"/>
      <c r="D63" s="83"/>
      <c r="E63" s="84"/>
      <c r="F63" s="85" t="s">
        <v>322</v>
      </c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7"/>
      <c r="AJ63" s="70">
        <v>0</v>
      </c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67">
        <v>0</v>
      </c>
      <c r="AV63" s="68"/>
      <c r="AW63" s="68"/>
      <c r="AX63" s="68"/>
      <c r="AY63" s="68"/>
      <c r="AZ63" s="68"/>
      <c r="BA63" s="68"/>
      <c r="BB63" s="69"/>
      <c r="BC63" s="79">
        <f>BS63+CI63+CY63+DO63</f>
        <v>61.183</v>
      </c>
      <c r="BD63" s="80"/>
      <c r="BE63" s="80"/>
      <c r="BF63" s="80"/>
      <c r="BG63" s="80"/>
      <c r="BH63" s="80"/>
      <c r="BI63" s="80"/>
      <c r="BJ63" s="81"/>
      <c r="BK63" s="67">
        <v>0</v>
      </c>
      <c r="BL63" s="68"/>
      <c r="BM63" s="68"/>
      <c r="BN63" s="68"/>
      <c r="BO63" s="68"/>
      <c r="BP63" s="68"/>
      <c r="BQ63" s="68"/>
      <c r="BR63" s="69"/>
      <c r="BS63" s="79">
        <v>61.183</v>
      </c>
      <c r="BT63" s="80"/>
      <c r="BU63" s="80"/>
      <c r="BV63" s="80"/>
      <c r="BW63" s="80"/>
      <c r="BX63" s="80"/>
      <c r="BY63" s="80"/>
      <c r="BZ63" s="81"/>
      <c r="CA63" s="70">
        <v>0</v>
      </c>
      <c r="CB63" s="71"/>
      <c r="CC63" s="71"/>
      <c r="CD63" s="71"/>
      <c r="CE63" s="71"/>
      <c r="CF63" s="71"/>
      <c r="CG63" s="71"/>
      <c r="CH63" s="72"/>
      <c r="CI63" s="70">
        <v>0</v>
      </c>
      <c r="CJ63" s="71"/>
      <c r="CK63" s="71"/>
      <c r="CL63" s="71"/>
      <c r="CM63" s="71"/>
      <c r="CN63" s="71"/>
      <c r="CO63" s="71"/>
      <c r="CP63" s="72"/>
      <c r="CQ63" s="70">
        <v>0</v>
      </c>
      <c r="CR63" s="71"/>
      <c r="CS63" s="71"/>
      <c r="CT63" s="71"/>
      <c r="CU63" s="71"/>
      <c r="CV63" s="71"/>
      <c r="CW63" s="71"/>
      <c r="CX63" s="72"/>
      <c r="CY63" s="70">
        <v>0</v>
      </c>
      <c r="CZ63" s="71"/>
      <c r="DA63" s="71"/>
      <c r="DB63" s="71"/>
      <c r="DC63" s="71"/>
      <c r="DD63" s="71"/>
      <c r="DE63" s="71"/>
      <c r="DF63" s="72"/>
      <c r="DG63" s="67">
        <v>0</v>
      </c>
      <c r="DH63" s="68"/>
      <c r="DI63" s="68"/>
      <c r="DJ63" s="68"/>
      <c r="DK63" s="68"/>
      <c r="DL63" s="68"/>
      <c r="DM63" s="68"/>
      <c r="DN63" s="69"/>
      <c r="DO63" s="79">
        <v>0</v>
      </c>
      <c r="DP63" s="80"/>
      <c r="DQ63" s="80"/>
      <c r="DR63" s="80"/>
      <c r="DS63" s="80"/>
      <c r="DT63" s="80"/>
      <c r="DU63" s="80"/>
      <c r="DV63" s="81"/>
      <c r="DW63" s="67">
        <f>BS63+CI63+CY63+DO63</f>
        <v>61.183</v>
      </c>
      <c r="DX63" s="71"/>
      <c r="DY63" s="71"/>
      <c r="DZ63" s="71"/>
      <c r="EA63" s="71"/>
      <c r="EB63" s="71"/>
      <c r="EC63" s="71"/>
      <c r="ED63" s="71"/>
      <c r="EE63" s="72"/>
      <c r="EF63" s="67">
        <v>0</v>
      </c>
      <c r="EG63" s="68"/>
      <c r="EH63" s="68"/>
      <c r="EI63" s="68"/>
      <c r="EJ63" s="68"/>
      <c r="EK63" s="68"/>
      <c r="EL63" s="68"/>
      <c r="EM63" s="68"/>
      <c r="EN63" s="69"/>
      <c r="EO63" s="79">
        <f aca="true" t="shared" si="11" ref="EO63:EO75">BC63</f>
        <v>61.183</v>
      </c>
      <c r="EP63" s="80"/>
      <c r="EQ63" s="80"/>
      <c r="ER63" s="80"/>
      <c r="ES63" s="80"/>
      <c r="ET63" s="80"/>
      <c r="EU63" s="80"/>
      <c r="EV63" s="80"/>
      <c r="EW63" s="81"/>
      <c r="EX63" s="79">
        <f>EO63</f>
        <v>61.183</v>
      </c>
      <c r="EY63" s="80"/>
      <c r="EZ63" s="80"/>
      <c r="FA63" s="80"/>
      <c r="FB63" s="80"/>
      <c r="FC63" s="80"/>
      <c r="FD63" s="80"/>
      <c r="FE63" s="80"/>
      <c r="FF63" s="81"/>
      <c r="FG63" s="67">
        <v>0</v>
      </c>
      <c r="FH63" s="68"/>
      <c r="FI63" s="68"/>
      <c r="FJ63" s="68"/>
      <c r="FK63" s="68"/>
      <c r="FL63" s="68"/>
      <c r="FM63" s="68"/>
      <c r="FN63" s="68"/>
      <c r="FO63" s="68"/>
      <c r="FP63" s="68"/>
      <c r="FQ63" s="69"/>
      <c r="FR63" s="67">
        <f t="shared" si="9"/>
        <v>61.183</v>
      </c>
      <c r="FS63" s="68"/>
      <c r="FT63" s="68"/>
      <c r="FU63" s="68"/>
      <c r="FV63" s="68"/>
      <c r="FW63" s="68"/>
      <c r="FX63" s="68"/>
      <c r="FY63" s="68"/>
      <c r="FZ63" s="68"/>
      <c r="GA63" s="69"/>
      <c r="GB63" s="67">
        <v>100</v>
      </c>
      <c r="GC63" s="68"/>
      <c r="GD63" s="68"/>
      <c r="GE63" s="68"/>
      <c r="GF63" s="68"/>
      <c r="GG63" s="69"/>
      <c r="GH63" s="70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2"/>
      <c r="GT63" s="70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2"/>
      <c r="HF63" s="75"/>
      <c r="HG63" s="75"/>
      <c r="HH63" s="75"/>
      <c r="HI63" s="75"/>
      <c r="HJ63" s="75"/>
      <c r="HK63" s="75"/>
      <c r="HL63" s="75"/>
      <c r="HM63" s="75"/>
      <c r="HN63" s="75"/>
      <c r="HO63" s="75"/>
      <c r="HP63" s="75"/>
      <c r="HQ63" s="75"/>
      <c r="HR63" s="75"/>
      <c r="HS63" s="75"/>
      <c r="HT63" s="75"/>
      <c r="HU63" s="75"/>
      <c r="HV63" s="75"/>
      <c r="HW63" s="75"/>
      <c r="HX63" s="75"/>
      <c r="HY63" s="75"/>
      <c r="HZ63" s="75"/>
      <c r="IA63" s="75"/>
      <c r="IB63" s="76"/>
    </row>
    <row r="64" spans="1:236" s="7" customFormat="1" ht="12" customHeight="1">
      <c r="A64" s="82" t="s">
        <v>344</v>
      </c>
      <c r="B64" s="83"/>
      <c r="C64" s="83"/>
      <c r="D64" s="83"/>
      <c r="E64" s="84"/>
      <c r="F64" s="85" t="s">
        <v>346</v>
      </c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7"/>
      <c r="AJ64" s="70">
        <v>0</v>
      </c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67">
        <v>0</v>
      </c>
      <c r="AV64" s="68"/>
      <c r="AW64" s="68"/>
      <c r="AX64" s="68"/>
      <c r="AY64" s="68"/>
      <c r="AZ64" s="68"/>
      <c r="BA64" s="68"/>
      <c r="BB64" s="69"/>
      <c r="BC64" s="79">
        <f>BS64+CI64+CY64+DO64</f>
        <v>49.028999999999996</v>
      </c>
      <c r="BD64" s="80"/>
      <c r="BE64" s="80"/>
      <c r="BF64" s="80"/>
      <c r="BG64" s="80"/>
      <c r="BH64" s="80"/>
      <c r="BI64" s="80"/>
      <c r="BJ64" s="81"/>
      <c r="BK64" s="67">
        <v>0</v>
      </c>
      <c r="BL64" s="68"/>
      <c r="BM64" s="68"/>
      <c r="BN64" s="68"/>
      <c r="BO64" s="68"/>
      <c r="BP64" s="68"/>
      <c r="BQ64" s="68"/>
      <c r="BR64" s="69"/>
      <c r="BS64" s="79">
        <v>0</v>
      </c>
      <c r="BT64" s="80"/>
      <c r="BU64" s="80"/>
      <c r="BV64" s="80"/>
      <c r="BW64" s="80"/>
      <c r="BX64" s="80"/>
      <c r="BY64" s="80"/>
      <c r="BZ64" s="81"/>
      <c r="CA64" s="70">
        <v>0</v>
      </c>
      <c r="CB64" s="71"/>
      <c r="CC64" s="71"/>
      <c r="CD64" s="71"/>
      <c r="CE64" s="71"/>
      <c r="CF64" s="71"/>
      <c r="CG64" s="71"/>
      <c r="CH64" s="72"/>
      <c r="CI64" s="70">
        <v>0</v>
      </c>
      <c r="CJ64" s="71"/>
      <c r="CK64" s="71"/>
      <c r="CL64" s="71"/>
      <c r="CM64" s="71"/>
      <c r="CN64" s="71"/>
      <c r="CO64" s="71"/>
      <c r="CP64" s="72"/>
      <c r="CQ64" s="70">
        <v>0</v>
      </c>
      <c r="CR64" s="71"/>
      <c r="CS64" s="71"/>
      <c r="CT64" s="71"/>
      <c r="CU64" s="71"/>
      <c r="CV64" s="71"/>
      <c r="CW64" s="71"/>
      <c r="CX64" s="72"/>
      <c r="CY64" s="67">
        <f>41.55*1.18</f>
        <v>49.028999999999996</v>
      </c>
      <c r="CZ64" s="68"/>
      <c r="DA64" s="68"/>
      <c r="DB64" s="68"/>
      <c r="DC64" s="68"/>
      <c r="DD64" s="68"/>
      <c r="DE64" s="68"/>
      <c r="DF64" s="69"/>
      <c r="DG64" s="67">
        <v>0</v>
      </c>
      <c r="DH64" s="68"/>
      <c r="DI64" s="68"/>
      <c r="DJ64" s="68"/>
      <c r="DK64" s="68"/>
      <c r="DL64" s="68"/>
      <c r="DM64" s="68"/>
      <c r="DN64" s="69"/>
      <c r="DO64" s="79">
        <v>0</v>
      </c>
      <c r="DP64" s="80"/>
      <c r="DQ64" s="80"/>
      <c r="DR64" s="80"/>
      <c r="DS64" s="80"/>
      <c r="DT64" s="80"/>
      <c r="DU64" s="80"/>
      <c r="DV64" s="81"/>
      <c r="DW64" s="67">
        <f>BS64+CI64+CY64+DO64</f>
        <v>49.028999999999996</v>
      </c>
      <c r="DX64" s="71"/>
      <c r="DY64" s="71"/>
      <c r="DZ64" s="71"/>
      <c r="EA64" s="71"/>
      <c r="EB64" s="71"/>
      <c r="EC64" s="71"/>
      <c r="ED64" s="71"/>
      <c r="EE64" s="72"/>
      <c r="EF64" s="67">
        <f>DW64</f>
        <v>49.028999999999996</v>
      </c>
      <c r="EG64" s="68"/>
      <c r="EH64" s="68"/>
      <c r="EI64" s="68"/>
      <c r="EJ64" s="68"/>
      <c r="EK64" s="68"/>
      <c r="EL64" s="68"/>
      <c r="EM64" s="68"/>
      <c r="EN64" s="69"/>
      <c r="EO64" s="79">
        <f>BC64</f>
        <v>49.028999999999996</v>
      </c>
      <c r="EP64" s="80"/>
      <c r="EQ64" s="80"/>
      <c r="ER64" s="80"/>
      <c r="ES64" s="80"/>
      <c r="ET64" s="80"/>
      <c r="EU64" s="80"/>
      <c r="EV64" s="80"/>
      <c r="EW64" s="81"/>
      <c r="EX64" s="79">
        <f>EO64</f>
        <v>49.028999999999996</v>
      </c>
      <c r="EY64" s="80"/>
      <c r="EZ64" s="80"/>
      <c r="FA64" s="80"/>
      <c r="FB64" s="80"/>
      <c r="FC64" s="80"/>
      <c r="FD64" s="80"/>
      <c r="FE64" s="80"/>
      <c r="FF64" s="81"/>
      <c r="FG64" s="67">
        <v>0</v>
      </c>
      <c r="FH64" s="68"/>
      <c r="FI64" s="68"/>
      <c r="FJ64" s="68"/>
      <c r="FK64" s="68"/>
      <c r="FL64" s="68"/>
      <c r="FM64" s="68"/>
      <c r="FN64" s="68"/>
      <c r="FO64" s="68"/>
      <c r="FP64" s="68"/>
      <c r="FQ64" s="69"/>
      <c r="FR64" s="67">
        <f>BC64-AU64</f>
        <v>49.028999999999996</v>
      </c>
      <c r="FS64" s="68"/>
      <c r="FT64" s="68"/>
      <c r="FU64" s="68"/>
      <c r="FV64" s="68"/>
      <c r="FW64" s="68"/>
      <c r="FX64" s="68"/>
      <c r="FY64" s="68"/>
      <c r="FZ64" s="68"/>
      <c r="GA64" s="69"/>
      <c r="GB64" s="67">
        <v>100</v>
      </c>
      <c r="GC64" s="68"/>
      <c r="GD64" s="68"/>
      <c r="GE64" s="68"/>
      <c r="GF64" s="68"/>
      <c r="GG64" s="69"/>
      <c r="GH64" s="70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2"/>
      <c r="GT64" s="70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2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6"/>
    </row>
    <row r="65" spans="1:236" s="7" customFormat="1" ht="12" customHeight="1">
      <c r="A65" s="104" t="s">
        <v>198</v>
      </c>
      <c r="B65" s="105"/>
      <c r="C65" s="105"/>
      <c r="D65" s="105"/>
      <c r="E65" s="106"/>
      <c r="F65" s="85" t="s">
        <v>345</v>
      </c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7"/>
      <c r="AJ65" s="70">
        <v>0</v>
      </c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67">
        <v>0</v>
      </c>
      <c r="AV65" s="68"/>
      <c r="AW65" s="68"/>
      <c r="AX65" s="68"/>
      <c r="AY65" s="68"/>
      <c r="AZ65" s="68"/>
      <c r="BA65" s="68"/>
      <c r="BB65" s="69"/>
      <c r="BC65" s="79">
        <f>BS65+CI65+CY65+DO65</f>
        <v>142.112</v>
      </c>
      <c r="BD65" s="80"/>
      <c r="BE65" s="80"/>
      <c r="BF65" s="80"/>
      <c r="BG65" s="80"/>
      <c r="BH65" s="80"/>
      <c r="BI65" s="80"/>
      <c r="BJ65" s="81"/>
      <c r="BK65" s="67">
        <v>0</v>
      </c>
      <c r="BL65" s="68"/>
      <c r="BM65" s="68"/>
      <c r="BN65" s="68"/>
      <c r="BO65" s="68"/>
      <c r="BP65" s="68"/>
      <c r="BQ65" s="68"/>
      <c r="BR65" s="69"/>
      <c r="BS65" s="79">
        <v>0</v>
      </c>
      <c r="BT65" s="80"/>
      <c r="BU65" s="80"/>
      <c r="BV65" s="80"/>
      <c r="BW65" s="80"/>
      <c r="BX65" s="80"/>
      <c r="BY65" s="80"/>
      <c r="BZ65" s="81"/>
      <c r="CA65" s="70">
        <v>0</v>
      </c>
      <c r="CB65" s="71"/>
      <c r="CC65" s="71"/>
      <c r="CD65" s="71"/>
      <c r="CE65" s="71"/>
      <c r="CF65" s="71"/>
      <c r="CG65" s="71"/>
      <c r="CH65" s="72"/>
      <c r="CI65" s="70">
        <v>0</v>
      </c>
      <c r="CJ65" s="71"/>
      <c r="CK65" s="71"/>
      <c r="CL65" s="71"/>
      <c r="CM65" s="71"/>
      <c r="CN65" s="71"/>
      <c r="CO65" s="71"/>
      <c r="CP65" s="72"/>
      <c r="CQ65" s="70">
        <v>0</v>
      </c>
      <c r="CR65" s="71"/>
      <c r="CS65" s="71"/>
      <c r="CT65" s="71"/>
      <c r="CU65" s="71"/>
      <c r="CV65" s="71"/>
      <c r="CW65" s="71"/>
      <c r="CX65" s="72"/>
      <c r="CY65" s="67">
        <f>142.112</f>
        <v>142.112</v>
      </c>
      <c r="CZ65" s="68"/>
      <c r="DA65" s="68"/>
      <c r="DB65" s="68"/>
      <c r="DC65" s="68"/>
      <c r="DD65" s="68"/>
      <c r="DE65" s="68"/>
      <c r="DF65" s="69"/>
      <c r="DG65" s="67">
        <v>0</v>
      </c>
      <c r="DH65" s="68"/>
      <c r="DI65" s="68"/>
      <c r="DJ65" s="68"/>
      <c r="DK65" s="68"/>
      <c r="DL65" s="68"/>
      <c r="DM65" s="68"/>
      <c r="DN65" s="69"/>
      <c r="DO65" s="79">
        <v>0</v>
      </c>
      <c r="DP65" s="80"/>
      <c r="DQ65" s="80"/>
      <c r="DR65" s="80"/>
      <c r="DS65" s="80"/>
      <c r="DT65" s="80"/>
      <c r="DU65" s="80"/>
      <c r="DV65" s="81"/>
      <c r="DW65" s="67">
        <f>BS65+CI65+CY65+DO65</f>
        <v>142.112</v>
      </c>
      <c r="DX65" s="71"/>
      <c r="DY65" s="71"/>
      <c r="DZ65" s="71"/>
      <c r="EA65" s="71"/>
      <c r="EB65" s="71"/>
      <c r="EC65" s="71"/>
      <c r="ED65" s="71"/>
      <c r="EE65" s="72"/>
      <c r="EF65" s="67">
        <f>DW65</f>
        <v>142.112</v>
      </c>
      <c r="EG65" s="68"/>
      <c r="EH65" s="68"/>
      <c r="EI65" s="68"/>
      <c r="EJ65" s="68"/>
      <c r="EK65" s="68"/>
      <c r="EL65" s="68"/>
      <c r="EM65" s="68"/>
      <c r="EN65" s="69"/>
      <c r="EO65" s="79">
        <f>BC65</f>
        <v>142.112</v>
      </c>
      <c r="EP65" s="80"/>
      <c r="EQ65" s="80"/>
      <c r="ER65" s="80"/>
      <c r="ES65" s="80"/>
      <c r="ET65" s="80"/>
      <c r="EU65" s="80"/>
      <c r="EV65" s="80"/>
      <c r="EW65" s="81"/>
      <c r="EX65" s="79">
        <f>EO65</f>
        <v>142.112</v>
      </c>
      <c r="EY65" s="80"/>
      <c r="EZ65" s="80"/>
      <c r="FA65" s="80"/>
      <c r="FB65" s="80"/>
      <c r="FC65" s="80"/>
      <c r="FD65" s="80"/>
      <c r="FE65" s="80"/>
      <c r="FF65" s="81"/>
      <c r="FG65" s="67">
        <v>0</v>
      </c>
      <c r="FH65" s="68"/>
      <c r="FI65" s="68"/>
      <c r="FJ65" s="68"/>
      <c r="FK65" s="68"/>
      <c r="FL65" s="68"/>
      <c r="FM65" s="68"/>
      <c r="FN65" s="68"/>
      <c r="FO65" s="68"/>
      <c r="FP65" s="68"/>
      <c r="FQ65" s="69"/>
      <c r="FR65" s="67">
        <f>BC65-AU65</f>
        <v>142.112</v>
      </c>
      <c r="FS65" s="68"/>
      <c r="FT65" s="68"/>
      <c r="FU65" s="68"/>
      <c r="FV65" s="68"/>
      <c r="FW65" s="68"/>
      <c r="FX65" s="68"/>
      <c r="FY65" s="68"/>
      <c r="FZ65" s="68"/>
      <c r="GA65" s="69"/>
      <c r="GB65" s="67">
        <v>100</v>
      </c>
      <c r="GC65" s="68"/>
      <c r="GD65" s="68"/>
      <c r="GE65" s="68"/>
      <c r="GF65" s="68"/>
      <c r="GG65" s="69"/>
      <c r="GH65" s="70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2"/>
      <c r="GT65" s="70"/>
      <c r="GU65" s="71"/>
      <c r="GV65" s="71"/>
      <c r="GW65" s="71"/>
      <c r="GX65" s="71"/>
      <c r="GY65" s="71"/>
      <c r="GZ65" s="71"/>
      <c r="HA65" s="71"/>
      <c r="HB65" s="71"/>
      <c r="HC65" s="71"/>
      <c r="HD65" s="71"/>
      <c r="HE65" s="72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8"/>
    </row>
    <row r="66" spans="1:236" s="61" customFormat="1" ht="36" customHeight="1" hidden="1">
      <c r="A66" s="104" t="s">
        <v>282</v>
      </c>
      <c r="B66" s="105"/>
      <c r="C66" s="105"/>
      <c r="D66" s="105"/>
      <c r="E66" s="106"/>
      <c r="F66" s="101" t="s">
        <v>266</v>
      </c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3"/>
      <c r="AJ66" s="95">
        <v>0</v>
      </c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5">
        <f>AU67+AU68</f>
        <v>0</v>
      </c>
      <c r="AV66" s="98"/>
      <c r="AW66" s="98"/>
      <c r="AX66" s="98"/>
      <c r="AY66" s="98"/>
      <c r="AZ66" s="98"/>
      <c r="BA66" s="98"/>
      <c r="BB66" s="99"/>
      <c r="BC66" s="95">
        <f>BC67+BC68</f>
        <v>0</v>
      </c>
      <c r="BD66" s="98"/>
      <c r="BE66" s="98"/>
      <c r="BF66" s="98"/>
      <c r="BG66" s="98"/>
      <c r="BH66" s="98"/>
      <c r="BI66" s="98"/>
      <c r="BJ66" s="99"/>
      <c r="BK66" s="95">
        <f>BK67+BK68</f>
        <v>0</v>
      </c>
      <c r="BL66" s="98"/>
      <c r="BM66" s="98"/>
      <c r="BN66" s="98"/>
      <c r="BO66" s="98"/>
      <c r="BP66" s="98"/>
      <c r="BQ66" s="98"/>
      <c r="BR66" s="99"/>
      <c r="BS66" s="196">
        <f>BS67+BS68</f>
        <v>0</v>
      </c>
      <c r="BT66" s="197"/>
      <c r="BU66" s="197"/>
      <c r="BV66" s="197"/>
      <c r="BW66" s="197"/>
      <c r="BX66" s="197"/>
      <c r="BY66" s="197"/>
      <c r="BZ66" s="198"/>
      <c r="CA66" s="95">
        <f>CA67+CA68</f>
        <v>0</v>
      </c>
      <c r="CB66" s="98"/>
      <c r="CC66" s="98"/>
      <c r="CD66" s="98"/>
      <c r="CE66" s="98"/>
      <c r="CF66" s="98"/>
      <c r="CG66" s="98"/>
      <c r="CH66" s="99"/>
      <c r="CI66" s="95">
        <f>CI67+CI68</f>
        <v>0</v>
      </c>
      <c r="CJ66" s="98"/>
      <c r="CK66" s="98"/>
      <c r="CL66" s="98"/>
      <c r="CM66" s="98"/>
      <c r="CN66" s="98"/>
      <c r="CO66" s="98"/>
      <c r="CP66" s="99"/>
      <c r="CQ66" s="95">
        <f>CQ67+CQ68</f>
        <v>0</v>
      </c>
      <c r="CR66" s="98"/>
      <c r="CS66" s="98"/>
      <c r="CT66" s="98"/>
      <c r="CU66" s="98"/>
      <c r="CV66" s="98"/>
      <c r="CW66" s="98"/>
      <c r="CX66" s="99"/>
      <c r="CY66" s="95">
        <f>CY67+CY68</f>
        <v>0</v>
      </c>
      <c r="CZ66" s="98"/>
      <c r="DA66" s="98"/>
      <c r="DB66" s="98"/>
      <c r="DC66" s="98"/>
      <c r="DD66" s="98"/>
      <c r="DE66" s="98"/>
      <c r="DF66" s="99"/>
      <c r="DG66" s="95">
        <f>DG67+DG68</f>
        <v>0</v>
      </c>
      <c r="DH66" s="98"/>
      <c r="DI66" s="98"/>
      <c r="DJ66" s="98"/>
      <c r="DK66" s="98"/>
      <c r="DL66" s="98"/>
      <c r="DM66" s="98"/>
      <c r="DN66" s="99"/>
      <c r="DO66" s="95">
        <f>DO67+DO68</f>
        <v>0</v>
      </c>
      <c r="DP66" s="98"/>
      <c r="DQ66" s="98"/>
      <c r="DR66" s="98"/>
      <c r="DS66" s="98"/>
      <c r="DT66" s="98"/>
      <c r="DU66" s="98"/>
      <c r="DV66" s="99"/>
      <c r="DW66" s="95">
        <f>DW67+DW68</f>
        <v>0</v>
      </c>
      <c r="DX66" s="98"/>
      <c r="DY66" s="98"/>
      <c r="DZ66" s="98"/>
      <c r="EA66" s="98"/>
      <c r="EB66" s="98"/>
      <c r="EC66" s="98"/>
      <c r="ED66" s="98"/>
      <c r="EE66" s="99"/>
      <c r="EF66" s="95">
        <f>EF67+EF68</f>
        <v>0</v>
      </c>
      <c r="EG66" s="98"/>
      <c r="EH66" s="98"/>
      <c r="EI66" s="98"/>
      <c r="EJ66" s="98"/>
      <c r="EK66" s="98"/>
      <c r="EL66" s="98"/>
      <c r="EM66" s="98"/>
      <c r="EN66" s="99"/>
      <c r="EO66" s="70">
        <f t="shared" si="11"/>
        <v>0</v>
      </c>
      <c r="EP66" s="71"/>
      <c r="EQ66" s="71"/>
      <c r="ER66" s="71"/>
      <c r="ES66" s="71"/>
      <c r="ET66" s="71"/>
      <c r="EU66" s="71"/>
      <c r="EV66" s="71"/>
      <c r="EW66" s="72"/>
      <c r="EX66" s="95">
        <f>EX67+EX68</f>
        <v>0</v>
      </c>
      <c r="EY66" s="98"/>
      <c r="EZ66" s="98"/>
      <c r="FA66" s="98"/>
      <c r="FB66" s="98"/>
      <c r="FC66" s="98"/>
      <c r="FD66" s="98"/>
      <c r="FE66" s="98"/>
      <c r="FF66" s="99"/>
      <c r="FG66" s="95">
        <f>BC66-AU66-AJ66</f>
        <v>0</v>
      </c>
      <c r="FH66" s="98"/>
      <c r="FI66" s="98"/>
      <c r="FJ66" s="98"/>
      <c r="FK66" s="98"/>
      <c r="FL66" s="98"/>
      <c r="FM66" s="98"/>
      <c r="FN66" s="98"/>
      <c r="FO66" s="98"/>
      <c r="FP66" s="98"/>
      <c r="FQ66" s="99"/>
      <c r="FR66" s="95">
        <f>FR67+FR68</f>
        <v>0</v>
      </c>
      <c r="FS66" s="98"/>
      <c r="FT66" s="98"/>
      <c r="FU66" s="98"/>
      <c r="FV66" s="98"/>
      <c r="FW66" s="98"/>
      <c r="FX66" s="98"/>
      <c r="FY66" s="98"/>
      <c r="FZ66" s="98"/>
      <c r="GA66" s="99"/>
      <c r="GB66" s="95">
        <v>0</v>
      </c>
      <c r="GC66" s="98"/>
      <c r="GD66" s="98"/>
      <c r="GE66" s="98"/>
      <c r="GF66" s="98"/>
      <c r="GG66" s="99"/>
      <c r="GH66" s="95">
        <f>SUM(GH67:GS68)</f>
        <v>0</v>
      </c>
      <c r="GI66" s="98"/>
      <c r="GJ66" s="98"/>
      <c r="GK66" s="98"/>
      <c r="GL66" s="98"/>
      <c r="GM66" s="98"/>
      <c r="GN66" s="98"/>
      <c r="GO66" s="98"/>
      <c r="GP66" s="98"/>
      <c r="GQ66" s="98"/>
      <c r="GR66" s="98"/>
      <c r="GS66" s="99"/>
      <c r="GT66" s="95">
        <f>SUM(GT67:HE68)</f>
        <v>0</v>
      </c>
      <c r="GU66" s="98"/>
      <c r="GV66" s="98"/>
      <c r="GW66" s="98"/>
      <c r="GX66" s="98"/>
      <c r="GY66" s="98"/>
      <c r="GZ66" s="98"/>
      <c r="HA66" s="98"/>
      <c r="HB66" s="98"/>
      <c r="HC66" s="98"/>
      <c r="HD66" s="98"/>
      <c r="HE66" s="99"/>
      <c r="HF66" s="238"/>
      <c r="HG66" s="239"/>
      <c r="HH66" s="239"/>
      <c r="HI66" s="239"/>
      <c r="HJ66" s="239"/>
      <c r="HK66" s="239"/>
      <c r="HL66" s="239"/>
      <c r="HM66" s="239"/>
      <c r="HN66" s="239"/>
      <c r="HO66" s="239"/>
      <c r="HP66" s="239"/>
      <c r="HQ66" s="239"/>
      <c r="HR66" s="239"/>
      <c r="HS66" s="239"/>
      <c r="HT66" s="239"/>
      <c r="HU66" s="239"/>
      <c r="HV66" s="239"/>
      <c r="HW66" s="239"/>
      <c r="HX66" s="239"/>
      <c r="HY66" s="239"/>
      <c r="HZ66" s="239"/>
      <c r="IA66" s="239"/>
      <c r="IB66" s="240"/>
    </row>
    <row r="67" spans="1:236" s="7" customFormat="1" ht="33" customHeight="1" hidden="1">
      <c r="A67" s="94" t="s">
        <v>283</v>
      </c>
      <c r="B67" s="68"/>
      <c r="C67" s="68"/>
      <c r="D67" s="68"/>
      <c r="E67" s="69"/>
      <c r="F67" s="85" t="s">
        <v>267</v>
      </c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7"/>
      <c r="AJ67" s="67">
        <v>0</v>
      </c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7">
        <f>BK67+CA67+CQ67+DG67</f>
        <v>0</v>
      </c>
      <c r="AV67" s="68"/>
      <c r="AW67" s="68"/>
      <c r="AX67" s="68"/>
      <c r="AY67" s="68"/>
      <c r="AZ67" s="68"/>
      <c r="BA67" s="68"/>
      <c r="BB67" s="69"/>
      <c r="BC67" s="67">
        <f>BS67+CI67+CY67+DO67</f>
        <v>0</v>
      </c>
      <c r="BD67" s="68"/>
      <c r="BE67" s="68"/>
      <c r="BF67" s="68"/>
      <c r="BG67" s="68"/>
      <c r="BH67" s="68"/>
      <c r="BI67" s="68"/>
      <c r="BJ67" s="69"/>
      <c r="BK67" s="67">
        <v>0</v>
      </c>
      <c r="BL67" s="68"/>
      <c r="BM67" s="68"/>
      <c r="BN67" s="68"/>
      <c r="BO67" s="68"/>
      <c r="BP67" s="68"/>
      <c r="BQ67" s="68"/>
      <c r="BR67" s="69"/>
      <c r="BS67" s="79">
        <v>0</v>
      </c>
      <c r="BT67" s="80"/>
      <c r="BU67" s="80"/>
      <c r="BV67" s="80"/>
      <c r="BW67" s="80"/>
      <c r="BX67" s="80"/>
      <c r="BY67" s="80"/>
      <c r="BZ67" s="81"/>
      <c r="CA67" s="67">
        <v>0</v>
      </c>
      <c r="CB67" s="68"/>
      <c r="CC67" s="68"/>
      <c r="CD67" s="68"/>
      <c r="CE67" s="68"/>
      <c r="CF67" s="68"/>
      <c r="CG67" s="68"/>
      <c r="CH67" s="69"/>
      <c r="CI67" s="67">
        <v>0</v>
      </c>
      <c r="CJ67" s="68"/>
      <c r="CK67" s="68"/>
      <c r="CL67" s="68"/>
      <c r="CM67" s="68"/>
      <c r="CN67" s="68"/>
      <c r="CO67" s="68"/>
      <c r="CP67" s="69"/>
      <c r="CQ67" s="67">
        <v>0</v>
      </c>
      <c r="CR67" s="68"/>
      <c r="CS67" s="68"/>
      <c r="CT67" s="68"/>
      <c r="CU67" s="68"/>
      <c r="CV67" s="68"/>
      <c r="CW67" s="68"/>
      <c r="CX67" s="69"/>
      <c r="CY67" s="67">
        <v>0</v>
      </c>
      <c r="CZ67" s="68"/>
      <c r="DA67" s="68"/>
      <c r="DB67" s="68"/>
      <c r="DC67" s="68"/>
      <c r="DD67" s="68"/>
      <c r="DE67" s="68"/>
      <c r="DF67" s="69"/>
      <c r="DG67" s="67">
        <v>0</v>
      </c>
      <c r="DH67" s="68"/>
      <c r="DI67" s="68"/>
      <c r="DJ67" s="68"/>
      <c r="DK67" s="68"/>
      <c r="DL67" s="68"/>
      <c r="DM67" s="68"/>
      <c r="DN67" s="69"/>
      <c r="DO67" s="67">
        <v>0</v>
      </c>
      <c r="DP67" s="68"/>
      <c r="DQ67" s="68"/>
      <c r="DR67" s="68"/>
      <c r="DS67" s="68"/>
      <c r="DT67" s="68"/>
      <c r="DU67" s="68"/>
      <c r="DV67" s="69"/>
      <c r="DW67" s="67">
        <v>0</v>
      </c>
      <c r="DX67" s="68"/>
      <c r="DY67" s="68"/>
      <c r="DZ67" s="68"/>
      <c r="EA67" s="68"/>
      <c r="EB67" s="68"/>
      <c r="EC67" s="68"/>
      <c r="ED67" s="68"/>
      <c r="EE67" s="69"/>
      <c r="EF67" s="67">
        <f>BS67+CI67+CY67+DO67</f>
        <v>0</v>
      </c>
      <c r="EG67" s="68"/>
      <c r="EH67" s="68"/>
      <c r="EI67" s="68"/>
      <c r="EJ67" s="68"/>
      <c r="EK67" s="68"/>
      <c r="EL67" s="68"/>
      <c r="EM67" s="68"/>
      <c r="EN67" s="69"/>
      <c r="EO67" s="70">
        <f t="shared" si="11"/>
        <v>0</v>
      </c>
      <c r="EP67" s="71"/>
      <c r="EQ67" s="71"/>
      <c r="ER67" s="71"/>
      <c r="ES67" s="71"/>
      <c r="ET67" s="71"/>
      <c r="EU67" s="71"/>
      <c r="EV67" s="71"/>
      <c r="EW67" s="72"/>
      <c r="EX67" s="67">
        <v>0</v>
      </c>
      <c r="EY67" s="68"/>
      <c r="EZ67" s="68"/>
      <c r="FA67" s="68"/>
      <c r="FB67" s="68"/>
      <c r="FC67" s="68"/>
      <c r="FD67" s="68"/>
      <c r="FE67" s="68"/>
      <c r="FF67" s="69"/>
      <c r="FG67" s="67">
        <f>BC67-AU67</f>
        <v>0</v>
      </c>
      <c r="FH67" s="68"/>
      <c r="FI67" s="68"/>
      <c r="FJ67" s="68"/>
      <c r="FK67" s="68"/>
      <c r="FL67" s="68"/>
      <c r="FM67" s="68"/>
      <c r="FN67" s="68"/>
      <c r="FO67" s="68"/>
      <c r="FP67" s="68"/>
      <c r="FQ67" s="69"/>
      <c r="FR67" s="67">
        <f>BC67-AU67</f>
        <v>0</v>
      </c>
      <c r="FS67" s="68"/>
      <c r="FT67" s="68"/>
      <c r="FU67" s="68"/>
      <c r="FV67" s="68"/>
      <c r="FW67" s="68"/>
      <c r="FX67" s="68"/>
      <c r="FY67" s="68"/>
      <c r="FZ67" s="68"/>
      <c r="GA67" s="69"/>
      <c r="GB67" s="67">
        <v>0</v>
      </c>
      <c r="GC67" s="68"/>
      <c r="GD67" s="68"/>
      <c r="GE67" s="68"/>
      <c r="GF67" s="68"/>
      <c r="GG67" s="69"/>
      <c r="GH67" s="67"/>
      <c r="GI67" s="68"/>
      <c r="GJ67" s="68"/>
      <c r="GK67" s="68"/>
      <c r="GL67" s="68"/>
      <c r="GM67" s="68"/>
      <c r="GN67" s="68"/>
      <c r="GO67" s="68"/>
      <c r="GP67" s="68"/>
      <c r="GQ67" s="68"/>
      <c r="GR67" s="68"/>
      <c r="GS67" s="69"/>
      <c r="GT67" s="67"/>
      <c r="GU67" s="68"/>
      <c r="GV67" s="68"/>
      <c r="GW67" s="68"/>
      <c r="GX67" s="68"/>
      <c r="GY67" s="68"/>
      <c r="GZ67" s="68"/>
      <c r="HA67" s="68"/>
      <c r="HB67" s="68"/>
      <c r="HC67" s="68"/>
      <c r="HD67" s="68"/>
      <c r="HE67" s="69"/>
      <c r="HF67" s="241"/>
      <c r="HG67" s="242"/>
      <c r="HH67" s="242"/>
      <c r="HI67" s="242"/>
      <c r="HJ67" s="242"/>
      <c r="HK67" s="242"/>
      <c r="HL67" s="242"/>
      <c r="HM67" s="242"/>
      <c r="HN67" s="242"/>
      <c r="HO67" s="242"/>
      <c r="HP67" s="242"/>
      <c r="HQ67" s="242"/>
      <c r="HR67" s="242"/>
      <c r="HS67" s="242"/>
      <c r="HT67" s="242"/>
      <c r="HU67" s="242"/>
      <c r="HV67" s="242"/>
      <c r="HW67" s="242"/>
      <c r="HX67" s="242"/>
      <c r="HY67" s="242"/>
      <c r="HZ67" s="242"/>
      <c r="IA67" s="242"/>
      <c r="IB67" s="243"/>
    </row>
    <row r="68" spans="1:236" s="7" customFormat="1" ht="33.75" customHeight="1" hidden="1">
      <c r="A68" s="94" t="s">
        <v>227</v>
      </c>
      <c r="B68" s="68"/>
      <c r="C68" s="68"/>
      <c r="D68" s="68"/>
      <c r="E68" s="69"/>
      <c r="F68" s="85" t="s">
        <v>268</v>
      </c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7"/>
      <c r="AJ68" s="67">
        <v>0</v>
      </c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7">
        <f>BK68+CA68+CQ68+DG68</f>
        <v>0</v>
      </c>
      <c r="AV68" s="68"/>
      <c r="AW68" s="68"/>
      <c r="AX68" s="68"/>
      <c r="AY68" s="68"/>
      <c r="AZ68" s="68"/>
      <c r="BA68" s="68"/>
      <c r="BB68" s="69"/>
      <c r="BC68" s="67">
        <f>BS68+CI68+CY68+DO68</f>
        <v>0</v>
      </c>
      <c r="BD68" s="68"/>
      <c r="BE68" s="68"/>
      <c r="BF68" s="68"/>
      <c r="BG68" s="68"/>
      <c r="BH68" s="68"/>
      <c r="BI68" s="68"/>
      <c r="BJ68" s="69"/>
      <c r="BK68" s="67">
        <v>0</v>
      </c>
      <c r="BL68" s="68"/>
      <c r="BM68" s="68"/>
      <c r="BN68" s="68"/>
      <c r="BO68" s="68"/>
      <c r="BP68" s="68"/>
      <c r="BQ68" s="68"/>
      <c r="BR68" s="69"/>
      <c r="BS68" s="79">
        <v>0</v>
      </c>
      <c r="BT68" s="80"/>
      <c r="BU68" s="80"/>
      <c r="BV68" s="80"/>
      <c r="BW68" s="80"/>
      <c r="BX68" s="80"/>
      <c r="BY68" s="80"/>
      <c r="BZ68" s="81"/>
      <c r="CA68" s="67">
        <v>0</v>
      </c>
      <c r="CB68" s="68"/>
      <c r="CC68" s="68"/>
      <c r="CD68" s="68"/>
      <c r="CE68" s="68"/>
      <c r="CF68" s="68"/>
      <c r="CG68" s="68"/>
      <c r="CH68" s="69"/>
      <c r="CI68" s="67">
        <v>0</v>
      </c>
      <c r="CJ68" s="68"/>
      <c r="CK68" s="68"/>
      <c r="CL68" s="68"/>
      <c r="CM68" s="68"/>
      <c r="CN68" s="68"/>
      <c r="CO68" s="68"/>
      <c r="CP68" s="69"/>
      <c r="CQ68" s="67">
        <v>0</v>
      </c>
      <c r="CR68" s="68"/>
      <c r="CS68" s="68"/>
      <c r="CT68" s="68"/>
      <c r="CU68" s="68"/>
      <c r="CV68" s="68"/>
      <c r="CW68" s="68"/>
      <c r="CX68" s="69"/>
      <c r="CY68" s="67">
        <v>0</v>
      </c>
      <c r="CZ68" s="68"/>
      <c r="DA68" s="68"/>
      <c r="DB68" s="68"/>
      <c r="DC68" s="68"/>
      <c r="DD68" s="68"/>
      <c r="DE68" s="68"/>
      <c r="DF68" s="69"/>
      <c r="DG68" s="67">
        <v>0</v>
      </c>
      <c r="DH68" s="68"/>
      <c r="DI68" s="68"/>
      <c r="DJ68" s="68"/>
      <c r="DK68" s="68"/>
      <c r="DL68" s="68"/>
      <c r="DM68" s="68"/>
      <c r="DN68" s="69"/>
      <c r="DO68" s="67">
        <v>0</v>
      </c>
      <c r="DP68" s="68"/>
      <c r="DQ68" s="68"/>
      <c r="DR68" s="68"/>
      <c r="DS68" s="68"/>
      <c r="DT68" s="68"/>
      <c r="DU68" s="68"/>
      <c r="DV68" s="69"/>
      <c r="DW68" s="67">
        <v>0</v>
      </c>
      <c r="DX68" s="68"/>
      <c r="DY68" s="68"/>
      <c r="DZ68" s="68"/>
      <c r="EA68" s="68"/>
      <c r="EB68" s="68"/>
      <c r="EC68" s="68"/>
      <c r="ED68" s="68"/>
      <c r="EE68" s="69"/>
      <c r="EF68" s="67">
        <f>BS68+CI68+CY68+DO68</f>
        <v>0</v>
      </c>
      <c r="EG68" s="68"/>
      <c r="EH68" s="68"/>
      <c r="EI68" s="68"/>
      <c r="EJ68" s="68"/>
      <c r="EK68" s="68"/>
      <c r="EL68" s="68"/>
      <c r="EM68" s="68"/>
      <c r="EN68" s="69"/>
      <c r="EO68" s="70">
        <f t="shared" si="11"/>
        <v>0</v>
      </c>
      <c r="EP68" s="71"/>
      <c r="EQ68" s="71"/>
      <c r="ER68" s="71"/>
      <c r="ES68" s="71"/>
      <c r="ET68" s="71"/>
      <c r="EU68" s="71"/>
      <c r="EV68" s="71"/>
      <c r="EW68" s="72"/>
      <c r="EX68" s="67">
        <v>0</v>
      </c>
      <c r="EY68" s="68"/>
      <c r="EZ68" s="68"/>
      <c r="FA68" s="68"/>
      <c r="FB68" s="68"/>
      <c r="FC68" s="68"/>
      <c r="FD68" s="68"/>
      <c r="FE68" s="68"/>
      <c r="FF68" s="69"/>
      <c r="FG68" s="67">
        <f>BC68-AU68</f>
        <v>0</v>
      </c>
      <c r="FH68" s="68"/>
      <c r="FI68" s="68"/>
      <c r="FJ68" s="68"/>
      <c r="FK68" s="68"/>
      <c r="FL68" s="68"/>
      <c r="FM68" s="68"/>
      <c r="FN68" s="68"/>
      <c r="FO68" s="68"/>
      <c r="FP68" s="68"/>
      <c r="FQ68" s="69"/>
      <c r="FR68" s="67">
        <f>BC68-AU68</f>
        <v>0</v>
      </c>
      <c r="FS68" s="68"/>
      <c r="FT68" s="68"/>
      <c r="FU68" s="68"/>
      <c r="FV68" s="68"/>
      <c r="FW68" s="68"/>
      <c r="FX68" s="68"/>
      <c r="FY68" s="68"/>
      <c r="FZ68" s="68"/>
      <c r="GA68" s="69"/>
      <c r="GB68" s="67">
        <v>0</v>
      </c>
      <c r="GC68" s="68"/>
      <c r="GD68" s="68"/>
      <c r="GE68" s="68"/>
      <c r="GF68" s="68"/>
      <c r="GG68" s="69"/>
      <c r="GH68" s="67"/>
      <c r="GI68" s="68"/>
      <c r="GJ68" s="68"/>
      <c r="GK68" s="68"/>
      <c r="GL68" s="68"/>
      <c r="GM68" s="68"/>
      <c r="GN68" s="68"/>
      <c r="GO68" s="68"/>
      <c r="GP68" s="68"/>
      <c r="GQ68" s="68"/>
      <c r="GR68" s="68"/>
      <c r="GS68" s="69"/>
      <c r="GT68" s="67"/>
      <c r="GU68" s="68"/>
      <c r="GV68" s="68"/>
      <c r="GW68" s="68"/>
      <c r="GX68" s="68"/>
      <c r="GY68" s="68"/>
      <c r="GZ68" s="68"/>
      <c r="HA68" s="68"/>
      <c r="HB68" s="68"/>
      <c r="HC68" s="68"/>
      <c r="HD68" s="68"/>
      <c r="HE68" s="69"/>
      <c r="HF68" s="244"/>
      <c r="HG68" s="245"/>
      <c r="HH68" s="245"/>
      <c r="HI68" s="245"/>
      <c r="HJ68" s="245"/>
      <c r="HK68" s="245"/>
      <c r="HL68" s="245"/>
      <c r="HM68" s="245"/>
      <c r="HN68" s="245"/>
      <c r="HO68" s="245"/>
      <c r="HP68" s="245"/>
      <c r="HQ68" s="245"/>
      <c r="HR68" s="245"/>
      <c r="HS68" s="245"/>
      <c r="HT68" s="245"/>
      <c r="HU68" s="245"/>
      <c r="HV68" s="245"/>
      <c r="HW68" s="245"/>
      <c r="HX68" s="245"/>
      <c r="HY68" s="245"/>
      <c r="HZ68" s="245"/>
      <c r="IA68" s="245"/>
      <c r="IB68" s="246"/>
    </row>
    <row r="69" spans="1:236" s="61" customFormat="1" ht="12.75" customHeight="1" hidden="1">
      <c r="A69" s="104" t="s">
        <v>306</v>
      </c>
      <c r="B69" s="105"/>
      <c r="C69" s="105"/>
      <c r="D69" s="105"/>
      <c r="E69" s="106"/>
      <c r="F69" s="95" t="s">
        <v>225</v>
      </c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9"/>
      <c r="AJ69" s="95">
        <v>0</v>
      </c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5">
        <f>AU70+AU71</f>
        <v>0</v>
      </c>
      <c r="AV69" s="98"/>
      <c r="AW69" s="98"/>
      <c r="AX69" s="98"/>
      <c r="AY69" s="98"/>
      <c r="AZ69" s="98"/>
      <c r="BA69" s="98"/>
      <c r="BB69" s="99"/>
      <c r="BC69" s="95">
        <f>BC70+BC71</f>
        <v>0</v>
      </c>
      <c r="BD69" s="98"/>
      <c r="BE69" s="98"/>
      <c r="BF69" s="98"/>
      <c r="BG69" s="98"/>
      <c r="BH69" s="98"/>
      <c r="BI69" s="98"/>
      <c r="BJ69" s="99"/>
      <c r="BK69" s="95">
        <f>BK70+BK71</f>
        <v>0</v>
      </c>
      <c r="BL69" s="98"/>
      <c r="BM69" s="98"/>
      <c r="BN69" s="98"/>
      <c r="BO69" s="98"/>
      <c r="BP69" s="98"/>
      <c r="BQ69" s="98"/>
      <c r="BR69" s="99"/>
      <c r="BS69" s="196">
        <f>BS70+BS71</f>
        <v>0</v>
      </c>
      <c r="BT69" s="197"/>
      <c r="BU69" s="197"/>
      <c r="BV69" s="197"/>
      <c r="BW69" s="197"/>
      <c r="BX69" s="197"/>
      <c r="BY69" s="197"/>
      <c r="BZ69" s="198"/>
      <c r="CA69" s="95">
        <f>CA70+CA71</f>
        <v>0</v>
      </c>
      <c r="CB69" s="98"/>
      <c r="CC69" s="98"/>
      <c r="CD69" s="98"/>
      <c r="CE69" s="98"/>
      <c r="CF69" s="98"/>
      <c r="CG69" s="98"/>
      <c r="CH69" s="99"/>
      <c r="CI69" s="95">
        <f>CI70+CI71</f>
        <v>0</v>
      </c>
      <c r="CJ69" s="98"/>
      <c r="CK69" s="98"/>
      <c r="CL69" s="98"/>
      <c r="CM69" s="98"/>
      <c r="CN69" s="98"/>
      <c r="CO69" s="98"/>
      <c r="CP69" s="99"/>
      <c r="CQ69" s="95">
        <f>CQ70+CQ71</f>
        <v>0</v>
      </c>
      <c r="CR69" s="98"/>
      <c r="CS69" s="98"/>
      <c r="CT69" s="98"/>
      <c r="CU69" s="98"/>
      <c r="CV69" s="98"/>
      <c r="CW69" s="98"/>
      <c r="CX69" s="99"/>
      <c r="CY69" s="95">
        <f>CY70+CY71</f>
        <v>0</v>
      </c>
      <c r="CZ69" s="98"/>
      <c r="DA69" s="98"/>
      <c r="DB69" s="98"/>
      <c r="DC69" s="98"/>
      <c r="DD69" s="98"/>
      <c r="DE69" s="98"/>
      <c r="DF69" s="99"/>
      <c r="DG69" s="95">
        <f>DG70+DG71</f>
        <v>0</v>
      </c>
      <c r="DH69" s="98"/>
      <c r="DI69" s="98"/>
      <c r="DJ69" s="98"/>
      <c r="DK69" s="98"/>
      <c r="DL69" s="98"/>
      <c r="DM69" s="98"/>
      <c r="DN69" s="99"/>
      <c r="DO69" s="95">
        <f>DO70+DO71</f>
        <v>0</v>
      </c>
      <c r="DP69" s="98"/>
      <c r="DQ69" s="98"/>
      <c r="DR69" s="98"/>
      <c r="DS69" s="98"/>
      <c r="DT69" s="98"/>
      <c r="DU69" s="98"/>
      <c r="DV69" s="99"/>
      <c r="DW69" s="95">
        <f>DW70+DW71</f>
        <v>0</v>
      </c>
      <c r="DX69" s="98"/>
      <c r="DY69" s="98"/>
      <c r="DZ69" s="98"/>
      <c r="EA69" s="98"/>
      <c r="EB69" s="98"/>
      <c r="EC69" s="98"/>
      <c r="ED69" s="98"/>
      <c r="EE69" s="99"/>
      <c r="EF69" s="95">
        <f>EF70+EF71</f>
        <v>0</v>
      </c>
      <c r="EG69" s="98"/>
      <c r="EH69" s="98"/>
      <c r="EI69" s="98"/>
      <c r="EJ69" s="98"/>
      <c r="EK69" s="98"/>
      <c r="EL69" s="98"/>
      <c r="EM69" s="98"/>
      <c r="EN69" s="99"/>
      <c r="EO69" s="70">
        <f t="shared" si="11"/>
        <v>0</v>
      </c>
      <c r="EP69" s="71"/>
      <c r="EQ69" s="71"/>
      <c r="ER69" s="71"/>
      <c r="ES69" s="71"/>
      <c r="ET69" s="71"/>
      <c r="EU69" s="71"/>
      <c r="EV69" s="71"/>
      <c r="EW69" s="72"/>
      <c r="EX69" s="95">
        <f>EX70+EX71</f>
        <v>0</v>
      </c>
      <c r="EY69" s="98"/>
      <c r="EZ69" s="98"/>
      <c r="FA69" s="98"/>
      <c r="FB69" s="98"/>
      <c r="FC69" s="98"/>
      <c r="FD69" s="98"/>
      <c r="FE69" s="98"/>
      <c r="FF69" s="99"/>
      <c r="FG69" s="95">
        <f>FG70</f>
        <v>0</v>
      </c>
      <c r="FH69" s="98"/>
      <c r="FI69" s="98"/>
      <c r="FJ69" s="98"/>
      <c r="FK69" s="98"/>
      <c r="FL69" s="98"/>
      <c r="FM69" s="98"/>
      <c r="FN69" s="98"/>
      <c r="FO69" s="98"/>
      <c r="FP69" s="98"/>
      <c r="FQ69" s="99"/>
      <c r="FR69" s="95">
        <f>FR70</f>
        <v>0</v>
      </c>
      <c r="FS69" s="98"/>
      <c r="FT69" s="98"/>
      <c r="FU69" s="98"/>
      <c r="FV69" s="98"/>
      <c r="FW69" s="98"/>
      <c r="FX69" s="98"/>
      <c r="FY69" s="98"/>
      <c r="FZ69" s="98"/>
      <c r="GA69" s="99"/>
      <c r="GB69" s="95">
        <v>0</v>
      </c>
      <c r="GC69" s="98"/>
      <c r="GD69" s="98"/>
      <c r="GE69" s="98"/>
      <c r="GF69" s="98"/>
      <c r="GG69" s="99"/>
      <c r="GH69" s="95">
        <f>SUM(GH70:GS71)</f>
        <v>0</v>
      </c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99"/>
      <c r="GT69" s="95">
        <f>SUM(GT70:HE71)</f>
        <v>0</v>
      </c>
      <c r="GU69" s="98"/>
      <c r="GV69" s="98"/>
      <c r="GW69" s="98"/>
      <c r="GX69" s="98"/>
      <c r="GY69" s="98"/>
      <c r="GZ69" s="98"/>
      <c r="HA69" s="98"/>
      <c r="HB69" s="98"/>
      <c r="HC69" s="98"/>
      <c r="HD69" s="98"/>
      <c r="HE69" s="99"/>
      <c r="HF69" s="247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4"/>
    </row>
    <row r="70" spans="1:236" s="7" customFormat="1" ht="48" customHeight="1" hidden="1">
      <c r="A70" s="94" t="s">
        <v>307</v>
      </c>
      <c r="B70" s="68"/>
      <c r="C70" s="68"/>
      <c r="D70" s="68"/>
      <c r="E70" s="69"/>
      <c r="F70" s="190" t="s">
        <v>230</v>
      </c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2"/>
      <c r="AJ70" s="67">
        <v>0</v>
      </c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7">
        <v>0</v>
      </c>
      <c r="AV70" s="68"/>
      <c r="AW70" s="68"/>
      <c r="AX70" s="68"/>
      <c r="AY70" s="68"/>
      <c r="AZ70" s="68"/>
      <c r="BA70" s="68"/>
      <c r="BB70" s="69"/>
      <c r="BC70" s="67">
        <f>BS70+CI70+CY70+DO70</f>
        <v>0</v>
      </c>
      <c r="BD70" s="68"/>
      <c r="BE70" s="68"/>
      <c r="BF70" s="68"/>
      <c r="BG70" s="68"/>
      <c r="BH70" s="68"/>
      <c r="BI70" s="68"/>
      <c r="BJ70" s="69"/>
      <c r="BK70" s="67">
        <v>0</v>
      </c>
      <c r="BL70" s="68"/>
      <c r="BM70" s="68"/>
      <c r="BN70" s="68"/>
      <c r="BO70" s="68"/>
      <c r="BP70" s="68"/>
      <c r="BQ70" s="68"/>
      <c r="BR70" s="69"/>
      <c r="BS70" s="79">
        <v>0</v>
      </c>
      <c r="BT70" s="80"/>
      <c r="BU70" s="80"/>
      <c r="BV70" s="80"/>
      <c r="BW70" s="80"/>
      <c r="BX70" s="80"/>
      <c r="BY70" s="80"/>
      <c r="BZ70" s="81"/>
      <c r="CA70" s="67">
        <v>0</v>
      </c>
      <c r="CB70" s="68"/>
      <c r="CC70" s="68"/>
      <c r="CD70" s="68"/>
      <c r="CE70" s="68"/>
      <c r="CF70" s="68"/>
      <c r="CG70" s="68"/>
      <c r="CH70" s="69"/>
      <c r="CI70" s="67">
        <v>0</v>
      </c>
      <c r="CJ70" s="68"/>
      <c r="CK70" s="68"/>
      <c r="CL70" s="68"/>
      <c r="CM70" s="68"/>
      <c r="CN70" s="68"/>
      <c r="CO70" s="68"/>
      <c r="CP70" s="69"/>
      <c r="CQ70" s="67">
        <v>0</v>
      </c>
      <c r="CR70" s="68"/>
      <c r="CS70" s="68"/>
      <c r="CT70" s="68"/>
      <c r="CU70" s="68"/>
      <c r="CV70" s="68"/>
      <c r="CW70" s="68"/>
      <c r="CX70" s="69"/>
      <c r="CY70" s="67">
        <v>0</v>
      </c>
      <c r="CZ70" s="68"/>
      <c r="DA70" s="68"/>
      <c r="DB70" s="68"/>
      <c r="DC70" s="68"/>
      <c r="DD70" s="68"/>
      <c r="DE70" s="68"/>
      <c r="DF70" s="69"/>
      <c r="DG70" s="67">
        <v>0</v>
      </c>
      <c r="DH70" s="68"/>
      <c r="DI70" s="68"/>
      <c r="DJ70" s="68"/>
      <c r="DK70" s="68"/>
      <c r="DL70" s="68"/>
      <c r="DM70" s="68"/>
      <c r="DN70" s="69"/>
      <c r="DO70" s="67">
        <v>0</v>
      </c>
      <c r="DP70" s="68"/>
      <c r="DQ70" s="68"/>
      <c r="DR70" s="68"/>
      <c r="DS70" s="68"/>
      <c r="DT70" s="68"/>
      <c r="DU70" s="68"/>
      <c r="DV70" s="69"/>
      <c r="DW70" s="67">
        <f>EF70</f>
        <v>0</v>
      </c>
      <c r="DX70" s="68"/>
      <c r="DY70" s="68"/>
      <c r="DZ70" s="68"/>
      <c r="EA70" s="68"/>
      <c r="EB70" s="68"/>
      <c r="EC70" s="68"/>
      <c r="ED70" s="68"/>
      <c r="EE70" s="69"/>
      <c r="EF70" s="67">
        <f>BS70+CI70+CY70+DO70</f>
        <v>0</v>
      </c>
      <c r="EG70" s="68"/>
      <c r="EH70" s="68"/>
      <c r="EI70" s="68"/>
      <c r="EJ70" s="68"/>
      <c r="EK70" s="68"/>
      <c r="EL70" s="68"/>
      <c r="EM70" s="68"/>
      <c r="EN70" s="69"/>
      <c r="EO70" s="70">
        <f t="shared" si="11"/>
        <v>0</v>
      </c>
      <c r="EP70" s="71"/>
      <c r="EQ70" s="71"/>
      <c r="ER70" s="71"/>
      <c r="ES70" s="71"/>
      <c r="ET70" s="71"/>
      <c r="EU70" s="71"/>
      <c r="EV70" s="71"/>
      <c r="EW70" s="72"/>
      <c r="EX70" s="67">
        <v>0</v>
      </c>
      <c r="EY70" s="68"/>
      <c r="EZ70" s="68"/>
      <c r="FA70" s="68"/>
      <c r="FB70" s="68"/>
      <c r="FC70" s="68"/>
      <c r="FD70" s="68"/>
      <c r="FE70" s="68"/>
      <c r="FF70" s="69"/>
      <c r="FG70" s="67">
        <f aca="true" t="shared" si="12" ref="FG70:FG75">BC70-AU70</f>
        <v>0</v>
      </c>
      <c r="FH70" s="68"/>
      <c r="FI70" s="68"/>
      <c r="FJ70" s="68"/>
      <c r="FK70" s="68"/>
      <c r="FL70" s="68"/>
      <c r="FM70" s="68"/>
      <c r="FN70" s="68"/>
      <c r="FO70" s="68"/>
      <c r="FP70" s="68"/>
      <c r="FQ70" s="69"/>
      <c r="FR70" s="67">
        <f>BC70-AU70</f>
        <v>0</v>
      </c>
      <c r="FS70" s="68"/>
      <c r="FT70" s="68"/>
      <c r="FU70" s="68"/>
      <c r="FV70" s="68"/>
      <c r="FW70" s="68"/>
      <c r="FX70" s="68"/>
      <c r="FY70" s="68"/>
      <c r="FZ70" s="68"/>
      <c r="GA70" s="69"/>
      <c r="GB70" s="67">
        <v>0</v>
      </c>
      <c r="GC70" s="68"/>
      <c r="GD70" s="68"/>
      <c r="GE70" s="68"/>
      <c r="GF70" s="68"/>
      <c r="GG70" s="69"/>
      <c r="GH70" s="67"/>
      <c r="GI70" s="68"/>
      <c r="GJ70" s="68"/>
      <c r="GK70" s="68"/>
      <c r="GL70" s="68"/>
      <c r="GM70" s="68"/>
      <c r="GN70" s="68"/>
      <c r="GO70" s="68"/>
      <c r="GP70" s="68"/>
      <c r="GQ70" s="68"/>
      <c r="GR70" s="68"/>
      <c r="GS70" s="69"/>
      <c r="GT70" s="67"/>
      <c r="GU70" s="68"/>
      <c r="GV70" s="68"/>
      <c r="GW70" s="68"/>
      <c r="GX70" s="68"/>
      <c r="GY70" s="68"/>
      <c r="GZ70" s="68"/>
      <c r="HA70" s="68"/>
      <c r="HB70" s="68"/>
      <c r="HC70" s="68"/>
      <c r="HD70" s="68"/>
      <c r="HE70" s="69"/>
      <c r="HF70" s="251" t="s">
        <v>287</v>
      </c>
      <c r="HG70" s="252"/>
      <c r="HH70" s="252"/>
      <c r="HI70" s="252"/>
      <c r="HJ70" s="252"/>
      <c r="HK70" s="252"/>
      <c r="HL70" s="252"/>
      <c r="HM70" s="252"/>
      <c r="HN70" s="252"/>
      <c r="HO70" s="252"/>
      <c r="HP70" s="252"/>
      <c r="HQ70" s="252"/>
      <c r="HR70" s="252"/>
      <c r="HS70" s="252"/>
      <c r="HT70" s="252"/>
      <c r="HU70" s="252"/>
      <c r="HV70" s="252"/>
      <c r="HW70" s="252"/>
      <c r="HX70" s="252"/>
      <c r="HY70" s="252"/>
      <c r="HZ70" s="252"/>
      <c r="IA70" s="252"/>
      <c r="IB70" s="253"/>
    </row>
    <row r="71" spans="1:236" s="59" customFormat="1" ht="24.75" customHeight="1" hidden="1">
      <c r="A71" s="183" t="s">
        <v>308</v>
      </c>
      <c r="B71" s="116"/>
      <c r="C71" s="116"/>
      <c r="D71" s="116"/>
      <c r="E71" s="117"/>
      <c r="F71" s="187" t="s">
        <v>278</v>
      </c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9"/>
      <c r="AJ71" s="115">
        <v>0</v>
      </c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5">
        <f>BK71+CA71+CQ71+DG71</f>
        <v>0</v>
      </c>
      <c r="AV71" s="116"/>
      <c r="AW71" s="116"/>
      <c r="AX71" s="116"/>
      <c r="AY71" s="116"/>
      <c r="AZ71" s="116"/>
      <c r="BA71" s="116"/>
      <c r="BB71" s="117"/>
      <c r="BC71" s="115">
        <f>BS71+CI71+CY71+DO71</f>
        <v>0</v>
      </c>
      <c r="BD71" s="116"/>
      <c r="BE71" s="116"/>
      <c r="BF71" s="116"/>
      <c r="BG71" s="116"/>
      <c r="BH71" s="116"/>
      <c r="BI71" s="116"/>
      <c r="BJ71" s="117"/>
      <c r="BK71" s="115">
        <v>0</v>
      </c>
      <c r="BL71" s="116"/>
      <c r="BM71" s="116"/>
      <c r="BN71" s="116"/>
      <c r="BO71" s="116"/>
      <c r="BP71" s="116"/>
      <c r="BQ71" s="116"/>
      <c r="BR71" s="117"/>
      <c r="BS71" s="235">
        <v>0</v>
      </c>
      <c r="BT71" s="236"/>
      <c r="BU71" s="236"/>
      <c r="BV71" s="236"/>
      <c r="BW71" s="236"/>
      <c r="BX71" s="236"/>
      <c r="BY71" s="236"/>
      <c r="BZ71" s="237"/>
      <c r="CA71" s="115">
        <v>0</v>
      </c>
      <c r="CB71" s="116"/>
      <c r="CC71" s="116"/>
      <c r="CD71" s="116"/>
      <c r="CE71" s="116"/>
      <c r="CF71" s="116"/>
      <c r="CG71" s="116"/>
      <c r="CH71" s="117"/>
      <c r="CI71" s="115">
        <v>0</v>
      </c>
      <c r="CJ71" s="116"/>
      <c r="CK71" s="116"/>
      <c r="CL71" s="116"/>
      <c r="CM71" s="116"/>
      <c r="CN71" s="116"/>
      <c r="CO71" s="116"/>
      <c r="CP71" s="117"/>
      <c r="CQ71" s="115">
        <v>0</v>
      </c>
      <c r="CR71" s="116"/>
      <c r="CS71" s="116"/>
      <c r="CT71" s="116"/>
      <c r="CU71" s="116"/>
      <c r="CV71" s="116"/>
      <c r="CW71" s="116"/>
      <c r="CX71" s="117"/>
      <c r="CY71" s="115">
        <v>0</v>
      </c>
      <c r="CZ71" s="116"/>
      <c r="DA71" s="116"/>
      <c r="DB71" s="116"/>
      <c r="DC71" s="116"/>
      <c r="DD71" s="116"/>
      <c r="DE71" s="116"/>
      <c r="DF71" s="117"/>
      <c r="DG71" s="115">
        <v>0</v>
      </c>
      <c r="DH71" s="116"/>
      <c r="DI71" s="116"/>
      <c r="DJ71" s="116"/>
      <c r="DK71" s="116"/>
      <c r="DL71" s="116"/>
      <c r="DM71" s="116"/>
      <c r="DN71" s="117"/>
      <c r="DO71" s="115">
        <v>0</v>
      </c>
      <c r="DP71" s="116"/>
      <c r="DQ71" s="116"/>
      <c r="DR71" s="116"/>
      <c r="DS71" s="116"/>
      <c r="DT71" s="116"/>
      <c r="DU71" s="116"/>
      <c r="DV71" s="117"/>
      <c r="DW71" s="115">
        <f>EF71</f>
        <v>0</v>
      </c>
      <c r="DX71" s="116"/>
      <c r="DY71" s="116"/>
      <c r="DZ71" s="116"/>
      <c r="EA71" s="116"/>
      <c r="EB71" s="116"/>
      <c r="EC71" s="116"/>
      <c r="ED71" s="116"/>
      <c r="EE71" s="117"/>
      <c r="EF71" s="115">
        <f>BS71+CI71+CY71+DO71</f>
        <v>0</v>
      </c>
      <c r="EG71" s="116"/>
      <c r="EH71" s="116"/>
      <c r="EI71" s="116"/>
      <c r="EJ71" s="116"/>
      <c r="EK71" s="116"/>
      <c r="EL71" s="116"/>
      <c r="EM71" s="116"/>
      <c r="EN71" s="117"/>
      <c r="EO71" s="70">
        <f t="shared" si="11"/>
        <v>0</v>
      </c>
      <c r="EP71" s="71"/>
      <c r="EQ71" s="71"/>
      <c r="ER71" s="71"/>
      <c r="ES71" s="71"/>
      <c r="ET71" s="71"/>
      <c r="EU71" s="71"/>
      <c r="EV71" s="71"/>
      <c r="EW71" s="72"/>
      <c r="EX71" s="115">
        <v>0</v>
      </c>
      <c r="EY71" s="116"/>
      <c r="EZ71" s="116"/>
      <c r="FA71" s="116"/>
      <c r="FB71" s="116"/>
      <c r="FC71" s="116"/>
      <c r="FD71" s="116"/>
      <c r="FE71" s="116"/>
      <c r="FF71" s="117"/>
      <c r="FG71" s="67">
        <f t="shared" si="12"/>
        <v>0</v>
      </c>
      <c r="FH71" s="68"/>
      <c r="FI71" s="68"/>
      <c r="FJ71" s="68"/>
      <c r="FK71" s="68"/>
      <c r="FL71" s="68"/>
      <c r="FM71" s="68"/>
      <c r="FN71" s="68"/>
      <c r="FO71" s="68"/>
      <c r="FP71" s="68"/>
      <c r="FQ71" s="69"/>
      <c r="FR71" s="115">
        <f>BC71-AU71</f>
        <v>0</v>
      </c>
      <c r="FS71" s="116"/>
      <c r="FT71" s="116"/>
      <c r="FU71" s="116"/>
      <c r="FV71" s="116"/>
      <c r="FW71" s="116"/>
      <c r="FX71" s="116"/>
      <c r="FY71" s="116"/>
      <c r="FZ71" s="116"/>
      <c r="GA71" s="117"/>
      <c r="GB71" s="115">
        <v>0</v>
      </c>
      <c r="GC71" s="116"/>
      <c r="GD71" s="116"/>
      <c r="GE71" s="116"/>
      <c r="GF71" s="116"/>
      <c r="GG71" s="117"/>
      <c r="GH71" s="115"/>
      <c r="GI71" s="116"/>
      <c r="GJ71" s="116"/>
      <c r="GK71" s="116"/>
      <c r="GL71" s="116"/>
      <c r="GM71" s="116"/>
      <c r="GN71" s="116"/>
      <c r="GO71" s="116"/>
      <c r="GP71" s="116"/>
      <c r="GQ71" s="116"/>
      <c r="GR71" s="116"/>
      <c r="GS71" s="117"/>
      <c r="GT71" s="115"/>
      <c r="GU71" s="116"/>
      <c r="GV71" s="116"/>
      <c r="GW71" s="116"/>
      <c r="GX71" s="116"/>
      <c r="GY71" s="116"/>
      <c r="GZ71" s="116"/>
      <c r="HA71" s="116"/>
      <c r="HB71" s="116"/>
      <c r="HC71" s="116"/>
      <c r="HD71" s="116"/>
      <c r="HE71" s="117"/>
      <c r="HF71" s="247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3"/>
      <c r="HR71" s="73"/>
      <c r="HS71" s="73"/>
      <c r="HT71" s="73"/>
      <c r="HU71" s="73"/>
      <c r="HV71" s="73"/>
      <c r="HW71" s="73"/>
      <c r="HX71" s="73"/>
      <c r="HY71" s="73"/>
      <c r="HZ71" s="73"/>
      <c r="IA71" s="73"/>
      <c r="IB71" s="74"/>
    </row>
    <row r="72" spans="1:236" s="7" customFormat="1" ht="12.75" customHeight="1" hidden="1">
      <c r="A72" s="202" t="s">
        <v>27</v>
      </c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4"/>
      <c r="AJ72" s="100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100"/>
      <c r="AV72" s="96"/>
      <c r="AW72" s="96"/>
      <c r="AX72" s="96"/>
      <c r="AY72" s="96"/>
      <c r="AZ72" s="96"/>
      <c r="BA72" s="96"/>
      <c r="BB72" s="97"/>
      <c r="BC72" s="100"/>
      <c r="BD72" s="96"/>
      <c r="BE72" s="96"/>
      <c r="BF72" s="96"/>
      <c r="BG72" s="96"/>
      <c r="BH72" s="96"/>
      <c r="BI72" s="96"/>
      <c r="BJ72" s="97"/>
      <c r="BK72" s="100"/>
      <c r="BL72" s="96"/>
      <c r="BM72" s="96"/>
      <c r="BN72" s="96"/>
      <c r="BO72" s="96"/>
      <c r="BP72" s="96"/>
      <c r="BQ72" s="96"/>
      <c r="BR72" s="97"/>
      <c r="BS72" s="196"/>
      <c r="BT72" s="197"/>
      <c r="BU72" s="197"/>
      <c r="BV72" s="197"/>
      <c r="BW72" s="197"/>
      <c r="BX72" s="197"/>
      <c r="BY72" s="197"/>
      <c r="BZ72" s="198"/>
      <c r="CA72" s="100"/>
      <c r="CB72" s="96"/>
      <c r="CC72" s="96"/>
      <c r="CD72" s="96"/>
      <c r="CE72" s="96"/>
      <c r="CF72" s="96"/>
      <c r="CG72" s="96"/>
      <c r="CH72" s="97"/>
      <c r="CI72" s="100"/>
      <c r="CJ72" s="96"/>
      <c r="CK72" s="96"/>
      <c r="CL72" s="96"/>
      <c r="CM72" s="96"/>
      <c r="CN72" s="96"/>
      <c r="CO72" s="96"/>
      <c r="CP72" s="97"/>
      <c r="CQ72" s="100"/>
      <c r="CR72" s="96"/>
      <c r="CS72" s="96"/>
      <c r="CT72" s="96"/>
      <c r="CU72" s="96"/>
      <c r="CV72" s="96"/>
      <c r="CW72" s="96"/>
      <c r="CX72" s="97"/>
      <c r="CY72" s="100"/>
      <c r="CZ72" s="96"/>
      <c r="DA72" s="96"/>
      <c r="DB72" s="96"/>
      <c r="DC72" s="96"/>
      <c r="DD72" s="96"/>
      <c r="DE72" s="96"/>
      <c r="DF72" s="97"/>
      <c r="DG72" s="100"/>
      <c r="DH72" s="96"/>
      <c r="DI72" s="96"/>
      <c r="DJ72" s="96"/>
      <c r="DK72" s="96"/>
      <c r="DL72" s="96"/>
      <c r="DM72" s="96"/>
      <c r="DN72" s="97"/>
      <c r="DO72" s="100"/>
      <c r="DP72" s="96"/>
      <c r="DQ72" s="96"/>
      <c r="DR72" s="96"/>
      <c r="DS72" s="96"/>
      <c r="DT72" s="96"/>
      <c r="DU72" s="96"/>
      <c r="DV72" s="97"/>
      <c r="DW72" s="100"/>
      <c r="DX72" s="96"/>
      <c r="DY72" s="96"/>
      <c r="DZ72" s="96"/>
      <c r="EA72" s="96"/>
      <c r="EB72" s="96"/>
      <c r="EC72" s="96"/>
      <c r="ED72" s="96"/>
      <c r="EE72" s="97"/>
      <c r="EF72" s="100"/>
      <c r="EG72" s="96"/>
      <c r="EH72" s="96"/>
      <c r="EI72" s="96"/>
      <c r="EJ72" s="96"/>
      <c r="EK72" s="96"/>
      <c r="EL72" s="96"/>
      <c r="EM72" s="96"/>
      <c r="EN72" s="97"/>
      <c r="EO72" s="70">
        <f t="shared" si="11"/>
        <v>0</v>
      </c>
      <c r="EP72" s="71"/>
      <c r="EQ72" s="71"/>
      <c r="ER72" s="71"/>
      <c r="ES72" s="71"/>
      <c r="ET72" s="71"/>
      <c r="EU72" s="71"/>
      <c r="EV72" s="71"/>
      <c r="EW72" s="72"/>
      <c r="EX72" s="100"/>
      <c r="EY72" s="96"/>
      <c r="EZ72" s="96"/>
      <c r="FA72" s="96"/>
      <c r="FB72" s="96"/>
      <c r="FC72" s="96"/>
      <c r="FD72" s="96"/>
      <c r="FE72" s="96"/>
      <c r="FF72" s="97"/>
      <c r="FG72" s="67">
        <f t="shared" si="12"/>
        <v>0</v>
      </c>
      <c r="FH72" s="68"/>
      <c r="FI72" s="68"/>
      <c r="FJ72" s="68"/>
      <c r="FK72" s="68"/>
      <c r="FL72" s="68"/>
      <c r="FM72" s="68"/>
      <c r="FN72" s="68"/>
      <c r="FO72" s="68"/>
      <c r="FP72" s="68"/>
      <c r="FQ72" s="69"/>
      <c r="FR72" s="100"/>
      <c r="FS72" s="96"/>
      <c r="FT72" s="96"/>
      <c r="FU72" s="96"/>
      <c r="FV72" s="96"/>
      <c r="FW72" s="96"/>
      <c r="FX72" s="96"/>
      <c r="FY72" s="96"/>
      <c r="FZ72" s="96"/>
      <c r="GA72" s="97"/>
      <c r="GB72" s="67" t="e">
        <f>FR72*100/AU72</f>
        <v>#DIV/0!</v>
      </c>
      <c r="GC72" s="68"/>
      <c r="GD72" s="68"/>
      <c r="GE72" s="68"/>
      <c r="GF72" s="68"/>
      <c r="GG72" s="69"/>
      <c r="GH72" s="100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97"/>
      <c r="GT72" s="100"/>
      <c r="GU72" s="96"/>
      <c r="GV72" s="96"/>
      <c r="GW72" s="96"/>
      <c r="GX72" s="96"/>
      <c r="GY72" s="96"/>
      <c r="GZ72" s="96"/>
      <c r="HA72" s="96"/>
      <c r="HB72" s="96"/>
      <c r="HC72" s="96"/>
      <c r="HD72" s="96"/>
      <c r="HE72" s="97"/>
      <c r="HF72" s="247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3"/>
      <c r="HR72" s="73"/>
      <c r="HS72" s="73"/>
      <c r="HT72" s="73"/>
      <c r="HU72" s="73"/>
      <c r="HV72" s="73"/>
      <c r="HW72" s="73"/>
      <c r="HX72" s="73"/>
      <c r="HY72" s="73"/>
      <c r="HZ72" s="73"/>
      <c r="IA72" s="73"/>
      <c r="IB72" s="74"/>
    </row>
    <row r="73" spans="1:236" s="7" customFormat="1" ht="22.5" customHeight="1" hidden="1">
      <c r="A73" s="104"/>
      <c r="B73" s="105"/>
      <c r="C73" s="105"/>
      <c r="D73" s="105"/>
      <c r="E73" s="106"/>
      <c r="F73" s="205" t="s">
        <v>28</v>
      </c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7"/>
      <c r="AJ73" s="100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100"/>
      <c r="AV73" s="96"/>
      <c r="AW73" s="96"/>
      <c r="AX73" s="96"/>
      <c r="AY73" s="96"/>
      <c r="AZ73" s="96"/>
      <c r="BA73" s="96"/>
      <c r="BB73" s="97"/>
      <c r="BC73" s="100"/>
      <c r="BD73" s="96"/>
      <c r="BE73" s="96"/>
      <c r="BF73" s="96"/>
      <c r="BG73" s="96"/>
      <c r="BH73" s="96"/>
      <c r="BI73" s="96"/>
      <c r="BJ73" s="97"/>
      <c r="BK73" s="100"/>
      <c r="BL73" s="96"/>
      <c r="BM73" s="96"/>
      <c r="BN73" s="96"/>
      <c r="BO73" s="96"/>
      <c r="BP73" s="96"/>
      <c r="BQ73" s="96"/>
      <c r="BR73" s="97"/>
      <c r="BS73" s="196"/>
      <c r="BT73" s="197"/>
      <c r="BU73" s="197"/>
      <c r="BV73" s="197"/>
      <c r="BW73" s="197"/>
      <c r="BX73" s="197"/>
      <c r="BY73" s="197"/>
      <c r="BZ73" s="198"/>
      <c r="CA73" s="100"/>
      <c r="CB73" s="96"/>
      <c r="CC73" s="96"/>
      <c r="CD73" s="96"/>
      <c r="CE73" s="96"/>
      <c r="CF73" s="96"/>
      <c r="CG73" s="96"/>
      <c r="CH73" s="97"/>
      <c r="CI73" s="100"/>
      <c r="CJ73" s="96"/>
      <c r="CK73" s="96"/>
      <c r="CL73" s="96"/>
      <c r="CM73" s="96"/>
      <c r="CN73" s="96"/>
      <c r="CO73" s="96"/>
      <c r="CP73" s="97"/>
      <c r="CQ73" s="100"/>
      <c r="CR73" s="96"/>
      <c r="CS73" s="96"/>
      <c r="CT73" s="96"/>
      <c r="CU73" s="96"/>
      <c r="CV73" s="96"/>
      <c r="CW73" s="96"/>
      <c r="CX73" s="97"/>
      <c r="CY73" s="100"/>
      <c r="CZ73" s="96"/>
      <c r="DA73" s="96"/>
      <c r="DB73" s="96"/>
      <c r="DC73" s="96"/>
      <c r="DD73" s="96"/>
      <c r="DE73" s="96"/>
      <c r="DF73" s="97"/>
      <c r="DG73" s="100"/>
      <c r="DH73" s="96"/>
      <c r="DI73" s="96"/>
      <c r="DJ73" s="96"/>
      <c r="DK73" s="96"/>
      <c r="DL73" s="96"/>
      <c r="DM73" s="96"/>
      <c r="DN73" s="97"/>
      <c r="DO73" s="100"/>
      <c r="DP73" s="96"/>
      <c r="DQ73" s="96"/>
      <c r="DR73" s="96"/>
      <c r="DS73" s="96"/>
      <c r="DT73" s="96"/>
      <c r="DU73" s="96"/>
      <c r="DV73" s="97"/>
      <c r="DW73" s="100"/>
      <c r="DX73" s="96"/>
      <c r="DY73" s="96"/>
      <c r="DZ73" s="96"/>
      <c r="EA73" s="96"/>
      <c r="EB73" s="96"/>
      <c r="EC73" s="96"/>
      <c r="ED73" s="96"/>
      <c r="EE73" s="97"/>
      <c r="EF73" s="100"/>
      <c r="EG73" s="96"/>
      <c r="EH73" s="96"/>
      <c r="EI73" s="96"/>
      <c r="EJ73" s="96"/>
      <c r="EK73" s="96"/>
      <c r="EL73" s="96"/>
      <c r="EM73" s="96"/>
      <c r="EN73" s="97"/>
      <c r="EO73" s="70">
        <f t="shared" si="11"/>
        <v>0</v>
      </c>
      <c r="EP73" s="71"/>
      <c r="EQ73" s="71"/>
      <c r="ER73" s="71"/>
      <c r="ES73" s="71"/>
      <c r="ET73" s="71"/>
      <c r="EU73" s="71"/>
      <c r="EV73" s="71"/>
      <c r="EW73" s="72"/>
      <c r="EX73" s="100"/>
      <c r="EY73" s="96"/>
      <c r="EZ73" s="96"/>
      <c r="FA73" s="96"/>
      <c r="FB73" s="96"/>
      <c r="FC73" s="96"/>
      <c r="FD73" s="96"/>
      <c r="FE73" s="96"/>
      <c r="FF73" s="97"/>
      <c r="FG73" s="67">
        <f t="shared" si="12"/>
        <v>0</v>
      </c>
      <c r="FH73" s="68"/>
      <c r="FI73" s="68"/>
      <c r="FJ73" s="68"/>
      <c r="FK73" s="68"/>
      <c r="FL73" s="68"/>
      <c r="FM73" s="68"/>
      <c r="FN73" s="68"/>
      <c r="FO73" s="68"/>
      <c r="FP73" s="68"/>
      <c r="FQ73" s="69"/>
      <c r="FR73" s="100"/>
      <c r="FS73" s="96"/>
      <c r="FT73" s="96"/>
      <c r="FU73" s="96"/>
      <c r="FV73" s="96"/>
      <c r="FW73" s="96"/>
      <c r="FX73" s="96"/>
      <c r="FY73" s="96"/>
      <c r="FZ73" s="96"/>
      <c r="GA73" s="97"/>
      <c r="GB73" s="67" t="e">
        <f>FR73*100/AU73</f>
        <v>#DIV/0!</v>
      </c>
      <c r="GC73" s="68"/>
      <c r="GD73" s="68"/>
      <c r="GE73" s="68"/>
      <c r="GF73" s="68"/>
      <c r="GG73" s="69"/>
      <c r="GH73" s="100"/>
      <c r="GI73" s="96"/>
      <c r="GJ73" s="96"/>
      <c r="GK73" s="96"/>
      <c r="GL73" s="96"/>
      <c r="GM73" s="96"/>
      <c r="GN73" s="96"/>
      <c r="GO73" s="96"/>
      <c r="GP73" s="96"/>
      <c r="GQ73" s="96"/>
      <c r="GR73" s="96"/>
      <c r="GS73" s="97"/>
      <c r="GT73" s="100"/>
      <c r="GU73" s="96"/>
      <c r="GV73" s="96"/>
      <c r="GW73" s="96"/>
      <c r="GX73" s="96"/>
      <c r="GY73" s="96"/>
      <c r="GZ73" s="96"/>
      <c r="HA73" s="96"/>
      <c r="HB73" s="96"/>
      <c r="HC73" s="96"/>
      <c r="HD73" s="96"/>
      <c r="HE73" s="97"/>
      <c r="HF73" s="247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3"/>
      <c r="HR73" s="73"/>
      <c r="HS73" s="73"/>
      <c r="HT73" s="73"/>
      <c r="HU73" s="73"/>
      <c r="HV73" s="73"/>
      <c r="HW73" s="73"/>
      <c r="HX73" s="73"/>
      <c r="HY73" s="73"/>
      <c r="HZ73" s="73"/>
      <c r="IA73" s="73"/>
      <c r="IB73" s="74"/>
    </row>
    <row r="74" spans="1:236" s="7" customFormat="1" ht="11.25" customHeight="1" hidden="1">
      <c r="A74" s="82" t="s">
        <v>19</v>
      </c>
      <c r="B74" s="83"/>
      <c r="C74" s="83"/>
      <c r="D74" s="83"/>
      <c r="E74" s="84"/>
      <c r="F74" s="208" t="s">
        <v>20</v>
      </c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10"/>
      <c r="AJ74" s="70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0"/>
      <c r="AV74" s="71"/>
      <c r="AW74" s="71"/>
      <c r="AX74" s="71"/>
      <c r="AY74" s="71"/>
      <c r="AZ74" s="71"/>
      <c r="BA74" s="71"/>
      <c r="BB74" s="72"/>
      <c r="BC74" s="70"/>
      <c r="BD74" s="71"/>
      <c r="BE74" s="71"/>
      <c r="BF74" s="71"/>
      <c r="BG74" s="71"/>
      <c r="BH74" s="71"/>
      <c r="BI74" s="71"/>
      <c r="BJ74" s="72"/>
      <c r="BK74" s="70"/>
      <c r="BL74" s="71"/>
      <c r="BM74" s="71"/>
      <c r="BN74" s="71"/>
      <c r="BO74" s="71"/>
      <c r="BP74" s="71"/>
      <c r="BQ74" s="71"/>
      <c r="BR74" s="72"/>
      <c r="BS74" s="79"/>
      <c r="BT74" s="80"/>
      <c r="BU74" s="80"/>
      <c r="BV74" s="80"/>
      <c r="BW74" s="80"/>
      <c r="BX74" s="80"/>
      <c r="BY74" s="80"/>
      <c r="BZ74" s="81"/>
      <c r="CA74" s="70"/>
      <c r="CB74" s="71"/>
      <c r="CC74" s="71"/>
      <c r="CD74" s="71"/>
      <c r="CE74" s="71"/>
      <c r="CF74" s="71"/>
      <c r="CG74" s="71"/>
      <c r="CH74" s="72"/>
      <c r="CI74" s="70"/>
      <c r="CJ74" s="71"/>
      <c r="CK74" s="71"/>
      <c r="CL74" s="71"/>
      <c r="CM74" s="71"/>
      <c r="CN74" s="71"/>
      <c r="CO74" s="71"/>
      <c r="CP74" s="72"/>
      <c r="CQ74" s="70"/>
      <c r="CR74" s="71"/>
      <c r="CS74" s="71"/>
      <c r="CT74" s="71"/>
      <c r="CU74" s="71"/>
      <c r="CV74" s="71"/>
      <c r="CW74" s="71"/>
      <c r="CX74" s="72"/>
      <c r="CY74" s="70"/>
      <c r="CZ74" s="71"/>
      <c r="DA74" s="71"/>
      <c r="DB74" s="71"/>
      <c r="DC74" s="71"/>
      <c r="DD74" s="71"/>
      <c r="DE74" s="71"/>
      <c r="DF74" s="72"/>
      <c r="DG74" s="70"/>
      <c r="DH74" s="71"/>
      <c r="DI74" s="71"/>
      <c r="DJ74" s="71"/>
      <c r="DK74" s="71"/>
      <c r="DL74" s="71"/>
      <c r="DM74" s="71"/>
      <c r="DN74" s="72"/>
      <c r="DO74" s="70"/>
      <c r="DP74" s="71"/>
      <c r="DQ74" s="71"/>
      <c r="DR74" s="71"/>
      <c r="DS74" s="71"/>
      <c r="DT74" s="71"/>
      <c r="DU74" s="71"/>
      <c r="DV74" s="72"/>
      <c r="DW74" s="70"/>
      <c r="DX74" s="71"/>
      <c r="DY74" s="71"/>
      <c r="DZ74" s="71"/>
      <c r="EA74" s="71"/>
      <c r="EB74" s="71"/>
      <c r="EC74" s="71"/>
      <c r="ED74" s="71"/>
      <c r="EE74" s="72"/>
      <c r="EF74" s="70"/>
      <c r="EG74" s="71"/>
      <c r="EH74" s="71"/>
      <c r="EI74" s="71"/>
      <c r="EJ74" s="71"/>
      <c r="EK74" s="71"/>
      <c r="EL74" s="71"/>
      <c r="EM74" s="71"/>
      <c r="EN74" s="72"/>
      <c r="EO74" s="70">
        <f t="shared" si="11"/>
        <v>0</v>
      </c>
      <c r="EP74" s="71"/>
      <c r="EQ74" s="71"/>
      <c r="ER74" s="71"/>
      <c r="ES74" s="71"/>
      <c r="ET74" s="71"/>
      <c r="EU74" s="71"/>
      <c r="EV74" s="71"/>
      <c r="EW74" s="72"/>
      <c r="EX74" s="70"/>
      <c r="EY74" s="71"/>
      <c r="EZ74" s="71"/>
      <c r="FA74" s="71"/>
      <c r="FB74" s="71"/>
      <c r="FC74" s="71"/>
      <c r="FD74" s="71"/>
      <c r="FE74" s="71"/>
      <c r="FF74" s="72"/>
      <c r="FG74" s="67">
        <f t="shared" si="12"/>
        <v>0</v>
      </c>
      <c r="FH74" s="68"/>
      <c r="FI74" s="68"/>
      <c r="FJ74" s="68"/>
      <c r="FK74" s="68"/>
      <c r="FL74" s="68"/>
      <c r="FM74" s="68"/>
      <c r="FN74" s="68"/>
      <c r="FO74" s="68"/>
      <c r="FP74" s="68"/>
      <c r="FQ74" s="69"/>
      <c r="FR74" s="70"/>
      <c r="FS74" s="71"/>
      <c r="FT74" s="71"/>
      <c r="FU74" s="71"/>
      <c r="FV74" s="71"/>
      <c r="FW74" s="71"/>
      <c r="FX74" s="71"/>
      <c r="FY74" s="71"/>
      <c r="FZ74" s="71"/>
      <c r="GA74" s="72"/>
      <c r="GB74" s="67" t="e">
        <f>FR74*100/AU74</f>
        <v>#DIV/0!</v>
      </c>
      <c r="GC74" s="68"/>
      <c r="GD74" s="68"/>
      <c r="GE74" s="68"/>
      <c r="GF74" s="68"/>
      <c r="GG74" s="69"/>
      <c r="GH74" s="70"/>
      <c r="GI74" s="71"/>
      <c r="GJ74" s="71"/>
      <c r="GK74" s="71"/>
      <c r="GL74" s="71"/>
      <c r="GM74" s="71"/>
      <c r="GN74" s="71"/>
      <c r="GO74" s="71"/>
      <c r="GP74" s="71"/>
      <c r="GQ74" s="71"/>
      <c r="GR74" s="71"/>
      <c r="GS74" s="72"/>
      <c r="GT74" s="70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2"/>
      <c r="HF74" s="247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3"/>
      <c r="HR74" s="73"/>
      <c r="HS74" s="73"/>
      <c r="HT74" s="73"/>
      <c r="HU74" s="73"/>
      <c r="HV74" s="73"/>
      <c r="HW74" s="73"/>
      <c r="HX74" s="73"/>
      <c r="HY74" s="73"/>
      <c r="HZ74" s="73"/>
      <c r="IA74" s="73"/>
      <c r="IB74" s="74"/>
    </row>
    <row r="75" spans="1:236" s="7" customFormat="1" ht="11.25" customHeight="1" hidden="1">
      <c r="A75" s="82" t="s">
        <v>21</v>
      </c>
      <c r="B75" s="83"/>
      <c r="C75" s="83"/>
      <c r="D75" s="83"/>
      <c r="E75" s="84"/>
      <c r="F75" s="208" t="s">
        <v>22</v>
      </c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10"/>
      <c r="AJ75" s="70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0"/>
      <c r="AV75" s="71"/>
      <c r="AW75" s="71"/>
      <c r="AX75" s="71"/>
      <c r="AY75" s="71"/>
      <c r="AZ75" s="71"/>
      <c r="BA75" s="71"/>
      <c r="BB75" s="72"/>
      <c r="BC75" s="70"/>
      <c r="BD75" s="71"/>
      <c r="BE75" s="71"/>
      <c r="BF75" s="71"/>
      <c r="BG75" s="71"/>
      <c r="BH75" s="71"/>
      <c r="BI75" s="71"/>
      <c r="BJ75" s="72"/>
      <c r="BK75" s="70"/>
      <c r="BL75" s="71"/>
      <c r="BM75" s="71"/>
      <c r="BN75" s="71"/>
      <c r="BO75" s="71"/>
      <c r="BP75" s="71"/>
      <c r="BQ75" s="71"/>
      <c r="BR75" s="72"/>
      <c r="BS75" s="79"/>
      <c r="BT75" s="80"/>
      <c r="BU75" s="80"/>
      <c r="BV75" s="80"/>
      <c r="BW75" s="80"/>
      <c r="BX75" s="80"/>
      <c r="BY75" s="80"/>
      <c r="BZ75" s="81"/>
      <c r="CA75" s="70"/>
      <c r="CB75" s="71"/>
      <c r="CC75" s="71"/>
      <c r="CD75" s="71"/>
      <c r="CE75" s="71"/>
      <c r="CF75" s="71"/>
      <c r="CG75" s="71"/>
      <c r="CH75" s="72"/>
      <c r="CI75" s="70"/>
      <c r="CJ75" s="71"/>
      <c r="CK75" s="71"/>
      <c r="CL75" s="71"/>
      <c r="CM75" s="71"/>
      <c r="CN75" s="71"/>
      <c r="CO75" s="71"/>
      <c r="CP75" s="72"/>
      <c r="CQ75" s="70"/>
      <c r="CR75" s="71"/>
      <c r="CS75" s="71"/>
      <c r="CT75" s="71"/>
      <c r="CU75" s="71"/>
      <c r="CV75" s="71"/>
      <c r="CW75" s="71"/>
      <c r="CX75" s="72"/>
      <c r="CY75" s="70"/>
      <c r="CZ75" s="71"/>
      <c r="DA75" s="71"/>
      <c r="DB75" s="71"/>
      <c r="DC75" s="71"/>
      <c r="DD75" s="71"/>
      <c r="DE75" s="71"/>
      <c r="DF75" s="72"/>
      <c r="DG75" s="70"/>
      <c r="DH75" s="71"/>
      <c r="DI75" s="71"/>
      <c r="DJ75" s="71"/>
      <c r="DK75" s="71"/>
      <c r="DL75" s="71"/>
      <c r="DM75" s="71"/>
      <c r="DN75" s="72"/>
      <c r="DO75" s="70"/>
      <c r="DP75" s="71"/>
      <c r="DQ75" s="71"/>
      <c r="DR75" s="71"/>
      <c r="DS75" s="71"/>
      <c r="DT75" s="71"/>
      <c r="DU75" s="71"/>
      <c r="DV75" s="72"/>
      <c r="DW75" s="70"/>
      <c r="DX75" s="71"/>
      <c r="DY75" s="71"/>
      <c r="DZ75" s="71"/>
      <c r="EA75" s="71"/>
      <c r="EB75" s="71"/>
      <c r="EC75" s="71"/>
      <c r="ED75" s="71"/>
      <c r="EE75" s="72"/>
      <c r="EF75" s="70"/>
      <c r="EG75" s="71"/>
      <c r="EH75" s="71"/>
      <c r="EI75" s="71"/>
      <c r="EJ75" s="71"/>
      <c r="EK75" s="71"/>
      <c r="EL75" s="71"/>
      <c r="EM75" s="71"/>
      <c r="EN75" s="72"/>
      <c r="EO75" s="70">
        <f t="shared" si="11"/>
        <v>0</v>
      </c>
      <c r="EP75" s="71"/>
      <c r="EQ75" s="71"/>
      <c r="ER75" s="71"/>
      <c r="ES75" s="71"/>
      <c r="ET75" s="71"/>
      <c r="EU75" s="71"/>
      <c r="EV75" s="71"/>
      <c r="EW75" s="72"/>
      <c r="EX75" s="70"/>
      <c r="EY75" s="71"/>
      <c r="EZ75" s="71"/>
      <c r="FA75" s="71"/>
      <c r="FB75" s="71"/>
      <c r="FC75" s="71"/>
      <c r="FD75" s="71"/>
      <c r="FE75" s="71"/>
      <c r="FF75" s="72"/>
      <c r="FG75" s="67">
        <f t="shared" si="12"/>
        <v>0</v>
      </c>
      <c r="FH75" s="68"/>
      <c r="FI75" s="68"/>
      <c r="FJ75" s="68"/>
      <c r="FK75" s="68"/>
      <c r="FL75" s="68"/>
      <c r="FM75" s="68"/>
      <c r="FN75" s="68"/>
      <c r="FO75" s="68"/>
      <c r="FP75" s="68"/>
      <c r="FQ75" s="69"/>
      <c r="FR75" s="70"/>
      <c r="FS75" s="71"/>
      <c r="FT75" s="71"/>
      <c r="FU75" s="71"/>
      <c r="FV75" s="71"/>
      <c r="FW75" s="71"/>
      <c r="FX75" s="71"/>
      <c r="FY75" s="71"/>
      <c r="FZ75" s="71"/>
      <c r="GA75" s="72"/>
      <c r="GB75" s="67" t="e">
        <f>FR75*100/AU75</f>
        <v>#DIV/0!</v>
      </c>
      <c r="GC75" s="68"/>
      <c r="GD75" s="68"/>
      <c r="GE75" s="68"/>
      <c r="GF75" s="68"/>
      <c r="GG75" s="69"/>
      <c r="GH75" s="70"/>
      <c r="GI75" s="71"/>
      <c r="GJ75" s="71"/>
      <c r="GK75" s="71"/>
      <c r="GL75" s="71"/>
      <c r="GM75" s="71"/>
      <c r="GN75" s="71"/>
      <c r="GO75" s="71"/>
      <c r="GP75" s="71"/>
      <c r="GQ75" s="71"/>
      <c r="GR75" s="71"/>
      <c r="GS75" s="72"/>
      <c r="GT75" s="70"/>
      <c r="GU75" s="71"/>
      <c r="GV75" s="71"/>
      <c r="GW75" s="71"/>
      <c r="GX75" s="71"/>
      <c r="GY75" s="71"/>
      <c r="GZ75" s="71"/>
      <c r="HA75" s="71"/>
      <c r="HB75" s="71"/>
      <c r="HC75" s="71"/>
      <c r="HD75" s="71"/>
      <c r="HE75" s="72"/>
      <c r="HF75" s="247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3"/>
      <c r="HR75" s="73"/>
      <c r="HS75" s="73"/>
      <c r="HT75" s="73"/>
      <c r="HU75" s="73"/>
      <c r="HV75" s="73"/>
      <c r="HW75" s="73"/>
      <c r="HX75" s="73"/>
      <c r="HY75" s="73"/>
      <c r="HZ75" s="73"/>
      <c r="IA75" s="73"/>
      <c r="IB75" s="74"/>
    </row>
    <row r="76" spans="1:236" s="7" customFormat="1" ht="13.5" customHeight="1" thickBot="1">
      <c r="A76" s="214" t="s">
        <v>228</v>
      </c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6"/>
      <c r="AJ76" s="211">
        <f>AJ69+AJ66+AJ52+AJ46+AJ27+AJ56</f>
        <v>0</v>
      </c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1">
        <f>AU27+AU46+AU52+AU66+AU69+AU56</f>
        <v>38030</v>
      </c>
      <c r="AV76" s="212"/>
      <c r="AW76" s="212"/>
      <c r="AX76" s="212"/>
      <c r="AY76" s="212"/>
      <c r="AZ76" s="212"/>
      <c r="BA76" s="212"/>
      <c r="BB76" s="213"/>
      <c r="BC76" s="211">
        <f>BC27+BC46+BC52+BC66+BC69+BC56</f>
        <v>20550.273540000002</v>
      </c>
      <c r="BD76" s="212"/>
      <c r="BE76" s="212"/>
      <c r="BF76" s="212"/>
      <c r="BG76" s="212"/>
      <c r="BH76" s="212"/>
      <c r="BI76" s="212"/>
      <c r="BJ76" s="213"/>
      <c r="BK76" s="211">
        <f>BK27+BK46+BK52+BK66+BK69+BK56</f>
        <v>0</v>
      </c>
      <c r="BL76" s="212"/>
      <c r="BM76" s="212"/>
      <c r="BN76" s="212"/>
      <c r="BO76" s="212"/>
      <c r="BP76" s="212"/>
      <c r="BQ76" s="212"/>
      <c r="BR76" s="213"/>
      <c r="BS76" s="219">
        <f>BS27+BS46+BS52+BS66+BS69+BS56</f>
        <v>4053.4129999999996</v>
      </c>
      <c r="BT76" s="220"/>
      <c r="BU76" s="220"/>
      <c r="BV76" s="220"/>
      <c r="BW76" s="220"/>
      <c r="BX76" s="220"/>
      <c r="BY76" s="220"/>
      <c r="BZ76" s="221"/>
      <c r="CA76" s="211">
        <f>CA27+CA46+CA52+CA66+CA69+CA56</f>
        <v>0</v>
      </c>
      <c r="CB76" s="212"/>
      <c r="CC76" s="212"/>
      <c r="CD76" s="212"/>
      <c r="CE76" s="212"/>
      <c r="CF76" s="212"/>
      <c r="CG76" s="212"/>
      <c r="CH76" s="213"/>
      <c r="CI76" s="211">
        <f>CI27+CI46+CI52+CI66+CI69+CI56</f>
        <v>981.63</v>
      </c>
      <c r="CJ76" s="212"/>
      <c r="CK76" s="212"/>
      <c r="CL76" s="212"/>
      <c r="CM76" s="212"/>
      <c r="CN76" s="212"/>
      <c r="CO76" s="212"/>
      <c r="CP76" s="213"/>
      <c r="CQ76" s="211">
        <f>CQ27+CQ46+CQ52+CQ66+CQ69+CQ56</f>
        <v>0</v>
      </c>
      <c r="CR76" s="212"/>
      <c r="CS76" s="212"/>
      <c r="CT76" s="212"/>
      <c r="CU76" s="212"/>
      <c r="CV76" s="212"/>
      <c r="CW76" s="212"/>
      <c r="CX76" s="213"/>
      <c r="CY76" s="211">
        <f>CY27+CY46+CY52+CY66+CY69+CY56</f>
        <v>15515.23054</v>
      </c>
      <c r="CZ76" s="212"/>
      <c r="DA76" s="212"/>
      <c r="DB76" s="212"/>
      <c r="DC76" s="212"/>
      <c r="DD76" s="212"/>
      <c r="DE76" s="212"/>
      <c r="DF76" s="213"/>
      <c r="DG76" s="211">
        <f>DG27+DG46+DG52+DG66+DG69+DG56</f>
        <v>0</v>
      </c>
      <c r="DH76" s="212"/>
      <c r="DI76" s="212"/>
      <c r="DJ76" s="212"/>
      <c r="DK76" s="212"/>
      <c r="DL76" s="212"/>
      <c r="DM76" s="212"/>
      <c r="DN76" s="213"/>
      <c r="DO76" s="211">
        <f>DO27+DO46+DO52+DO66+DO69+DO56</f>
        <v>0</v>
      </c>
      <c r="DP76" s="212"/>
      <c r="DQ76" s="212"/>
      <c r="DR76" s="212"/>
      <c r="DS76" s="212"/>
      <c r="DT76" s="212"/>
      <c r="DU76" s="212"/>
      <c r="DV76" s="213"/>
      <c r="DW76" s="211">
        <f>DW27+DW46+DW52+DW66+DW69+DW56</f>
        <v>15598.99722</v>
      </c>
      <c r="DX76" s="212"/>
      <c r="DY76" s="212"/>
      <c r="DZ76" s="212"/>
      <c r="EA76" s="212"/>
      <c r="EB76" s="212"/>
      <c r="EC76" s="212"/>
      <c r="ED76" s="212"/>
      <c r="EE76" s="213"/>
      <c r="EF76" s="211">
        <f>EF27+EF46+EF52+EF66+EF69+EF56</f>
        <v>10563.95422</v>
      </c>
      <c r="EG76" s="212"/>
      <c r="EH76" s="212"/>
      <c r="EI76" s="212"/>
      <c r="EJ76" s="212"/>
      <c r="EK76" s="212"/>
      <c r="EL76" s="212"/>
      <c r="EM76" s="212"/>
      <c r="EN76" s="213"/>
      <c r="EO76" s="211">
        <f>EO27+EO46+EO52+EO66+EO69+EO56</f>
        <v>16776.9239</v>
      </c>
      <c r="EP76" s="212"/>
      <c r="EQ76" s="212"/>
      <c r="ER76" s="212"/>
      <c r="ES76" s="212"/>
      <c r="ET76" s="212"/>
      <c r="EU76" s="212"/>
      <c r="EV76" s="212"/>
      <c r="EW76" s="213"/>
      <c r="EX76" s="211">
        <f>EX27+EX46+EX52+EX66+EX69+EX56</f>
        <v>16776.9239</v>
      </c>
      <c r="EY76" s="212"/>
      <c r="EZ76" s="212"/>
      <c r="FA76" s="212"/>
      <c r="FB76" s="212"/>
      <c r="FC76" s="212"/>
      <c r="FD76" s="212"/>
      <c r="FE76" s="212"/>
      <c r="FF76" s="213"/>
      <c r="FG76" s="211">
        <f>FG27+FG46+FG52+FG56</f>
        <v>-17903.59146</v>
      </c>
      <c r="FH76" s="212"/>
      <c r="FI76" s="212"/>
      <c r="FJ76" s="212"/>
      <c r="FK76" s="212"/>
      <c r="FL76" s="212"/>
      <c r="FM76" s="212"/>
      <c r="FN76" s="212"/>
      <c r="FO76" s="212"/>
      <c r="FP76" s="212"/>
      <c r="FQ76" s="213"/>
      <c r="FR76" s="211">
        <f>BC76-AU76</f>
        <v>-17479.726459999998</v>
      </c>
      <c r="FS76" s="212"/>
      <c r="FT76" s="212"/>
      <c r="FU76" s="212"/>
      <c r="FV76" s="212"/>
      <c r="FW76" s="212"/>
      <c r="FX76" s="212"/>
      <c r="FY76" s="212"/>
      <c r="FZ76" s="212"/>
      <c r="GA76" s="213"/>
      <c r="GB76" s="211">
        <f>FR76*100/AU76</f>
        <v>-45.962993584012615</v>
      </c>
      <c r="GC76" s="217"/>
      <c r="GD76" s="217"/>
      <c r="GE76" s="217"/>
      <c r="GF76" s="217"/>
      <c r="GG76" s="218"/>
      <c r="GH76" s="211">
        <f>GH27+GH46+GH52+GH66+GH69</f>
        <v>0</v>
      </c>
      <c r="GI76" s="212"/>
      <c r="GJ76" s="212"/>
      <c r="GK76" s="212"/>
      <c r="GL76" s="212"/>
      <c r="GM76" s="212"/>
      <c r="GN76" s="212"/>
      <c r="GO76" s="212"/>
      <c r="GP76" s="212"/>
      <c r="GQ76" s="212"/>
      <c r="GR76" s="212"/>
      <c r="GS76" s="213"/>
      <c r="GT76" s="211">
        <f>GT27+GT46+GT52+GT66+GT69</f>
        <v>0</v>
      </c>
      <c r="GU76" s="212"/>
      <c r="GV76" s="212"/>
      <c r="GW76" s="212"/>
      <c r="GX76" s="212"/>
      <c r="GY76" s="212"/>
      <c r="GZ76" s="212"/>
      <c r="HA76" s="212"/>
      <c r="HB76" s="212"/>
      <c r="HC76" s="212"/>
      <c r="HD76" s="212"/>
      <c r="HE76" s="213"/>
      <c r="HF76" s="248"/>
      <c r="HG76" s="249"/>
      <c r="HH76" s="249"/>
      <c r="HI76" s="249"/>
      <c r="HJ76" s="249"/>
      <c r="HK76" s="249"/>
      <c r="HL76" s="249"/>
      <c r="HM76" s="249"/>
      <c r="HN76" s="249"/>
      <c r="HO76" s="249"/>
      <c r="HP76" s="249"/>
      <c r="HQ76" s="249"/>
      <c r="HR76" s="249"/>
      <c r="HS76" s="249"/>
      <c r="HT76" s="249"/>
      <c r="HU76" s="249"/>
      <c r="HV76" s="249"/>
      <c r="HW76" s="249"/>
      <c r="HX76" s="249"/>
      <c r="HY76" s="249"/>
      <c r="HZ76" s="249"/>
      <c r="IA76" s="249"/>
      <c r="IB76" s="250"/>
    </row>
    <row r="77" spans="1:236" s="7" customFormat="1" ht="13.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5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5"/>
      <c r="AV77" s="66"/>
      <c r="AW77" s="66"/>
      <c r="AX77" s="66"/>
      <c r="AY77" s="66"/>
      <c r="AZ77" s="66"/>
      <c r="BA77" s="66"/>
      <c r="BB77" s="66"/>
      <c r="BC77" s="65"/>
      <c r="BD77" s="66"/>
      <c r="BE77" s="66"/>
      <c r="BF77" s="66"/>
      <c r="BG77" s="66"/>
      <c r="BH77" s="66"/>
      <c r="BI77" s="66"/>
      <c r="BJ77" s="66"/>
      <c r="BK77" s="65"/>
      <c r="BL77" s="66"/>
      <c r="BM77" s="66"/>
      <c r="BN77" s="66"/>
      <c r="BO77" s="66"/>
      <c r="BP77" s="66"/>
      <c r="BQ77" s="66"/>
      <c r="BR77" s="66"/>
      <c r="BS77" s="65"/>
      <c r="BT77" s="66"/>
      <c r="BU77" s="66"/>
      <c r="BV77" s="66"/>
      <c r="BW77" s="66"/>
      <c r="BX77" s="66"/>
      <c r="BY77" s="66"/>
      <c r="BZ77" s="66"/>
      <c r="CA77" s="65"/>
      <c r="CB77" s="66"/>
      <c r="CC77" s="66"/>
      <c r="CD77" s="66"/>
      <c r="CE77" s="66"/>
      <c r="CF77" s="66"/>
      <c r="CG77" s="66"/>
      <c r="CH77" s="66"/>
      <c r="CI77" s="65"/>
      <c r="CJ77" s="66"/>
      <c r="CK77" s="66"/>
      <c r="CL77" s="66"/>
      <c r="CM77" s="66"/>
      <c r="CN77" s="66"/>
      <c r="CO77" s="66"/>
      <c r="CP77" s="66"/>
      <c r="CQ77" s="65"/>
      <c r="CR77" s="66"/>
      <c r="CS77" s="66"/>
      <c r="CT77" s="66"/>
      <c r="CU77" s="66"/>
      <c r="CV77" s="66"/>
      <c r="CW77" s="66"/>
      <c r="CX77" s="66"/>
      <c r="CY77" s="65"/>
      <c r="CZ77" s="66"/>
      <c r="DA77" s="66"/>
      <c r="DB77" s="66"/>
      <c r="DC77" s="66"/>
      <c r="DD77" s="66"/>
      <c r="DE77" s="66"/>
      <c r="DF77" s="66"/>
      <c r="DG77" s="65"/>
      <c r="DH77" s="66"/>
      <c r="DI77" s="66"/>
      <c r="DJ77" s="66"/>
      <c r="DK77" s="66"/>
      <c r="DL77" s="66"/>
      <c r="DM77" s="66"/>
      <c r="DN77" s="66"/>
      <c r="DO77" s="65"/>
      <c r="DP77" s="66"/>
      <c r="DQ77" s="66"/>
      <c r="DR77" s="66"/>
      <c r="DS77" s="66"/>
      <c r="DT77" s="66"/>
      <c r="DU77" s="66"/>
      <c r="DV77" s="66"/>
      <c r="DW77" s="65"/>
      <c r="DX77" s="66"/>
      <c r="DY77" s="66"/>
      <c r="DZ77" s="66"/>
      <c r="EA77" s="66"/>
      <c r="EB77" s="66"/>
      <c r="EC77" s="66"/>
      <c r="ED77" s="66"/>
      <c r="EE77" s="66"/>
      <c r="EF77" s="65"/>
      <c r="EG77" s="66"/>
      <c r="EH77" s="66"/>
      <c r="EI77" s="66"/>
      <c r="EJ77" s="66"/>
      <c r="EK77" s="66"/>
      <c r="EL77" s="66"/>
      <c r="EM77" s="66"/>
      <c r="EN77" s="66"/>
      <c r="EO77" s="65"/>
      <c r="EP77" s="66"/>
      <c r="EQ77" s="66"/>
      <c r="ER77" s="66"/>
      <c r="ES77" s="66"/>
      <c r="ET77" s="66"/>
      <c r="EU77" s="66"/>
      <c r="EV77" s="66"/>
      <c r="EW77" s="66"/>
      <c r="EX77" s="65"/>
      <c r="EY77" s="66"/>
      <c r="EZ77" s="66"/>
      <c r="FA77" s="66"/>
      <c r="FB77" s="66"/>
      <c r="FC77" s="66"/>
      <c r="FD77" s="66"/>
      <c r="FE77" s="66"/>
      <c r="FF77" s="66"/>
      <c r="FG77" s="65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5"/>
      <c r="FS77" s="66"/>
      <c r="FT77" s="66"/>
      <c r="FU77" s="66"/>
      <c r="FV77" s="66"/>
      <c r="FW77" s="66"/>
      <c r="FX77" s="66"/>
      <c r="FY77" s="66"/>
      <c r="FZ77" s="66"/>
      <c r="GA77" s="66"/>
      <c r="GB77" s="65"/>
      <c r="GC77" s="65"/>
      <c r="GD77" s="65"/>
      <c r="GE77" s="65"/>
      <c r="GF77" s="65"/>
      <c r="GG77" s="65"/>
      <c r="GH77" s="65"/>
      <c r="GI77" s="66"/>
      <c r="GJ77" s="66"/>
      <c r="GK77" s="66"/>
      <c r="GL77" s="66"/>
      <c r="GM77" s="66"/>
      <c r="GN77" s="66"/>
      <c r="GO77" s="66"/>
      <c r="GP77" s="66"/>
      <c r="GQ77" s="66"/>
      <c r="GR77" s="66"/>
      <c r="GS77" s="66"/>
      <c r="GT77" s="65"/>
      <c r="GU77" s="66"/>
      <c r="GV77" s="66"/>
      <c r="GW77" s="66"/>
      <c r="GX77" s="66"/>
      <c r="GY77" s="66"/>
      <c r="GZ77" s="66"/>
      <c r="HA77" s="66"/>
      <c r="HB77" s="66"/>
      <c r="HC77" s="66"/>
      <c r="HD77" s="66"/>
      <c r="HE77" s="66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</row>
    <row r="78" spans="1:236" s="7" customFormat="1" ht="13.5" customHeight="1">
      <c r="A78" s="64"/>
      <c r="B78" s="64"/>
      <c r="C78" s="64"/>
      <c r="D78" s="64"/>
      <c r="E78" s="64"/>
      <c r="F78" s="64"/>
      <c r="G78" s="64"/>
      <c r="H78" s="108" t="s">
        <v>29</v>
      </c>
      <c r="I78" s="108"/>
      <c r="J78" s="107" t="s">
        <v>349</v>
      </c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  <c r="DQ78" s="107"/>
      <c r="DR78" s="107"/>
      <c r="DS78" s="107"/>
      <c r="DT78" s="107"/>
      <c r="DU78" s="107"/>
      <c r="DV78" s="107"/>
      <c r="DW78" s="107"/>
      <c r="DX78" s="107"/>
      <c r="DY78" s="107"/>
      <c r="DZ78" s="107"/>
      <c r="EA78" s="107"/>
      <c r="EB78" s="107"/>
      <c r="EC78" s="107"/>
      <c r="ED78" s="107"/>
      <c r="EE78" s="107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07"/>
      <c r="FF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S78" s="107"/>
      <c r="FT78" s="107"/>
      <c r="FU78" s="107"/>
      <c r="FV78" s="107"/>
      <c r="FW78" s="107"/>
      <c r="FX78" s="107"/>
      <c r="FY78" s="107"/>
      <c r="FZ78" s="107"/>
      <c r="GA78" s="107"/>
      <c r="GB78" s="107"/>
      <c r="GC78" s="107"/>
      <c r="GD78" s="107"/>
      <c r="GE78" s="107"/>
      <c r="GF78" s="107"/>
      <c r="GG78" s="107"/>
      <c r="GH78" s="107"/>
      <c r="GI78" s="107"/>
      <c r="GJ78" s="107"/>
      <c r="GK78" s="107"/>
      <c r="GL78" s="107"/>
      <c r="GM78" s="107"/>
      <c r="GN78" s="107"/>
      <c r="GO78" s="107"/>
      <c r="GP78" s="107"/>
      <c r="GQ78" s="107"/>
      <c r="GR78" s="107"/>
      <c r="GS78" s="107"/>
      <c r="GT78" s="107"/>
      <c r="GU78" s="107"/>
      <c r="GV78" s="107"/>
      <c r="GW78" s="107"/>
      <c r="GX78" s="107"/>
      <c r="GY78" s="107"/>
      <c r="GZ78" s="107"/>
      <c r="HA78" s="107"/>
      <c r="HB78" s="107"/>
      <c r="HC78" s="107"/>
      <c r="HD78" s="107"/>
      <c r="HE78" s="107"/>
      <c r="HF78" s="107"/>
      <c r="HG78" s="107"/>
      <c r="HH78" s="107"/>
      <c r="HI78" s="107"/>
      <c r="HJ78" s="107"/>
      <c r="HK78" s="107"/>
      <c r="HL78" s="107"/>
      <c r="HM78" s="107"/>
      <c r="HN78" s="107"/>
      <c r="HO78" s="107"/>
      <c r="HP78" s="107"/>
      <c r="HQ78" s="107"/>
      <c r="HR78" s="107"/>
      <c r="HS78" s="107"/>
      <c r="HT78" s="107"/>
      <c r="HU78" s="107"/>
      <c r="HV78" s="107"/>
      <c r="HW78" s="107"/>
      <c r="HX78" s="107"/>
      <c r="HY78" s="107"/>
      <c r="HZ78" s="107"/>
      <c r="IA78" s="107"/>
      <c r="IB78" s="63"/>
    </row>
    <row r="79" spans="8:9" s="8" customFormat="1" ht="9.75">
      <c r="H79" s="108"/>
      <c r="I79" s="108"/>
    </row>
    <row r="80" spans="7:9" s="8" customFormat="1" ht="9">
      <c r="G80" s="9"/>
      <c r="I80" s="9"/>
    </row>
    <row r="81" spans="6:9" s="8" customFormat="1" ht="12.75" customHeight="1">
      <c r="F81" s="9"/>
      <c r="G81" s="9"/>
      <c r="H81" s="9"/>
      <c r="I81" s="9"/>
    </row>
    <row r="82" s="8" customFormat="1" ht="6" customHeight="1"/>
    <row r="83" s="8" customFormat="1" ht="9"/>
    <row r="84" spans="10:170" ht="9.75">
      <c r="J84" s="1" t="s">
        <v>36</v>
      </c>
      <c r="FN84" s="1" t="s">
        <v>37</v>
      </c>
    </row>
  </sheetData>
  <sheetProtection/>
  <mergeCells count="1403">
    <mergeCell ref="GT64:HE64"/>
    <mergeCell ref="EO64:EW64"/>
    <mergeCell ref="EX64:FF64"/>
    <mergeCell ref="FG64:FQ64"/>
    <mergeCell ref="FR64:GA64"/>
    <mergeCell ref="GB64:GG64"/>
    <mergeCell ref="GH64:GS64"/>
    <mergeCell ref="EF65:EN65"/>
    <mergeCell ref="EO65:EW65"/>
    <mergeCell ref="EX65:FF65"/>
    <mergeCell ref="FG65:FQ65"/>
    <mergeCell ref="CQ64:CX64"/>
    <mergeCell ref="CY64:DF64"/>
    <mergeCell ref="DG64:DN64"/>
    <mergeCell ref="DO64:DV64"/>
    <mergeCell ref="DW64:EE64"/>
    <mergeCell ref="EF64:EN64"/>
    <mergeCell ref="CI65:CP65"/>
    <mergeCell ref="CQ65:CX65"/>
    <mergeCell ref="CY65:DF65"/>
    <mergeCell ref="DG65:DN65"/>
    <mergeCell ref="DO65:DV65"/>
    <mergeCell ref="DW65:EE65"/>
    <mergeCell ref="BS64:BZ64"/>
    <mergeCell ref="CA64:CH64"/>
    <mergeCell ref="A65:E65"/>
    <mergeCell ref="F65:AI65"/>
    <mergeCell ref="AJ65:AT65"/>
    <mergeCell ref="AU65:BB65"/>
    <mergeCell ref="BC65:BJ65"/>
    <mergeCell ref="BK65:BR65"/>
    <mergeCell ref="BS65:BZ65"/>
    <mergeCell ref="CA65:CH65"/>
    <mergeCell ref="A64:E64"/>
    <mergeCell ref="F64:AI64"/>
    <mergeCell ref="AJ64:AT64"/>
    <mergeCell ref="AU64:BB64"/>
    <mergeCell ref="BC64:BJ64"/>
    <mergeCell ref="BK64:BR64"/>
    <mergeCell ref="CI64:CP64"/>
    <mergeCell ref="FR30:GA30"/>
    <mergeCell ref="GB30:GG30"/>
    <mergeCell ref="GH30:GS30"/>
    <mergeCell ref="GT30:HE30"/>
    <mergeCell ref="DO30:DV30"/>
    <mergeCell ref="DW30:EE30"/>
    <mergeCell ref="EF30:EN30"/>
    <mergeCell ref="EO30:EW30"/>
    <mergeCell ref="EX30:FF30"/>
    <mergeCell ref="FG30:FQ30"/>
    <mergeCell ref="BS30:BZ30"/>
    <mergeCell ref="CA30:CH30"/>
    <mergeCell ref="CI30:CP30"/>
    <mergeCell ref="CQ30:CX30"/>
    <mergeCell ref="CY30:DF30"/>
    <mergeCell ref="DG30:DN30"/>
    <mergeCell ref="A30:E30"/>
    <mergeCell ref="F30:AI30"/>
    <mergeCell ref="AJ30:AT30"/>
    <mergeCell ref="AU30:BB30"/>
    <mergeCell ref="BC30:BJ30"/>
    <mergeCell ref="BK30:BR30"/>
    <mergeCell ref="FG36:FQ36"/>
    <mergeCell ref="FR36:GA36"/>
    <mergeCell ref="GH36:GS36"/>
    <mergeCell ref="GT36:HE36"/>
    <mergeCell ref="A36:E36"/>
    <mergeCell ref="F36:AI36"/>
    <mergeCell ref="AJ36:AT36"/>
    <mergeCell ref="AU36:BB36"/>
    <mergeCell ref="BC36:BJ36"/>
    <mergeCell ref="BK36:BR36"/>
    <mergeCell ref="GB36:GG36"/>
    <mergeCell ref="CI36:CP36"/>
    <mergeCell ref="CQ36:CX36"/>
    <mergeCell ref="CY36:DF36"/>
    <mergeCell ref="DG36:DN36"/>
    <mergeCell ref="DO36:DV36"/>
    <mergeCell ref="DW36:EE36"/>
    <mergeCell ref="EF36:EN36"/>
    <mergeCell ref="EO36:EW36"/>
    <mergeCell ref="EX36:FF36"/>
    <mergeCell ref="CI24:CP24"/>
    <mergeCell ref="CQ24:CX24"/>
    <mergeCell ref="H79:I79"/>
    <mergeCell ref="A71:E71"/>
    <mergeCell ref="F71:AI71"/>
    <mergeCell ref="AJ71:AT71"/>
    <mergeCell ref="AU71:BB71"/>
    <mergeCell ref="CA36:CH36"/>
    <mergeCell ref="BS36:BZ36"/>
    <mergeCell ref="CA71:CH71"/>
    <mergeCell ref="GT24:HE24"/>
    <mergeCell ref="DO24:DV24"/>
    <mergeCell ref="DW24:EE24"/>
    <mergeCell ref="EF24:EN24"/>
    <mergeCell ref="EO24:EW24"/>
    <mergeCell ref="EX24:FF24"/>
    <mergeCell ref="FG24:FQ24"/>
    <mergeCell ref="FR24:GA24"/>
    <mergeCell ref="GB24:GG24"/>
    <mergeCell ref="GH24:GS24"/>
    <mergeCell ref="CY24:DF24"/>
    <mergeCell ref="DG24:DN24"/>
    <mergeCell ref="A24:E24"/>
    <mergeCell ref="F24:AI24"/>
    <mergeCell ref="AJ24:AT24"/>
    <mergeCell ref="AU24:BB24"/>
    <mergeCell ref="BC24:BJ24"/>
    <mergeCell ref="BK24:BR24"/>
    <mergeCell ref="BS24:BZ24"/>
    <mergeCell ref="CA24:CH24"/>
    <mergeCell ref="HF75:IB75"/>
    <mergeCell ref="HF76:IB76"/>
    <mergeCell ref="HF69:IB69"/>
    <mergeCell ref="HF70:IB70"/>
    <mergeCell ref="HF71:IB71"/>
    <mergeCell ref="HF72:IB72"/>
    <mergeCell ref="HF73:IB73"/>
    <mergeCell ref="HF74:IB74"/>
    <mergeCell ref="GT68:HE68"/>
    <mergeCell ref="GB51:GG51"/>
    <mergeCell ref="EX71:FF71"/>
    <mergeCell ref="FG71:FQ71"/>
    <mergeCell ref="HF66:IB68"/>
    <mergeCell ref="GB71:GG71"/>
    <mergeCell ref="GH71:GS71"/>
    <mergeCell ref="GT71:HE71"/>
    <mergeCell ref="GB68:GG68"/>
    <mergeCell ref="GH68:GS68"/>
    <mergeCell ref="CI71:CP71"/>
    <mergeCell ref="CQ71:CX71"/>
    <mergeCell ref="CY71:DF71"/>
    <mergeCell ref="DG71:DN71"/>
    <mergeCell ref="FR71:GA71"/>
    <mergeCell ref="DO71:DV71"/>
    <mergeCell ref="DW71:EE71"/>
    <mergeCell ref="EF71:EN71"/>
    <mergeCell ref="EO71:EW71"/>
    <mergeCell ref="BC71:BJ71"/>
    <mergeCell ref="BK71:BR71"/>
    <mergeCell ref="BS71:BZ71"/>
    <mergeCell ref="EX68:FF68"/>
    <mergeCell ref="FG68:FQ68"/>
    <mergeCell ref="DO70:DV70"/>
    <mergeCell ref="DW70:EE70"/>
    <mergeCell ref="EF70:EN70"/>
    <mergeCell ref="EO70:EW70"/>
    <mergeCell ref="EX70:FF70"/>
    <mergeCell ref="FG70:FQ70"/>
    <mergeCell ref="EF69:EN69"/>
    <mergeCell ref="EO69:EW69"/>
    <mergeCell ref="FR68:GA68"/>
    <mergeCell ref="CA68:CH68"/>
    <mergeCell ref="CI68:CP68"/>
    <mergeCell ref="CQ68:CX68"/>
    <mergeCell ref="CY68:DF68"/>
    <mergeCell ref="DG68:DN68"/>
    <mergeCell ref="DO68:DV68"/>
    <mergeCell ref="DW68:EE68"/>
    <mergeCell ref="EF68:EN68"/>
    <mergeCell ref="EO68:EW68"/>
    <mergeCell ref="F68:AI68"/>
    <mergeCell ref="AJ68:AT68"/>
    <mergeCell ref="AU68:BB68"/>
    <mergeCell ref="BC68:BJ68"/>
    <mergeCell ref="BK68:BR68"/>
    <mergeCell ref="BS68:BZ68"/>
    <mergeCell ref="FR70:GA70"/>
    <mergeCell ref="GB70:GG70"/>
    <mergeCell ref="GH70:GS70"/>
    <mergeCell ref="GT70:HE70"/>
    <mergeCell ref="A66:E66"/>
    <mergeCell ref="F66:AI66"/>
    <mergeCell ref="AJ66:AT66"/>
    <mergeCell ref="AU66:BB66"/>
    <mergeCell ref="BC66:BJ66"/>
    <mergeCell ref="BK66:BR66"/>
    <mergeCell ref="BS70:BZ70"/>
    <mergeCell ref="CA70:CH70"/>
    <mergeCell ref="CI70:CP70"/>
    <mergeCell ref="CQ70:CX70"/>
    <mergeCell ref="CY70:DF70"/>
    <mergeCell ref="DG70:DN70"/>
    <mergeCell ref="A70:E70"/>
    <mergeCell ref="F70:AI70"/>
    <mergeCell ref="AJ70:AT70"/>
    <mergeCell ref="AU70:BB70"/>
    <mergeCell ref="BC70:BJ70"/>
    <mergeCell ref="BK70:BR70"/>
    <mergeCell ref="GH51:GS51"/>
    <mergeCell ref="GT51:HE51"/>
    <mergeCell ref="A69:E69"/>
    <mergeCell ref="F69:AI69"/>
    <mergeCell ref="AJ69:AT69"/>
    <mergeCell ref="AU69:BB69"/>
    <mergeCell ref="BC69:BJ69"/>
    <mergeCell ref="BK69:BR69"/>
    <mergeCell ref="A68:E68"/>
    <mergeCell ref="DW51:EE51"/>
    <mergeCell ref="EF51:EN51"/>
    <mergeCell ref="EO51:EW51"/>
    <mergeCell ref="EX51:FF51"/>
    <mergeCell ref="FG51:FQ51"/>
    <mergeCell ref="FR51:GA51"/>
    <mergeCell ref="BS51:BZ51"/>
    <mergeCell ref="CA51:CH51"/>
    <mergeCell ref="CI51:CP51"/>
    <mergeCell ref="CQ51:CX51"/>
    <mergeCell ref="CY51:DF51"/>
    <mergeCell ref="A51:E51"/>
    <mergeCell ref="F51:AI51"/>
    <mergeCell ref="AJ51:AT51"/>
    <mergeCell ref="AU51:BB51"/>
    <mergeCell ref="BC51:BJ51"/>
    <mergeCell ref="BK51:BR51"/>
    <mergeCell ref="FR22:GA22"/>
    <mergeCell ref="GB22:GG22"/>
    <mergeCell ref="GH22:GS22"/>
    <mergeCell ref="GT22:HE22"/>
    <mergeCell ref="DO22:DV22"/>
    <mergeCell ref="DW22:EE22"/>
    <mergeCell ref="EF22:EN22"/>
    <mergeCell ref="EO22:EW22"/>
    <mergeCell ref="EX22:FF22"/>
    <mergeCell ref="FG22:FQ22"/>
    <mergeCell ref="BS22:BZ22"/>
    <mergeCell ref="CA22:CH22"/>
    <mergeCell ref="CI22:CP22"/>
    <mergeCell ref="CQ22:CX22"/>
    <mergeCell ref="CY22:DF22"/>
    <mergeCell ref="DG22:DN22"/>
    <mergeCell ref="A22:E22"/>
    <mergeCell ref="F22:AI22"/>
    <mergeCell ref="AJ22:AT22"/>
    <mergeCell ref="AU22:BB22"/>
    <mergeCell ref="BC22:BJ22"/>
    <mergeCell ref="BK22:BR22"/>
    <mergeCell ref="IJ17:IR17"/>
    <mergeCell ref="FR32:GA32"/>
    <mergeCell ref="GB32:GG32"/>
    <mergeCell ref="GH32:GS32"/>
    <mergeCell ref="GT32:HE32"/>
    <mergeCell ref="DO32:DV32"/>
    <mergeCell ref="DW32:EE32"/>
    <mergeCell ref="EF32:EN32"/>
    <mergeCell ref="EO32:EW32"/>
    <mergeCell ref="EX32:FF32"/>
    <mergeCell ref="FG32:FQ32"/>
    <mergeCell ref="BS32:BZ32"/>
    <mergeCell ref="CA32:CH32"/>
    <mergeCell ref="CI32:CP32"/>
    <mergeCell ref="CQ32:CX32"/>
    <mergeCell ref="CY32:DF32"/>
    <mergeCell ref="DG32:DN32"/>
    <mergeCell ref="FR31:GA31"/>
    <mergeCell ref="GB31:GG31"/>
    <mergeCell ref="GH31:GS31"/>
    <mergeCell ref="GT31:HE31"/>
    <mergeCell ref="A32:E32"/>
    <mergeCell ref="F32:AI32"/>
    <mergeCell ref="AJ32:AT32"/>
    <mergeCell ref="AU32:BB32"/>
    <mergeCell ref="BC32:BJ32"/>
    <mergeCell ref="BK32:BR32"/>
    <mergeCell ref="DO31:DV31"/>
    <mergeCell ref="DW31:EE31"/>
    <mergeCell ref="EF31:EN31"/>
    <mergeCell ref="EO31:EW31"/>
    <mergeCell ref="EX31:FF31"/>
    <mergeCell ref="FG31:FQ31"/>
    <mergeCell ref="BS31:BZ31"/>
    <mergeCell ref="CA31:CH31"/>
    <mergeCell ref="CI31:CP31"/>
    <mergeCell ref="CQ31:CX31"/>
    <mergeCell ref="CY31:DF31"/>
    <mergeCell ref="DG31:DN31"/>
    <mergeCell ref="FR29:GA29"/>
    <mergeCell ref="GB29:GG29"/>
    <mergeCell ref="GH29:GS29"/>
    <mergeCell ref="GT29:HE29"/>
    <mergeCell ref="A31:E31"/>
    <mergeCell ref="F31:AI31"/>
    <mergeCell ref="AJ31:AT31"/>
    <mergeCell ref="AU31:BB31"/>
    <mergeCell ref="BC31:BJ31"/>
    <mergeCell ref="BK31:BR31"/>
    <mergeCell ref="DO29:DV29"/>
    <mergeCell ref="DW29:EE29"/>
    <mergeCell ref="EF29:EN29"/>
    <mergeCell ref="EO29:EW29"/>
    <mergeCell ref="EX29:FF29"/>
    <mergeCell ref="FG29:FQ29"/>
    <mergeCell ref="BS29:BZ29"/>
    <mergeCell ref="CA29:CH29"/>
    <mergeCell ref="CI29:CP29"/>
    <mergeCell ref="CQ29:CX29"/>
    <mergeCell ref="CY29:DF29"/>
    <mergeCell ref="DG29:DN29"/>
    <mergeCell ref="A29:E29"/>
    <mergeCell ref="F29:AI29"/>
    <mergeCell ref="AJ29:AT29"/>
    <mergeCell ref="AU29:BB29"/>
    <mergeCell ref="BC29:BJ29"/>
    <mergeCell ref="BK29:BR29"/>
    <mergeCell ref="DO50:DV50"/>
    <mergeCell ref="DW50:EE50"/>
    <mergeCell ref="EF50:EN50"/>
    <mergeCell ref="EO50:EW50"/>
    <mergeCell ref="EX50:FF50"/>
    <mergeCell ref="FG50:FQ50"/>
    <mergeCell ref="BS50:BZ50"/>
    <mergeCell ref="CA50:CH50"/>
    <mergeCell ref="CI50:CP50"/>
    <mergeCell ref="CQ50:CX50"/>
    <mergeCell ref="CY50:DF50"/>
    <mergeCell ref="DG50:DN50"/>
    <mergeCell ref="A50:E50"/>
    <mergeCell ref="F50:AI50"/>
    <mergeCell ref="AJ50:AT50"/>
    <mergeCell ref="AU50:BB50"/>
    <mergeCell ref="BC50:BJ50"/>
    <mergeCell ref="BK50:BR50"/>
    <mergeCell ref="FR25:GA25"/>
    <mergeCell ref="GB25:GG25"/>
    <mergeCell ref="GH25:GS25"/>
    <mergeCell ref="GT25:HE25"/>
    <mergeCell ref="A25:AI25"/>
    <mergeCell ref="A26:HE26"/>
    <mergeCell ref="DO25:DV25"/>
    <mergeCell ref="DW25:EE25"/>
    <mergeCell ref="EF25:EN25"/>
    <mergeCell ref="EO25:EW25"/>
    <mergeCell ref="EX25:FF25"/>
    <mergeCell ref="FG25:FQ25"/>
    <mergeCell ref="BS25:BZ25"/>
    <mergeCell ref="CA25:CH25"/>
    <mergeCell ref="CI25:CP25"/>
    <mergeCell ref="CQ25:CX25"/>
    <mergeCell ref="CY25:DF25"/>
    <mergeCell ref="DG25:DN25"/>
    <mergeCell ref="FR21:GA21"/>
    <mergeCell ref="GB21:GG21"/>
    <mergeCell ref="GH21:GS21"/>
    <mergeCell ref="GT21:HE21"/>
    <mergeCell ref="AJ25:AT25"/>
    <mergeCell ref="AU25:BB25"/>
    <mergeCell ref="BC25:BJ25"/>
    <mergeCell ref="DO21:DV21"/>
    <mergeCell ref="DW21:EE21"/>
    <mergeCell ref="BK25:BR25"/>
    <mergeCell ref="EO21:EW21"/>
    <mergeCell ref="EX21:FF21"/>
    <mergeCell ref="FG21:FQ21"/>
    <mergeCell ref="BS21:BZ21"/>
    <mergeCell ref="CA21:CH21"/>
    <mergeCell ref="CI21:CP21"/>
    <mergeCell ref="CQ21:CX21"/>
    <mergeCell ref="CY21:DF21"/>
    <mergeCell ref="DG21:DN21"/>
    <mergeCell ref="F21:AI21"/>
    <mergeCell ref="AJ21:AT21"/>
    <mergeCell ref="AU21:BB21"/>
    <mergeCell ref="BC21:BJ21"/>
    <mergeCell ref="BK21:BR21"/>
    <mergeCell ref="EF21:EN21"/>
    <mergeCell ref="HA5:IB5"/>
    <mergeCell ref="GY4:IB4"/>
    <mergeCell ref="DD3:ED3"/>
    <mergeCell ref="A2:IB2"/>
    <mergeCell ref="GH76:GS76"/>
    <mergeCell ref="GT76:HE76"/>
    <mergeCell ref="EX76:FF76"/>
    <mergeCell ref="FG76:FQ76"/>
    <mergeCell ref="FR76:GA76"/>
    <mergeCell ref="A21:E21"/>
    <mergeCell ref="A76:AI76"/>
    <mergeCell ref="GB76:GG76"/>
    <mergeCell ref="DO76:DV76"/>
    <mergeCell ref="DW76:EE76"/>
    <mergeCell ref="BS76:BZ76"/>
    <mergeCell ref="CA76:CH76"/>
    <mergeCell ref="EF76:EN76"/>
    <mergeCell ref="EO76:EW76"/>
    <mergeCell ref="CI76:CP76"/>
    <mergeCell ref="CQ76:CX76"/>
    <mergeCell ref="GB75:GG75"/>
    <mergeCell ref="GH75:GS75"/>
    <mergeCell ref="GT75:HE75"/>
    <mergeCell ref="DG76:DN76"/>
    <mergeCell ref="AJ76:AT76"/>
    <mergeCell ref="AU76:BB76"/>
    <mergeCell ref="BC76:BJ76"/>
    <mergeCell ref="BK76:BR76"/>
    <mergeCell ref="CY76:DF76"/>
    <mergeCell ref="DW75:EE75"/>
    <mergeCell ref="FR75:GA75"/>
    <mergeCell ref="CA75:CH75"/>
    <mergeCell ref="CI75:CP75"/>
    <mergeCell ref="CQ75:CX75"/>
    <mergeCell ref="CY75:DF75"/>
    <mergeCell ref="DG75:DN75"/>
    <mergeCell ref="GB74:GG74"/>
    <mergeCell ref="GH74:GS74"/>
    <mergeCell ref="GT74:HE74"/>
    <mergeCell ref="A75:E75"/>
    <mergeCell ref="F75:AI75"/>
    <mergeCell ref="AJ75:AT75"/>
    <mergeCell ref="AU75:BB75"/>
    <mergeCell ref="BC75:BJ75"/>
    <mergeCell ref="BK75:BR75"/>
    <mergeCell ref="EF75:EN75"/>
    <mergeCell ref="BS75:BZ75"/>
    <mergeCell ref="DW74:EE74"/>
    <mergeCell ref="EF74:EN74"/>
    <mergeCell ref="EO74:EW74"/>
    <mergeCell ref="EX74:FF74"/>
    <mergeCell ref="FG74:FQ74"/>
    <mergeCell ref="DO75:DV75"/>
    <mergeCell ref="EO75:EW75"/>
    <mergeCell ref="EX75:FF75"/>
    <mergeCell ref="FG75:FQ75"/>
    <mergeCell ref="FR74:GA74"/>
    <mergeCell ref="CA74:CH74"/>
    <mergeCell ref="CI74:CP74"/>
    <mergeCell ref="CQ74:CX74"/>
    <mergeCell ref="CY74:DF74"/>
    <mergeCell ref="DG74:DN74"/>
    <mergeCell ref="DO74:DV74"/>
    <mergeCell ref="GB73:GG73"/>
    <mergeCell ref="GH73:GS73"/>
    <mergeCell ref="GT73:HE73"/>
    <mergeCell ref="A74:E74"/>
    <mergeCell ref="F74:AI74"/>
    <mergeCell ref="AJ74:AT74"/>
    <mergeCell ref="AU74:BB74"/>
    <mergeCell ref="BC74:BJ74"/>
    <mergeCell ref="BK74:BR74"/>
    <mergeCell ref="BS74:BZ74"/>
    <mergeCell ref="DW73:EE73"/>
    <mergeCell ref="EF73:EN73"/>
    <mergeCell ref="EO73:EW73"/>
    <mergeCell ref="EX73:FF73"/>
    <mergeCell ref="FG73:FQ73"/>
    <mergeCell ref="FR73:GA73"/>
    <mergeCell ref="CA73:CH73"/>
    <mergeCell ref="CI73:CP73"/>
    <mergeCell ref="CQ73:CX73"/>
    <mergeCell ref="CY73:DF73"/>
    <mergeCell ref="DG73:DN73"/>
    <mergeCell ref="DO73:DV73"/>
    <mergeCell ref="GH72:GS72"/>
    <mergeCell ref="GT72:HE72"/>
    <mergeCell ref="A72:AI72"/>
    <mergeCell ref="A73:E73"/>
    <mergeCell ref="F73:AI73"/>
    <mergeCell ref="AJ73:AT73"/>
    <mergeCell ref="AU73:BB73"/>
    <mergeCell ref="BC73:BJ73"/>
    <mergeCell ref="BK73:BR73"/>
    <mergeCell ref="BS73:BZ73"/>
    <mergeCell ref="EF72:EN72"/>
    <mergeCell ref="EO72:EW72"/>
    <mergeCell ref="EX72:FF72"/>
    <mergeCell ref="FG72:FQ72"/>
    <mergeCell ref="FR72:GA72"/>
    <mergeCell ref="GB72:GG72"/>
    <mergeCell ref="CI72:CP72"/>
    <mergeCell ref="CQ72:CX72"/>
    <mergeCell ref="CY72:DF72"/>
    <mergeCell ref="DG72:DN72"/>
    <mergeCell ref="DO72:DV72"/>
    <mergeCell ref="DW72:EE72"/>
    <mergeCell ref="GH55:GS55"/>
    <mergeCell ref="GT55:HE55"/>
    <mergeCell ref="AJ72:AT72"/>
    <mergeCell ref="AU72:BB72"/>
    <mergeCell ref="BC72:BJ72"/>
    <mergeCell ref="BK72:BR72"/>
    <mergeCell ref="BS72:BZ72"/>
    <mergeCell ref="EX55:FF55"/>
    <mergeCell ref="FG55:FQ55"/>
    <mergeCell ref="CA72:CH72"/>
    <mergeCell ref="CQ55:CX55"/>
    <mergeCell ref="CY55:DF55"/>
    <mergeCell ref="DG55:DN55"/>
    <mergeCell ref="FR55:GA55"/>
    <mergeCell ref="GB55:GG55"/>
    <mergeCell ref="DO55:DV55"/>
    <mergeCell ref="DW55:EE55"/>
    <mergeCell ref="EF55:EN55"/>
    <mergeCell ref="EO55:EW55"/>
    <mergeCell ref="GT54:HE54"/>
    <mergeCell ref="A55:E55"/>
    <mergeCell ref="F55:AI55"/>
    <mergeCell ref="AJ55:AT55"/>
    <mergeCell ref="AU55:BB55"/>
    <mergeCell ref="BC55:BJ55"/>
    <mergeCell ref="BK55:BR55"/>
    <mergeCell ref="BS55:BZ55"/>
    <mergeCell ref="CA55:CH55"/>
    <mergeCell ref="CI55:CP55"/>
    <mergeCell ref="EO54:EW54"/>
    <mergeCell ref="EX54:FF54"/>
    <mergeCell ref="FG54:FQ54"/>
    <mergeCell ref="FR54:GA54"/>
    <mergeCell ref="GB54:GG54"/>
    <mergeCell ref="GH54:GS54"/>
    <mergeCell ref="CQ54:CX54"/>
    <mergeCell ref="CY54:DF54"/>
    <mergeCell ref="DG54:DN54"/>
    <mergeCell ref="DO54:DV54"/>
    <mergeCell ref="DW54:EE54"/>
    <mergeCell ref="EF54:EN54"/>
    <mergeCell ref="GT53:HE53"/>
    <mergeCell ref="A54:E54"/>
    <mergeCell ref="F54:AI54"/>
    <mergeCell ref="AJ54:AT54"/>
    <mergeCell ref="AU54:BB54"/>
    <mergeCell ref="BC54:BJ54"/>
    <mergeCell ref="BK54:BR54"/>
    <mergeCell ref="BS54:BZ54"/>
    <mergeCell ref="CA54:CH54"/>
    <mergeCell ref="CI54:CP54"/>
    <mergeCell ref="EO53:EW53"/>
    <mergeCell ref="EX53:FF53"/>
    <mergeCell ref="FG53:FQ53"/>
    <mergeCell ref="FR53:GA53"/>
    <mergeCell ref="GB53:GG53"/>
    <mergeCell ref="GH53:GS53"/>
    <mergeCell ref="BK53:BR53"/>
    <mergeCell ref="BS53:BZ53"/>
    <mergeCell ref="CA53:CH53"/>
    <mergeCell ref="CI53:CP53"/>
    <mergeCell ref="CQ53:CX53"/>
    <mergeCell ref="CY53:DF53"/>
    <mergeCell ref="FG52:FQ52"/>
    <mergeCell ref="FR52:GA52"/>
    <mergeCell ref="GB52:GG52"/>
    <mergeCell ref="GH52:GS52"/>
    <mergeCell ref="GT52:HE52"/>
    <mergeCell ref="A53:E53"/>
    <mergeCell ref="F53:AI53"/>
    <mergeCell ref="AJ53:AT53"/>
    <mergeCell ref="AU53:BB53"/>
    <mergeCell ref="BC53:BJ53"/>
    <mergeCell ref="BK52:BR52"/>
    <mergeCell ref="BS52:BZ52"/>
    <mergeCell ref="CA52:CH52"/>
    <mergeCell ref="CI52:CP52"/>
    <mergeCell ref="CQ52:CX52"/>
    <mergeCell ref="CY52:DF52"/>
    <mergeCell ref="BS66:BZ66"/>
    <mergeCell ref="CA66:CH66"/>
    <mergeCell ref="CI66:CP66"/>
    <mergeCell ref="CQ66:CX66"/>
    <mergeCell ref="CY66:DF66"/>
    <mergeCell ref="A52:E52"/>
    <mergeCell ref="F52:AI52"/>
    <mergeCell ref="AJ52:AT52"/>
    <mergeCell ref="AU52:BB52"/>
    <mergeCell ref="BC52:BJ52"/>
    <mergeCell ref="GH66:GS66"/>
    <mergeCell ref="GT66:HE66"/>
    <mergeCell ref="A67:E67"/>
    <mergeCell ref="F67:AI67"/>
    <mergeCell ref="AJ67:AT67"/>
    <mergeCell ref="AU67:BB67"/>
    <mergeCell ref="BC67:BJ67"/>
    <mergeCell ref="BK67:BR67"/>
    <mergeCell ref="DW66:EE66"/>
    <mergeCell ref="EF66:EN66"/>
    <mergeCell ref="CI67:CP67"/>
    <mergeCell ref="CQ67:CX67"/>
    <mergeCell ref="CY67:DF67"/>
    <mergeCell ref="DG67:DN67"/>
    <mergeCell ref="FR66:GA66"/>
    <mergeCell ref="GB66:GG66"/>
    <mergeCell ref="EO66:EW66"/>
    <mergeCell ref="EX66:FF66"/>
    <mergeCell ref="FG66:FQ66"/>
    <mergeCell ref="FG67:FQ67"/>
    <mergeCell ref="DO66:DV66"/>
    <mergeCell ref="DG66:DN66"/>
    <mergeCell ref="DO52:DV52"/>
    <mergeCell ref="DO51:DV51"/>
    <mergeCell ref="DG51:DN51"/>
    <mergeCell ref="DG52:DN52"/>
    <mergeCell ref="DG53:DN53"/>
    <mergeCell ref="DO53:DV53"/>
    <mergeCell ref="DO56:DV56"/>
    <mergeCell ref="DG56:DN56"/>
    <mergeCell ref="DW67:EE67"/>
    <mergeCell ref="EF67:EN67"/>
    <mergeCell ref="EO67:EW67"/>
    <mergeCell ref="EX67:FF67"/>
    <mergeCell ref="DW52:EE52"/>
    <mergeCell ref="EF52:EN52"/>
    <mergeCell ref="EO52:EW52"/>
    <mergeCell ref="EX52:FF52"/>
    <mergeCell ref="DW53:EE53"/>
    <mergeCell ref="EF53:EN53"/>
    <mergeCell ref="GT49:HE49"/>
    <mergeCell ref="FR49:GA49"/>
    <mergeCell ref="GB49:GG49"/>
    <mergeCell ref="DO49:DV49"/>
    <mergeCell ref="DW49:EE49"/>
    <mergeCell ref="EO49:EW49"/>
    <mergeCell ref="EX49:FF49"/>
    <mergeCell ref="BK49:BR49"/>
    <mergeCell ref="GH49:GS49"/>
    <mergeCell ref="FG49:FQ49"/>
    <mergeCell ref="EF49:EN49"/>
    <mergeCell ref="CY49:DF49"/>
    <mergeCell ref="DG49:DN49"/>
    <mergeCell ref="CQ69:CX69"/>
    <mergeCell ref="CI49:CP49"/>
    <mergeCell ref="CQ49:CX49"/>
    <mergeCell ref="BS67:BZ67"/>
    <mergeCell ref="CA67:CH67"/>
    <mergeCell ref="A49:E49"/>
    <mergeCell ref="F49:AI49"/>
    <mergeCell ref="AJ49:AT49"/>
    <mergeCell ref="AU49:BB49"/>
    <mergeCell ref="BC49:BJ49"/>
    <mergeCell ref="CY69:DF69"/>
    <mergeCell ref="DG69:DN69"/>
    <mergeCell ref="DO69:DV69"/>
    <mergeCell ref="DW69:EE69"/>
    <mergeCell ref="DO67:DV67"/>
    <mergeCell ref="BS49:BZ49"/>
    <mergeCell ref="CA49:CH49"/>
    <mergeCell ref="BS69:BZ69"/>
    <mergeCell ref="CA69:CH69"/>
    <mergeCell ref="CI69:CP69"/>
    <mergeCell ref="EX69:FF69"/>
    <mergeCell ref="FG69:FQ69"/>
    <mergeCell ref="GH47:GS47"/>
    <mergeCell ref="GT47:HE47"/>
    <mergeCell ref="FR69:GA69"/>
    <mergeCell ref="GB69:GG69"/>
    <mergeCell ref="GH69:GS69"/>
    <mergeCell ref="GT69:HE69"/>
    <mergeCell ref="FG48:FQ48"/>
    <mergeCell ref="FR48:GA48"/>
    <mergeCell ref="GH67:GS67"/>
    <mergeCell ref="GT67:HE67"/>
    <mergeCell ref="EF47:EN47"/>
    <mergeCell ref="EO47:EW47"/>
    <mergeCell ref="EX47:FF47"/>
    <mergeCell ref="FG47:FQ47"/>
    <mergeCell ref="FR47:GA47"/>
    <mergeCell ref="GB47:GG47"/>
    <mergeCell ref="FR67:GA67"/>
    <mergeCell ref="GB67:GG67"/>
    <mergeCell ref="GH46:GS46"/>
    <mergeCell ref="GT46:HE46"/>
    <mergeCell ref="A47:E47"/>
    <mergeCell ref="F47:AI47"/>
    <mergeCell ref="AJ47:AT47"/>
    <mergeCell ref="AU47:BB47"/>
    <mergeCell ref="BC47:BJ47"/>
    <mergeCell ref="BK47:BR47"/>
    <mergeCell ref="DO47:DV47"/>
    <mergeCell ref="DW47:EE47"/>
    <mergeCell ref="BS47:BZ47"/>
    <mergeCell ref="CA47:CH47"/>
    <mergeCell ref="EF46:EN46"/>
    <mergeCell ref="EO46:EW46"/>
    <mergeCell ref="EX46:FF46"/>
    <mergeCell ref="FG46:FQ46"/>
    <mergeCell ref="CI47:CP47"/>
    <mergeCell ref="CQ47:CX47"/>
    <mergeCell ref="CY47:DF47"/>
    <mergeCell ref="DG47:DN47"/>
    <mergeCell ref="FR46:GA46"/>
    <mergeCell ref="GB46:GG46"/>
    <mergeCell ref="CI46:CP46"/>
    <mergeCell ref="CQ46:CX46"/>
    <mergeCell ref="CY46:DF46"/>
    <mergeCell ref="DG46:DN46"/>
    <mergeCell ref="DO46:DV46"/>
    <mergeCell ref="DW46:EE46"/>
    <mergeCell ref="GH45:GS45"/>
    <mergeCell ref="GT45:HE45"/>
    <mergeCell ref="A46:E46"/>
    <mergeCell ref="F46:AI46"/>
    <mergeCell ref="AJ46:AT46"/>
    <mergeCell ref="AU46:BB46"/>
    <mergeCell ref="BC46:BJ46"/>
    <mergeCell ref="BK46:BR46"/>
    <mergeCell ref="BS46:BZ46"/>
    <mergeCell ref="CA46:CH46"/>
    <mergeCell ref="EF45:EN45"/>
    <mergeCell ref="EO45:EW45"/>
    <mergeCell ref="EX45:FF45"/>
    <mergeCell ref="FG45:FQ45"/>
    <mergeCell ref="FR45:GA45"/>
    <mergeCell ref="GB45:GG45"/>
    <mergeCell ref="CI45:CP45"/>
    <mergeCell ref="CQ45:CX45"/>
    <mergeCell ref="CY45:DF45"/>
    <mergeCell ref="DG45:DN45"/>
    <mergeCell ref="DO45:DV45"/>
    <mergeCell ref="DW45:EE45"/>
    <mergeCell ref="GH44:GS44"/>
    <mergeCell ref="GT44:HE44"/>
    <mergeCell ref="A45:E45"/>
    <mergeCell ref="F45:AI45"/>
    <mergeCell ref="AJ45:AT45"/>
    <mergeCell ref="AU45:BB45"/>
    <mergeCell ref="BC45:BJ45"/>
    <mergeCell ref="BK45:BR45"/>
    <mergeCell ref="BS45:BZ45"/>
    <mergeCell ref="CA45:CH45"/>
    <mergeCell ref="EF44:EN44"/>
    <mergeCell ref="EO44:EW44"/>
    <mergeCell ref="EX44:FF44"/>
    <mergeCell ref="FG44:FQ44"/>
    <mergeCell ref="FR44:GA44"/>
    <mergeCell ref="GB44:GG44"/>
    <mergeCell ref="CI44:CP44"/>
    <mergeCell ref="CQ44:CX44"/>
    <mergeCell ref="CY44:DF44"/>
    <mergeCell ref="DG44:DN44"/>
    <mergeCell ref="DO44:DV44"/>
    <mergeCell ref="DW44:EE44"/>
    <mergeCell ref="GH43:GS43"/>
    <mergeCell ref="GT43:HE43"/>
    <mergeCell ref="A44:E44"/>
    <mergeCell ref="F44:AI44"/>
    <mergeCell ref="AJ44:AT44"/>
    <mergeCell ref="AU44:BB44"/>
    <mergeCell ref="BC44:BJ44"/>
    <mergeCell ref="BK44:BR44"/>
    <mergeCell ref="BS44:BZ44"/>
    <mergeCell ref="CA44:CH44"/>
    <mergeCell ref="EF43:EN43"/>
    <mergeCell ref="EO43:EW43"/>
    <mergeCell ref="EX43:FF43"/>
    <mergeCell ref="FG43:FQ43"/>
    <mergeCell ref="FR43:GA43"/>
    <mergeCell ref="GB43:GG43"/>
    <mergeCell ref="CI43:CP43"/>
    <mergeCell ref="CQ43:CX43"/>
    <mergeCell ref="CY43:DF43"/>
    <mergeCell ref="DG43:DN43"/>
    <mergeCell ref="DO43:DV43"/>
    <mergeCell ref="DW43:EE43"/>
    <mergeCell ref="GH42:GS42"/>
    <mergeCell ref="GT42:HE42"/>
    <mergeCell ref="A43:E43"/>
    <mergeCell ref="F43:AI43"/>
    <mergeCell ref="AJ43:AT43"/>
    <mergeCell ref="AU43:BB43"/>
    <mergeCell ref="BC43:BJ43"/>
    <mergeCell ref="BK43:BR43"/>
    <mergeCell ref="BS43:BZ43"/>
    <mergeCell ref="CA43:CH43"/>
    <mergeCell ref="EF42:EN42"/>
    <mergeCell ref="EO42:EW42"/>
    <mergeCell ref="EX42:FF42"/>
    <mergeCell ref="FG42:FQ42"/>
    <mergeCell ref="FR42:GA42"/>
    <mergeCell ref="GB42:GG42"/>
    <mergeCell ref="CI42:CP42"/>
    <mergeCell ref="CQ42:CX42"/>
    <mergeCell ref="CY42:DF42"/>
    <mergeCell ref="DG42:DN42"/>
    <mergeCell ref="DO42:DV42"/>
    <mergeCell ref="DW42:EE42"/>
    <mergeCell ref="GH41:GS41"/>
    <mergeCell ref="GT41:HE41"/>
    <mergeCell ref="A42:E42"/>
    <mergeCell ref="F42:AI42"/>
    <mergeCell ref="AJ42:AT42"/>
    <mergeCell ref="AU42:BB42"/>
    <mergeCell ref="BC42:BJ42"/>
    <mergeCell ref="BK42:BR42"/>
    <mergeCell ref="BS42:BZ42"/>
    <mergeCell ref="CA42:CH42"/>
    <mergeCell ref="EF41:EN41"/>
    <mergeCell ref="EO41:EW41"/>
    <mergeCell ref="EX41:FF41"/>
    <mergeCell ref="FG41:FQ41"/>
    <mergeCell ref="FR41:GA41"/>
    <mergeCell ref="GB41:GG41"/>
    <mergeCell ref="CI41:CP41"/>
    <mergeCell ref="CQ41:CX41"/>
    <mergeCell ref="CY41:DF41"/>
    <mergeCell ref="DG41:DN41"/>
    <mergeCell ref="DO41:DV41"/>
    <mergeCell ref="DW41:EE41"/>
    <mergeCell ref="FR40:GA40"/>
    <mergeCell ref="GB40:GG40"/>
    <mergeCell ref="GH40:GS40"/>
    <mergeCell ref="GT40:HE40"/>
    <mergeCell ref="AJ41:AT41"/>
    <mergeCell ref="AU41:BB41"/>
    <mergeCell ref="BC41:BJ41"/>
    <mergeCell ref="BK41:BR41"/>
    <mergeCell ref="BS41:BZ41"/>
    <mergeCell ref="CA41:CH41"/>
    <mergeCell ref="DO40:DV40"/>
    <mergeCell ref="DW40:EE40"/>
    <mergeCell ref="EF40:EN40"/>
    <mergeCell ref="EO40:EW40"/>
    <mergeCell ref="EX40:FF40"/>
    <mergeCell ref="FG40:FQ40"/>
    <mergeCell ref="BS40:BZ40"/>
    <mergeCell ref="CA40:CH40"/>
    <mergeCell ref="CI40:CP40"/>
    <mergeCell ref="CQ40:CX40"/>
    <mergeCell ref="CY40:DF40"/>
    <mergeCell ref="DG40:DN40"/>
    <mergeCell ref="A40:E40"/>
    <mergeCell ref="F40:AI40"/>
    <mergeCell ref="AJ40:AT40"/>
    <mergeCell ref="AU40:BB40"/>
    <mergeCell ref="BC40:BJ40"/>
    <mergeCell ref="BK40:BR40"/>
    <mergeCell ref="EX39:FF39"/>
    <mergeCell ref="FG39:FQ39"/>
    <mergeCell ref="FR39:GA39"/>
    <mergeCell ref="GB39:GG39"/>
    <mergeCell ref="GH39:GS39"/>
    <mergeCell ref="GT39:HE39"/>
    <mergeCell ref="CY39:DF39"/>
    <mergeCell ref="DG39:DN39"/>
    <mergeCell ref="DO39:DV39"/>
    <mergeCell ref="DW39:EE39"/>
    <mergeCell ref="EF39:EN39"/>
    <mergeCell ref="EO39:EW39"/>
    <mergeCell ref="BC39:BJ39"/>
    <mergeCell ref="BK39:BR39"/>
    <mergeCell ref="BS39:BZ39"/>
    <mergeCell ref="CA39:CH39"/>
    <mergeCell ref="CI39:CP39"/>
    <mergeCell ref="CQ39:CX39"/>
    <mergeCell ref="GH38:GS38"/>
    <mergeCell ref="GT38:HE38"/>
    <mergeCell ref="F38:AI38"/>
    <mergeCell ref="EX38:FF38"/>
    <mergeCell ref="FG38:FQ38"/>
    <mergeCell ref="FR38:GA38"/>
    <mergeCell ref="GB38:GG38"/>
    <mergeCell ref="DO38:DV38"/>
    <mergeCell ref="DW38:EE38"/>
    <mergeCell ref="BS38:BZ38"/>
    <mergeCell ref="BC38:BJ38"/>
    <mergeCell ref="BK38:BR38"/>
    <mergeCell ref="CA38:CH38"/>
    <mergeCell ref="EF38:EN38"/>
    <mergeCell ref="EO38:EW38"/>
    <mergeCell ref="CI38:CP38"/>
    <mergeCell ref="CQ38:CX38"/>
    <mergeCell ref="CY38:DF38"/>
    <mergeCell ref="DG38:DN38"/>
    <mergeCell ref="A38:E38"/>
    <mergeCell ref="AJ38:AT38"/>
    <mergeCell ref="AU38:BB38"/>
    <mergeCell ref="A39:E39"/>
    <mergeCell ref="F39:AI39"/>
    <mergeCell ref="AJ39:AT39"/>
    <mergeCell ref="AU39:BB39"/>
    <mergeCell ref="FG34:FQ34"/>
    <mergeCell ref="A41:E41"/>
    <mergeCell ref="F41:AI41"/>
    <mergeCell ref="GB35:GG35"/>
    <mergeCell ref="GH35:GS35"/>
    <mergeCell ref="DG35:DN35"/>
    <mergeCell ref="DO35:DV35"/>
    <mergeCell ref="DW35:EE35"/>
    <mergeCell ref="EF35:EN35"/>
    <mergeCell ref="CA35:CH35"/>
    <mergeCell ref="DO34:DV34"/>
    <mergeCell ref="DW34:EE34"/>
    <mergeCell ref="EF34:EN34"/>
    <mergeCell ref="DG34:DN34"/>
    <mergeCell ref="EO34:EW34"/>
    <mergeCell ref="GT35:HE35"/>
    <mergeCell ref="EO35:EW35"/>
    <mergeCell ref="EX35:FF35"/>
    <mergeCell ref="FG35:FQ35"/>
    <mergeCell ref="FR35:GA35"/>
    <mergeCell ref="CY34:DF34"/>
    <mergeCell ref="CQ35:CX35"/>
    <mergeCell ref="CY35:DF35"/>
    <mergeCell ref="A35:E35"/>
    <mergeCell ref="F35:AI35"/>
    <mergeCell ref="AJ35:AT35"/>
    <mergeCell ref="AU35:BB35"/>
    <mergeCell ref="BC35:BJ35"/>
    <mergeCell ref="BK35:BR35"/>
    <mergeCell ref="CI35:CP35"/>
    <mergeCell ref="GT34:HE34"/>
    <mergeCell ref="FR34:GA34"/>
    <mergeCell ref="GB34:GG34"/>
    <mergeCell ref="BS35:BZ35"/>
    <mergeCell ref="EX34:FF34"/>
    <mergeCell ref="BK34:BR34"/>
    <mergeCell ref="BS34:BZ34"/>
    <mergeCell ref="CA34:CH34"/>
    <mergeCell ref="CI34:CP34"/>
    <mergeCell ref="CQ34:CX34"/>
    <mergeCell ref="FR28:GA28"/>
    <mergeCell ref="GB28:GG28"/>
    <mergeCell ref="GH28:GS28"/>
    <mergeCell ref="GT28:HE28"/>
    <mergeCell ref="A34:E34"/>
    <mergeCell ref="F34:AI34"/>
    <mergeCell ref="AJ34:AT34"/>
    <mergeCell ref="AU34:BB34"/>
    <mergeCell ref="BC34:BJ34"/>
    <mergeCell ref="GH34:GS34"/>
    <mergeCell ref="DO28:DV28"/>
    <mergeCell ref="DW28:EE28"/>
    <mergeCell ref="EF28:EN28"/>
    <mergeCell ref="EO28:EW28"/>
    <mergeCell ref="EX28:FF28"/>
    <mergeCell ref="FG28:FQ28"/>
    <mergeCell ref="BS28:BZ28"/>
    <mergeCell ref="CA28:CH28"/>
    <mergeCell ref="CI28:CP28"/>
    <mergeCell ref="CQ28:CX28"/>
    <mergeCell ref="CY28:DF28"/>
    <mergeCell ref="DG28:DN28"/>
    <mergeCell ref="FR27:GA27"/>
    <mergeCell ref="GB27:GG27"/>
    <mergeCell ref="GH27:GS27"/>
    <mergeCell ref="GT27:HE27"/>
    <mergeCell ref="A28:E28"/>
    <mergeCell ref="F28:AI28"/>
    <mergeCell ref="AJ28:AT28"/>
    <mergeCell ref="AU28:BB28"/>
    <mergeCell ref="BC28:BJ28"/>
    <mergeCell ref="BK28:BR28"/>
    <mergeCell ref="DO27:DV27"/>
    <mergeCell ref="DW27:EE27"/>
    <mergeCell ref="EF27:EN27"/>
    <mergeCell ref="EO27:EW27"/>
    <mergeCell ref="EX27:FF27"/>
    <mergeCell ref="FG27:FQ27"/>
    <mergeCell ref="BS27:BZ27"/>
    <mergeCell ref="CA27:CH27"/>
    <mergeCell ref="CI27:CP27"/>
    <mergeCell ref="CQ27:CX27"/>
    <mergeCell ref="CY27:DF27"/>
    <mergeCell ref="DG27:DN27"/>
    <mergeCell ref="FR20:GA20"/>
    <mergeCell ref="GB20:GG20"/>
    <mergeCell ref="GH20:GS20"/>
    <mergeCell ref="GT20:HE20"/>
    <mergeCell ref="A27:E27"/>
    <mergeCell ref="F27:AI27"/>
    <mergeCell ref="AJ27:AT27"/>
    <mergeCell ref="AU27:BB27"/>
    <mergeCell ref="BC27:BJ27"/>
    <mergeCell ref="BK27:BR27"/>
    <mergeCell ref="DO20:DV20"/>
    <mergeCell ref="DW20:EE20"/>
    <mergeCell ref="EF20:EN20"/>
    <mergeCell ref="EO20:EW20"/>
    <mergeCell ref="EX20:FF20"/>
    <mergeCell ref="FG20:FQ20"/>
    <mergeCell ref="BS20:BZ20"/>
    <mergeCell ref="CA20:CH20"/>
    <mergeCell ref="CI20:CP20"/>
    <mergeCell ref="CQ20:CX20"/>
    <mergeCell ref="CY20:DF20"/>
    <mergeCell ref="DG20:DN20"/>
    <mergeCell ref="FR19:GA19"/>
    <mergeCell ref="GB19:GG19"/>
    <mergeCell ref="GH19:GS19"/>
    <mergeCell ref="GT19:HE19"/>
    <mergeCell ref="A20:E20"/>
    <mergeCell ref="F20:AI20"/>
    <mergeCell ref="AJ20:AT20"/>
    <mergeCell ref="AU20:BB20"/>
    <mergeCell ref="BC20:BJ20"/>
    <mergeCell ref="BK20:BR20"/>
    <mergeCell ref="DO19:DV19"/>
    <mergeCell ref="DW19:EE19"/>
    <mergeCell ref="EF19:EN19"/>
    <mergeCell ref="EO19:EW19"/>
    <mergeCell ref="EX19:FF19"/>
    <mergeCell ref="FG19:FQ19"/>
    <mergeCell ref="BS19:BZ19"/>
    <mergeCell ref="CA19:CH19"/>
    <mergeCell ref="CI19:CP19"/>
    <mergeCell ref="CQ19:CX19"/>
    <mergeCell ref="CY19:DF19"/>
    <mergeCell ref="DG19:DN19"/>
    <mergeCell ref="A19:E19"/>
    <mergeCell ref="F19:AI19"/>
    <mergeCell ref="AJ19:AT19"/>
    <mergeCell ref="AU19:BB19"/>
    <mergeCell ref="BC19:BJ19"/>
    <mergeCell ref="BK19:BR19"/>
    <mergeCell ref="DO18:DV18"/>
    <mergeCell ref="DW18:EE18"/>
    <mergeCell ref="EF18:EN18"/>
    <mergeCell ref="EO18:EW18"/>
    <mergeCell ref="EX18:FF18"/>
    <mergeCell ref="FG18:FQ18"/>
    <mergeCell ref="BS18:BZ18"/>
    <mergeCell ref="CA18:CH18"/>
    <mergeCell ref="CI18:CP18"/>
    <mergeCell ref="CQ18:CX18"/>
    <mergeCell ref="CY18:DF18"/>
    <mergeCell ref="DG18:DN18"/>
    <mergeCell ref="A18:E18"/>
    <mergeCell ref="F18:AI18"/>
    <mergeCell ref="AJ18:AT18"/>
    <mergeCell ref="AU18:BB18"/>
    <mergeCell ref="BC18:BJ18"/>
    <mergeCell ref="BK18:BR18"/>
    <mergeCell ref="DO17:DV17"/>
    <mergeCell ref="DW17:EE17"/>
    <mergeCell ref="EF17:EN17"/>
    <mergeCell ref="EO17:EW17"/>
    <mergeCell ref="EX17:FF17"/>
    <mergeCell ref="FG17:FQ17"/>
    <mergeCell ref="BS17:BZ17"/>
    <mergeCell ref="CA17:CH17"/>
    <mergeCell ref="CI17:CP17"/>
    <mergeCell ref="CQ17:CX17"/>
    <mergeCell ref="CY17:DF17"/>
    <mergeCell ref="DG17:DN17"/>
    <mergeCell ref="A17:E17"/>
    <mergeCell ref="F17:AI17"/>
    <mergeCell ref="AJ17:AT17"/>
    <mergeCell ref="AU17:BB17"/>
    <mergeCell ref="BC17:BJ17"/>
    <mergeCell ref="BK17:BR17"/>
    <mergeCell ref="FR16:GA16"/>
    <mergeCell ref="GB16:GG16"/>
    <mergeCell ref="DO14:DV14"/>
    <mergeCell ref="DW14:EE14"/>
    <mergeCell ref="EO16:EW16"/>
    <mergeCell ref="EX16:FF16"/>
    <mergeCell ref="EF16:EN16"/>
    <mergeCell ref="GT14:HE14"/>
    <mergeCell ref="A16:E16"/>
    <mergeCell ref="F16:AI16"/>
    <mergeCell ref="AJ16:AT16"/>
    <mergeCell ref="AU16:BB16"/>
    <mergeCell ref="BC16:BJ16"/>
    <mergeCell ref="BK16:BR16"/>
    <mergeCell ref="CI16:CP16"/>
    <mergeCell ref="BS16:BZ16"/>
    <mergeCell ref="CA16:CH16"/>
    <mergeCell ref="CQ16:CX16"/>
    <mergeCell ref="CY16:DF16"/>
    <mergeCell ref="DG16:DN16"/>
    <mergeCell ref="DO16:DV16"/>
    <mergeCell ref="DW16:EE16"/>
    <mergeCell ref="FG14:FQ14"/>
    <mergeCell ref="FG16:FQ16"/>
    <mergeCell ref="BS14:BZ14"/>
    <mergeCell ref="CA14:CH14"/>
    <mergeCell ref="CI14:CP14"/>
    <mergeCell ref="CQ14:CX14"/>
    <mergeCell ref="GH14:GS14"/>
    <mergeCell ref="FR14:GA14"/>
    <mergeCell ref="CY14:DF14"/>
    <mergeCell ref="DG14:DN14"/>
    <mergeCell ref="GB14:GG14"/>
    <mergeCell ref="HD1:IB1"/>
    <mergeCell ref="HE3:IB3"/>
    <mergeCell ref="HA6:IB6"/>
    <mergeCell ref="HA7:IB7"/>
    <mergeCell ref="GZ8:HA8"/>
    <mergeCell ref="HB8:HD8"/>
    <mergeCell ref="HE8:HF8"/>
    <mergeCell ref="HG8:HQ8"/>
    <mergeCell ref="HR8:HT8"/>
    <mergeCell ref="HU8:HW8"/>
    <mergeCell ref="GH13:GS13"/>
    <mergeCell ref="GT13:HE13"/>
    <mergeCell ref="GH12:HE12"/>
    <mergeCell ref="EF13:EN13"/>
    <mergeCell ref="DW11:EN12"/>
    <mergeCell ref="HF11:IB13"/>
    <mergeCell ref="FR11:HE11"/>
    <mergeCell ref="DW13:EE13"/>
    <mergeCell ref="FG11:FQ13"/>
    <mergeCell ref="CA12:CP12"/>
    <mergeCell ref="CQ12:DF12"/>
    <mergeCell ref="DG12:DV12"/>
    <mergeCell ref="DG13:DN13"/>
    <mergeCell ref="FR12:GA13"/>
    <mergeCell ref="GB12:GG13"/>
    <mergeCell ref="EO11:FF12"/>
    <mergeCell ref="EO13:EW13"/>
    <mergeCell ref="EX13:FF13"/>
    <mergeCell ref="AU11:DV11"/>
    <mergeCell ref="DO13:DV13"/>
    <mergeCell ref="CA13:CH13"/>
    <mergeCell ref="CI13:CP13"/>
    <mergeCell ref="CQ13:CX13"/>
    <mergeCell ref="CY13:DF13"/>
    <mergeCell ref="A11:E13"/>
    <mergeCell ref="F11:AI13"/>
    <mergeCell ref="AJ11:AT13"/>
    <mergeCell ref="AU13:BB13"/>
    <mergeCell ref="BC13:BJ13"/>
    <mergeCell ref="AU12:BJ12"/>
    <mergeCell ref="BK12:BZ12"/>
    <mergeCell ref="BK13:BR13"/>
    <mergeCell ref="BS13:BZ13"/>
    <mergeCell ref="A15:HE15"/>
    <mergeCell ref="BS48:BZ48"/>
    <mergeCell ref="CA48:CH48"/>
    <mergeCell ref="CI48:CP48"/>
    <mergeCell ref="CQ48:CX48"/>
    <mergeCell ref="CY48:DF48"/>
    <mergeCell ref="HF14:IB14"/>
    <mergeCell ref="A14:E14"/>
    <mergeCell ref="F14:AI14"/>
    <mergeCell ref="AJ14:AT14"/>
    <mergeCell ref="AU14:BB14"/>
    <mergeCell ref="BC14:BJ14"/>
    <mergeCell ref="BK14:BR14"/>
    <mergeCell ref="EF14:EN14"/>
    <mergeCell ref="EO14:EW14"/>
    <mergeCell ref="EX14:FF14"/>
    <mergeCell ref="GT16:HE16"/>
    <mergeCell ref="FR17:GA17"/>
    <mergeCell ref="GB17:GG17"/>
    <mergeCell ref="GH17:GS17"/>
    <mergeCell ref="GT17:HE17"/>
    <mergeCell ref="FR18:GA18"/>
    <mergeCell ref="GB18:GG18"/>
    <mergeCell ref="GH18:GS18"/>
    <mergeCell ref="GT18:HE18"/>
    <mergeCell ref="GH16:GS16"/>
    <mergeCell ref="A33:E33"/>
    <mergeCell ref="F33:AI33"/>
    <mergeCell ref="AJ33:AT33"/>
    <mergeCell ref="AU33:BB33"/>
    <mergeCell ref="BC33:BJ33"/>
    <mergeCell ref="BK33:BR33"/>
    <mergeCell ref="BS33:BZ33"/>
    <mergeCell ref="CA33:CH33"/>
    <mergeCell ref="CI33:CP33"/>
    <mergeCell ref="CQ33:CX33"/>
    <mergeCell ref="CY33:DF33"/>
    <mergeCell ref="DG33:DN33"/>
    <mergeCell ref="DO33:DV33"/>
    <mergeCell ref="DW33:EE33"/>
    <mergeCell ref="EF33:EN33"/>
    <mergeCell ref="EO33:EW33"/>
    <mergeCell ref="EX33:FF33"/>
    <mergeCell ref="FG33:FQ33"/>
    <mergeCell ref="FR33:GA33"/>
    <mergeCell ref="GB33:GG33"/>
    <mergeCell ref="GH33:GS33"/>
    <mergeCell ref="GT33:HE33"/>
    <mergeCell ref="A37:E37"/>
    <mergeCell ref="F37:AI37"/>
    <mergeCell ref="AJ37:AT37"/>
    <mergeCell ref="AU37:BB37"/>
    <mergeCell ref="BC37:BJ37"/>
    <mergeCell ref="BK37:BR37"/>
    <mergeCell ref="BS37:BZ37"/>
    <mergeCell ref="CA37:CH37"/>
    <mergeCell ref="CI37:CP37"/>
    <mergeCell ref="CQ37:CX37"/>
    <mergeCell ref="CY37:DF37"/>
    <mergeCell ref="DG37:DN37"/>
    <mergeCell ref="FR37:GA37"/>
    <mergeCell ref="GB37:GG37"/>
    <mergeCell ref="GH37:GS37"/>
    <mergeCell ref="GT37:HE37"/>
    <mergeCell ref="DO37:DV37"/>
    <mergeCell ref="DW37:EE37"/>
    <mergeCell ref="EF37:EN37"/>
    <mergeCell ref="EO37:EW37"/>
    <mergeCell ref="EX37:FF37"/>
    <mergeCell ref="FG37:FQ37"/>
    <mergeCell ref="EX48:FF48"/>
    <mergeCell ref="A48:E48"/>
    <mergeCell ref="F48:AI48"/>
    <mergeCell ref="AJ48:AT48"/>
    <mergeCell ref="AU48:BB48"/>
    <mergeCell ref="BC48:BJ48"/>
    <mergeCell ref="BK48:BR48"/>
    <mergeCell ref="J78:IA78"/>
    <mergeCell ref="H78:I78"/>
    <mergeCell ref="GB48:GG48"/>
    <mergeCell ref="GH48:GS48"/>
    <mergeCell ref="GT48:HE48"/>
    <mergeCell ref="DG48:DN48"/>
    <mergeCell ref="DO48:DV48"/>
    <mergeCell ref="DW48:EE48"/>
    <mergeCell ref="EF48:EN48"/>
    <mergeCell ref="EO48:EW48"/>
    <mergeCell ref="A56:E56"/>
    <mergeCell ref="F56:AI56"/>
    <mergeCell ref="AJ56:AT56"/>
    <mergeCell ref="AU56:BB56"/>
    <mergeCell ref="BC56:BJ56"/>
    <mergeCell ref="BK56:BR56"/>
    <mergeCell ref="EF56:EN56"/>
    <mergeCell ref="EO56:EW56"/>
    <mergeCell ref="EX56:FF56"/>
    <mergeCell ref="FG56:FQ56"/>
    <mergeCell ref="FR56:GA56"/>
    <mergeCell ref="BS56:BZ56"/>
    <mergeCell ref="CA56:CH56"/>
    <mergeCell ref="CI56:CP56"/>
    <mergeCell ref="CQ56:CX56"/>
    <mergeCell ref="CY56:DF56"/>
    <mergeCell ref="GB56:GG56"/>
    <mergeCell ref="GH56:GS56"/>
    <mergeCell ref="GT56:HE56"/>
    <mergeCell ref="A57:E57"/>
    <mergeCell ref="F57:AI57"/>
    <mergeCell ref="BC57:BJ57"/>
    <mergeCell ref="BK57:BR57"/>
    <mergeCell ref="BS57:BZ57"/>
    <mergeCell ref="CA57:CH57"/>
    <mergeCell ref="DW56:EE56"/>
    <mergeCell ref="A58:E58"/>
    <mergeCell ref="F58:AI58"/>
    <mergeCell ref="F59:AI59"/>
    <mergeCell ref="F61:AI61"/>
    <mergeCell ref="A59:E59"/>
    <mergeCell ref="A61:E61"/>
    <mergeCell ref="A62:E62"/>
    <mergeCell ref="F62:AI62"/>
    <mergeCell ref="A63:E63"/>
    <mergeCell ref="F63:AI63"/>
    <mergeCell ref="AJ57:AT57"/>
    <mergeCell ref="AU57:BB57"/>
    <mergeCell ref="AJ59:AT59"/>
    <mergeCell ref="AU59:BB59"/>
    <mergeCell ref="AJ61:AT61"/>
    <mergeCell ref="AU61:BB61"/>
    <mergeCell ref="CI57:CP57"/>
    <mergeCell ref="CQ57:CX57"/>
    <mergeCell ref="CY57:DF57"/>
    <mergeCell ref="DG57:DN57"/>
    <mergeCell ref="DO57:DV57"/>
    <mergeCell ref="DW57:EE57"/>
    <mergeCell ref="EF57:EN57"/>
    <mergeCell ref="EO57:EW57"/>
    <mergeCell ref="EX57:FF57"/>
    <mergeCell ref="FG57:FQ57"/>
    <mergeCell ref="FR57:GA57"/>
    <mergeCell ref="GB57:GG57"/>
    <mergeCell ref="GH57:GS57"/>
    <mergeCell ref="GT57:HE57"/>
    <mergeCell ref="AJ58:AT58"/>
    <mergeCell ref="AU58:BB58"/>
    <mergeCell ref="BC58:BJ58"/>
    <mergeCell ref="BK58:BR58"/>
    <mergeCell ref="BS58:BZ58"/>
    <mergeCell ref="CA58:CH58"/>
    <mergeCell ref="CI58:CP58"/>
    <mergeCell ref="CQ58:CX58"/>
    <mergeCell ref="CY58:DF58"/>
    <mergeCell ref="DG58:DN58"/>
    <mergeCell ref="DO58:DV58"/>
    <mergeCell ref="DW58:EE58"/>
    <mergeCell ref="EF58:EN58"/>
    <mergeCell ref="EO58:EW58"/>
    <mergeCell ref="EX58:FF58"/>
    <mergeCell ref="FG58:FQ58"/>
    <mergeCell ref="FR58:GA58"/>
    <mergeCell ref="GB58:GG58"/>
    <mergeCell ref="GH58:GS58"/>
    <mergeCell ref="GT58:HE58"/>
    <mergeCell ref="BC59:BJ59"/>
    <mergeCell ref="BK59:BR59"/>
    <mergeCell ref="BS59:BZ59"/>
    <mergeCell ref="CA59:CH59"/>
    <mergeCell ref="CI59:CP59"/>
    <mergeCell ref="CQ59:CX59"/>
    <mergeCell ref="CY59:DF59"/>
    <mergeCell ref="DG59:DN59"/>
    <mergeCell ref="DO59:DV59"/>
    <mergeCell ref="DW59:EE59"/>
    <mergeCell ref="EF59:EN59"/>
    <mergeCell ref="EO59:EW59"/>
    <mergeCell ref="EX59:FF59"/>
    <mergeCell ref="FG59:FQ59"/>
    <mergeCell ref="FR59:GA59"/>
    <mergeCell ref="GB59:GG59"/>
    <mergeCell ref="GH59:GS59"/>
    <mergeCell ref="GT59:HE59"/>
    <mergeCell ref="BC61:BJ61"/>
    <mergeCell ref="BK61:BR61"/>
    <mergeCell ref="BS61:BZ61"/>
    <mergeCell ref="CA61:CH61"/>
    <mergeCell ref="CI61:CP61"/>
    <mergeCell ref="CQ61:CX61"/>
    <mergeCell ref="GT61:HE61"/>
    <mergeCell ref="CY61:DF61"/>
    <mergeCell ref="DG61:DN61"/>
    <mergeCell ref="DO61:DV61"/>
    <mergeCell ref="DW61:EE61"/>
    <mergeCell ref="EF61:EN61"/>
    <mergeCell ref="EO61:EW61"/>
    <mergeCell ref="GH61:GS61"/>
    <mergeCell ref="EF62:EN62"/>
    <mergeCell ref="EO62:EW62"/>
    <mergeCell ref="EX62:FF62"/>
    <mergeCell ref="AJ62:AT62"/>
    <mergeCell ref="AU62:BB62"/>
    <mergeCell ref="BC62:BJ62"/>
    <mergeCell ref="BK62:BR62"/>
    <mergeCell ref="BS62:BZ62"/>
    <mergeCell ref="CA62:CH62"/>
    <mergeCell ref="CI63:CP63"/>
    <mergeCell ref="CQ63:CX63"/>
    <mergeCell ref="DW63:EE63"/>
    <mergeCell ref="GT63:HE63"/>
    <mergeCell ref="GH62:GS62"/>
    <mergeCell ref="GB62:GG62"/>
    <mergeCell ref="CI62:CP62"/>
    <mergeCell ref="CQ62:CX62"/>
    <mergeCell ref="CY62:DF62"/>
    <mergeCell ref="DG62:DN62"/>
    <mergeCell ref="AJ63:AT63"/>
    <mergeCell ref="AU63:BB63"/>
    <mergeCell ref="BC63:BJ63"/>
    <mergeCell ref="BK63:BR63"/>
    <mergeCell ref="BS63:BZ63"/>
    <mergeCell ref="CA63:CH63"/>
    <mergeCell ref="GT62:HE62"/>
    <mergeCell ref="FR62:GA62"/>
    <mergeCell ref="EF63:EN63"/>
    <mergeCell ref="EO63:EW63"/>
    <mergeCell ref="FG62:FQ62"/>
    <mergeCell ref="CY63:DF63"/>
    <mergeCell ref="DG63:DN63"/>
    <mergeCell ref="DO63:DV63"/>
    <mergeCell ref="DO62:DV62"/>
    <mergeCell ref="DW62:EE62"/>
    <mergeCell ref="BK23:BR23"/>
    <mergeCell ref="EX63:FF63"/>
    <mergeCell ref="FG63:FQ63"/>
    <mergeCell ref="FR63:GA63"/>
    <mergeCell ref="GB63:GG63"/>
    <mergeCell ref="GH63:GS63"/>
    <mergeCell ref="EX61:FF61"/>
    <mergeCell ref="FG61:FQ61"/>
    <mergeCell ref="FR61:GA61"/>
    <mergeCell ref="GB61:GG61"/>
    <mergeCell ref="DG23:DN23"/>
    <mergeCell ref="FR50:GA50"/>
    <mergeCell ref="GB50:GG50"/>
    <mergeCell ref="GH50:GS50"/>
    <mergeCell ref="GT50:HE50"/>
    <mergeCell ref="A23:E23"/>
    <mergeCell ref="F23:AI23"/>
    <mergeCell ref="AJ23:AT23"/>
    <mergeCell ref="AU23:BB23"/>
    <mergeCell ref="BC23:BJ23"/>
    <mergeCell ref="DW23:EE23"/>
    <mergeCell ref="EF23:EN23"/>
    <mergeCell ref="EO23:EW23"/>
    <mergeCell ref="EX23:FF23"/>
    <mergeCell ref="FG23:FQ23"/>
    <mergeCell ref="BS23:BZ23"/>
    <mergeCell ref="CA23:CH23"/>
    <mergeCell ref="CI23:CP23"/>
    <mergeCell ref="CQ23:CX23"/>
    <mergeCell ref="CY23:DF23"/>
    <mergeCell ref="GB23:GG23"/>
    <mergeCell ref="GH23:GS23"/>
    <mergeCell ref="GT23:HE23"/>
    <mergeCell ref="A60:E60"/>
    <mergeCell ref="F60:AI60"/>
    <mergeCell ref="AJ60:AT60"/>
    <mergeCell ref="AU60:BB60"/>
    <mergeCell ref="BC60:BJ60"/>
    <mergeCell ref="BK60:BR60"/>
    <mergeCell ref="DO23:DV23"/>
    <mergeCell ref="BS60:BZ60"/>
    <mergeCell ref="CA60:CH60"/>
    <mergeCell ref="CI60:CP60"/>
    <mergeCell ref="CQ60:CX60"/>
    <mergeCell ref="CY60:DF60"/>
    <mergeCell ref="DG60:DN60"/>
    <mergeCell ref="DO60:DV60"/>
    <mergeCell ref="DW60:EE60"/>
    <mergeCell ref="EF60:EN60"/>
    <mergeCell ref="EO60:EW60"/>
    <mergeCell ref="EX60:FF60"/>
    <mergeCell ref="FG60:FQ60"/>
    <mergeCell ref="FR65:GA65"/>
    <mergeCell ref="GB65:GG65"/>
    <mergeCell ref="GH65:GS65"/>
    <mergeCell ref="GT65:HE65"/>
    <mergeCell ref="HF15:IB65"/>
    <mergeCell ref="FR60:GA60"/>
    <mergeCell ref="GB60:GG60"/>
    <mergeCell ref="GH60:GS60"/>
    <mergeCell ref="GT60:HE60"/>
    <mergeCell ref="FR23:GA23"/>
  </mergeCells>
  <printOptions/>
  <pageMargins left="0.35433070866141736" right="0.1968503937007874" top="0.1968503937007874" bottom="0.2362204724409449" header="0.1968503937007874" footer="0.1968503937007874"/>
  <pageSetup horizontalDpi="600" verticalDpi="600" orientation="landscape" paperSize="9" scale="66" r:id="rId3"/>
  <rowBreaks count="1" manualBreakCount="1">
    <brk id="47" max="236" man="1"/>
  </rowBreaks>
  <ignoredErrors>
    <ignoredError sqref="BC38 BC52 FR66 EF3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77"/>
  <sheetViews>
    <sheetView view="pageBreakPreview" zoomScaleSheetLayoutView="100" workbookViewId="0" topLeftCell="A10">
      <pane ySplit="5" topLeftCell="A15" activePane="bottomLeft" state="frozen"/>
      <selection pane="topLeft" activeCell="A10" sqref="A10"/>
      <selection pane="bottomLeft" activeCell="EF37" sqref="EF37:EL37"/>
    </sheetView>
  </sheetViews>
  <sheetFormatPr defaultColWidth="0.875" defaultRowHeight="12.75"/>
  <cols>
    <col min="1" max="3" width="0.875" style="8" customWidth="1"/>
    <col min="4" max="4" width="2.375" style="8" customWidth="1"/>
    <col min="5" max="26" width="0.875" style="8" customWidth="1"/>
    <col min="27" max="27" width="2.00390625" style="8" customWidth="1"/>
    <col min="28" max="41" width="0.875" style="8" customWidth="1"/>
    <col min="42" max="42" width="1.875" style="8" customWidth="1"/>
    <col min="43" max="43" width="1.4921875" style="8" customWidth="1"/>
    <col min="44" max="72" width="0.875" style="8" customWidth="1"/>
    <col min="73" max="73" width="1.875" style="8" customWidth="1"/>
    <col min="74" max="96" width="0.875" style="8" customWidth="1"/>
    <col min="97" max="97" width="1.00390625" style="8" customWidth="1"/>
    <col min="98" max="101" width="0.875" style="8" customWidth="1"/>
    <col min="102" max="102" width="1.12109375" style="8" customWidth="1"/>
    <col min="103" max="104" width="0.875" style="8" customWidth="1"/>
    <col min="105" max="105" width="1.875" style="8" customWidth="1"/>
    <col min="106" max="134" width="0.875" style="8" customWidth="1"/>
    <col min="135" max="135" width="2.00390625" style="8" customWidth="1"/>
    <col min="136" max="200" width="0.875" style="8" customWidth="1"/>
    <col min="201" max="201" width="2.50390625" style="8" customWidth="1"/>
    <col min="202" max="202" width="0.875" style="8" customWidth="1"/>
    <col min="203" max="203" width="1.12109375" style="8" customWidth="1"/>
    <col min="204" max="16384" width="0.875" style="8" customWidth="1"/>
  </cols>
  <sheetData>
    <row r="1" spans="215:239" s="1" customFormat="1" ht="33" customHeight="1">
      <c r="HG1" s="166" t="s">
        <v>38</v>
      </c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</row>
    <row r="2" spans="1:239" s="2" customFormat="1" ht="23.25" customHeight="1">
      <c r="A2" s="226" t="s">
        <v>274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6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6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6"/>
      <c r="FH2" s="226"/>
      <c r="FI2" s="226"/>
      <c r="FJ2" s="226"/>
      <c r="FK2" s="226"/>
      <c r="FL2" s="226"/>
      <c r="FM2" s="226"/>
      <c r="FN2" s="226"/>
      <c r="FO2" s="226"/>
      <c r="FP2" s="226"/>
      <c r="FQ2" s="226"/>
      <c r="FR2" s="226"/>
      <c r="FS2" s="226"/>
      <c r="FT2" s="226"/>
      <c r="FU2" s="226"/>
      <c r="FV2" s="226"/>
      <c r="FW2" s="226"/>
      <c r="FX2" s="226"/>
      <c r="FY2" s="226"/>
      <c r="FZ2" s="226"/>
      <c r="GA2" s="226"/>
      <c r="GB2" s="226"/>
      <c r="GC2" s="226"/>
      <c r="GD2" s="226"/>
      <c r="GE2" s="226"/>
      <c r="GF2" s="226"/>
      <c r="GG2" s="226"/>
      <c r="GH2" s="226"/>
      <c r="GI2" s="226"/>
      <c r="GJ2" s="226"/>
      <c r="GK2" s="226"/>
      <c r="GL2" s="226"/>
      <c r="GM2" s="226"/>
      <c r="GN2" s="226"/>
      <c r="GO2" s="226"/>
      <c r="GP2" s="226"/>
      <c r="GQ2" s="226"/>
      <c r="GR2" s="226"/>
      <c r="GS2" s="226"/>
      <c r="GT2" s="226"/>
      <c r="GU2" s="226"/>
      <c r="GV2" s="226"/>
      <c r="GW2" s="226"/>
      <c r="GX2" s="226"/>
      <c r="GY2" s="226"/>
      <c r="GZ2" s="226"/>
      <c r="HA2" s="226"/>
      <c r="HB2" s="226"/>
      <c r="HC2" s="226"/>
      <c r="HD2" s="226"/>
      <c r="HE2" s="226"/>
      <c r="HF2" s="226"/>
      <c r="HG2" s="226"/>
      <c r="HH2" s="226"/>
      <c r="HI2" s="226"/>
      <c r="HJ2" s="226"/>
      <c r="HK2" s="226"/>
      <c r="HL2" s="226"/>
      <c r="HM2" s="226"/>
      <c r="HN2" s="226"/>
      <c r="HO2" s="226"/>
      <c r="HP2" s="226"/>
      <c r="HQ2" s="226"/>
      <c r="HR2" s="226"/>
      <c r="HS2" s="226"/>
      <c r="HT2" s="226"/>
      <c r="HU2" s="226"/>
      <c r="HV2" s="226"/>
      <c r="HW2" s="226"/>
      <c r="HX2" s="226"/>
      <c r="HY2" s="226"/>
      <c r="HZ2" s="226"/>
      <c r="IA2" s="226"/>
      <c r="IB2" s="226"/>
      <c r="IC2" s="226"/>
      <c r="ID2" s="226"/>
      <c r="IE2" s="226"/>
    </row>
    <row r="3" spans="105:239" s="3" customFormat="1" ht="24" customHeight="1">
      <c r="DA3" s="224" t="str">
        <f>'7.1.'!DD3</f>
        <v>по состоянию на 15.11.2016 г.</v>
      </c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  <c r="DU3" s="224"/>
      <c r="DV3" s="224"/>
      <c r="DW3" s="224"/>
      <c r="DX3" s="224"/>
      <c r="DY3" s="224"/>
      <c r="DZ3" s="225"/>
      <c r="EA3" s="225"/>
      <c r="HH3" s="167" t="s">
        <v>182</v>
      </c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</row>
    <row r="4" spans="210:239" s="3" customFormat="1" ht="12">
      <c r="HB4" s="222" t="s">
        <v>289</v>
      </c>
      <c r="HC4" s="223"/>
      <c r="HD4" s="223"/>
      <c r="HE4" s="223"/>
      <c r="HF4" s="223"/>
      <c r="HG4" s="223"/>
      <c r="HH4" s="223"/>
      <c r="HI4" s="223"/>
      <c r="HJ4" s="223"/>
      <c r="HK4" s="223"/>
      <c r="HL4" s="223"/>
      <c r="HM4" s="223"/>
      <c r="HN4" s="223"/>
      <c r="HO4" s="223"/>
      <c r="HP4" s="223"/>
      <c r="HQ4" s="223"/>
      <c r="HR4" s="223"/>
      <c r="HS4" s="223"/>
      <c r="HT4" s="223"/>
      <c r="HU4" s="223"/>
      <c r="HV4" s="223"/>
      <c r="HW4" s="223"/>
      <c r="HX4" s="223"/>
      <c r="HY4" s="223"/>
      <c r="HZ4" s="223"/>
      <c r="IA4" s="223"/>
      <c r="IB4" s="223"/>
      <c r="IC4" s="223"/>
      <c r="ID4" s="223"/>
      <c r="IE4" s="223"/>
    </row>
    <row r="5" spans="88:239" s="3" customFormat="1" ht="12">
      <c r="CJ5" s="272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  <c r="HC5" s="4"/>
      <c r="HD5" s="222" t="s">
        <v>183</v>
      </c>
      <c r="HE5" s="222"/>
      <c r="HF5" s="222"/>
      <c r="HG5" s="222"/>
      <c r="HH5" s="222"/>
      <c r="HI5" s="222"/>
      <c r="HJ5" s="222"/>
      <c r="HK5" s="222"/>
      <c r="HL5" s="222"/>
      <c r="HM5" s="222"/>
      <c r="HN5" s="222"/>
      <c r="HO5" s="222"/>
      <c r="HP5" s="222"/>
      <c r="HQ5" s="222"/>
      <c r="HR5" s="222"/>
      <c r="HS5" s="222"/>
      <c r="HT5" s="222"/>
      <c r="HU5" s="222"/>
      <c r="HV5" s="222"/>
      <c r="HW5" s="222"/>
      <c r="HX5" s="222"/>
      <c r="HY5" s="222"/>
      <c r="HZ5" s="222"/>
      <c r="IA5" s="222"/>
      <c r="IB5" s="222"/>
      <c r="IC5" s="222"/>
      <c r="ID5" s="222"/>
      <c r="IE5" s="222"/>
    </row>
    <row r="6" spans="211:239" s="3" customFormat="1" ht="12">
      <c r="HC6" s="4"/>
      <c r="HD6" s="222"/>
      <c r="HE6" s="222"/>
      <c r="HF6" s="222"/>
      <c r="HG6" s="222"/>
      <c r="HH6" s="222"/>
      <c r="HI6" s="222"/>
      <c r="HJ6" s="222"/>
      <c r="HK6" s="222"/>
      <c r="HL6" s="222"/>
      <c r="HM6" s="222"/>
      <c r="HN6" s="222"/>
      <c r="HO6" s="222"/>
      <c r="HP6" s="222"/>
      <c r="HQ6" s="222"/>
      <c r="HR6" s="222"/>
      <c r="HS6" s="222"/>
      <c r="HT6" s="222"/>
      <c r="HU6" s="222"/>
      <c r="HV6" s="222"/>
      <c r="HW6" s="222"/>
      <c r="HX6" s="222"/>
      <c r="HY6" s="222"/>
      <c r="HZ6" s="222"/>
      <c r="IA6" s="222"/>
      <c r="IB6" s="222"/>
      <c r="IC6" s="222"/>
      <c r="ID6" s="222"/>
      <c r="IE6" s="222"/>
    </row>
    <row r="7" spans="212:239" s="3" customFormat="1" ht="12">
      <c r="HD7" s="169" t="s">
        <v>11</v>
      </c>
      <c r="HE7" s="169"/>
      <c r="HF7" s="169"/>
      <c r="HG7" s="169"/>
      <c r="HH7" s="169"/>
      <c r="HI7" s="169"/>
      <c r="HJ7" s="169"/>
      <c r="HK7" s="169"/>
      <c r="HL7" s="169"/>
      <c r="HM7" s="169"/>
      <c r="HN7" s="169"/>
      <c r="HO7" s="169"/>
      <c r="HP7" s="169"/>
      <c r="HQ7" s="169"/>
      <c r="HR7" s="169"/>
      <c r="HS7" s="169"/>
      <c r="HT7" s="169"/>
      <c r="HU7" s="169"/>
      <c r="HV7" s="169"/>
      <c r="HW7" s="169"/>
      <c r="HX7" s="169"/>
      <c r="HY7" s="169"/>
      <c r="HZ7" s="169"/>
      <c r="IA7" s="169"/>
      <c r="IB7" s="169"/>
      <c r="IC7" s="169"/>
      <c r="ID7" s="169"/>
      <c r="IE7" s="169"/>
    </row>
    <row r="8" spans="211:239" s="3" customFormat="1" ht="12">
      <c r="HC8" s="170" t="s">
        <v>12</v>
      </c>
      <c r="HD8" s="170"/>
      <c r="HE8" s="171"/>
      <c r="HF8" s="171"/>
      <c r="HG8" s="171"/>
      <c r="HH8" s="172" t="s">
        <v>12</v>
      </c>
      <c r="HI8" s="172"/>
      <c r="HJ8" s="171"/>
      <c r="HK8" s="171"/>
      <c r="HL8" s="171"/>
      <c r="HM8" s="171"/>
      <c r="HN8" s="171"/>
      <c r="HO8" s="171"/>
      <c r="HP8" s="171"/>
      <c r="HQ8" s="171"/>
      <c r="HR8" s="171"/>
      <c r="HS8" s="171"/>
      <c r="HT8" s="171"/>
      <c r="HU8" s="170">
        <v>20</v>
      </c>
      <c r="HV8" s="170"/>
      <c r="HW8" s="170"/>
      <c r="HX8" s="173"/>
      <c r="HY8" s="173"/>
      <c r="HZ8" s="173"/>
      <c r="IB8" s="6" t="s">
        <v>13</v>
      </c>
      <c r="IE8" s="6"/>
    </row>
    <row r="9" s="3" customFormat="1" ht="12">
      <c r="IE9" s="5" t="s">
        <v>14</v>
      </c>
    </row>
    <row r="10" ht="11.25" thickBot="1"/>
    <row r="11" spans="1:239" ht="13.5" customHeight="1">
      <c r="A11" s="305" t="s">
        <v>0</v>
      </c>
      <c r="B11" s="306"/>
      <c r="C11" s="306"/>
      <c r="D11" s="306"/>
      <c r="E11" s="307"/>
      <c r="F11" s="311" t="s">
        <v>39</v>
      </c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7"/>
      <c r="AC11" s="313" t="s">
        <v>269</v>
      </c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5"/>
      <c r="BG11" s="313" t="s">
        <v>270</v>
      </c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4"/>
      <c r="CI11" s="314"/>
      <c r="CJ11" s="315"/>
      <c r="CK11" s="313" t="s">
        <v>271</v>
      </c>
      <c r="CL11" s="314"/>
      <c r="CM11" s="314"/>
      <c r="CN11" s="314"/>
      <c r="CO11" s="314"/>
      <c r="CP11" s="314"/>
      <c r="CQ11" s="314"/>
      <c r="CR11" s="314"/>
      <c r="CS11" s="314"/>
      <c r="CT11" s="314"/>
      <c r="CU11" s="314"/>
      <c r="CV11" s="314"/>
      <c r="CW11" s="314"/>
      <c r="CX11" s="314"/>
      <c r="CY11" s="314"/>
      <c r="CZ11" s="314"/>
      <c r="DA11" s="314"/>
      <c r="DB11" s="314"/>
      <c r="DC11" s="314"/>
      <c r="DD11" s="314"/>
      <c r="DE11" s="314"/>
      <c r="DF11" s="314"/>
      <c r="DG11" s="314"/>
      <c r="DH11" s="314"/>
      <c r="DI11" s="314"/>
      <c r="DJ11" s="314"/>
      <c r="DK11" s="314"/>
      <c r="DL11" s="314"/>
      <c r="DM11" s="314"/>
      <c r="DN11" s="315"/>
      <c r="DO11" s="313" t="s">
        <v>272</v>
      </c>
      <c r="DP11" s="314"/>
      <c r="DQ11" s="314"/>
      <c r="DR11" s="314"/>
      <c r="DS11" s="314"/>
      <c r="DT11" s="314"/>
      <c r="DU11" s="314"/>
      <c r="DV11" s="314"/>
      <c r="DW11" s="314"/>
      <c r="DX11" s="314"/>
      <c r="DY11" s="314"/>
      <c r="DZ11" s="314"/>
      <c r="EA11" s="314"/>
      <c r="EB11" s="314"/>
      <c r="EC11" s="314"/>
      <c r="ED11" s="314"/>
      <c r="EE11" s="314"/>
      <c r="EF11" s="314"/>
      <c r="EG11" s="314"/>
      <c r="EH11" s="314"/>
      <c r="EI11" s="314"/>
      <c r="EJ11" s="314"/>
      <c r="EK11" s="314"/>
      <c r="EL11" s="314"/>
      <c r="EM11" s="314"/>
      <c r="EN11" s="314"/>
      <c r="EO11" s="314"/>
      <c r="EP11" s="314"/>
      <c r="EQ11" s="314"/>
      <c r="ER11" s="315"/>
      <c r="ES11" s="299" t="s">
        <v>40</v>
      </c>
      <c r="ET11" s="300"/>
      <c r="EU11" s="300"/>
      <c r="EV11" s="300"/>
      <c r="EW11" s="300"/>
      <c r="EX11" s="300"/>
      <c r="EY11" s="300"/>
      <c r="EZ11" s="300"/>
      <c r="FA11" s="300"/>
      <c r="FB11" s="300"/>
      <c r="FC11" s="300"/>
      <c r="FD11" s="300"/>
      <c r="FE11" s="300"/>
      <c r="FF11" s="300"/>
      <c r="FG11" s="300"/>
      <c r="FH11" s="300"/>
      <c r="FI11" s="300"/>
      <c r="FJ11" s="300"/>
      <c r="FK11" s="300"/>
      <c r="FL11" s="300"/>
      <c r="FM11" s="300"/>
      <c r="FN11" s="300"/>
      <c r="FO11" s="300"/>
      <c r="FP11" s="300"/>
      <c r="FQ11" s="300"/>
      <c r="FR11" s="300"/>
      <c r="FS11" s="300"/>
      <c r="FT11" s="300"/>
      <c r="FU11" s="300"/>
      <c r="FV11" s="300"/>
      <c r="FW11" s="300"/>
      <c r="FX11" s="300"/>
      <c r="FY11" s="300"/>
      <c r="FZ11" s="300"/>
      <c r="GA11" s="300"/>
      <c r="GB11" s="300"/>
      <c r="GC11" s="300"/>
      <c r="GD11" s="300"/>
      <c r="GE11" s="300"/>
      <c r="GF11" s="300"/>
      <c r="GG11" s="300"/>
      <c r="GH11" s="300"/>
      <c r="GI11" s="300"/>
      <c r="GJ11" s="300"/>
      <c r="GK11" s="300"/>
      <c r="GL11" s="300"/>
      <c r="GM11" s="300"/>
      <c r="GN11" s="300"/>
      <c r="GO11" s="300"/>
      <c r="GP11" s="300"/>
      <c r="GQ11" s="300"/>
      <c r="GR11" s="300"/>
      <c r="GS11" s="300"/>
      <c r="GT11" s="300"/>
      <c r="GU11" s="300"/>
      <c r="GV11" s="300"/>
      <c r="GW11" s="300"/>
      <c r="GX11" s="300"/>
      <c r="GY11" s="300"/>
      <c r="GZ11" s="300"/>
      <c r="HA11" s="300"/>
      <c r="HB11" s="300"/>
      <c r="HC11" s="300"/>
      <c r="HD11" s="300"/>
      <c r="HE11" s="300"/>
      <c r="HF11" s="300"/>
      <c r="HG11" s="300"/>
      <c r="HH11" s="300"/>
      <c r="HI11" s="300"/>
      <c r="HJ11" s="300"/>
      <c r="HK11" s="300"/>
      <c r="HL11" s="300"/>
      <c r="HM11" s="300"/>
      <c r="HN11" s="300"/>
      <c r="HO11" s="300"/>
      <c r="HP11" s="300"/>
      <c r="HQ11" s="300"/>
      <c r="HR11" s="300"/>
      <c r="HS11" s="300"/>
      <c r="HT11" s="300"/>
      <c r="HU11" s="300"/>
      <c r="HV11" s="300"/>
      <c r="HW11" s="300"/>
      <c r="HX11" s="300"/>
      <c r="HY11" s="300"/>
      <c r="HZ11" s="300"/>
      <c r="IA11" s="300"/>
      <c r="IB11" s="300"/>
      <c r="IC11" s="300"/>
      <c r="ID11" s="300"/>
      <c r="IE11" s="301"/>
    </row>
    <row r="12" spans="1:239" ht="13.5" customHeight="1">
      <c r="A12" s="308"/>
      <c r="B12" s="309"/>
      <c r="C12" s="309"/>
      <c r="D12" s="309"/>
      <c r="E12" s="310"/>
      <c r="F12" s="312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10"/>
      <c r="AC12" s="316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7"/>
      <c r="BE12" s="317"/>
      <c r="BF12" s="318"/>
      <c r="BG12" s="316"/>
      <c r="BH12" s="317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317"/>
      <c r="CD12" s="317"/>
      <c r="CE12" s="317"/>
      <c r="CF12" s="317"/>
      <c r="CG12" s="317"/>
      <c r="CH12" s="317"/>
      <c r="CI12" s="317"/>
      <c r="CJ12" s="318"/>
      <c r="CK12" s="316"/>
      <c r="CL12" s="317"/>
      <c r="CM12" s="317"/>
      <c r="CN12" s="317"/>
      <c r="CO12" s="317"/>
      <c r="CP12" s="317"/>
      <c r="CQ12" s="317"/>
      <c r="CR12" s="317"/>
      <c r="CS12" s="317"/>
      <c r="CT12" s="317"/>
      <c r="CU12" s="317"/>
      <c r="CV12" s="317"/>
      <c r="CW12" s="317"/>
      <c r="CX12" s="317"/>
      <c r="CY12" s="317"/>
      <c r="CZ12" s="317"/>
      <c r="DA12" s="317"/>
      <c r="DB12" s="317"/>
      <c r="DC12" s="317"/>
      <c r="DD12" s="317"/>
      <c r="DE12" s="317"/>
      <c r="DF12" s="317"/>
      <c r="DG12" s="317"/>
      <c r="DH12" s="317"/>
      <c r="DI12" s="317"/>
      <c r="DJ12" s="317"/>
      <c r="DK12" s="317"/>
      <c r="DL12" s="317"/>
      <c r="DM12" s="317"/>
      <c r="DN12" s="318"/>
      <c r="DO12" s="316"/>
      <c r="DP12" s="317"/>
      <c r="DQ12" s="317"/>
      <c r="DR12" s="317"/>
      <c r="DS12" s="317"/>
      <c r="DT12" s="317"/>
      <c r="DU12" s="317"/>
      <c r="DV12" s="317"/>
      <c r="DW12" s="317"/>
      <c r="DX12" s="317"/>
      <c r="DY12" s="317"/>
      <c r="DZ12" s="317"/>
      <c r="EA12" s="317"/>
      <c r="EB12" s="317"/>
      <c r="EC12" s="317"/>
      <c r="ED12" s="317"/>
      <c r="EE12" s="317"/>
      <c r="EF12" s="317"/>
      <c r="EG12" s="317"/>
      <c r="EH12" s="317"/>
      <c r="EI12" s="317"/>
      <c r="EJ12" s="317"/>
      <c r="EK12" s="317"/>
      <c r="EL12" s="317"/>
      <c r="EM12" s="317"/>
      <c r="EN12" s="317"/>
      <c r="EO12" s="317"/>
      <c r="EP12" s="317"/>
      <c r="EQ12" s="317"/>
      <c r="ER12" s="318"/>
      <c r="ES12" s="302" t="s">
        <v>41</v>
      </c>
      <c r="ET12" s="303"/>
      <c r="EU12" s="303"/>
      <c r="EV12" s="303"/>
      <c r="EW12" s="303"/>
      <c r="EX12" s="303"/>
      <c r="EY12" s="303"/>
      <c r="EZ12" s="303"/>
      <c r="FA12" s="303"/>
      <c r="FB12" s="303"/>
      <c r="FC12" s="303"/>
      <c r="FD12" s="303"/>
      <c r="FE12" s="303"/>
      <c r="FF12" s="303"/>
      <c r="FG12" s="303"/>
      <c r="FH12" s="303"/>
      <c r="FI12" s="303"/>
      <c r="FJ12" s="303"/>
      <c r="FK12" s="303"/>
      <c r="FL12" s="303"/>
      <c r="FM12" s="303"/>
      <c r="FN12" s="303"/>
      <c r="FO12" s="303"/>
      <c r="FP12" s="303"/>
      <c r="FQ12" s="303"/>
      <c r="FR12" s="304"/>
      <c r="FS12" s="302" t="s">
        <v>42</v>
      </c>
      <c r="FT12" s="303"/>
      <c r="FU12" s="303"/>
      <c r="FV12" s="303"/>
      <c r="FW12" s="303"/>
      <c r="FX12" s="303"/>
      <c r="FY12" s="303"/>
      <c r="FZ12" s="303"/>
      <c r="GA12" s="303"/>
      <c r="GB12" s="303"/>
      <c r="GC12" s="303"/>
      <c r="GD12" s="303"/>
      <c r="GE12" s="303"/>
      <c r="GF12" s="303"/>
      <c r="GG12" s="303"/>
      <c r="GH12" s="303"/>
      <c r="GI12" s="303"/>
      <c r="GJ12" s="303"/>
      <c r="GK12" s="303"/>
      <c r="GL12" s="303"/>
      <c r="GM12" s="303"/>
      <c r="GN12" s="303"/>
      <c r="GO12" s="303"/>
      <c r="GP12" s="303"/>
      <c r="GQ12" s="303"/>
      <c r="GR12" s="303"/>
      <c r="GS12" s="304"/>
      <c r="GT12" s="302" t="s">
        <v>43</v>
      </c>
      <c r="GU12" s="303"/>
      <c r="GV12" s="303"/>
      <c r="GW12" s="303"/>
      <c r="GX12" s="303"/>
      <c r="GY12" s="303"/>
      <c r="GZ12" s="303"/>
      <c r="HA12" s="303"/>
      <c r="HB12" s="303"/>
      <c r="HC12" s="303"/>
      <c r="HD12" s="303"/>
      <c r="HE12" s="303"/>
      <c r="HF12" s="303"/>
      <c r="HG12" s="303"/>
      <c r="HH12" s="303"/>
      <c r="HI12" s="303"/>
      <c r="HJ12" s="303"/>
      <c r="HK12" s="303"/>
      <c r="HL12" s="303"/>
      <c r="HM12" s="303"/>
      <c r="HN12" s="303"/>
      <c r="HO12" s="303"/>
      <c r="HP12" s="303"/>
      <c r="HQ12" s="303"/>
      <c r="HR12" s="303"/>
      <c r="HS12" s="303"/>
      <c r="HT12" s="303"/>
      <c r="HU12" s="303"/>
      <c r="HV12" s="303"/>
      <c r="HW12" s="304"/>
      <c r="HX12" s="319" t="s">
        <v>44</v>
      </c>
      <c r="HY12" s="320"/>
      <c r="HZ12" s="320"/>
      <c r="IA12" s="320"/>
      <c r="IB12" s="320"/>
      <c r="IC12" s="320"/>
      <c r="ID12" s="320"/>
      <c r="IE12" s="321"/>
    </row>
    <row r="13" spans="1:239" ht="72.75" customHeight="1">
      <c r="A13" s="326"/>
      <c r="B13" s="303"/>
      <c r="C13" s="303"/>
      <c r="D13" s="303"/>
      <c r="E13" s="304"/>
      <c r="F13" s="302" t="s">
        <v>16</v>
      </c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4"/>
      <c r="AC13" s="323" t="s">
        <v>2</v>
      </c>
      <c r="AD13" s="324"/>
      <c r="AE13" s="324"/>
      <c r="AF13" s="324"/>
      <c r="AG13" s="324"/>
      <c r="AH13" s="324"/>
      <c r="AI13" s="325"/>
      <c r="AJ13" s="323" t="s">
        <v>45</v>
      </c>
      <c r="AK13" s="324"/>
      <c r="AL13" s="324"/>
      <c r="AM13" s="324"/>
      <c r="AN13" s="325"/>
      <c r="AO13" s="323" t="s">
        <v>46</v>
      </c>
      <c r="AP13" s="324"/>
      <c r="AQ13" s="324"/>
      <c r="AR13" s="324"/>
      <c r="AS13" s="325"/>
      <c r="AT13" s="327" t="s">
        <v>47</v>
      </c>
      <c r="AU13" s="328"/>
      <c r="AV13" s="328"/>
      <c r="AW13" s="328"/>
      <c r="AX13" s="328"/>
      <c r="AY13" s="328"/>
      <c r="AZ13" s="329"/>
      <c r="BA13" s="323" t="s">
        <v>48</v>
      </c>
      <c r="BB13" s="324"/>
      <c r="BC13" s="324"/>
      <c r="BD13" s="324"/>
      <c r="BE13" s="324"/>
      <c r="BF13" s="325"/>
      <c r="BG13" s="323" t="s">
        <v>2</v>
      </c>
      <c r="BH13" s="324"/>
      <c r="BI13" s="324"/>
      <c r="BJ13" s="324"/>
      <c r="BK13" s="324"/>
      <c r="BL13" s="324"/>
      <c r="BM13" s="325"/>
      <c r="BN13" s="323" t="s">
        <v>45</v>
      </c>
      <c r="BO13" s="324"/>
      <c r="BP13" s="324"/>
      <c r="BQ13" s="324"/>
      <c r="BR13" s="325"/>
      <c r="BS13" s="323" t="s">
        <v>46</v>
      </c>
      <c r="BT13" s="324"/>
      <c r="BU13" s="324"/>
      <c r="BV13" s="324"/>
      <c r="BW13" s="325"/>
      <c r="BX13" s="327" t="s">
        <v>47</v>
      </c>
      <c r="BY13" s="328"/>
      <c r="BZ13" s="328"/>
      <c r="CA13" s="328"/>
      <c r="CB13" s="328"/>
      <c r="CC13" s="328"/>
      <c r="CD13" s="329"/>
      <c r="CE13" s="323" t="s">
        <v>48</v>
      </c>
      <c r="CF13" s="324"/>
      <c r="CG13" s="324"/>
      <c r="CH13" s="324"/>
      <c r="CI13" s="324"/>
      <c r="CJ13" s="325"/>
      <c r="CK13" s="323" t="s">
        <v>2</v>
      </c>
      <c r="CL13" s="324"/>
      <c r="CM13" s="324"/>
      <c r="CN13" s="324"/>
      <c r="CO13" s="324"/>
      <c r="CP13" s="324"/>
      <c r="CQ13" s="325"/>
      <c r="CR13" s="323" t="s">
        <v>45</v>
      </c>
      <c r="CS13" s="324"/>
      <c r="CT13" s="324"/>
      <c r="CU13" s="324"/>
      <c r="CV13" s="325"/>
      <c r="CW13" s="323" t="s">
        <v>46</v>
      </c>
      <c r="CX13" s="324"/>
      <c r="CY13" s="324"/>
      <c r="CZ13" s="324"/>
      <c r="DA13" s="325"/>
      <c r="DB13" s="327" t="s">
        <v>47</v>
      </c>
      <c r="DC13" s="328"/>
      <c r="DD13" s="328"/>
      <c r="DE13" s="328"/>
      <c r="DF13" s="328"/>
      <c r="DG13" s="328"/>
      <c r="DH13" s="329"/>
      <c r="DI13" s="323" t="s">
        <v>48</v>
      </c>
      <c r="DJ13" s="324"/>
      <c r="DK13" s="324"/>
      <c r="DL13" s="324"/>
      <c r="DM13" s="324"/>
      <c r="DN13" s="325"/>
      <c r="DO13" s="323" t="s">
        <v>2</v>
      </c>
      <c r="DP13" s="324"/>
      <c r="DQ13" s="324"/>
      <c r="DR13" s="324"/>
      <c r="DS13" s="324"/>
      <c r="DT13" s="324"/>
      <c r="DU13" s="325"/>
      <c r="DV13" s="323" t="s">
        <v>45</v>
      </c>
      <c r="DW13" s="324"/>
      <c r="DX13" s="324"/>
      <c r="DY13" s="324"/>
      <c r="DZ13" s="325"/>
      <c r="EA13" s="323" t="s">
        <v>46</v>
      </c>
      <c r="EB13" s="324"/>
      <c r="EC13" s="324"/>
      <c r="ED13" s="324"/>
      <c r="EE13" s="325"/>
      <c r="EF13" s="327" t="s">
        <v>47</v>
      </c>
      <c r="EG13" s="328"/>
      <c r="EH13" s="328"/>
      <c r="EI13" s="328"/>
      <c r="EJ13" s="328"/>
      <c r="EK13" s="328"/>
      <c r="EL13" s="329"/>
      <c r="EM13" s="323" t="s">
        <v>48</v>
      </c>
      <c r="EN13" s="324"/>
      <c r="EO13" s="324"/>
      <c r="EP13" s="324"/>
      <c r="EQ13" s="324"/>
      <c r="ER13" s="325"/>
      <c r="ES13" s="327" t="s">
        <v>49</v>
      </c>
      <c r="ET13" s="328"/>
      <c r="EU13" s="328"/>
      <c r="EV13" s="328"/>
      <c r="EW13" s="328"/>
      <c r="EX13" s="328"/>
      <c r="EY13" s="329"/>
      <c r="EZ13" s="327" t="s">
        <v>50</v>
      </c>
      <c r="FA13" s="328"/>
      <c r="FB13" s="328"/>
      <c r="FC13" s="328"/>
      <c r="FD13" s="328"/>
      <c r="FE13" s="328"/>
      <c r="FF13" s="329"/>
      <c r="FG13" s="327" t="s">
        <v>51</v>
      </c>
      <c r="FH13" s="328"/>
      <c r="FI13" s="328"/>
      <c r="FJ13" s="328"/>
      <c r="FK13" s="329"/>
      <c r="FL13" s="327" t="s">
        <v>52</v>
      </c>
      <c r="FM13" s="328"/>
      <c r="FN13" s="328"/>
      <c r="FO13" s="328"/>
      <c r="FP13" s="328"/>
      <c r="FQ13" s="328"/>
      <c r="FR13" s="329"/>
      <c r="FS13" s="327" t="s">
        <v>49</v>
      </c>
      <c r="FT13" s="328"/>
      <c r="FU13" s="328"/>
      <c r="FV13" s="328"/>
      <c r="FW13" s="328"/>
      <c r="FX13" s="328"/>
      <c r="FY13" s="329"/>
      <c r="FZ13" s="327" t="s">
        <v>50</v>
      </c>
      <c r="GA13" s="328"/>
      <c r="GB13" s="328"/>
      <c r="GC13" s="328"/>
      <c r="GD13" s="328"/>
      <c r="GE13" s="328"/>
      <c r="GF13" s="329"/>
      <c r="GG13" s="327" t="s">
        <v>53</v>
      </c>
      <c r="GH13" s="328"/>
      <c r="GI13" s="328"/>
      <c r="GJ13" s="328"/>
      <c r="GK13" s="328"/>
      <c r="GL13" s="328"/>
      <c r="GM13" s="328"/>
      <c r="GN13" s="329"/>
      <c r="GO13" s="327" t="s">
        <v>54</v>
      </c>
      <c r="GP13" s="328"/>
      <c r="GQ13" s="328"/>
      <c r="GR13" s="328"/>
      <c r="GS13" s="329"/>
      <c r="GT13" s="327" t="s">
        <v>49</v>
      </c>
      <c r="GU13" s="328"/>
      <c r="GV13" s="328"/>
      <c r="GW13" s="328"/>
      <c r="GX13" s="328"/>
      <c r="GY13" s="328"/>
      <c r="GZ13" s="329"/>
      <c r="HA13" s="327" t="s">
        <v>50</v>
      </c>
      <c r="HB13" s="328"/>
      <c r="HC13" s="328"/>
      <c r="HD13" s="328"/>
      <c r="HE13" s="328"/>
      <c r="HF13" s="328"/>
      <c r="HG13" s="329"/>
      <c r="HH13" s="327" t="s">
        <v>55</v>
      </c>
      <c r="HI13" s="328"/>
      <c r="HJ13" s="328"/>
      <c r="HK13" s="328"/>
      <c r="HL13" s="329"/>
      <c r="HM13" s="327" t="s">
        <v>56</v>
      </c>
      <c r="HN13" s="328"/>
      <c r="HO13" s="328"/>
      <c r="HP13" s="328"/>
      <c r="HQ13" s="329"/>
      <c r="HR13" s="327" t="s">
        <v>57</v>
      </c>
      <c r="HS13" s="328"/>
      <c r="HT13" s="328"/>
      <c r="HU13" s="328"/>
      <c r="HV13" s="328"/>
      <c r="HW13" s="329"/>
      <c r="HX13" s="316"/>
      <c r="HY13" s="317"/>
      <c r="HZ13" s="317"/>
      <c r="IA13" s="317"/>
      <c r="IB13" s="317"/>
      <c r="IC13" s="317"/>
      <c r="ID13" s="317"/>
      <c r="IE13" s="322"/>
    </row>
    <row r="14" spans="1:239" s="45" customFormat="1" ht="12">
      <c r="A14" s="296"/>
      <c r="B14" s="290"/>
      <c r="C14" s="290"/>
      <c r="D14" s="290"/>
      <c r="E14" s="290"/>
      <c r="F14" s="297" t="s">
        <v>16</v>
      </c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8"/>
      <c r="AC14" s="274">
        <f>AC25+AC72</f>
        <v>41293</v>
      </c>
      <c r="AD14" s="275"/>
      <c r="AE14" s="275"/>
      <c r="AF14" s="275"/>
      <c r="AG14" s="275"/>
      <c r="AH14" s="275"/>
      <c r="AI14" s="276"/>
      <c r="AJ14" s="274">
        <f>AJ25+AJ72</f>
        <v>0</v>
      </c>
      <c r="AK14" s="275"/>
      <c r="AL14" s="275"/>
      <c r="AM14" s="275"/>
      <c r="AN14" s="276"/>
      <c r="AO14" s="274">
        <f>AO25+AO72</f>
        <v>0</v>
      </c>
      <c r="AP14" s="275"/>
      <c r="AQ14" s="275"/>
      <c r="AR14" s="275"/>
      <c r="AS14" s="276"/>
      <c r="AT14" s="274">
        <f>AT25+AT72</f>
        <v>0</v>
      </c>
      <c r="AU14" s="275"/>
      <c r="AV14" s="275"/>
      <c r="AW14" s="275"/>
      <c r="AX14" s="275"/>
      <c r="AY14" s="275"/>
      <c r="AZ14" s="276"/>
      <c r="BA14" s="274">
        <f>BA25+BA72</f>
        <v>0</v>
      </c>
      <c r="BB14" s="275"/>
      <c r="BC14" s="275"/>
      <c r="BD14" s="275"/>
      <c r="BE14" s="275"/>
      <c r="BF14" s="276"/>
      <c r="BG14" s="274">
        <f>SUM(BN14:CJ14)</f>
        <v>20550.27354</v>
      </c>
      <c r="BH14" s="275"/>
      <c r="BI14" s="275"/>
      <c r="BJ14" s="275"/>
      <c r="BK14" s="275"/>
      <c r="BL14" s="275"/>
      <c r="BM14" s="276"/>
      <c r="BN14" s="274">
        <f>BN25+BN72</f>
        <v>0</v>
      </c>
      <c r="BO14" s="275"/>
      <c r="BP14" s="275"/>
      <c r="BQ14" s="275"/>
      <c r="BR14" s="276"/>
      <c r="BS14" s="274">
        <f>BS25+BS72</f>
        <v>936.85</v>
      </c>
      <c r="BT14" s="275"/>
      <c r="BU14" s="275"/>
      <c r="BV14" s="275"/>
      <c r="BW14" s="276"/>
      <c r="BX14" s="274">
        <f>BX25+BX72</f>
        <v>19292.63654</v>
      </c>
      <c r="BY14" s="275"/>
      <c r="BZ14" s="275"/>
      <c r="CA14" s="275"/>
      <c r="CB14" s="275"/>
      <c r="CC14" s="275"/>
      <c r="CD14" s="276"/>
      <c r="CE14" s="274">
        <f>CE25+CE72</f>
        <v>320.78700000000003</v>
      </c>
      <c r="CF14" s="275"/>
      <c r="CG14" s="275"/>
      <c r="CH14" s="275"/>
      <c r="CI14" s="275"/>
      <c r="CJ14" s="276"/>
      <c r="CK14" s="274">
        <f>CK25+CK72</f>
        <v>-20742.726459999998</v>
      </c>
      <c r="CL14" s="275"/>
      <c r="CM14" s="275"/>
      <c r="CN14" s="275"/>
      <c r="CO14" s="275"/>
      <c r="CP14" s="275"/>
      <c r="CQ14" s="276"/>
      <c r="CR14" s="274">
        <f>CR25+CR72</f>
        <v>0</v>
      </c>
      <c r="CS14" s="275"/>
      <c r="CT14" s="275"/>
      <c r="CU14" s="275"/>
      <c r="CV14" s="276"/>
      <c r="CW14" s="274">
        <f>CW25+CW72</f>
        <v>936.85</v>
      </c>
      <c r="CX14" s="275"/>
      <c r="CY14" s="275"/>
      <c r="CZ14" s="275"/>
      <c r="DA14" s="276"/>
      <c r="DB14" s="274">
        <f>DB25+DB72</f>
        <v>19292.63654</v>
      </c>
      <c r="DC14" s="275"/>
      <c r="DD14" s="275"/>
      <c r="DE14" s="275"/>
      <c r="DF14" s="275"/>
      <c r="DG14" s="275"/>
      <c r="DH14" s="276"/>
      <c r="DI14" s="274">
        <f>DI25+DI72</f>
        <v>320.78700000000003</v>
      </c>
      <c r="DJ14" s="275"/>
      <c r="DK14" s="275"/>
      <c r="DL14" s="275"/>
      <c r="DM14" s="275"/>
      <c r="DN14" s="276"/>
      <c r="DO14" s="274">
        <f>SUM(DV14:ER14)</f>
        <v>15598.997220000001</v>
      </c>
      <c r="DP14" s="275"/>
      <c r="DQ14" s="275"/>
      <c r="DR14" s="275"/>
      <c r="DS14" s="275"/>
      <c r="DT14" s="275"/>
      <c r="DU14" s="276"/>
      <c r="DV14" s="274">
        <f>DV25+DV72</f>
        <v>0</v>
      </c>
      <c r="DW14" s="275"/>
      <c r="DX14" s="275"/>
      <c r="DY14" s="275"/>
      <c r="DZ14" s="276"/>
      <c r="EA14" s="274">
        <f>EA25+EA72</f>
        <v>936.85</v>
      </c>
      <c r="EB14" s="275"/>
      <c r="EC14" s="275"/>
      <c r="ED14" s="275"/>
      <c r="EE14" s="276"/>
      <c r="EF14" s="274">
        <f>EF25+EF72</f>
        <v>14357.640220000001</v>
      </c>
      <c r="EG14" s="275"/>
      <c r="EH14" s="275"/>
      <c r="EI14" s="275"/>
      <c r="EJ14" s="275"/>
      <c r="EK14" s="275"/>
      <c r="EL14" s="276"/>
      <c r="EM14" s="274">
        <f>EM25+EM72</f>
        <v>304.507</v>
      </c>
      <c r="EN14" s="275"/>
      <c r="EO14" s="275"/>
      <c r="EP14" s="275"/>
      <c r="EQ14" s="275"/>
      <c r="ER14" s="276"/>
      <c r="ES14" s="274"/>
      <c r="ET14" s="275"/>
      <c r="EU14" s="275"/>
      <c r="EV14" s="275"/>
      <c r="EW14" s="275"/>
      <c r="EX14" s="275"/>
      <c r="EY14" s="276"/>
      <c r="EZ14" s="274"/>
      <c r="FA14" s="275"/>
      <c r="FB14" s="275"/>
      <c r="FC14" s="275"/>
      <c r="FD14" s="275"/>
      <c r="FE14" s="275"/>
      <c r="FF14" s="276"/>
      <c r="FG14" s="286"/>
      <c r="FH14" s="287"/>
      <c r="FI14" s="287"/>
      <c r="FJ14" s="287"/>
      <c r="FK14" s="288"/>
      <c r="FL14" s="274"/>
      <c r="FM14" s="275"/>
      <c r="FN14" s="275"/>
      <c r="FO14" s="275"/>
      <c r="FP14" s="275"/>
      <c r="FQ14" s="275"/>
      <c r="FR14" s="276"/>
      <c r="FS14" s="274"/>
      <c r="FT14" s="275"/>
      <c r="FU14" s="275"/>
      <c r="FV14" s="275"/>
      <c r="FW14" s="275"/>
      <c r="FX14" s="275"/>
      <c r="FY14" s="276"/>
      <c r="FZ14" s="274"/>
      <c r="GA14" s="275"/>
      <c r="GB14" s="275"/>
      <c r="GC14" s="275"/>
      <c r="GD14" s="275"/>
      <c r="GE14" s="275"/>
      <c r="GF14" s="276"/>
      <c r="GG14" s="274"/>
      <c r="GH14" s="275"/>
      <c r="GI14" s="275"/>
      <c r="GJ14" s="275"/>
      <c r="GK14" s="275"/>
      <c r="GL14" s="275"/>
      <c r="GM14" s="275"/>
      <c r="GN14" s="276"/>
      <c r="GO14" s="286"/>
      <c r="GP14" s="287"/>
      <c r="GQ14" s="287"/>
      <c r="GR14" s="287"/>
      <c r="GS14" s="288"/>
      <c r="GT14" s="274"/>
      <c r="GU14" s="275"/>
      <c r="GV14" s="275"/>
      <c r="GW14" s="275"/>
      <c r="GX14" s="275"/>
      <c r="GY14" s="275"/>
      <c r="GZ14" s="276"/>
      <c r="HA14" s="274"/>
      <c r="HB14" s="275"/>
      <c r="HC14" s="275"/>
      <c r="HD14" s="275"/>
      <c r="HE14" s="275"/>
      <c r="HF14" s="275"/>
      <c r="HG14" s="276"/>
      <c r="HH14" s="274"/>
      <c r="HI14" s="275"/>
      <c r="HJ14" s="275"/>
      <c r="HK14" s="275"/>
      <c r="HL14" s="276"/>
      <c r="HM14" s="274"/>
      <c r="HN14" s="275"/>
      <c r="HO14" s="275"/>
      <c r="HP14" s="275"/>
      <c r="HQ14" s="276"/>
      <c r="HR14" s="286"/>
      <c r="HS14" s="287"/>
      <c r="HT14" s="287"/>
      <c r="HU14" s="287"/>
      <c r="HV14" s="287"/>
      <c r="HW14" s="288"/>
      <c r="HX14" s="289"/>
      <c r="HY14" s="290"/>
      <c r="HZ14" s="290"/>
      <c r="IA14" s="290"/>
      <c r="IB14" s="290"/>
      <c r="IC14" s="290"/>
      <c r="ID14" s="290"/>
      <c r="IE14" s="291"/>
    </row>
    <row r="15" spans="1:239" ht="10.5">
      <c r="A15" s="277" t="s">
        <v>215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278"/>
    </row>
    <row r="16" spans="1:239" ht="33.75" customHeight="1">
      <c r="A16" s="174" t="s">
        <v>19</v>
      </c>
      <c r="B16" s="119"/>
      <c r="C16" s="119"/>
      <c r="D16" s="119"/>
      <c r="E16" s="120"/>
      <c r="F16" s="175" t="str">
        <f>'7.1.'!F16:AI16</f>
        <v>Техническое перевооружение и реконструкция</v>
      </c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18">
        <f>AC17</f>
        <v>3263</v>
      </c>
      <c r="AD16" s="119"/>
      <c r="AE16" s="119"/>
      <c r="AF16" s="119"/>
      <c r="AG16" s="119"/>
      <c r="AH16" s="119"/>
      <c r="AI16" s="120"/>
      <c r="AJ16" s="118">
        <f>AJ17</f>
        <v>0</v>
      </c>
      <c r="AK16" s="119"/>
      <c r="AL16" s="119"/>
      <c r="AM16" s="119"/>
      <c r="AN16" s="120"/>
      <c r="AO16" s="118">
        <f>AO17</f>
        <v>0</v>
      </c>
      <c r="AP16" s="119"/>
      <c r="AQ16" s="119"/>
      <c r="AR16" s="119"/>
      <c r="AS16" s="120"/>
      <c r="AT16" s="118">
        <f>AT17</f>
        <v>0</v>
      </c>
      <c r="AU16" s="119"/>
      <c r="AV16" s="119"/>
      <c r="AW16" s="119"/>
      <c r="AX16" s="119"/>
      <c r="AY16" s="119"/>
      <c r="AZ16" s="120"/>
      <c r="BA16" s="118">
        <f>BA17</f>
        <v>0</v>
      </c>
      <c r="BB16" s="119"/>
      <c r="BC16" s="119"/>
      <c r="BD16" s="119"/>
      <c r="BE16" s="119"/>
      <c r="BF16" s="120"/>
      <c r="BG16" s="118">
        <f>BG17</f>
        <v>0</v>
      </c>
      <c r="BH16" s="119"/>
      <c r="BI16" s="119"/>
      <c r="BJ16" s="119"/>
      <c r="BK16" s="119"/>
      <c r="BL16" s="119"/>
      <c r="BM16" s="120"/>
      <c r="BN16" s="118">
        <f>BN17</f>
        <v>0</v>
      </c>
      <c r="BO16" s="119"/>
      <c r="BP16" s="119"/>
      <c r="BQ16" s="119"/>
      <c r="BR16" s="120"/>
      <c r="BS16" s="118">
        <f>BS17</f>
        <v>0</v>
      </c>
      <c r="BT16" s="119"/>
      <c r="BU16" s="119"/>
      <c r="BV16" s="119"/>
      <c r="BW16" s="120"/>
      <c r="BX16" s="118">
        <f>BX17</f>
        <v>0</v>
      </c>
      <c r="BY16" s="119"/>
      <c r="BZ16" s="119"/>
      <c r="CA16" s="119"/>
      <c r="CB16" s="119"/>
      <c r="CC16" s="119"/>
      <c r="CD16" s="120"/>
      <c r="CE16" s="118">
        <f>CE17</f>
        <v>0</v>
      </c>
      <c r="CF16" s="119"/>
      <c r="CG16" s="119"/>
      <c r="CH16" s="119"/>
      <c r="CI16" s="119"/>
      <c r="CJ16" s="120"/>
      <c r="CK16" s="118">
        <f>CK17</f>
        <v>-3263</v>
      </c>
      <c r="CL16" s="119"/>
      <c r="CM16" s="119"/>
      <c r="CN16" s="119"/>
      <c r="CO16" s="119"/>
      <c r="CP16" s="119"/>
      <c r="CQ16" s="120"/>
      <c r="CR16" s="118">
        <f>CR17</f>
        <v>0</v>
      </c>
      <c r="CS16" s="119"/>
      <c r="CT16" s="119"/>
      <c r="CU16" s="119"/>
      <c r="CV16" s="120"/>
      <c r="CW16" s="118">
        <f>CW17</f>
        <v>0</v>
      </c>
      <c r="CX16" s="119"/>
      <c r="CY16" s="119"/>
      <c r="CZ16" s="119"/>
      <c r="DA16" s="120"/>
      <c r="DB16" s="118">
        <f>DB17</f>
        <v>0</v>
      </c>
      <c r="DC16" s="119"/>
      <c r="DD16" s="119"/>
      <c r="DE16" s="119"/>
      <c r="DF16" s="119"/>
      <c r="DG16" s="119"/>
      <c r="DH16" s="120"/>
      <c r="DI16" s="118">
        <f>DI17</f>
        <v>0</v>
      </c>
      <c r="DJ16" s="119"/>
      <c r="DK16" s="119"/>
      <c r="DL16" s="119"/>
      <c r="DM16" s="119"/>
      <c r="DN16" s="120"/>
      <c r="DO16" s="118">
        <f>DO17</f>
        <v>0</v>
      </c>
      <c r="DP16" s="119"/>
      <c r="DQ16" s="119"/>
      <c r="DR16" s="119"/>
      <c r="DS16" s="119"/>
      <c r="DT16" s="119"/>
      <c r="DU16" s="120"/>
      <c r="DV16" s="118">
        <f>DV17</f>
        <v>0</v>
      </c>
      <c r="DW16" s="119"/>
      <c r="DX16" s="119"/>
      <c r="DY16" s="119"/>
      <c r="DZ16" s="120"/>
      <c r="EA16" s="118">
        <f>EA17</f>
        <v>0</v>
      </c>
      <c r="EB16" s="119"/>
      <c r="EC16" s="119"/>
      <c r="ED16" s="119"/>
      <c r="EE16" s="120"/>
      <c r="EF16" s="118">
        <f>EF17</f>
        <v>0</v>
      </c>
      <c r="EG16" s="119"/>
      <c r="EH16" s="119"/>
      <c r="EI16" s="119"/>
      <c r="EJ16" s="119"/>
      <c r="EK16" s="119"/>
      <c r="EL16" s="120"/>
      <c r="EM16" s="118">
        <f>EM17</f>
        <v>0</v>
      </c>
      <c r="EN16" s="119"/>
      <c r="EO16" s="119"/>
      <c r="EP16" s="119"/>
      <c r="EQ16" s="119"/>
      <c r="ER16" s="120"/>
      <c r="ES16" s="118"/>
      <c r="ET16" s="119"/>
      <c r="EU16" s="119"/>
      <c r="EV16" s="119"/>
      <c r="EW16" s="119"/>
      <c r="EX16" s="119"/>
      <c r="EY16" s="120"/>
      <c r="EZ16" s="118"/>
      <c r="FA16" s="119"/>
      <c r="FB16" s="119"/>
      <c r="FC16" s="119"/>
      <c r="FD16" s="119"/>
      <c r="FE16" s="119"/>
      <c r="FF16" s="120"/>
      <c r="FG16" s="330"/>
      <c r="FH16" s="331"/>
      <c r="FI16" s="331"/>
      <c r="FJ16" s="331"/>
      <c r="FK16" s="332"/>
      <c r="FL16" s="118"/>
      <c r="FM16" s="119"/>
      <c r="FN16" s="119"/>
      <c r="FO16" s="119"/>
      <c r="FP16" s="119"/>
      <c r="FQ16" s="119"/>
      <c r="FR16" s="120"/>
      <c r="FS16" s="118"/>
      <c r="FT16" s="119"/>
      <c r="FU16" s="119"/>
      <c r="FV16" s="119"/>
      <c r="FW16" s="119"/>
      <c r="FX16" s="119"/>
      <c r="FY16" s="120"/>
      <c r="FZ16" s="118"/>
      <c r="GA16" s="119"/>
      <c r="GB16" s="119"/>
      <c r="GC16" s="119"/>
      <c r="GD16" s="119"/>
      <c r="GE16" s="119"/>
      <c r="GF16" s="120"/>
      <c r="GG16" s="118"/>
      <c r="GH16" s="119"/>
      <c r="GI16" s="119"/>
      <c r="GJ16" s="119"/>
      <c r="GK16" s="119"/>
      <c r="GL16" s="119"/>
      <c r="GM16" s="119"/>
      <c r="GN16" s="120"/>
      <c r="GO16" s="118"/>
      <c r="GP16" s="119"/>
      <c r="GQ16" s="119"/>
      <c r="GR16" s="119"/>
      <c r="GS16" s="120"/>
      <c r="GT16" s="118"/>
      <c r="GU16" s="119"/>
      <c r="GV16" s="119"/>
      <c r="GW16" s="119"/>
      <c r="GX16" s="119"/>
      <c r="GY16" s="119"/>
      <c r="GZ16" s="120"/>
      <c r="HA16" s="118"/>
      <c r="HB16" s="119"/>
      <c r="HC16" s="119"/>
      <c r="HD16" s="119"/>
      <c r="HE16" s="119"/>
      <c r="HF16" s="119"/>
      <c r="HG16" s="120"/>
      <c r="HH16" s="118"/>
      <c r="HI16" s="119"/>
      <c r="HJ16" s="119"/>
      <c r="HK16" s="119"/>
      <c r="HL16" s="120"/>
      <c r="HM16" s="118"/>
      <c r="HN16" s="119"/>
      <c r="HO16" s="119"/>
      <c r="HP16" s="119"/>
      <c r="HQ16" s="120"/>
      <c r="HR16" s="118"/>
      <c r="HS16" s="119"/>
      <c r="HT16" s="119"/>
      <c r="HU16" s="119"/>
      <c r="HV16" s="119"/>
      <c r="HW16" s="120"/>
      <c r="HX16" s="118"/>
      <c r="HY16" s="119"/>
      <c r="HZ16" s="119"/>
      <c r="IA16" s="119"/>
      <c r="IB16" s="119"/>
      <c r="IC16" s="119"/>
      <c r="ID16" s="119"/>
      <c r="IE16" s="279"/>
    </row>
    <row r="17" spans="1:239" ht="44.25" customHeight="1">
      <c r="A17" s="174" t="s">
        <v>35</v>
      </c>
      <c r="B17" s="119"/>
      <c r="C17" s="119"/>
      <c r="D17" s="119"/>
      <c r="E17" s="120"/>
      <c r="F17" s="175" t="str">
        <f>'7.1.'!F17:AI17</f>
        <v>Энергосбережение и повышение энергетической эффективности</v>
      </c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18">
        <f>AC18+AC21+AC22+AC23+AC24</f>
        <v>3263</v>
      </c>
      <c r="AD17" s="119"/>
      <c r="AE17" s="119"/>
      <c r="AF17" s="119"/>
      <c r="AG17" s="119"/>
      <c r="AH17" s="119"/>
      <c r="AI17" s="120"/>
      <c r="AJ17" s="118">
        <f>AJ18+AJ21+AJ22+AJ23+AJ24</f>
        <v>0</v>
      </c>
      <c r="AK17" s="119"/>
      <c r="AL17" s="119"/>
      <c r="AM17" s="119"/>
      <c r="AN17" s="120"/>
      <c r="AO17" s="118">
        <f>AO18+AO21+AO22+AO23+AO24</f>
        <v>0</v>
      </c>
      <c r="AP17" s="119"/>
      <c r="AQ17" s="119"/>
      <c r="AR17" s="119"/>
      <c r="AS17" s="120"/>
      <c r="AT17" s="118">
        <f>AT18+AT21+AT22+AT23+AT24</f>
        <v>0</v>
      </c>
      <c r="AU17" s="119"/>
      <c r="AV17" s="119"/>
      <c r="AW17" s="119"/>
      <c r="AX17" s="119"/>
      <c r="AY17" s="119"/>
      <c r="AZ17" s="120"/>
      <c r="BA17" s="118">
        <f>BA18+BA21+BA22+BA23+BA24</f>
        <v>0</v>
      </c>
      <c r="BB17" s="119"/>
      <c r="BC17" s="119"/>
      <c r="BD17" s="119"/>
      <c r="BE17" s="119"/>
      <c r="BF17" s="120"/>
      <c r="BG17" s="118">
        <f>BG18+BG21+BG22+BG23+BG24</f>
        <v>0</v>
      </c>
      <c r="BH17" s="119"/>
      <c r="BI17" s="119"/>
      <c r="BJ17" s="119"/>
      <c r="BK17" s="119"/>
      <c r="BL17" s="119"/>
      <c r="BM17" s="120"/>
      <c r="BN17" s="118">
        <f>BN18+BN21+BN22+BN23+BN24</f>
        <v>0</v>
      </c>
      <c r="BO17" s="119"/>
      <c r="BP17" s="119"/>
      <c r="BQ17" s="119"/>
      <c r="BR17" s="120"/>
      <c r="BS17" s="118">
        <f>BS18+BS21+BS22+BS23+BS24</f>
        <v>0</v>
      </c>
      <c r="BT17" s="119"/>
      <c r="BU17" s="119"/>
      <c r="BV17" s="119"/>
      <c r="BW17" s="120"/>
      <c r="BX17" s="118">
        <f>BX18+BX21+BX22+BX23+BX24</f>
        <v>0</v>
      </c>
      <c r="BY17" s="119"/>
      <c r="BZ17" s="119"/>
      <c r="CA17" s="119"/>
      <c r="CB17" s="119"/>
      <c r="CC17" s="119"/>
      <c r="CD17" s="120"/>
      <c r="CE17" s="118">
        <f>CE18+CE21+CE22+CE23+CE24</f>
        <v>0</v>
      </c>
      <c r="CF17" s="119"/>
      <c r="CG17" s="119"/>
      <c r="CH17" s="119"/>
      <c r="CI17" s="119"/>
      <c r="CJ17" s="120"/>
      <c r="CK17" s="118">
        <f>CK18+CK21+CK22+CK23+CK24</f>
        <v>-3263</v>
      </c>
      <c r="CL17" s="119"/>
      <c r="CM17" s="119"/>
      <c r="CN17" s="119"/>
      <c r="CO17" s="119"/>
      <c r="CP17" s="119"/>
      <c r="CQ17" s="120"/>
      <c r="CR17" s="118">
        <f>CR18+CR21+CR22+CR23+CR24</f>
        <v>0</v>
      </c>
      <c r="CS17" s="119"/>
      <c r="CT17" s="119"/>
      <c r="CU17" s="119"/>
      <c r="CV17" s="120"/>
      <c r="CW17" s="118">
        <f>CW18+CW21+CW22+CW23+CW24</f>
        <v>0</v>
      </c>
      <c r="CX17" s="119"/>
      <c r="CY17" s="119"/>
      <c r="CZ17" s="119"/>
      <c r="DA17" s="120"/>
      <c r="DB17" s="118">
        <f>DB18+DB21+DB22+DB23+DB24</f>
        <v>0</v>
      </c>
      <c r="DC17" s="119"/>
      <c r="DD17" s="119"/>
      <c r="DE17" s="119"/>
      <c r="DF17" s="119"/>
      <c r="DG17" s="119"/>
      <c r="DH17" s="120"/>
      <c r="DI17" s="118">
        <f>DI18+DI21+DI22+DI23+DI24</f>
        <v>0</v>
      </c>
      <c r="DJ17" s="119"/>
      <c r="DK17" s="119"/>
      <c r="DL17" s="119"/>
      <c r="DM17" s="119"/>
      <c r="DN17" s="120"/>
      <c r="DO17" s="118">
        <f>DO18+DO21+DO20+DO23+DO24</f>
        <v>0</v>
      </c>
      <c r="DP17" s="119"/>
      <c r="DQ17" s="119"/>
      <c r="DR17" s="119"/>
      <c r="DS17" s="119"/>
      <c r="DT17" s="119"/>
      <c r="DU17" s="120"/>
      <c r="DV17" s="118">
        <f>DV18+DV21+DV20+DV23+DV24</f>
        <v>0</v>
      </c>
      <c r="DW17" s="119"/>
      <c r="DX17" s="119"/>
      <c r="DY17" s="119"/>
      <c r="DZ17" s="120"/>
      <c r="EA17" s="118">
        <f>EA18+EA20+EA21+EA23+EA24</f>
        <v>0</v>
      </c>
      <c r="EB17" s="119"/>
      <c r="EC17" s="119"/>
      <c r="ED17" s="119"/>
      <c r="EE17" s="120"/>
      <c r="EF17" s="118">
        <f>EF18+EF20+EF21+EF22+EF23+EF24</f>
        <v>0</v>
      </c>
      <c r="EG17" s="119"/>
      <c r="EH17" s="119"/>
      <c r="EI17" s="119"/>
      <c r="EJ17" s="119"/>
      <c r="EK17" s="119"/>
      <c r="EL17" s="120"/>
      <c r="EM17" s="118">
        <f>EM18+EM20+EM21+EM23+EM24</f>
        <v>0</v>
      </c>
      <c r="EN17" s="119"/>
      <c r="EO17" s="119"/>
      <c r="EP17" s="119"/>
      <c r="EQ17" s="119"/>
      <c r="ER17" s="120"/>
      <c r="ES17" s="118"/>
      <c r="ET17" s="119"/>
      <c r="EU17" s="119"/>
      <c r="EV17" s="119"/>
      <c r="EW17" s="119"/>
      <c r="EX17" s="119"/>
      <c r="EY17" s="120"/>
      <c r="EZ17" s="118"/>
      <c r="FA17" s="119"/>
      <c r="FB17" s="119"/>
      <c r="FC17" s="119"/>
      <c r="FD17" s="119"/>
      <c r="FE17" s="119"/>
      <c r="FF17" s="120"/>
      <c r="FG17" s="330"/>
      <c r="FH17" s="331"/>
      <c r="FI17" s="331"/>
      <c r="FJ17" s="331"/>
      <c r="FK17" s="332"/>
      <c r="FL17" s="118"/>
      <c r="FM17" s="119"/>
      <c r="FN17" s="119"/>
      <c r="FO17" s="119"/>
      <c r="FP17" s="119"/>
      <c r="FQ17" s="119"/>
      <c r="FR17" s="120"/>
      <c r="FS17" s="118"/>
      <c r="FT17" s="119"/>
      <c r="FU17" s="119"/>
      <c r="FV17" s="119"/>
      <c r="FW17" s="119"/>
      <c r="FX17" s="119"/>
      <c r="FY17" s="120"/>
      <c r="FZ17" s="118"/>
      <c r="GA17" s="119"/>
      <c r="GB17" s="119"/>
      <c r="GC17" s="119"/>
      <c r="GD17" s="119"/>
      <c r="GE17" s="119"/>
      <c r="GF17" s="120"/>
      <c r="GG17" s="118"/>
      <c r="GH17" s="119"/>
      <c r="GI17" s="119"/>
      <c r="GJ17" s="119"/>
      <c r="GK17" s="119"/>
      <c r="GL17" s="119"/>
      <c r="GM17" s="119"/>
      <c r="GN17" s="120"/>
      <c r="GO17" s="118"/>
      <c r="GP17" s="119"/>
      <c r="GQ17" s="119"/>
      <c r="GR17" s="119"/>
      <c r="GS17" s="120"/>
      <c r="GT17" s="118"/>
      <c r="GU17" s="119"/>
      <c r="GV17" s="119"/>
      <c r="GW17" s="119"/>
      <c r="GX17" s="119"/>
      <c r="GY17" s="119"/>
      <c r="GZ17" s="120"/>
      <c r="HA17" s="118"/>
      <c r="HB17" s="119"/>
      <c r="HC17" s="119"/>
      <c r="HD17" s="119"/>
      <c r="HE17" s="119"/>
      <c r="HF17" s="119"/>
      <c r="HG17" s="120"/>
      <c r="HH17" s="118"/>
      <c r="HI17" s="119"/>
      <c r="HJ17" s="119"/>
      <c r="HK17" s="119"/>
      <c r="HL17" s="120"/>
      <c r="HM17" s="118"/>
      <c r="HN17" s="119"/>
      <c r="HO17" s="119"/>
      <c r="HP17" s="119"/>
      <c r="HQ17" s="120"/>
      <c r="HR17" s="118"/>
      <c r="HS17" s="119"/>
      <c r="HT17" s="119"/>
      <c r="HU17" s="119"/>
      <c r="HV17" s="119"/>
      <c r="HW17" s="120"/>
      <c r="HX17" s="118"/>
      <c r="HY17" s="119"/>
      <c r="HZ17" s="119"/>
      <c r="IA17" s="119"/>
      <c r="IB17" s="119"/>
      <c r="IC17" s="119"/>
      <c r="ID17" s="119"/>
      <c r="IE17" s="279"/>
    </row>
    <row r="18" spans="1:239" ht="24" customHeight="1">
      <c r="A18" s="178" t="s">
        <v>67</v>
      </c>
      <c r="B18" s="89"/>
      <c r="C18" s="89"/>
      <c r="D18" s="89"/>
      <c r="E18" s="90"/>
      <c r="F18" s="261" t="str">
        <f>'7.1.'!F18:AI18</f>
        <v>Реконструкция здания ДЭС-5, в т.ч.:</v>
      </c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3"/>
      <c r="AC18" s="89">
        <f>AC19+AC20</f>
        <v>2663</v>
      </c>
      <c r="AD18" s="89"/>
      <c r="AE18" s="89"/>
      <c r="AF18" s="89"/>
      <c r="AG18" s="89"/>
      <c r="AH18" s="89"/>
      <c r="AI18" s="90"/>
      <c r="AJ18" s="88">
        <f>AJ19+AJ20</f>
        <v>0</v>
      </c>
      <c r="AK18" s="89"/>
      <c r="AL18" s="89"/>
      <c r="AM18" s="89"/>
      <c r="AN18" s="90"/>
      <c r="AO18" s="88">
        <f>AO19+AO20</f>
        <v>0</v>
      </c>
      <c r="AP18" s="89"/>
      <c r="AQ18" s="89"/>
      <c r="AR18" s="89"/>
      <c r="AS18" s="90"/>
      <c r="AT18" s="88">
        <f>AT19+AT20</f>
        <v>0</v>
      </c>
      <c r="AU18" s="89"/>
      <c r="AV18" s="89"/>
      <c r="AW18" s="89"/>
      <c r="AX18" s="89"/>
      <c r="AY18" s="89"/>
      <c r="AZ18" s="90"/>
      <c r="BA18" s="88">
        <f>BA19+BA20</f>
        <v>0</v>
      </c>
      <c r="BB18" s="89"/>
      <c r="BC18" s="89"/>
      <c r="BD18" s="89"/>
      <c r="BE18" s="89"/>
      <c r="BF18" s="90"/>
      <c r="BG18" s="88">
        <f>BG19+BG20</f>
        <v>0</v>
      </c>
      <c r="BH18" s="89"/>
      <c r="BI18" s="89"/>
      <c r="BJ18" s="89"/>
      <c r="BK18" s="89"/>
      <c r="BL18" s="89"/>
      <c r="BM18" s="90"/>
      <c r="BN18" s="88">
        <f>BN19+BN20</f>
        <v>0</v>
      </c>
      <c r="BO18" s="89"/>
      <c r="BP18" s="89"/>
      <c r="BQ18" s="89"/>
      <c r="BR18" s="90"/>
      <c r="BS18" s="88">
        <f>BS19+BS20</f>
        <v>0</v>
      </c>
      <c r="BT18" s="89"/>
      <c r="BU18" s="89"/>
      <c r="BV18" s="89"/>
      <c r="BW18" s="90"/>
      <c r="BX18" s="88">
        <f>BX19+BX20</f>
        <v>0</v>
      </c>
      <c r="BY18" s="89"/>
      <c r="BZ18" s="89"/>
      <c r="CA18" s="89"/>
      <c r="CB18" s="89"/>
      <c r="CC18" s="89"/>
      <c r="CD18" s="90"/>
      <c r="CE18" s="88">
        <f>CE19+CE20</f>
        <v>0</v>
      </c>
      <c r="CF18" s="89"/>
      <c r="CG18" s="89"/>
      <c r="CH18" s="89"/>
      <c r="CI18" s="89"/>
      <c r="CJ18" s="90"/>
      <c r="CK18" s="88">
        <f>SUM(CK19:CQ21)</f>
        <v>-2663</v>
      </c>
      <c r="CL18" s="89"/>
      <c r="CM18" s="89"/>
      <c r="CN18" s="89"/>
      <c r="CO18" s="89"/>
      <c r="CP18" s="89"/>
      <c r="CQ18" s="90"/>
      <c r="CR18" s="88">
        <f aca="true" t="shared" si="0" ref="CR18:CR23">BN18-AJ18</f>
        <v>0</v>
      </c>
      <c r="CS18" s="89"/>
      <c r="CT18" s="89"/>
      <c r="CU18" s="89"/>
      <c r="CV18" s="90"/>
      <c r="CW18" s="88">
        <v>0</v>
      </c>
      <c r="CX18" s="89"/>
      <c r="CY18" s="89"/>
      <c r="CZ18" s="89"/>
      <c r="DA18" s="90"/>
      <c r="DB18" s="88">
        <v>0</v>
      </c>
      <c r="DC18" s="89"/>
      <c r="DD18" s="89"/>
      <c r="DE18" s="89"/>
      <c r="DF18" s="89"/>
      <c r="DG18" s="89"/>
      <c r="DH18" s="90"/>
      <c r="DI18" s="88">
        <f aca="true" t="shared" si="1" ref="DI18:DI23">CE18-BA18</f>
        <v>0</v>
      </c>
      <c r="DJ18" s="89"/>
      <c r="DK18" s="89"/>
      <c r="DL18" s="89"/>
      <c r="DM18" s="89"/>
      <c r="DN18" s="90"/>
      <c r="DO18" s="88">
        <f aca="true" t="shared" si="2" ref="DO18:DO23">DV18+EA18+EF18+EM18</f>
        <v>0</v>
      </c>
      <c r="DP18" s="89"/>
      <c r="DQ18" s="89"/>
      <c r="DR18" s="89"/>
      <c r="DS18" s="89"/>
      <c r="DT18" s="89"/>
      <c r="DU18" s="90"/>
      <c r="DV18" s="88">
        <v>0</v>
      </c>
      <c r="DW18" s="89"/>
      <c r="DX18" s="89"/>
      <c r="DY18" s="89"/>
      <c r="DZ18" s="90"/>
      <c r="EA18" s="88">
        <v>0</v>
      </c>
      <c r="EB18" s="89"/>
      <c r="EC18" s="89"/>
      <c r="ED18" s="89"/>
      <c r="EE18" s="90"/>
      <c r="EF18" s="88">
        <v>0</v>
      </c>
      <c r="EG18" s="89"/>
      <c r="EH18" s="89"/>
      <c r="EI18" s="89"/>
      <c r="EJ18" s="89"/>
      <c r="EK18" s="89"/>
      <c r="EL18" s="90"/>
      <c r="EM18" s="88">
        <v>0</v>
      </c>
      <c r="EN18" s="89"/>
      <c r="EO18" s="89"/>
      <c r="EP18" s="89"/>
      <c r="EQ18" s="89"/>
      <c r="ER18" s="90"/>
      <c r="ES18" s="88"/>
      <c r="ET18" s="89"/>
      <c r="EU18" s="89"/>
      <c r="EV18" s="89"/>
      <c r="EW18" s="89"/>
      <c r="EX18" s="89"/>
      <c r="EY18" s="90"/>
      <c r="EZ18" s="88"/>
      <c r="FA18" s="89"/>
      <c r="FB18" s="89"/>
      <c r="FC18" s="89"/>
      <c r="FD18" s="89"/>
      <c r="FE18" s="89"/>
      <c r="FF18" s="90"/>
      <c r="FG18" s="88"/>
      <c r="FH18" s="89"/>
      <c r="FI18" s="89"/>
      <c r="FJ18" s="89"/>
      <c r="FK18" s="90"/>
      <c r="FL18" s="88"/>
      <c r="FM18" s="89"/>
      <c r="FN18" s="89"/>
      <c r="FO18" s="89"/>
      <c r="FP18" s="89"/>
      <c r="FQ18" s="89"/>
      <c r="FR18" s="90"/>
      <c r="FS18" s="88"/>
      <c r="FT18" s="89"/>
      <c r="FU18" s="89"/>
      <c r="FV18" s="89"/>
      <c r="FW18" s="89"/>
      <c r="FX18" s="89"/>
      <c r="FY18" s="90"/>
      <c r="FZ18" s="88"/>
      <c r="GA18" s="89"/>
      <c r="GB18" s="89"/>
      <c r="GC18" s="89"/>
      <c r="GD18" s="89"/>
      <c r="GE18" s="89"/>
      <c r="GF18" s="90"/>
      <c r="GG18" s="267"/>
      <c r="GH18" s="258"/>
      <c r="GI18" s="258"/>
      <c r="GJ18" s="258"/>
      <c r="GK18" s="258"/>
      <c r="GL18" s="258"/>
      <c r="GM18" s="258"/>
      <c r="GN18" s="259"/>
      <c r="GO18" s="88"/>
      <c r="GP18" s="89"/>
      <c r="GQ18" s="89"/>
      <c r="GR18" s="89"/>
      <c r="GS18" s="90"/>
      <c r="GT18" s="88"/>
      <c r="GU18" s="89"/>
      <c r="GV18" s="89"/>
      <c r="GW18" s="89"/>
      <c r="GX18" s="89"/>
      <c r="GY18" s="89"/>
      <c r="GZ18" s="90"/>
      <c r="HA18" s="88"/>
      <c r="HB18" s="89"/>
      <c r="HC18" s="89"/>
      <c r="HD18" s="89"/>
      <c r="HE18" s="89"/>
      <c r="HF18" s="89"/>
      <c r="HG18" s="90"/>
      <c r="HH18" s="88"/>
      <c r="HI18" s="89"/>
      <c r="HJ18" s="89"/>
      <c r="HK18" s="89"/>
      <c r="HL18" s="90"/>
      <c r="HM18" s="88"/>
      <c r="HN18" s="89"/>
      <c r="HO18" s="89"/>
      <c r="HP18" s="89"/>
      <c r="HQ18" s="90"/>
      <c r="HR18" s="88"/>
      <c r="HS18" s="89"/>
      <c r="HT18" s="89"/>
      <c r="HU18" s="89"/>
      <c r="HV18" s="89"/>
      <c r="HW18" s="90"/>
      <c r="HX18" s="88"/>
      <c r="HY18" s="89"/>
      <c r="HZ18" s="89"/>
      <c r="IA18" s="89"/>
      <c r="IB18" s="89"/>
      <c r="IC18" s="89"/>
      <c r="ID18" s="89"/>
      <c r="IE18" s="260"/>
    </row>
    <row r="19" spans="1:239" ht="9.75" hidden="1">
      <c r="A19" s="178" t="s">
        <v>213</v>
      </c>
      <c r="B19" s="89"/>
      <c r="C19" s="89"/>
      <c r="D19" s="89"/>
      <c r="E19" s="90"/>
      <c r="F19" s="261" t="str">
        <f>'7.1.'!F19:AI19</f>
        <v>Строительство электроцеха</v>
      </c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3"/>
      <c r="AC19" s="89">
        <f>'7.1.'!AU19</f>
        <v>0</v>
      </c>
      <c r="AD19" s="89"/>
      <c r="AE19" s="89"/>
      <c r="AF19" s="89"/>
      <c r="AG19" s="89"/>
      <c r="AH19" s="89"/>
      <c r="AI19" s="90"/>
      <c r="AJ19" s="88">
        <v>0</v>
      </c>
      <c r="AK19" s="89"/>
      <c r="AL19" s="89"/>
      <c r="AM19" s="89"/>
      <c r="AN19" s="90"/>
      <c r="AO19" s="88">
        <v>0</v>
      </c>
      <c r="AP19" s="89"/>
      <c r="AQ19" s="89"/>
      <c r="AR19" s="89"/>
      <c r="AS19" s="90"/>
      <c r="AT19" s="88">
        <v>0</v>
      </c>
      <c r="AU19" s="89"/>
      <c r="AV19" s="89"/>
      <c r="AW19" s="89"/>
      <c r="AX19" s="89"/>
      <c r="AY19" s="89"/>
      <c r="AZ19" s="90"/>
      <c r="BA19" s="88">
        <v>0</v>
      </c>
      <c r="BB19" s="89"/>
      <c r="BC19" s="89"/>
      <c r="BD19" s="89"/>
      <c r="BE19" s="89"/>
      <c r="BF19" s="90"/>
      <c r="BG19" s="88">
        <f aca="true" t="shared" si="3" ref="BG19:BG24">BN19+BS19+BX19+CE19</f>
        <v>0</v>
      </c>
      <c r="BH19" s="89"/>
      <c r="BI19" s="89"/>
      <c r="BJ19" s="89"/>
      <c r="BK19" s="89"/>
      <c r="BL19" s="89"/>
      <c r="BM19" s="90"/>
      <c r="BN19" s="88">
        <v>0</v>
      </c>
      <c r="BO19" s="89"/>
      <c r="BP19" s="89"/>
      <c r="BQ19" s="89"/>
      <c r="BR19" s="90"/>
      <c r="BS19" s="88">
        <v>0</v>
      </c>
      <c r="BT19" s="89"/>
      <c r="BU19" s="89"/>
      <c r="BV19" s="89"/>
      <c r="BW19" s="90"/>
      <c r="BX19" s="88">
        <v>0</v>
      </c>
      <c r="BY19" s="89"/>
      <c r="BZ19" s="89"/>
      <c r="CA19" s="89"/>
      <c r="CB19" s="89"/>
      <c r="CC19" s="89"/>
      <c r="CD19" s="90"/>
      <c r="CE19" s="88">
        <v>0</v>
      </c>
      <c r="CF19" s="89"/>
      <c r="CG19" s="89"/>
      <c r="CH19" s="89"/>
      <c r="CI19" s="89"/>
      <c r="CJ19" s="90"/>
      <c r="CK19" s="88">
        <f aca="true" t="shared" si="4" ref="CK19:CK25">BG19-AC19</f>
        <v>0</v>
      </c>
      <c r="CL19" s="89"/>
      <c r="CM19" s="89"/>
      <c r="CN19" s="89"/>
      <c r="CO19" s="89"/>
      <c r="CP19" s="89"/>
      <c r="CQ19" s="90"/>
      <c r="CR19" s="227">
        <f t="shared" si="0"/>
        <v>0</v>
      </c>
      <c r="CS19" s="228"/>
      <c r="CT19" s="228"/>
      <c r="CU19" s="228"/>
      <c r="CV19" s="229"/>
      <c r="CW19" s="227">
        <f>BS19-AO19</f>
        <v>0</v>
      </c>
      <c r="CX19" s="228"/>
      <c r="CY19" s="228"/>
      <c r="CZ19" s="228"/>
      <c r="DA19" s="229"/>
      <c r="DB19" s="227">
        <f>BX19-AT19</f>
        <v>0</v>
      </c>
      <c r="DC19" s="228"/>
      <c r="DD19" s="228"/>
      <c r="DE19" s="228"/>
      <c r="DF19" s="228"/>
      <c r="DG19" s="228"/>
      <c r="DH19" s="229"/>
      <c r="DI19" s="227">
        <f t="shared" si="1"/>
        <v>0</v>
      </c>
      <c r="DJ19" s="228"/>
      <c r="DK19" s="228"/>
      <c r="DL19" s="228"/>
      <c r="DM19" s="228"/>
      <c r="DN19" s="229"/>
      <c r="DO19" s="88">
        <f t="shared" si="2"/>
        <v>0</v>
      </c>
      <c r="DP19" s="89"/>
      <c r="DQ19" s="89"/>
      <c r="DR19" s="89"/>
      <c r="DS19" s="89"/>
      <c r="DT19" s="89"/>
      <c r="DU19" s="90"/>
      <c r="DV19" s="88">
        <v>0</v>
      </c>
      <c r="DW19" s="89"/>
      <c r="DX19" s="89"/>
      <c r="DY19" s="89"/>
      <c r="DZ19" s="90"/>
      <c r="EA19" s="88">
        <v>0</v>
      </c>
      <c r="EB19" s="89"/>
      <c r="EC19" s="89"/>
      <c r="ED19" s="89"/>
      <c r="EE19" s="90"/>
      <c r="EF19" s="88">
        <v>0</v>
      </c>
      <c r="EG19" s="89"/>
      <c r="EH19" s="89"/>
      <c r="EI19" s="89"/>
      <c r="EJ19" s="89"/>
      <c r="EK19" s="89"/>
      <c r="EL19" s="90"/>
      <c r="EM19" s="88">
        <v>0</v>
      </c>
      <c r="EN19" s="89"/>
      <c r="EO19" s="89"/>
      <c r="EP19" s="89"/>
      <c r="EQ19" s="89"/>
      <c r="ER19" s="90"/>
      <c r="ES19" s="88"/>
      <c r="ET19" s="89"/>
      <c r="EU19" s="89"/>
      <c r="EV19" s="89"/>
      <c r="EW19" s="89"/>
      <c r="EX19" s="89"/>
      <c r="EY19" s="90"/>
      <c r="EZ19" s="88"/>
      <c r="FA19" s="89"/>
      <c r="FB19" s="89"/>
      <c r="FC19" s="89"/>
      <c r="FD19" s="89"/>
      <c r="FE19" s="89"/>
      <c r="FF19" s="90"/>
      <c r="FG19" s="88"/>
      <c r="FH19" s="89"/>
      <c r="FI19" s="89"/>
      <c r="FJ19" s="89"/>
      <c r="FK19" s="90"/>
      <c r="FL19" s="88"/>
      <c r="FM19" s="89"/>
      <c r="FN19" s="89"/>
      <c r="FO19" s="89"/>
      <c r="FP19" s="89"/>
      <c r="FQ19" s="89"/>
      <c r="FR19" s="90"/>
      <c r="FS19" s="88"/>
      <c r="FT19" s="89"/>
      <c r="FU19" s="89"/>
      <c r="FV19" s="89"/>
      <c r="FW19" s="89"/>
      <c r="FX19" s="89"/>
      <c r="FY19" s="90"/>
      <c r="FZ19" s="88"/>
      <c r="GA19" s="89"/>
      <c r="GB19" s="89"/>
      <c r="GC19" s="89"/>
      <c r="GD19" s="89"/>
      <c r="GE19" s="89"/>
      <c r="GF19" s="90"/>
      <c r="GG19" s="88"/>
      <c r="GH19" s="89"/>
      <c r="GI19" s="89"/>
      <c r="GJ19" s="89"/>
      <c r="GK19" s="89"/>
      <c r="GL19" s="89"/>
      <c r="GM19" s="89"/>
      <c r="GN19" s="90"/>
      <c r="GO19" s="88"/>
      <c r="GP19" s="89"/>
      <c r="GQ19" s="89"/>
      <c r="GR19" s="89"/>
      <c r="GS19" s="90"/>
      <c r="GT19" s="88"/>
      <c r="GU19" s="89"/>
      <c r="GV19" s="89"/>
      <c r="GW19" s="89"/>
      <c r="GX19" s="89"/>
      <c r="GY19" s="89"/>
      <c r="GZ19" s="90"/>
      <c r="HA19" s="88"/>
      <c r="HB19" s="89"/>
      <c r="HC19" s="89"/>
      <c r="HD19" s="89"/>
      <c r="HE19" s="89"/>
      <c r="HF19" s="89"/>
      <c r="HG19" s="90"/>
      <c r="HH19" s="88"/>
      <c r="HI19" s="89"/>
      <c r="HJ19" s="89"/>
      <c r="HK19" s="89"/>
      <c r="HL19" s="90"/>
      <c r="HM19" s="88"/>
      <c r="HN19" s="89"/>
      <c r="HO19" s="89"/>
      <c r="HP19" s="89"/>
      <c r="HQ19" s="90"/>
      <c r="HR19" s="88"/>
      <c r="HS19" s="89"/>
      <c r="HT19" s="89"/>
      <c r="HU19" s="89"/>
      <c r="HV19" s="89"/>
      <c r="HW19" s="90"/>
      <c r="HX19" s="88"/>
      <c r="HY19" s="89"/>
      <c r="HZ19" s="89"/>
      <c r="IA19" s="89"/>
      <c r="IB19" s="89"/>
      <c r="IC19" s="89"/>
      <c r="ID19" s="89"/>
      <c r="IE19" s="260"/>
    </row>
    <row r="20" spans="1:239" ht="14.25" customHeight="1">
      <c r="A20" s="178" t="s">
        <v>213</v>
      </c>
      <c r="B20" s="89"/>
      <c r="C20" s="89"/>
      <c r="D20" s="89"/>
      <c r="E20" s="90"/>
      <c r="F20" s="261" t="str">
        <f>'7.1.'!F20:AI20</f>
        <v>Реконструкция градирни</v>
      </c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3"/>
      <c r="AC20" s="89">
        <f>'7.1.'!AU20</f>
        <v>2663</v>
      </c>
      <c r="AD20" s="89"/>
      <c r="AE20" s="89"/>
      <c r="AF20" s="89"/>
      <c r="AG20" s="89"/>
      <c r="AH20" s="89"/>
      <c r="AI20" s="90"/>
      <c r="AJ20" s="88">
        <v>0</v>
      </c>
      <c r="AK20" s="89"/>
      <c r="AL20" s="89"/>
      <c r="AM20" s="89"/>
      <c r="AN20" s="90"/>
      <c r="AO20" s="88">
        <v>0</v>
      </c>
      <c r="AP20" s="89"/>
      <c r="AQ20" s="89"/>
      <c r="AR20" s="89"/>
      <c r="AS20" s="90"/>
      <c r="AT20" s="88">
        <v>0</v>
      </c>
      <c r="AU20" s="89"/>
      <c r="AV20" s="89"/>
      <c r="AW20" s="89"/>
      <c r="AX20" s="89"/>
      <c r="AY20" s="89"/>
      <c r="AZ20" s="90"/>
      <c r="BA20" s="88">
        <v>0</v>
      </c>
      <c r="BB20" s="89"/>
      <c r="BC20" s="89"/>
      <c r="BD20" s="89"/>
      <c r="BE20" s="89"/>
      <c r="BF20" s="90"/>
      <c r="BG20" s="88">
        <f t="shared" si="3"/>
        <v>0</v>
      </c>
      <c r="BH20" s="89"/>
      <c r="BI20" s="89"/>
      <c r="BJ20" s="89"/>
      <c r="BK20" s="89"/>
      <c r="BL20" s="89"/>
      <c r="BM20" s="90"/>
      <c r="BN20" s="88">
        <v>0</v>
      </c>
      <c r="BO20" s="89"/>
      <c r="BP20" s="89"/>
      <c r="BQ20" s="89"/>
      <c r="BR20" s="90"/>
      <c r="BS20" s="88">
        <v>0</v>
      </c>
      <c r="BT20" s="89"/>
      <c r="BU20" s="89"/>
      <c r="BV20" s="89"/>
      <c r="BW20" s="90"/>
      <c r="BX20" s="88">
        <v>0</v>
      </c>
      <c r="BY20" s="89"/>
      <c r="BZ20" s="89"/>
      <c r="CA20" s="89"/>
      <c r="CB20" s="89"/>
      <c r="CC20" s="89"/>
      <c r="CD20" s="90"/>
      <c r="CE20" s="88">
        <v>0</v>
      </c>
      <c r="CF20" s="89"/>
      <c r="CG20" s="89"/>
      <c r="CH20" s="89"/>
      <c r="CI20" s="89"/>
      <c r="CJ20" s="90"/>
      <c r="CK20" s="88">
        <f t="shared" si="4"/>
        <v>-2663</v>
      </c>
      <c r="CL20" s="89"/>
      <c r="CM20" s="89"/>
      <c r="CN20" s="89"/>
      <c r="CO20" s="89"/>
      <c r="CP20" s="89"/>
      <c r="CQ20" s="90"/>
      <c r="CR20" s="227">
        <f t="shared" si="0"/>
        <v>0</v>
      </c>
      <c r="CS20" s="228"/>
      <c r="CT20" s="228"/>
      <c r="CU20" s="228"/>
      <c r="CV20" s="229"/>
      <c r="CW20" s="227">
        <v>0</v>
      </c>
      <c r="CX20" s="228"/>
      <c r="CY20" s="228"/>
      <c r="CZ20" s="228"/>
      <c r="DA20" s="229"/>
      <c r="DB20" s="227">
        <v>0</v>
      </c>
      <c r="DC20" s="228"/>
      <c r="DD20" s="228"/>
      <c r="DE20" s="228"/>
      <c r="DF20" s="228"/>
      <c r="DG20" s="228"/>
      <c r="DH20" s="229"/>
      <c r="DI20" s="227">
        <f t="shared" si="1"/>
        <v>0</v>
      </c>
      <c r="DJ20" s="228"/>
      <c r="DK20" s="228"/>
      <c r="DL20" s="228"/>
      <c r="DM20" s="228"/>
      <c r="DN20" s="229"/>
      <c r="DO20" s="88">
        <f t="shared" si="2"/>
        <v>0</v>
      </c>
      <c r="DP20" s="89"/>
      <c r="DQ20" s="89"/>
      <c r="DR20" s="89"/>
      <c r="DS20" s="89"/>
      <c r="DT20" s="89"/>
      <c r="DU20" s="90"/>
      <c r="DV20" s="88">
        <v>0</v>
      </c>
      <c r="DW20" s="89"/>
      <c r="DX20" s="89"/>
      <c r="DY20" s="89"/>
      <c r="DZ20" s="90"/>
      <c r="EA20" s="88">
        <v>0</v>
      </c>
      <c r="EB20" s="89"/>
      <c r="EC20" s="89"/>
      <c r="ED20" s="89"/>
      <c r="EE20" s="90"/>
      <c r="EF20" s="88">
        <v>0</v>
      </c>
      <c r="EG20" s="89"/>
      <c r="EH20" s="89"/>
      <c r="EI20" s="89"/>
      <c r="EJ20" s="89"/>
      <c r="EK20" s="89"/>
      <c r="EL20" s="90"/>
      <c r="EM20" s="88">
        <v>0</v>
      </c>
      <c r="EN20" s="89"/>
      <c r="EO20" s="89"/>
      <c r="EP20" s="89"/>
      <c r="EQ20" s="89"/>
      <c r="ER20" s="90"/>
      <c r="ES20" s="88"/>
      <c r="ET20" s="89"/>
      <c r="EU20" s="89"/>
      <c r="EV20" s="89"/>
      <c r="EW20" s="89"/>
      <c r="EX20" s="89"/>
      <c r="EY20" s="90"/>
      <c r="EZ20" s="88"/>
      <c r="FA20" s="89"/>
      <c r="FB20" s="89"/>
      <c r="FC20" s="89"/>
      <c r="FD20" s="89"/>
      <c r="FE20" s="89"/>
      <c r="FF20" s="90"/>
      <c r="FG20" s="88"/>
      <c r="FH20" s="89"/>
      <c r="FI20" s="89"/>
      <c r="FJ20" s="89"/>
      <c r="FK20" s="90"/>
      <c r="FL20" s="88"/>
      <c r="FM20" s="89"/>
      <c r="FN20" s="89"/>
      <c r="FO20" s="89"/>
      <c r="FP20" s="89"/>
      <c r="FQ20" s="89"/>
      <c r="FR20" s="90"/>
      <c r="FS20" s="88"/>
      <c r="FT20" s="89"/>
      <c r="FU20" s="89"/>
      <c r="FV20" s="89"/>
      <c r="FW20" s="89"/>
      <c r="FX20" s="89"/>
      <c r="FY20" s="90"/>
      <c r="FZ20" s="88"/>
      <c r="GA20" s="89"/>
      <c r="GB20" s="89"/>
      <c r="GC20" s="89"/>
      <c r="GD20" s="89"/>
      <c r="GE20" s="89"/>
      <c r="GF20" s="90"/>
      <c r="GG20" s="88"/>
      <c r="GH20" s="89"/>
      <c r="GI20" s="89"/>
      <c r="GJ20" s="89"/>
      <c r="GK20" s="89"/>
      <c r="GL20" s="89"/>
      <c r="GM20" s="89"/>
      <c r="GN20" s="90"/>
      <c r="GO20" s="88"/>
      <c r="GP20" s="89"/>
      <c r="GQ20" s="89"/>
      <c r="GR20" s="89"/>
      <c r="GS20" s="90"/>
      <c r="GT20" s="88"/>
      <c r="GU20" s="89"/>
      <c r="GV20" s="89"/>
      <c r="GW20" s="89"/>
      <c r="GX20" s="89"/>
      <c r="GY20" s="89"/>
      <c r="GZ20" s="90"/>
      <c r="HA20" s="88"/>
      <c r="HB20" s="89"/>
      <c r="HC20" s="89"/>
      <c r="HD20" s="89"/>
      <c r="HE20" s="89"/>
      <c r="HF20" s="89"/>
      <c r="HG20" s="90"/>
      <c r="HH20" s="88"/>
      <c r="HI20" s="89"/>
      <c r="HJ20" s="89"/>
      <c r="HK20" s="89"/>
      <c r="HL20" s="90"/>
      <c r="HM20" s="88"/>
      <c r="HN20" s="89"/>
      <c r="HO20" s="89"/>
      <c r="HP20" s="89"/>
      <c r="HQ20" s="90"/>
      <c r="HR20" s="88"/>
      <c r="HS20" s="89"/>
      <c r="HT20" s="89"/>
      <c r="HU20" s="89"/>
      <c r="HV20" s="89"/>
      <c r="HW20" s="90"/>
      <c r="HX20" s="88"/>
      <c r="HY20" s="89"/>
      <c r="HZ20" s="89"/>
      <c r="IA20" s="89"/>
      <c r="IB20" s="89"/>
      <c r="IC20" s="89"/>
      <c r="ID20" s="89"/>
      <c r="IE20" s="260"/>
    </row>
    <row r="21" spans="1:239" ht="11.25" customHeight="1" hidden="1">
      <c r="A21" s="178" t="s">
        <v>69</v>
      </c>
      <c r="B21" s="89"/>
      <c r="C21" s="89"/>
      <c r="D21" s="89"/>
      <c r="E21" s="90"/>
      <c r="F21" s="261" t="str">
        <f>'7.1.'!F21:AI21</f>
        <v>Установка молниеотвода склада ГСМ </v>
      </c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3"/>
      <c r="AC21" s="89">
        <f>AJ21+AO21+AT21+BA21</f>
        <v>0</v>
      </c>
      <c r="AD21" s="89"/>
      <c r="AE21" s="89"/>
      <c r="AF21" s="89"/>
      <c r="AG21" s="89"/>
      <c r="AH21" s="89"/>
      <c r="AI21" s="90"/>
      <c r="AJ21" s="88">
        <v>0</v>
      </c>
      <c r="AK21" s="89"/>
      <c r="AL21" s="89"/>
      <c r="AM21" s="89"/>
      <c r="AN21" s="90"/>
      <c r="AO21" s="88">
        <v>0</v>
      </c>
      <c r="AP21" s="89"/>
      <c r="AQ21" s="89"/>
      <c r="AR21" s="89"/>
      <c r="AS21" s="90"/>
      <c r="AT21" s="88">
        <v>0</v>
      </c>
      <c r="AU21" s="89"/>
      <c r="AV21" s="89"/>
      <c r="AW21" s="89"/>
      <c r="AX21" s="89"/>
      <c r="AY21" s="89"/>
      <c r="AZ21" s="90"/>
      <c r="BA21" s="88">
        <v>0</v>
      </c>
      <c r="BB21" s="89"/>
      <c r="BC21" s="89"/>
      <c r="BD21" s="89"/>
      <c r="BE21" s="89"/>
      <c r="BF21" s="90"/>
      <c r="BG21" s="88">
        <f t="shared" si="3"/>
        <v>0</v>
      </c>
      <c r="BH21" s="89"/>
      <c r="BI21" s="89"/>
      <c r="BJ21" s="89"/>
      <c r="BK21" s="89"/>
      <c r="BL21" s="89"/>
      <c r="BM21" s="90"/>
      <c r="BN21" s="88">
        <v>0</v>
      </c>
      <c r="BO21" s="89"/>
      <c r="BP21" s="89"/>
      <c r="BQ21" s="89"/>
      <c r="BR21" s="90"/>
      <c r="BS21" s="88">
        <v>0</v>
      </c>
      <c r="BT21" s="89"/>
      <c r="BU21" s="89"/>
      <c r="BV21" s="89"/>
      <c r="BW21" s="90"/>
      <c r="BX21" s="88">
        <v>0</v>
      </c>
      <c r="BY21" s="89"/>
      <c r="BZ21" s="89"/>
      <c r="CA21" s="89"/>
      <c r="CB21" s="89"/>
      <c r="CC21" s="89"/>
      <c r="CD21" s="90"/>
      <c r="CE21" s="88">
        <v>0</v>
      </c>
      <c r="CF21" s="89"/>
      <c r="CG21" s="89"/>
      <c r="CH21" s="89"/>
      <c r="CI21" s="89"/>
      <c r="CJ21" s="90"/>
      <c r="CK21" s="88">
        <f t="shared" si="4"/>
        <v>0</v>
      </c>
      <c r="CL21" s="89"/>
      <c r="CM21" s="89"/>
      <c r="CN21" s="89"/>
      <c r="CO21" s="89"/>
      <c r="CP21" s="89"/>
      <c r="CQ21" s="90"/>
      <c r="CR21" s="227">
        <f t="shared" si="0"/>
        <v>0</v>
      </c>
      <c r="CS21" s="228"/>
      <c r="CT21" s="228"/>
      <c r="CU21" s="228"/>
      <c r="CV21" s="229"/>
      <c r="CW21" s="227">
        <f>BS21-AO21</f>
        <v>0</v>
      </c>
      <c r="CX21" s="228"/>
      <c r="CY21" s="228"/>
      <c r="CZ21" s="228"/>
      <c r="DA21" s="229"/>
      <c r="DB21" s="227">
        <f>BX21-AT21</f>
        <v>0</v>
      </c>
      <c r="DC21" s="228"/>
      <c r="DD21" s="228"/>
      <c r="DE21" s="228"/>
      <c r="DF21" s="228"/>
      <c r="DG21" s="228"/>
      <c r="DH21" s="229"/>
      <c r="DI21" s="227">
        <f t="shared" si="1"/>
        <v>0</v>
      </c>
      <c r="DJ21" s="228"/>
      <c r="DK21" s="228"/>
      <c r="DL21" s="228"/>
      <c r="DM21" s="228"/>
      <c r="DN21" s="229"/>
      <c r="DO21" s="88">
        <f t="shared" si="2"/>
        <v>0</v>
      </c>
      <c r="DP21" s="89"/>
      <c r="DQ21" s="89"/>
      <c r="DR21" s="89"/>
      <c r="DS21" s="89"/>
      <c r="DT21" s="89"/>
      <c r="DU21" s="90"/>
      <c r="DV21" s="88">
        <v>0</v>
      </c>
      <c r="DW21" s="89"/>
      <c r="DX21" s="89"/>
      <c r="DY21" s="89"/>
      <c r="DZ21" s="90"/>
      <c r="EA21" s="88">
        <v>0</v>
      </c>
      <c r="EB21" s="89"/>
      <c r="EC21" s="89"/>
      <c r="ED21" s="89"/>
      <c r="EE21" s="90"/>
      <c r="EF21" s="88">
        <v>0</v>
      </c>
      <c r="EG21" s="89"/>
      <c r="EH21" s="89"/>
      <c r="EI21" s="89"/>
      <c r="EJ21" s="89"/>
      <c r="EK21" s="89"/>
      <c r="EL21" s="90"/>
      <c r="EM21" s="88">
        <v>0</v>
      </c>
      <c r="EN21" s="89"/>
      <c r="EO21" s="89"/>
      <c r="EP21" s="89"/>
      <c r="EQ21" s="89"/>
      <c r="ER21" s="90"/>
      <c r="ES21" s="88"/>
      <c r="ET21" s="89"/>
      <c r="EU21" s="89"/>
      <c r="EV21" s="89"/>
      <c r="EW21" s="89"/>
      <c r="EX21" s="89"/>
      <c r="EY21" s="90"/>
      <c r="EZ21" s="88"/>
      <c r="FA21" s="89"/>
      <c r="FB21" s="89"/>
      <c r="FC21" s="89"/>
      <c r="FD21" s="89"/>
      <c r="FE21" s="89"/>
      <c r="FF21" s="90"/>
      <c r="FG21" s="88"/>
      <c r="FH21" s="89"/>
      <c r="FI21" s="89"/>
      <c r="FJ21" s="89"/>
      <c r="FK21" s="90"/>
      <c r="FL21" s="88"/>
      <c r="FM21" s="89"/>
      <c r="FN21" s="89"/>
      <c r="FO21" s="89"/>
      <c r="FP21" s="89"/>
      <c r="FQ21" s="89"/>
      <c r="FR21" s="90"/>
      <c r="FS21" s="88"/>
      <c r="FT21" s="89"/>
      <c r="FU21" s="89"/>
      <c r="FV21" s="89"/>
      <c r="FW21" s="89"/>
      <c r="FX21" s="89"/>
      <c r="FY21" s="90"/>
      <c r="FZ21" s="88"/>
      <c r="GA21" s="89"/>
      <c r="GB21" s="89"/>
      <c r="GC21" s="89"/>
      <c r="GD21" s="89"/>
      <c r="GE21" s="89"/>
      <c r="GF21" s="90"/>
      <c r="GG21" s="88"/>
      <c r="GH21" s="89"/>
      <c r="GI21" s="89"/>
      <c r="GJ21" s="89"/>
      <c r="GK21" s="89"/>
      <c r="GL21" s="89"/>
      <c r="GM21" s="89"/>
      <c r="GN21" s="90"/>
      <c r="GO21" s="88"/>
      <c r="GP21" s="89"/>
      <c r="GQ21" s="89"/>
      <c r="GR21" s="89"/>
      <c r="GS21" s="90"/>
      <c r="GT21" s="88"/>
      <c r="GU21" s="89"/>
      <c r="GV21" s="89"/>
      <c r="GW21" s="89"/>
      <c r="GX21" s="89"/>
      <c r="GY21" s="89"/>
      <c r="GZ21" s="90"/>
      <c r="HA21" s="88"/>
      <c r="HB21" s="89"/>
      <c r="HC21" s="89"/>
      <c r="HD21" s="89"/>
      <c r="HE21" s="89"/>
      <c r="HF21" s="89"/>
      <c r="HG21" s="90"/>
      <c r="HH21" s="88"/>
      <c r="HI21" s="89"/>
      <c r="HJ21" s="89"/>
      <c r="HK21" s="89"/>
      <c r="HL21" s="90"/>
      <c r="HM21" s="88"/>
      <c r="HN21" s="89"/>
      <c r="HO21" s="89"/>
      <c r="HP21" s="89"/>
      <c r="HQ21" s="90"/>
      <c r="HR21" s="88"/>
      <c r="HS21" s="89"/>
      <c r="HT21" s="89"/>
      <c r="HU21" s="89"/>
      <c r="HV21" s="89"/>
      <c r="HW21" s="90"/>
      <c r="HX21" s="88"/>
      <c r="HY21" s="89"/>
      <c r="HZ21" s="89"/>
      <c r="IA21" s="89"/>
      <c r="IB21" s="89"/>
      <c r="IC21" s="89"/>
      <c r="ID21" s="89"/>
      <c r="IE21" s="260"/>
    </row>
    <row r="22" spans="1:239" ht="47.25" customHeight="1" hidden="1">
      <c r="A22" s="178" t="str">
        <f>'7.1.'!A22</f>
        <v>1.1.2.</v>
      </c>
      <c r="B22" s="89"/>
      <c r="C22" s="89"/>
      <c r="D22" s="89"/>
      <c r="E22" s="90"/>
      <c r="F22" s="261" t="str">
        <f>'7.1.'!F22</f>
        <v>Замена дизель-генераторов производства Caterpillar</v>
      </c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3"/>
      <c r="AC22" s="89">
        <f>'7.1.'!AU22</f>
        <v>0</v>
      </c>
      <c r="AD22" s="89"/>
      <c r="AE22" s="89"/>
      <c r="AF22" s="89"/>
      <c r="AG22" s="89"/>
      <c r="AH22" s="89"/>
      <c r="AI22" s="90"/>
      <c r="AJ22" s="88">
        <v>0</v>
      </c>
      <c r="AK22" s="89"/>
      <c r="AL22" s="89"/>
      <c r="AM22" s="89"/>
      <c r="AN22" s="90"/>
      <c r="AO22" s="88">
        <v>0</v>
      </c>
      <c r="AP22" s="89"/>
      <c r="AQ22" s="89"/>
      <c r="AR22" s="89"/>
      <c r="AS22" s="90"/>
      <c r="AT22" s="88">
        <v>0</v>
      </c>
      <c r="AU22" s="89"/>
      <c r="AV22" s="89"/>
      <c r="AW22" s="89"/>
      <c r="AX22" s="89"/>
      <c r="AY22" s="89"/>
      <c r="AZ22" s="90"/>
      <c r="BA22" s="88">
        <v>0</v>
      </c>
      <c r="BB22" s="89"/>
      <c r="BC22" s="89"/>
      <c r="BD22" s="89"/>
      <c r="BE22" s="89"/>
      <c r="BF22" s="90"/>
      <c r="BG22" s="88">
        <f t="shared" si="3"/>
        <v>0</v>
      </c>
      <c r="BH22" s="89"/>
      <c r="BI22" s="89"/>
      <c r="BJ22" s="89"/>
      <c r="BK22" s="89"/>
      <c r="BL22" s="89"/>
      <c r="BM22" s="90"/>
      <c r="BN22" s="88">
        <v>0</v>
      </c>
      <c r="BO22" s="89"/>
      <c r="BP22" s="89"/>
      <c r="BQ22" s="89"/>
      <c r="BR22" s="90"/>
      <c r="BS22" s="88">
        <v>0</v>
      </c>
      <c r="BT22" s="89"/>
      <c r="BU22" s="89"/>
      <c r="BV22" s="89"/>
      <c r="BW22" s="90"/>
      <c r="BX22" s="88">
        <v>0</v>
      </c>
      <c r="BY22" s="89"/>
      <c r="BZ22" s="89"/>
      <c r="CA22" s="89"/>
      <c r="CB22" s="89"/>
      <c r="CC22" s="89"/>
      <c r="CD22" s="90"/>
      <c r="CE22" s="88">
        <v>0</v>
      </c>
      <c r="CF22" s="89"/>
      <c r="CG22" s="89"/>
      <c r="CH22" s="89"/>
      <c r="CI22" s="89"/>
      <c r="CJ22" s="90"/>
      <c r="CK22" s="88">
        <f t="shared" si="4"/>
        <v>0</v>
      </c>
      <c r="CL22" s="89"/>
      <c r="CM22" s="89"/>
      <c r="CN22" s="89"/>
      <c r="CO22" s="89"/>
      <c r="CP22" s="89"/>
      <c r="CQ22" s="90"/>
      <c r="CR22" s="227">
        <f t="shared" si="0"/>
        <v>0</v>
      </c>
      <c r="CS22" s="228"/>
      <c r="CT22" s="228"/>
      <c r="CU22" s="228"/>
      <c r="CV22" s="229"/>
      <c r="CW22" s="227">
        <f>BS22-AO22</f>
        <v>0</v>
      </c>
      <c r="CX22" s="228"/>
      <c r="CY22" s="228"/>
      <c r="CZ22" s="228"/>
      <c r="DA22" s="229"/>
      <c r="DB22" s="227">
        <f>BX22-AT22</f>
        <v>0</v>
      </c>
      <c r="DC22" s="228"/>
      <c r="DD22" s="228"/>
      <c r="DE22" s="228"/>
      <c r="DF22" s="228"/>
      <c r="DG22" s="228"/>
      <c r="DH22" s="229"/>
      <c r="DI22" s="227">
        <f t="shared" si="1"/>
        <v>0</v>
      </c>
      <c r="DJ22" s="228"/>
      <c r="DK22" s="228"/>
      <c r="DL22" s="228"/>
      <c r="DM22" s="228"/>
      <c r="DN22" s="229"/>
      <c r="DO22" s="88">
        <f t="shared" si="2"/>
        <v>0</v>
      </c>
      <c r="DP22" s="89"/>
      <c r="DQ22" s="89"/>
      <c r="DR22" s="89"/>
      <c r="DS22" s="89"/>
      <c r="DT22" s="89"/>
      <c r="DU22" s="90"/>
      <c r="DV22" s="88">
        <v>0</v>
      </c>
      <c r="DW22" s="89"/>
      <c r="DX22" s="89"/>
      <c r="DY22" s="89"/>
      <c r="DZ22" s="90"/>
      <c r="EA22" s="88">
        <v>0</v>
      </c>
      <c r="EB22" s="89"/>
      <c r="EC22" s="89"/>
      <c r="ED22" s="89"/>
      <c r="EE22" s="90"/>
      <c r="EF22" s="88">
        <v>0</v>
      </c>
      <c r="EG22" s="89"/>
      <c r="EH22" s="89"/>
      <c r="EI22" s="89"/>
      <c r="EJ22" s="89"/>
      <c r="EK22" s="89"/>
      <c r="EL22" s="90"/>
      <c r="EM22" s="88">
        <v>0</v>
      </c>
      <c r="EN22" s="89"/>
      <c r="EO22" s="89"/>
      <c r="EP22" s="89"/>
      <c r="EQ22" s="89"/>
      <c r="ER22" s="90"/>
      <c r="ES22" s="267"/>
      <c r="ET22" s="258"/>
      <c r="EU22" s="258"/>
      <c r="EV22" s="258"/>
      <c r="EW22" s="258"/>
      <c r="EX22" s="258"/>
      <c r="EY22" s="259"/>
      <c r="EZ22" s="88"/>
      <c r="FA22" s="89"/>
      <c r="FB22" s="89"/>
      <c r="FC22" s="89"/>
      <c r="FD22" s="89"/>
      <c r="FE22" s="89"/>
      <c r="FF22" s="90"/>
      <c r="FG22" s="264"/>
      <c r="FH22" s="265"/>
      <c r="FI22" s="265"/>
      <c r="FJ22" s="265"/>
      <c r="FK22" s="266"/>
      <c r="FL22" s="88"/>
      <c r="FM22" s="89"/>
      <c r="FN22" s="89"/>
      <c r="FO22" s="89"/>
      <c r="FP22" s="89"/>
      <c r="FQ22" s="89"/>
      <c r="FR22" s="90"/>
      <c r="FS22" s="88"/>
      <c r="FT22" s="89"/>
      <c r="FU22" s="89"/>
      <c r="FV22" s="89"/>
      <c r="FW22" s="89"/>
      <c r="FX22" s="89"/>
      <c r="FY22" s="90"/>
      <c r="FZ22" s="88"/>
      <c r="GA22" s="89"/>
      <c r="GB22" s="89"/>
      <c r="GC22" s="89"/>
      <c r="GD22" s="89"/>
      <c r="GE22" s="89"/>
      <c r="GF22" s="90"/>
      <c r="GG22" s="88"/>
      <c r="GH22" s="89"/>
      <c r="GI22" s="89"/>
      <c r="GJ22" s="89"/>
      <c r="GK22" s="89"/>
      <c r="GL22" s="89"/>
      <c r="GM22" s="89"/>
      <c r="GN22" s="90"/>
      <c r="GO22" s="88"/>
      <c r="GP22" s="89"/>
      <c r="GQ22" s="89"/>
      <c r="GR22" s="89"/>
      <c r="GS22" s="90"/>
      <c r="GT22" s="88"/>
      <c r="GU22" s="89"/>
      <c r="GV22" s="89"/>
      <c r="GW22" s="89"/>
      <c r="GX22" s="89"/>
      <c r="GY22" s="89"/>
      <c r="GZ22" s="90"/>
      <c r="HA22" s="88"/>
      <c r="HB22" s="89"/>
      <c r="HC22" s="89"/>
      <c r="HD22" s="89"/>
      <c r="HE22" s="89"/>
      <c r="HF22" s="89"/>
      <c r="HG22" s="90"/>
      <c r="HH22" s="88"/>
      <c r="HI22" s="89"/>
      <c r="HJ22" s="89"/>
      <c r="HK22" s="89"/>
      <c r="HL22" s="90"/>
      <c r="HM22" s="88"/>
      <c r="HN22" s="89"/>
      <c r="HO22" s="89"/>
      <c r="HP22" s="89"/>
      <c r="HQ22" s="90"/>
      <c r="HR22" s="88"/>
      <c r="HS22" s="89"/>
      <c r="HT22" s="89"/>
      <c r="HU22" s="89"/>
      <c r="HV22" s="89"/>
      <c r="HW22" s="90"/>
      <c r="HX22" s="88"/>
      <c r="HY22" s="89"/>
      <c r="HZ22" s="89"/>
      <c r="IA22" s="89"/>
      <c r="IB22" s="89"/>
      <c r="IC22" s="89"/>
      <c r="ID22" s="89"/>
      <c r="IE22" s="260"/>
    </row>
    <row r="23" spans="1:239" ht="47.25" customHeight="1">
      <c r="A23" s="178" t="s">
        <v>69</v>
      </c>
      <c r="B23" s="89"/>
      <c r="C23" s="89"/>
      <c r="D23" s="89"/>
      <c r="E23" s="90"/>
      <c r="F23" s="261" t="str">
        <f>'7.1.'!F23:AI23</f>
        <v>Реконструкция системы освещения ДЭС-5</v>
      </c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3"/>
      <c r="AC23" s="89">
        <f>'7.1.'!AU23</f>
        <v>100</v>
      </c>
      <c r="AD23" s="89"/>
      <c r="AE23" s="89"/>
      <c r="AF23" s="89"/>
      <c r="AG23" s="89"/>
      <c r="AH23" s="89"/>
      <c r="AI23" s="90"/>
      <c r="AJ23" s="88">
        <v>0</v>
      </c>
      <c r="AK23" s="89"/>
      <c r="AL23" s="89"/>
      <c r="AM23" s="89"/>
      <c r="AN23" s="90"/>
      <c r="AO23" s="88">
        <v>0</v>
      </c>
      <c r="AP23" s="89"/>
      <c r="AQ23" s="89"/>
      <c r="AR23" s="89"/>
      <c r="AS23" s="90"/>
      <c r="AT23" s="88">
        <v>0</v>
      </c>
      <c r="AU23" s="89"/>
      <c r="AV23" s="89"/>
      <c r="AW23" s="89"/>
      <c r="AX23" s="89"/>
      <c r="AY23" s="89"/>
      <c r="AZ23" s="90"/>
      <c r="BA23" s="88">
        <v>0</v>
      </c>
      <c r="BB23" s="89"/>
      <c r="BC23" s="89"/>
      <c r="BD23" s="89"/>
      <c r="BE23" s="89"/>
      <c r="BF23" s="90"/>
      <c r="BG23" s="88">
        <f t="shared" si="3"/>
        <v>0</v>
      </c>
      <c r="BH23" s="89"/>
      <c r="BI23" s="89"/>
      <c r="BJ23" s="89"/>
      <c r="BK23" s="89"/>
      <c r="BL23" s="89"/>
      <c r="BM23" s="90"/>
      <c r="BN23" s="88">
        <v>0</v>
      </c>
      <c r="BO23" s="89"/>
      <c r="BP23" s="89"/>
      <c r="BQ23" s="89"/>
      <c r="BR23" s="90"/>
      <c r="BS23" s="88">
        <v>0</v>
      </c>
      <c r="BT23" s="89"/>
      <c r="BU23" s="89"/>
      <c r="BV23" s="89"/>
      <c r="BW23" s="90"/>
      <c r="BX23" s="88">
        <v>0</v>
      </c>
      <c r="BY23" s="89"/>
      <c r="BZ23" s="89"/>
      <c r="CA23" s="89"/>
      <c r="CB23" s="89"/>
      <c r="CC23" s="89"/>
      <c r="CD23" s="90"/>
      <c r="CE23" s="88">
        <v>0</v>
      </c>
      <c r="CF23" s="89"/>
      <c r="CG23" s="89"/>
      <c r="CH23" s="89"/>
      <c r="CI23" s="89"/>
      <c r="CJ23" s="90"/>
      <c r="CK23" s="88">
        <f t="shared" si="4"/>
        <v>-100</v>
      </c>
      <c r="CL23" s="89"/>
      <c r="CM23" s="89"/>
      <c r="CN23" s="89"/>
      <c r="CO23" s="89"/>
      <c r="CP23" s="89"/>
      <c r="CQ23" s="90"/>
      <c r="CR23" s="88">
        <f t="shared" si="0"/>
        <v>0</v>
      </c>
      <c r="CS23" s="89"/>
      <c r="CT23" s="89"/>
      <c r="CU23" s="89"/>
      <c r="CV23" s="90"/>
      <c r="CW23" s="88">
        <f>BS23-AO23</f>
        <v>0</v>
      </c>
      <c r="CX23" s="89"/>
      <c r="CY23" s="89"/>
      <c r="CZ23" s="89"/>
      <c r="DA23" s="90"/>
      <c r="DB23" s="88">
        <v>0</v>
      </c>
      <c r="DC23" s="89"/>
      <c r="DD23" s="89"/>
      <c r="DE23" s="89"/>
      <c r="DF23" s="89"/>
      <c r="DG23" s="89"/>
      <c r="DH23" s="90"/>
      <c r="DI23" s="88">
        <f t="shared" si="1"/>
        <v>0</v>
      </c>
      <c r="DJ23" s="89"/>
      <c r="DK23" s="89"/>
      <c r="DL23" s="89"/>
      <c r="DM23" s="89"/>
      <c r="DN23" s="90"/>
      <c r="DO23" s="88">
        <f t="shared" si="2"/>
        <v>0</v>
      </c>
      <c r="DP23" s="89"/>
      <c r="DQ23" s="89"/>
      <c r="DR23" s="89"/>
      <c r="DS23" s="89"/>
      <c r="DT23" s="89"/>
      <c r="DU23" s="90"/>
      <c r="DV23" s="88">
        <v>0</v>
      </c>
      <c r="DW23" s="89"/>
      <c r="DX23" s="89"/>
      <c r="DY23" s="89"/>
      <c r="DZ23" s="90"/>
      <c r="EA23" s="88">
        <v>0</v>
      </c>
      <c r="EB23" s="89"/>
      <c r="EC23" s="89"/>
      <c r="ED23" s="89"/>
      <c r="EE23" s="90"/>
      <c r="EF23" s="88">
        <v>0</v>
      </c>
      <c r="EG23" s="89"/>
      <c r="EH23" s="89"/>
      <c r="EI23" s="89"/>
      <c r="EJ23" s="89"/>
      <c r="EK23" s="89"/>
      <c r="EL23" s="90"/>
      <c r="EM23" s="88">
        <v>0</v>
      </c>
      <c r="EN23" s="89"/>
      <c r="EO23" s="89"/>
      <c r="EP23" s="89"/>
      <c r="EQ23" s="89"/>
      <c r="ER23" s="90"/>
      <c r="ES23" s="267"/>
      <c r="ET23" s="258"/>
      <c r="EU23" s="258"/>
      <c r="EV23" s="258"/>
      <c r="EW23" s="258"/>
      <c r="EX23" s="258"/>
      <c r="EY23" s="259"/>
      <c r="EZ23" s="88"/>
      <c r="FA23" s="89"/>
      <c r="FB23" s="89"/>
      <c r="FC23" s="89"/>
      <c r="FD23" s="89"/>
      <c r="FE23" s="89"/>
      <c r="FF23" s="90"/>
      <c r="FG23" s="264"/>
      <c r="FH23" s="265"/>
      <c r="FI23" s="265"/>
      <c r="FJ23" s="265"/>
      <c r="FK23" s="266"/>
      <c r="FL23" s="88"/>
      <c r="FM23" s="89"/>
      <c r="FN23" s="89"/>
      <c r="FO23" s="89"/>
      <c r="FP23" s="89"/>
      <c r="FQ23" s="89"/>
      <c r="FR23" s="90"/>
      <c r="FS23" s="88"/>
      <c r="FT23" s="89"/>
      <c r="FU23" s="89"/>
      <c r="FV23" s="89"/>
      <c r="FW23" s="89"/>
      <c r="FX23" s="89"/>
      <c r="FY23" s="90"/>
      <c r="FZ23" s="88"/>
      <c r="GA23" s="89"/>
      <c r="GB23" s="89"/>
      <c r="GC23" s="89"/>
      <c r="GD23" s="89"/>
      <c r="GE23" s="89"/>
      <c r="GF23" s="90"/>
      <c r="GG23" s="88"/>
      <c r="GH23" s="89"/>
      <c r="GI23" s="89"/>
      <c r="GJ23" s="89"/>
      <c r="GK23" s="89"/>
      <c r="GL23" s="89"/>
      <c r="GM23" s="89"/>
      <c r="GN23" s="90"/>
      <c r="GO23" s="88"/>
      <c r="GP23" s="89"/>
      <c r="GQ23" s="89"/>
      <c r="GR23" s="89"/>
      <c r="GS23" s="90"/>
      <c r="GT23" s="88"/>
      <c r="GU23" s="89"/>
      <c r="GV23" s="89"/>
      <c r="GW23" s="89"/>
      <c r="GX23" s="89"/>
      <c r="GY23" s="89"/>
      <c r="GZ23" s="90"/>
      <c r="HA23" s="88"/>
      <c r="HB23" s="89"/>
      <c r="HC23" s="89"/>
      <c r="HD23" s="89"/>
      <c r="HE23" s="89"/>
      <c r="HF23" s="89"/>
      <c r="HG23" s="90"/>
      <c r="HH23" s="88"/>
      <c r="HI23" s="89"/>
      <c r="HJ23" s="89"/>
      <c r="HK23" s="89"/>
      <c r="HL23" s="90"/>
      <c r="HM23" s="88"/>
      <c r="HN23" s="89"/>
      <c r="HO23" s="89"/>
      <c r="HP23" s="89"/>
      <c r="HQ23" s="90"/>
      <c r="HR23" s="88"/>
      <c r="HS23" s="89"/>
      <c r="HT23" s="89"/>
      <c r="HU23" s="89"/>
      <c r="HV23" s="89"/>
      <c r="HW23" s="90"/>
      <c r="HX23" s="88"/>
      <c r="HY23" s="89"/>
      <c r="HZ23" s="89"/>
      <c r="IA23" s="89"/>
      <c r="IB23" s="89"/>
      <c r="IC23" s="89"/>
      <c r="ID23" s="89"/>
      <c r="IE23" s="260"/>
    </row>
    <row r="24" spans="1:239" ht="47.25" customHeight="1">
      <c r="A24" s="178" t="s">
        <v>71</v>
      </c>
      <c r="B24" s="89"/>
      <c r="C24" s="89"/>
      <c r="D24" s="89"/>
      <c r="E24" s="90"/>
      <c r="F24" s="261" t="str">
        <f>'7.1.'!F24:AI24</f>
        <v>Строительство здания охранно-пропускного пункта ДЭС-5</v>
      </c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3"/>
      <c r="AC24" s="89">
        <f>'7.1.'!AU24</f>
        <v>500</v>
      </c>
      <c r="AD24" s="89"/>
      <c r="AE24" s="89"/>
      <c r="AF24" s="89"/>
      <c r="AG24" s="89"/>
      <c r="AH24" s="89"/>
      <c r="AI24" s="90"/>
      <c r="AJ24" s="88">
        <v>0</v>
      </c>
      <c r="AK24" s="89"/>
      <c r="AL24" s="89"/>
      <c r="AM24" s="89"/>
      <c r="AN24" s="90"/>
      <c r="AO24" s="88">
        <v>0</v>
      </c>
      <c r="AP24" s="89"/>
      <c r="AQ24" s="89"/>
      <c r="AR24" s="89"/>
      <c r="AS24" s="90"/>
      <c r="AT24" s="88">
        <v>0</v>
      </c>
      <c r="AU24" s="89"/>
      <c r="AV24" s="89"/>
      <c r="AW24" s="89"/>
      <c r="AX24" s="89"/>
      <c r="AY24" s="89"/>
      <c r="AZ24" s="90"/>
      <c r="BA24" s="88">
        <v>0</v>
      </c>
      <c r="BB24" s="89"/>
      <c r="BC24" s="89"/>
      <c r="BD24" s="89"/>
      <c r="BE24" s="89"/>
      <c r="BF24" s="90"/>
      <c r="BG24" s="88">
        <f t="shared" si="3"/>
        <v>0</v>
      </c>
      <c r="BH24" s="89"/>
      <c r="BI24" s="89"/>
      <c r="BJ24" s="89"/>
      <c r="BK24" s="89"/>
      <c r="BL24" s="89"/>
      <c r="BM24" s="90"/>
      <c r="BN24" s="88">
        <v>0</v>
      </c>
      <c r="BO24" s="89"/>
      <c r="BP24" s="89"/>
      <c r="BQ24" s="89"/>
      <c r="BR24" s="90"/>
      <c r="BS24" s="88">
        <v>0</v>
      </c>
      <c r="BT24" s="89"/>
      <c r="BU24" s="89"/>
      <c r="BV24" s="89"/>
      <c r="BW24" s="90"/>
      <c r="BX24" s="88">
        <v>0</v>
      </c>
      <c r="BY24" s="89"/>
      <c r="BZ24" s="89"/>
      <c r="CA24" s="89"/>
      <c r="CB24" s="89"/>
      <c r="CC24" s="89"/>
      <c r="CD24" s="90"/>
      <c r="CE24" s="88">
        <v>0</v>
      </c>
      <c r="CF24" s="89"/>
      <c r="CG24" s="89"/>
      <c r="CH24" s="89"/>
      <c r="CI24" s="89"/>
      <c r="CJ24" s="90"/>
      <c r="CK24" s="88">
        <f>BG24-AC24</f>
        <v>-500</v>
      </c>
      <c r="CL24" s="89"/>
      <c r="CM24" s="89"/>
      <c r="CN24" s="89"/>
      <c r="CO24" s="89"/>
      <c r="CP24" s="89"/>
      <c r="CQ24" s="90"/>
      <c r="CR24" s="88">
        <f>BN24-AJ24</f>
        <v>0</v>
      </c>
      <c r="CS24" s="89"/>
      <c r="CT24" s="89"/>
      <c r="CU24" s="89"/>
      <c r="CV24" s="90"/>
      <c r="CW24" s="88">
        <f>BS24-AO24</f>
        <v>0</v>
      </c>
      <c r="CX24" s="89"/>
      <c r="CY24" s="89"/>
      <c r="CZ24" s="89"/>
      <c r="DA24" s="90"/>
      <c r="DB24" s="88">
        <v>0</v>
      </c>
      <c r="DC24" s="89"/>
      <c r="DD24" s="89"/>
      <c r="DE24" s="89"/>
      <c r="DF24" s="89"/>
      <c r="DG24" s="89"/>
      <c r="DH24" s="90"/>
      <c r="DI24" s="88">
        <f>CE24-BA24</f>
        <v>0</v>
      </c>
      <c r="DJ24" s="89"/>
      <c r="DK24" s="89"/>
      <c r="DL24" s="89"/>
      <c r="DM24" s="89"/>
      <c r="DN24" s="90"/>
      <c r="DO24" s="88">
        <f>DV24+EA24+EF24+EM24</f>
        <v>0</v>
      </c>
      <c r="DP24" s="89"/>
      <c r="DQ24" s="89"/>
      <c r="DR24" s="89"/>
      <c r="DS24" s="89"/>
      <c r="DT24" s="89"/>
      <c r="DU24" s="90"/>
      <c r="DV24" s="88">
        <v>0</v>
      </c>
      <c r="DW24" s="89"/>
      <c r="DX24" s="89"/>
      <c r="DY24" s="89"/>
      <c r="DZ24" s="90"/>
      <c r="EA24" s="88">
        <v>0</v>
      </c>
      <c r="EB24" s="89"/>
      <c r="EC24" s="89"/>
      <c r="ED24" s="89"/>
      <c r="EE24" s="90"/>
      <c r="EF24" s="88">
        <v>0</v>
      </c>
      <c r="EG24" s="89"/>
      <c r="EH24" s="89"/>
      <c r="EI24" s="89"/>
      <c r="EJ24" s="89"/>
      <c r="EK24" s="89"/>
      <c r="EL24" s="90"/>
      <c r="EM24" s="88">
        <v>0</v>
      </c>
      <c r="EN24" s="89"/>
      <c r="EO24" s="89"/>
      <c r="EP24" s="89"/>
      <c r="EQ24" s="89"/>
      <c r="ER24" s="90"/>
      <c r="ES24" s="267"/>
      <c r="ET24" s="258"/>
      <c r="EU24" s="258"/>
      <c r="EV24" s="258"/>
      <c r="EW24" s="258"/>
      <c r="EX24" s="258"/>
      <c r="EY24" s="259"/>
      <c r="EZ24" s="88"/>
      <c r="FA24" s="89"/>
      <c r="FB24" s="89"/>
      <c r="FC24" s="89"/>
      <c r="FD24" s="89"/>
      <c r="FE24" s="89"/>
      <c r="FF24" s="90"/>
      <c r="FG24" s="264"/>
      <c r="FH24" s="265"/>
      <c r="FI24" s="265"/>
      <c r="FJ24" s="265"/>
      <c r="FK24" s="266"/>
      <c r="FL24" s="88"/>
      <c r="FM24" s="89"/>
      <c r="FN24" s="89"/>
      <c r="FO24" s="89"/>
      <c r="FP24" s="89"/>
      <c r="FQ24" s="89"/>
      <c r="FR24" s="90"/>
      <c r="FS24" s="88"/>
      <c r="FT24" s="89"/>
      <c r="FU24" s="89"/>
      <c r="FV24" s="89"/>
      <c r="FW24" s="89"/>
      <c r="FX24" s="89"/>
      <c r="FY24" s="90"/>
      <c r="FZ24" s="88"/>
      <c r="GA24" s="89"/>
      <c r="GB24" s="89"/>
      <c r="GC24" s="89"/>
      <c r="GD24" s="89"/>
      <c r="GE24" s="89"/>
      <c r="GF24" s="90"/>
      <c r="GG24" s="88"/>
      <c r="GH24" s="89"/>
      <c r="GI24" s="89"/>
      <c r="GJ24" s="89"/>
      <c r="GK24" s="89"/>
      <c r="GL24" s="89"/>
      <c r="GM24" s="89"/>
      <c r="GN24" s="90"/>
      <c r="GO24" s="88"/>
      <c r="GP24" s="89"/>
      <c r="GQ24" s="89"/>
      <c r="GR24" s="89"/>
      <c r="GS24" s="90"/>
      <c r="GT24" s="88"/>
      <c r="GU24" s="89"/>
      <c r="GV24" s="89"/>
      <c r="GW24" s="89"/>
      <c r="GX24" s="89"/>
      <c r="GY24" s="89"/>
      <c r="GZ24" s="90"/>
      <c r="HA24" s="88"/>
      <c r="HB24" s="89"/>
      <c r="HC24" s="89"/>
      <c r="HD24" s="89"/>
      <c r="HE24" s="89"/>
      <c r="HF24" s="89"/>
      <c r="HG24" s="90"/>
      <c r="HH24" s="88"/>
      <c r="HI24" s="89"/>
      <c r="HJ24" s="89"/>
      <c r="HK24" s="89"/>
      <c r="HL24" s="90"/>
      <c r="HM24" s="88"/>
      <c r="HN24" s="89"/>
      <c r="HO24" s="89"/>
      <c r="HP24" s="89"/>
      <c r="HQ24" s="90"/>
      <c r="HR24" s="88"/>
      <c r="HS24" s="89"/>
      <c r="HT24" s="89"/>
      <c r="HU24" s="89"/>
      <c r="HV24" s="89"/>
      <c r="HW24" s="90"/>
      <c r="HX24" s="88"/>
      <c r="HY24" s="89"/>
      <c r="HZ24" s="89"/>
      <c r="IA24" s="89"/>
      <c r="IB24" s="89"/>
      <c r="IC24" s="89"/>
      <c r="ID24" s="89"/>
      <c r="IE24" s="260"/>
    </row>
    <row r="25" spans="1:239" ht="10.5" customHeight="1">
      <c r="A25" s="174" t="s">
        <v>214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20"/>
      <c r="AC25" s="119">
        <f>AC16</f>
        <v>3263</v>
      </c>
      <c r="AD25" s="119"/>
      <c r="AE25" s="119"/>
      <c r="AF25" s="119"/>
      <c r="AG25" s="119"/>
      <c r="AH25" s="119"/>
      <c r="AI25" s="120"/>
      <c r="AJ25" s="118">
        <f>AJ16</f>
        <v>0</v>
      </c>
      <c r="AK25" s="119"/>
      <c r="AL25" s="119"/>
      <c r="AM25" s="119"/>
      <c r="AN25" s="120"/>
      <c r="AO25" s="118">
        <f>AO16</f>
        <v>0</v>
      </c>
      <c r="AP25" s="119"/>
      <c r="AQ25" s="119"/>
      <c r="AR25" s="119"/>
      <c r="AS25" s="120"/>
      <c r="AT25" s="118">
        <f>AT16</f>
        <v>0</v>
      </c>
      <c r="AU25" s="119"/>
      <c r="AV25" s="119"/>
      <c r="AW25" s="119"/>
      <c r="AX25" s="119"/>
      <c r="AY25" s="119"/>
      <c r="AZ25" s="120"/>
      <c r="BA25" s="118">
        <f>BA16</f>
        <v>0</v>
      </c>
      <c r="BB25" s="119"/>
      <c r="BC25" s="119"/>
      <c r="BD25" s="119"/>
      <c r="BE25" s="119"/>
      <c r="BF25" s="120"/>
      <c r="BG25" s="118">
        <f>BG16</f>
        <v>0</v>
      </c>
      <c r="BH25" s="119"/>
      <c r="BI25" s="119"/>
      <c r="BJ25" s="119"/>
      <c r="BK25" s="119"/>
      <c r="BL25" s="119"/>
      <c r="BM25" s="120"/>
      <c r="BN25" s="118">
        <f>BN16</f>
        <v>0</v>
      </c>
      <c r="BO25" s="119"/>
      <c r="BP25" s="119"/>
      <c r="BQ25" s="119"/>
      <c r="BR25" s="120"/>
      <c r="BS25" s="118">
        <f>BS16</f>
        <v>0</v>
      </c>
      <c r="BT25" s="119"/>
      <c r="BU25" s="119"/>
      <c r="BV25" s="119"/>
      <c r="BW25" s="120"/>
      <c r="BX25" s="118">
        <f>BX16</f>
        <v>0</v>
      </c>
      <c r="BY25" s="119"/>
      <c r="BZ25" s="119"/>
      <c r="CA25" s="119"/>
      <c r="CB25" s="119"/>
      <c r="CC25" s="119"/>
      <c r="CD25" s="120"/>
      <c r="CE25" s="118">
        <f>CE16</f>
        <v>0</v>
      </c>
      <c r="CF25" s="119"/>
      <c r="CG25" s="119"/>
      <c r="CH25" s="119"/>
      <c r="CI25" s="119"/>
      <c r="CJ25" s="120"/>
      <c r="CK25" s="118">
        <f t="shared" si="4"/>
        <v>-3263</v>
      </c>
      <c r="CL25" s="119"/>
      <c r="CM25" s="119"/>
      <c r="CN25" s="119"/>
      <c r="CO25" s="119"/>
      <c r="CP25" s="119"/>
      <c r="CQ25" s="120"/>
      <c r="CR25" s="118">
        <f>CR16</f>
        <v>0</v>
      </c>
      <c r="CS25" s="119"/>
      <c r="CT25" s="119"/>
      <c r="CU25" s="119"/>
      <c r="CV25" s="120"/>
      <c r="CW25" s="118">
        <f>CW16</f>
        <v>0</v>
      </c>
      <c r="CX25" s="119"/>
      <c r="CY25" s="119"/>
      <c r="CZ25" s="119"/>
      <c r="DA25" s="120"/>
      <c r="DB25" s="118">
        <f>DB16</f>
        <v>0</v>
      </c>
      <c r="DC25" s="119"/>
      <c r="DD25" s="119"/>
      <c r="DE25" s="119"/>
      <c r="DF25" s="119"/>
      <c r="DG25" s="119"/>
      <c r="DH25" s="120"/>
      <c r="DI25" s="118">
        <f>DI16</f>
        <v>0</v>
      </c>
      <c r="DJ25" s="119"/>
      <c r="DK25" s="119"/>
      <c r="DL25" s="119"/>
      <c r="DM25" s="119"/>
      <c r="DN25" s="120"/>
      <c r="DO25" s="118">
        <f>DO16</f>
        <v>0</v>
      </c>
      <c r="DP25" s="119"/>
      <c r="DQ25" s="119"/>
      <c r="DR25" s="119"/>
      <c r="DS25" s="119"/>
      <c r="DT25" s="119"/>
      <c r="DU25" s="120"/>
      <c r="DV25" s="118">
        <f>DV16</f>
        <v>0</v>
      </c>
      <c r="DW25" s="119"/>
      <c r="DX25" s="119"/>
      <c r="DY25" s="119"/>
      <c r="DZ25" s="120"/>
      <c r="EA25" s="118">
        <f>EA16</f>
        <v>0</v>
      </c>
      <c r="EB25" s="119"/>
      <c r="EC25" s="119"/>
      <c r="ED25" s="119"/>
      <c r="EE25" s="120"/>
      <c r="EF25" s="118">
        <f>EF16</f>
        <v>0</v>
      </c>
      <c r="EG25" s="119"/>
      <c r="EH25" s="119"/>
      <c r="EI25" s="119"/>
      <c r="EJ25" s="119"/>
      <c r="EK25" s="119"/>
      <c r="EL25" s="120"/>
      <c r="EM25" s="118">
        <f>EM16</f>
        <v>0</v>
      </c>
      <c r="EN25" s="119"/>
      <c r="EO25" s="119"/>
      <c r="EP25" s="119"/>
      <c r="EQ25" s="119"/>
      <c r="ER25" s="120"/>
      <c r="ES25" s="118"/>
      <c r="ET25" s="119"/>
      <c r="EU25" s="119"/>
      <c r="EV25" s="119"/>
      <c r="EW25" s="119"/>
      <c r="EX25" s="119"/>
      <c r="EY25" s="120"/>
      <c r="EZ25" s="118"/>
      <c r="FA25" s="119"/>
      <c r="FB25" s="119"/>
      <c r="FC25" s="119"/>
      <c r="FD25" s="119"/>
      <c r="FE25" s="119"/>
      <c r="FF25" s="120"/>
      <c r="FG25" s="118"/>
      <c r="FH25" s="119"/>
      <c r="FI25" s="119"/>
      <c r="FJ25" s="119"/>
      <c r="FK25" s="120"/>
      <c r="FL25" s="118"/>
      <c r="FM25" s="119"/>
      <c r="FN25" s="119"/>
      <c r="FO25" s="119"/>
      <c r="FP25" s="119"/>
      <c r="FQ25" s="119"/>
      <c r="FR25" s="120"/>
      <c r="FS25" s="118"/>
      <c r="FT25" s="119"/>
      <c r="FU25" s="119"/>
      <c r="FV25" s="119"/>
      <c r="FW25" s="119"/>
      <c r="FX25" s="119"/>
      <c r="FY25" s="120"/>
      <c r="FZ25" s="118"/>
      <c r="GA25" s="119"/>
      <c r="GB25" s="119"/>
      <c r="GC25" s="119"/>
      <c r="GD25" s="119"/>
      <c r="GE25" s="119"/>
      <c r="GF25" s="120"/>
      <c r="GG25" s="118"/>
      <c r="GH25" s="119"/>
      <c r="GI25" s="119"/>
      <c r="GJ25" s="119"/>
      <c r="GK25" s="119"/>
      <c r="GL25" s="119"/>
      <c r="GM25" s="119"/>
      <c r="GN25" s="120"/>
      <c r="GO25" s="118"/>
      <c r="GP25" s="119"/>
      <c r="GQ25" s="119"/>
      <c r="GR25" s="119"/>
      <c r="GS25" s="120"/>
      <c r="GT25" s="118"/>
      <c r="GU25" s="119"/>
      <c r="GV25" s="119"/>
      <c r="GW25" s="119"/>
      <c r="GX25" s="119"/>
      <c r="GY25" s="119"/>
      <c r="GZ25" s="120"/>
      <c r="HA25" s="118"/>
      <c r="HB25" s="119"/>
      <c r="HC25" s="119"/>
      <c r="HD25" s="119"/>
      <c r="HE25" s="119"/>
      <c r="HF25" s="119"/>
      <c r="HG25" s="120"/>
      <c r="HH25" s="118"/>
      <c r="HI25" s="119"/>
      <c r="HJ25" s="119"/>
      <c r="HK25" s="119"/>
      <c r="HL25" s="120"/>
      <c r="HM25" s="118"/>
      <c r="HN25" s="119"/>
      <c r="HO25" s="119"/>
      <c r="HP25" s="119"/>
      <c r="HQ25" s="120"/>
      <c r="HR25" s="118"/>
      <c r="HS25" s="119"/>
      <c r="HT25" s="119"/>
      <c r="HU25" s="119"/>
      <c r="HV25" s="119"/>
      <c r="HW25" s="120"/>
      <c r="HX25" s="118"/>
      <c r="HY25" s="119"/>
      <c r="HZ25" s="119"/>
      <c r="IA25" s="119"/>
      <c r="IB25" s="119"/>
      <c r="IC25" s="119"/>
      <c r="ID25" s="119"/>
      <c r="IE25" s="279"/>
    </row>
    <row r="26" spans="1:239" ht="10.5" customHeight="1">
      <c r="A26" s="174" t="s">
        <v>216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279"/>
    </row>
    <row r="27" spans="1:239" ht="33" customHeight="1">
      <c r="A27" s="174">
        <f>'7.1.'!A27:E27</f>
        <v>1</v>
      </c>
      <c r="B27" s="119"/>
      <c r="C27" s="119"/>
      <c r="D27" s="119"/>
      <c r="E27" s="120"/>
      <c r="F27" s="175" t="str">
        <f>'7.1.'!F27:AI27</f>
        <v>Техническое перевооружение и реконструкция</v>
      </c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7"/>
      <c r="AC27" s="176">
        <f>AC28+AC38+AC42</f>
        <v>32430</v>
      </c>
      <c r="AD27" s="176"/>
      <c r="AE27" s="176"/>
      <c r="AF27" s="176"/>
      <c r="AG27" s="176"/>
      <c r="AH27" s="176"/>
      <c r="AI27" s="177"/>
      <c r="AJ27" s="118">
        <f>AJ28+AJ38+AJ42</f>
        <v>0</v>
      </c>
      <c r="AK27" s="333"/>
      <c r="AL27" s="333"/>
      <c r="AM27" s="333"/>
      <c r="AN27" s="334"/>
      <c r="AO27" s="118">
        <f>AO28+AO38+AO42</f>
        <v>0</v>
      </c>
      <c r="AP27" s="119"/>
      <c r="AQ27" s="119"/>
      <c r="AR27" s="119"/>
      <c r="AS27" s="120"/>
      <c r="AT27" s="118">
        <f>AT28+AT38+AT42</f>
        <v>0</v>
      </c>
      <c r="AU27" s="119"/>
      <c r="AV27" s="119"/>
      <c r="AW27" s="119"/>
      <c r="AX27" s="119"/>
      <c r="AY27" s="119"/>
      <c r="AZ27" s="120"/>
      <c r="BA27" s="335">
        <f>BA28+BA38+BA42</f>
        <v>0</v>
      </c>
      <c r="BB27" s="333"/>
      <c r="BC27" s="333"/>
      <c r="BD27" s="333"/>
      <c r="BE27" s="333"/>
      <c r="BF27" s="334"/>
      <c r="BG27" s="118">
        <f>BG28+BG38+BG42</f>
        <v>17706.47654</v>
      </c>
      <c r="BH27" s="119"/>
      <c r="BI27" s="119"/>
      <c r="BJ27" s="119"/>
      <c r="BK27" s="119"/>
      <c r="BL27" s="119"/>
      <c r="BM27" s="120"/>
      <c r="BN27" s="118">
        <f>BN28+BN38+BN42</f>
        <v>0</v>
      </c>
      <c r="BO27" s="119"/>
      <c r="BP27" s="119"/>
      <c r="BQ27" s="119"/>
      <c r="BR27" s="120"/>
      <c r="BS27" s="118">
        <f>BS28+BS38+BS42</f>
        <v>0</v>
      </c>
      <c r="BT27" s="119"/>
      <c r="BU27" s="119"/>
      <c r="BV27" s="119"/>
      <c r="BW27" s="120"/>
      <c r="BX27" s="118">
        <f>BX28+BX38+BX42</f>
        <v>17654.43954</v>
      </c>
      <c r="BY27" s="119"/>
      <c r="BZ27" s="119"/>
      <c r="CA27" s="119"/>
      <c r="CB27" s="119"/>
      <c r="CC27" s="119"/>
      <c r="CD27" s="120"/>
      <c r="CE27" s="335">
        <f>CE28+CE38+CE42</f>
        <v>52.037</v>
      </c>
      <c r="CF27" s="333"/>
      <c r="CG27" s="333"/>
      <c r="CH27" s="333"/>
      <c r="CI27" s="333"/>
      <c r="CJ27" s="334"/>
      <c r="CK27" s="118">
        <f>CK28+CK38+CK42</f>
        <v>-14723.52346</v>
      </c>
      <c r="CL27" s="119"/>
      <c r="CM27" s="119"/>
      <c r="CN27" s="119"/>
      <c r="CO27" s="119"/>
      <c r="CP27" s="119"/>
      <c r="CQ27" s="120"/>
      <c r="CR27" s="118">
        <f>CR28+CR38+CR42</f>
        <v>0</v>
      </c>
      <c r="CS27" s="333"/>
      <c r="CT27" s="333"/>
      <c r="CU27" s="333"/>
      <c r="CV27" s="334"/>
      <c r="CW27" s="118">
        <f>CW28+CW38+CW42</f>
        <v>0</v>
      </c>
      <c r="CX27" s="333"/>
      <c r="CY27" s="333"/>
      <c r="CZ27" s="333"/>
      <c r="DA27" s="334"/>
      <c r="DB27" s="118">
        <f>DB28+DB38+DB42</f>
        <v>17654.43954</v>
      </c>
      <c r="DC27" s="333"/>
      <c r="DD27" s="333"/>
      <c r="DE27" s="333"/>
      <c r="DF27" s="333"/>
      <c r="DG27" s="333"/>
      <c r="DH27" s="334"/>
      <c r="DI27" s="118">
        <f>DI28+DI38+DI42</f>
        <v>52.037</v>
      </c>
      <c r="DJ27" s="119"/>
      <c r="DK27" s="119"/>
      <c r="DL27" s="119"/>
      <c r="DM27" s="119"/>
      <c r="DN27" s="120"/>
      <c r="DO27" s="118">
        <f>DO28+DO38+DO42</f>
        <v>12755.20022</v>
      </c>
      <c r="DP27" s="119"/>
      <c r="DQ27" s="119"/>
      <c r="DR27" s="119"/>
      <c r="DS27" s="119"/>
      <c r="DT27" s="119"/>
      <c r="DU27" s="120"/>
      <c r="DV27" s="118">
        <f>DV28+DV38+DV42</f>
        <v>0</v>
      </c>
      <c r="DW27" s="119"/>
      <c r="DX27" s="119"/>
      <c r="DY27" s="119"/>
      <c r="DZ27" s="120"/>
      <c r="EA27" s="118">
        <f>EA28+EA38+EA42</f>
        <v>0</v>
      </c>
      <c r="EB27" s="119"/>
      <c r="EC27" s="119"/>
      <c r="ED27" s="119"/>
      <c r="EE27" s="120"/>
      <c r="EF27" s="118">
        <f>EF28+EF38+EF42</f>
        <v>12703.16322</v>
      </c>
      <c r="EG27" s="119"/>
      <c r="EH27" s="119"/>
      <c r="EI27" s="119"/>
      <c r="EJ27" s="119"/>
      <c r="EK27" s="119"/>
      <c r="EL27" s="120"/>
      <c r="EM27" s="335">
        <f>EM28+EM38+EM42</f>
        <v>52.037</v>
      </c>
      <c r="EN27" s="333"/>
      <c r="EO27" s="333"/>
      <c r="EP27" s="333"/>
      <c r="EQ27" s="333"/>
      <c r="ER27" s="334"/>
      <c r="ES27" s="335"/>
      <c r="ET27" s="333"/>
      <c r="EU27" s="333"/>
      <c r="EV27" s="333"/>
      <c r="EW27" s="333"/>
      <c r="EX27" s="333"/>
      <c r="EY27" s="334"/>
      <c r="EZ27" s="335"/>
      <c r="FA27" s="333"/>
      <c r="FB27" s="333"/>
      <c r="FC27" s="333"/>
      <c r="FD27" s="333"/>
      <c r="FE27" s="333"/>
      <c r="FF27" s="334"/>
      <c r="FG27" s="335"/>
      <c r="FH27" s="333"/>
      <c r="FI27" s="333"/>
      <c r="FJ27" s="333"/>
      <c r="FK27" s="334"/>
      <c r="FL27" s="335"/>
      <c r="FM27" s="333"/>
      <c r="FN27" s="333"/>
      <c r="FO27" s="333"/>
      <c r="FP27" s="333"/>
      <c r="FQ27" s="333"/>
      <c r="FR27" s="334"/>
      <c r="FS27" s="335"/>
      <c r="FT27" s="333"/>
      <c r="FU27" s="333"/>
      <c r="FV27" s="333"/>
      <c r="FW27" s="333"/>
      <c r="FX27" s="333"/>
      <c r="FY27" s="334"/>
      <c r="FZ27" s="335"/>
      <c r="GA27" s="333"/>
      <c r="GB27" s="333"/>
      <c r="GC27" s="333"/>
      <c r="GD27" s="333"/>
      <c r="GE27" s="333"/>
      <c r="GF27" s="334"/>
      <c r="GG27" s="335"/>
      <c r="GH27" s="333"/>
      <c r="GI27" s="333"/>
      <c r="GJ27" s="333"/>
      <c r="GK27" s="333"/>
      <c r="GL27" s="333"/>
      <c r="GM27" s="333"/>
      <c r="GN27" s="334"/>
      <c r="GO27" s="335"/>
      <c r="GP27" s="333"/>
      <c r="GQ27" s="333"/>
      <c r="GR27" s="333"/>
      <c r="GS27" s="334"/>
      <c r="GT27" s="335"/>
      <c r="GU27" s="333"/>
      <c r="GV27" s="333"/>
      <c r="GW27" s="333"/>
      <c r="GX27" s="333"/>
      <c r="GY27" s="333"/>
      <c r="GZ27" s="334"/>
      <c r="HA27" s="335"/>
      <c r="HB27" s="333"/>
      <c r="HC27" s="333"/>
      <c r="HD27" s="333"/>
      <c r="HE27" s="333"/>
      <c r="HF27" s="333"/>
      <c r="HG27" s="334"/>
      <c r="HH27" s="335"/>
      <c r="HI27" s="333"/>
      <c r="HJ27" s="333"/>
      <c r="HK27" s="333"/>
      <c r="HL27" s="334"/>
      <c r="HM27" s="335"/>
      <c r="HN27" s="333"/>
      <c r="HO27" s="333"/>
      <c r="HP27" s="333"/>
      <c r="HQ27" s="334"/>
      <c r="HR27" s="335"/>
      <c r="HS27" s="333"/>
      <c r="HT27" s="333"/>
      <c r="HU27" s="333"/>
      <c r="HV27" s="333"/>
      <c r="HW27" s="334"/>
      <c r="HX27" s="335"/>
      <c r="HY27" s="333"/>
      <c r="HZ27" s="333"/>
      <c r="IA27" s="333"/>
      <c r="IB27" s="333"/>
      <c r="IC27" s="333"/>
      <c r="ID27" s="333"/>
      <c r="IE27" s="336"/>
    </row>
    <row r="28" spans="1:239" ht="45.75" customHeight="1">
      <c r="A28" s="174" t="str">
        <f>'7.1.'!A28:E28</f>
        <v>1.1.</v>
      </c>
      <c r="B28" s="119"/>
      <c r="C28" s="119"/>
      <c r="D28" s="119"/>
      <c r="E28" s="120"/>
      <c r="F28" s="175" t="str">
        <f>'7.1.'!F28:AI28</f>
        <v>Энергосбережение и повышение энергетической эффективности</v>
      </c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7"/>
      <c r="AC28" s="176">
        <f>SUM(AC29:AI37)</f>
        <v>29430</v>
      </c>
      <c r="AD28" s="176"/>
      <c r="AE28" s="176"/>
      <c r="AF28" s="176"/>
      <c r="AG28" s="176"/>
      <c r="AH28" s="176"/>
      <c r="AI28" s="177"/>
      <c r="AJ28" s="118">
        <f>SUM(AJ29:AN37)</f>
        <v>0</v>
      </c>
      <c r="AK28" s="119"/>
      <c r="AL28" s="119"/>
      <c r="AM28" s="119"/>
      <c r="AN28" s="120"/>
      <c r="AO28" s="118">
        <f>SUM(AO29:AS37)</f>
        <v>0</v>
      </c>
      <c r="AP28" s="119"/>
      <c r="AQ28" s="119"/>
      <c r="AR28" s="119"/>
      <c r="AS28" s="120"/>
      <c r="AT28" s="118">
        <f>SUM(AT29:AZ37)</f>
        <v>0</v>
      </c>
      <c r="AU28" s="119"/>
      <c r="AV28" s="119"/>
      <c r="AW28" s="119"/>
      <c r="AX28" s="119"/>
      <c r="AY28" s="119"/>
      <c r="AZ28" s="120"/>
      <c r="BA28" s="118">
        <f>SUM(BA29:BF37)</f>
        <v>0</v>
      </c>
      <c r="BB28" s="119"/>
      <c r="BC28" s="119"/>
      <c r="BD28" s="119"/>
      <c r="BE28" s="119"/>
      <c r="BF28" s="120"/>
      <c r="BG28" s="118">
        <f>SUM(BG29:BM37)</f>
        <v>17706.47654</v>
      </c>
      <c r="BH28" s="119"/>
      <c r="BI28" s="119"/>
      <c r="BJ28" s="119"/>
      <c r="BK28" s="119"/>
      <c r="BL28" s="119"/>
      <c r="BM28" s="120"/>
      <c r="BN28" s="118">
        <f>SUM(BN29:BR37)</f>
        <v>0</v>
      </c>
      <c r="BO28" s="119"/>
      <c r="BP28" s="119"/>
      <c r="BQ28" s="119"/>
      <c r="BR28" s="120"/>
      <c r="BS28" s="118">
        <f>SUM(BS29:BW37)</f>
        <v>0</v>
      </c>
      <c r="BT28" s="119"/>
      <c r="BU28" s="119"/>
      <c r="BV28" s="119"/>
      <c r="BW28" s="120"/>
      <c r="BX28" s="118">
        <f>SUM(BX29:CD37)</f>
        <v>17654.43954</v>
      </c>
      <c r="BY28" s="119"/>
      <c r="BZ28" s="119"/>
      <c r="CA28" s="119"/>
      <c r="CB28" s="119"/>
      <c r="CC28" s="119"/>
      <c r="CD28" s="120"/>
      <c r="CE28" s="118">
        <f>SUM(CE29:CJ37)</f>
        <v>52.037</v>
      </c>
      <c r="CF28" s="119"/>
      <c r="CG28" s="119"/>
      <c r="CH28" s="119"/>
      <c r="CI28" s="119"/>
      <c r="CJ28" s="120"/>
      <c r="CK28" s="118">
        <f>SUM(CK29:CQ37)</f>
        <v>-11723.52346</v>
      </c>
      <c r="CL28" s="119"/>
      <c r="CM28" s="119"/>
      <c r="CN28" s="119"/>
      <c r="CO28" s="119"/>
      <c r="CP28" s="119"/>
      <c r="CQ28" s="120"/>
      <c r="CR28" s="118">
        <f>SUM(CR29:CV37)</f>
        <v>0</v>
      </c>
      <c r="CS28" s="119"/>
      <c r="CT28" s="119"/>
      <c r="CU28" s="119"/>
      <c r="CV28" s="120"/>
      <c r="CW28" s="118">
        <f>SUM(CW29:DA37)</f>
        <v>0</v>
      </c>
      <c r="CX28" s="119"/>
      <c r="CY28" s="119"/>
      <c r="CZ28" s="119"/>
      <c r="DA28" s="120"/>
      <c r="DB28" s="118">
        <f>SUM(DB29:DH37)</f>
        <v>17654.43954</v>
      </c>
      <c r="DC28" s="119"/>
      <c r="DD28" s="119"/>
      <c r="DE28" s="119"/>
      <c r="DF28" s="119"/>
      <c r="DG28" s="119"/>
      <c r="DH28" s="120"/>
      <c r="DI28" s="118">
        <f>SUM(DI29:DN37)</f>
        <v>52.037</v>
      </c>
      <c r="DJ28" s="333"/>
      <c r="DK28" s="333"/>
      <c r="DL28" s="333"/>
      <c r="DM28" s="333"/>
      <c r="DN28" s="334"/>
      <c r="DO28" s="118">
        <f>SUM(DO29:DU37)</f>
        <v>12755.20022</v>
      </c>
      <c r="DP28" s="333"/>
      <c r="DQ28" s="333"/>
      <c r="DR28" s="333"/>
      <c r="DS28" s="333"/>
      <c r="DT28" s="333"/>
      <c r="DU28" s="334"/>
      <c r="DV28" s="118">
        <f>SUM(DV29:DZ37)</f>
        <v>0</v>
      </c>
      <c r="DW28" s="333"/>
      <c r="DX28" s="333"/>
      <c r="DY28" s="333"/>
      <c r="DZ28" s="334"/>
      <c r="EA28" s="118">
        <f>SUM(EA29:EE37)</f>
        <v>0</v>
      </c>
      <c r="EB28" s="333"/>
      <c r="EC28" s="333"/>
      <c r="ED28" s="333"/>
      <c r="EE28" s="334"/>
      <c r="EF28" s="118">
        <f>SUM(EF29:EL37)</f>
        <v>12703.16322</v>
      </c>
      <c r="EG28" s="119"/>
      <c r="EH28" s="119"/>
      <c r="EI28" s="119"/>
      <c r="EJ28" s="119"/>
      <c r="EK28" s="119"/>
      <c r="EL28" s="120"/>
      <c r="EM28" s="118">
        <f>SUM(EM29:ER37)</f>
        <v>52.037</v>
      </c>
      <c r="EN28" s="333"/>
      <c r="EO28" s="333"/>
      <c r="EP28" s="333"/>
      <c r="EQ28" s="333"/>
      <c r="ER28" s="334"/>
      <c r="ES28" s="335"/>
      <c r="ET28" s="333"/>
      <c r="EU28" s="333"/>
      <c r="EV28" s="333"/>
      <c r="EW28" s="333"/>
      <c r="EX28" s="333"/>
      <c r="EY28" s="334"/>
      <c r="EZ28" s="335"/>
      <c r="FA28" s="333"/>
      <c r="FB28" s="333"/>
      <c r="FC28" s="333"/>
      <c r="FD28" s="333"/>
      <c r="FE28" s="333"/>
      <c r="FF28" s="334"/>
      <c r="FG28" s="335"/>
      <c r="FH28" s="333"/>
      <c r="FI28" s="333"/>
      <c r="FJ28" s="333"/>
      <c r="FK28" s="334"/>
      <c r="FL28" s="335"/>
      <c r="FM28" s="333"/>
      <c r="FN28" s="333"/>
      <c r="FO28" s="333"/>
      <c r="FP28" s="333"/>
      <c r="FQ28" s="333"/>
      <c r="FR28" s="334"/>
      <c r="FS28" s="335"/>
      <c r="FT28" s="333"/>
      <c r="FU28" s="333"/>
      <c r="FV28" s="333"/>
      <c r="FW28" s="333"/>
      <c r="FX28" s="333"/>
      <c r="FY28" s="334"/>
      <c r="FZ28" s="335"/>
      <c r="GA28" s="333"/>
      <c r="GB28" s="333"/>
      <c r="GC28" s="333"/>
      <c r="GD28" s="333"/>
      <c r="GE28" s="333"/>
      <c r="GF28" s="334"/>
      <c r="GG28" s="335"/>
      <c r="GH28" s="333"/>
      <c r="GI28" s="333"/>
      <c r="GJ28" s="333"/>
      <c r="GK28" s="333"/>
      <c r="GL28" s="333"/>
      <c r="GM28" s="333"/>
      <c r="GN28" s="334"/>
      <c r="GO28" s="337"/>
      <c r="GP28" s="338"/>
      <c r="GQ28" s="338"/>
      <c r="GR28" s="338"/>
      <c r="GS28" s="339"/>
      <c r="GT28" s="335"/>
      <c r="GU28" s="333"/>
      <c r="GV28" s="333"/>
      <c r="GW28" s="333"/>
      <c r="GX28" s="333"/>
      <c r="GY28" s="333"/>
      <c r="GZ28" s="334"/>
      <c r="HA28" s="335"/>
      <c r="HB28" s="333"/>
      <c r="HC28" s="333"/>
      <c r="HD28" s="333"/>
      <c r="HE28" s="333"/>
      <c r="HF28" s="333"/>
      <c r="HG28" s="334"/>
      <c r="HH28" s="335"/>
      <c r="HI28" s="333"/>
      <c r="HJ28" s="333"/>
      <c r="HK28" s="333"/>
      <c r="HL28" s="334"/>
      <c r="HM28" s="335"/>
      <c r="HN28" s="333"/>
      <c r="HO28" s="333"/>
      <c r="HP28" s="333"/>
      <c r="HQ28" s="334"/>
      <c r="HR28" s="335"/>
      <c r="HS28" s="333"/>
      <c r="HT28" s="333"/>
      <c r="HU28" s="333"/>
      <c r="HV28" s="333"/>
      <c r="HW28" s="334"/>
      <c r="HX28" s="335"/>
      <c r="HY28" s="333"/>
      <c r="HZ28" s="333"/>
      <c r="IA28" s="333"/>
      <c r="IB28" s="333"/>
      <c r="IC28" s="333"/>
      <c r="ID28" s="333"/>
      <c r="IE28" s="336"/>
    </row>
    <row r="29" spans="1:239" ht="45" customHeight="1" hidden="1">
      <c r="A29" s="178" t="str">
        <f>'7.1.'!A29:E29</f>
        <v>1.1.1.</v>
      </c>
      <c r="B29" s="89"/>
      <c r="C29" s="89"/>
      <c r="D29" s="89"/>
      <c r="E29" s="90"/>
      <c r="F29" s="179" t="str">
        <f>'7.1.'!F29:AI29</f>
        <v>Замена электрооборудования Трансформаторной подстанции</v>
      </c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1"/>
      <c r="AC29" s="258">
        <f>'7.1.'!AU29</f>
        <v>0</v>
      </c>
      <c r="AD29" s="258"/>
      <c r="AE29" s="258"/>
      <c r="AF29" s="258"/>
      <c r="AG29" s="258"/>
      <c r="AH29" s="258"/>
      <c r="AI29" s="259"/>
      <c r="AJ29" s="88">
        <v>0</v>
      </c>
      <c r="AK29" s="89"/>
      <c r="AL29" s="89"/>
      <c r="AM29" s="89"/>
      <c r="AN29" s="90"/>
      <c r="AO29" s="88">
        <v>0</v>
      </c>
      <c r="AP29" s="89"/>
      <c r="AQ29" s="89"/>
      <c r="AR29" s="89"/>
      <c r="AS29" s="90"/>
      <c r="AT29" s="88">
        <v>0</v>
      </c>
      <c r="AU29" s="89"/>
      <c r="AV29" s="89"/>
      <c r="AW29" s="89"/>
      <c r="AX29" s="89"/>
      <c r="AY29" s="89"/>
      <c r="AZ29" s="90"/>
      <c r="BA29" s="88">
        <v>0</v>
      </c>
      <c r="BB29" s="89"/>
      <c r="BC29" s="89"/>
      <c r="BD29" s="89"/>
      <c r="BE29" s="89"/>
      <c r="BF29" s="90"/>
      <c r="BG29" s="88">
        <f aca="true" t="shared" si="5" ref="BG29:BG41">BN29+BS29+BX29+CE29</f>
        <v>0</v>
      </c>
      <c r="BH29" s="89"/>
      <c r="BI29" s="89"/>
      <c r="BJ29" s="89"/>
      <c r="BK29" s="89"/>
      <c r="BL29" s="89"/>
      <c r="BM29" s="90"/>
      <c r="BN29" s="88">
        <v>0</v>
      </c>
      <c r="BO29" s="89"/>
      <c r="BP29" s="89"/>
      <c r="BQ29" s="89"/>
      <c r="BR29" s="90"/>
      <c r="BS29" s="88">
        <v>0</v>
      </c>
      <c r="BT29" s="89"/>
      <c r="BU29" s="89"/>
      <c r="BV29" s="89"/>
      <c r="BW29" s="90"/>
      <c r="BX29" s="88">
        <v>0</v>
      </c>
      <c r="BY29" s="89"/>
      <c r="BZ29" s="89"/>
      <c r="CA29" s="89"/>
      <c r="CB29" s="89"/>
      <c r="CC29" s="89"/>
      <c r="CD29" s="90"/>
      <c r="CE29" s="88">
        <v>0</v>
      </c>
      <c r="CF29" s="89"/>
      <c r="CG29" s="89"/>
      <c r="CH29" s="89"/>
      <c r="CI29" s="89"/>
      <c r="CJ29" s="90"/>
      <c r="CK29" s="88">
        <f aca="true" t="shared" si="6" ref="CK29:CK42">BG29-AC29</f>
        <v>0</v>
      </c>
      <c r="CL29" s="89"/>
      <c r="CM29" s="89"/>
      <c r="CN29" s="89"/>
      <c r="CO29" s="89"/>
      <c r="CP29" s="89"/>
      <c r="CQ29" s="90"/>
      <c r="CR29" s="88">
        <f aca="true" t="shared" si="7" ref="CR29:CR71">BN29-AJ29</f>
        <v>0</v>
      </c>
      <c r="CS29" s="89"/>
      <c r="CT29" s="89"/>
      <c r="CU29" s="89"/>
      <c r="CV29" s="90"/>
      <c r="CW29" s="88">
        <f aca="true" t="shared" si="8" ref="CW29:CW71">BS29-AO29</f>
        <v>0</v>
      </c>
      <c r="CX29" s="89"/>
      <c r="CY29" s="89"/>
      <c r="CZ29" s="89"/>
      <c r="DA29" s="90"/>
      <c r="DB29" s="88">
        <f>BX29-AT29</f>
        <v>0</v>
      </c>
      <c r="DC29" s="89"/>
      <c r="DD29" s="89"/>
      <c r="DE29" s="89"/>
      <c r="DF29" s="89"/>
      <c r="DG29" s="89"/>
      <c r="DH29" s="90"/>
      <c r="DI29" s="88">
        <f aca="true" t="shared" si="9" ref="DI29:DI71">CE29-BA29</f>
        <v>0</v>
      </c>
      <c r="DJ29" s="89"/>
      <c r="DK29" s="89"/>
      <c r="DL29" s="89"/>
      <c r="DM29" s="89"/>
      <c r="DN29" s="90"/>
      <c r="DO29" s="88">
        <f aca="true" t="shared" si="10" ref="DO29:DO38">SUM(DV29:ER29)</f>
        <v>0</v>
      </c>
      <c r="DP29" s="89"/>
      <c r="DQ29" s="89"/>
      <c r="DR29" s="89"/>
      <c r="DS29" s="89"/>
      <c r="DT29" s="89"/>
      <c r="DU29" s="90"/>
      <c r="DV29" s="88">
        <v>0</v>
      </c>
      <c r="DW29" s="89"/>
      <c r="DX29" s="89"/>
      <c r="DY29" s="89"/>
      <c r="DZ29" s="90"/>
      <c r="EA29" s="88">
        <v>0</v>
      </c>
      <c r="EB29" s="89"/>
      <c r="EC29" s="89"/>
      <c r="ED29" s="89"/>
      <c r="EE29" s="90"/>
      <c r="EF29" s="88">
        <v>0</v>
      </c>
      <c r="EG29" s="89"/>
      <c r="EH29" s="89"/>
      <c r="EI29" s="89"/>
      <c r="EJ29" s="89"/>
      <c r="EK29" s="89"/>
      <c r="EL29" s="90"/>
      <c r="EM29" s="88">
        <v>0</v>
      </c>
      <c r="EN29" s="89"/>
      <c r="EO29" s="89"/>
      <c r="EP29" s="89"/>
      <c r="EQ29" s="89"/>
      <c r="ER29" s="90"/>
      <c r="ES29" s="254"/>
      <c r="ET29" s="255"/>
      <c r="EU29" s="255"/>
      <c r="EV29" s="255"/>
      <c r="EW29" s="255"/>
      <c r="EX29" s="255"/>
      <c r="EY29" s="256"/>
      <c r="EZ29" s="254"/>
      <c r="FA29" s="255"/>
      <c r="FB29" s="255"/>
      <c r="FC29" s="255"/>
      <c r="FD29" s="255"/>
      <c r="FE29" s="255"/>
      <c r="FF29" s="256"/>
      <c r="FG29" s="254"/>
      <c r="FH29" s="255"/>
      <c r="FI29" s="255"/>
      <c r="FJ29" s="255"/>
      <c r="FK29" s="256"/>
      <c r="FL29" s="254"/>
      <c r="FM29" s="255"/>
      <c r="FN29" s="255"/>
      <c r="FO29" s="255"/>
      <c r="FP29" s="255"/>
      <c r="FQ29" s="255"/>
      <c r="FR29" s="256"/>
      <c r="FS29" s="254"/>
      <c r="FT29" s="255"/>
      <c r="FU29" s="255"/>
      <c r="FV29" s="255"/>
      <c r="FW29" s="255"/>
      <c r="FX29" s="255"/>
      <c r="FY29" s="256"/>
      <c r="FZ29" s="254"/>
      <c r="GA29" s="255"/>
      <c r="GB29" s="255"/>
      <c r="GC29" s="255"/>
      <c r="GD29" s="255"/>
      <c r="GE29" s="255"/>
      <c r="GF29" s="256"/>
      <c r="GG29" s="254"/>
      <c r="GH29" s="255"/>
      <c r="GI29" s="255"/>
      <c r="GJ29" s="255"/>
      <c r="GK29" s="255"/>
      <c r="GL29" s="255"/>
      <c r="GM29" s="255"/>
      <c r="GN29" s="256"/>
      <c r="GO29" s="340"/>
      <c r="GP29" s="341"/>
      <c r="GQ29" s="341"/>
      <c r="GR29" s="341"/>
      <c r="GS29" s="342"/>
      <c r="GT29" s="254"/>
      <c r="GU29" s="255"/>
      <c r="GV29" s="255"/>
      <c r="GW29" s="255"/>
      <c r="GX29" s="255"/>
      <c r="GY29" s="255"/>
      <c r="GZ29" s="256"/>
      <c r="HA29" s="254"/>
      <c r="HB29" s="255"/>
      <c r="HC29" s="255"/>
      <c r="HD29" s="255"/>
      <c r="HE29" s="255"/>
      <c r="HF29" s="255"/>
      <c r="HG29" s="256"/>
      <c r="HH29" s="254"/>
      <c r="HI29" s="255"/>
      <c r="HJ29" s="255"/>
      <c r="HK29" s="255"/>
      <c r="HL29" s="256"/>
      <c r="HM29" s="254"/>
      <c r="HN29" s="255"/>
      <c r="HO29" s="255"/>
      <c r="HP29" s="255"/>
      <c r="HQ29" s="256"/>
      <c r="HR29" s="254"/>
      <c r="HS29" s="255"/>
      <c r="HT29" s="255"/>
      <c r="HU29" s="255"/>
      <c r="HV29" s="255"/>
      <c r="HW29" s="256"/>
      <c r="HX29" s="254"/>
      <c r="HY29" s="255"/>
      <c r="HZ29" s="255"/>
      <c r="IA29" s="255"/>
      <c r="IB29" s="255"/>
      <c r="IC29" s="255"/>
      <c r="ID29" s="255"/>
      <c r="IE29" s="257"/>
    </row>
    <row r="30" spans="1:239" ht="45" customHeight="1" hidden="1">
      <c r="A30" s="178" t="str">
        <f>'7.1.'!A30:E30</f>
        <v>1.1.2.</v>
      </c>
      <c r="B30" s="89"/>
      <c r="C30" s="89"/>
      <c r="D30" s="89"/>
      <c r="E30" s="90"/>
      <c r="F30" s="179" t="str">
        <f>'7.1.'!F30:AI30</f>
        <v>Замена электрооборудования Трансформаторной подстанции</v>
      </c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1"/>
      <c r="AC30" s="258">
        <f>'7.1.'!AU30</f>
        <v>0</v>
      </c>
      <c r="AD30" s="258"/>
      <c r="AE30" s="258"/>
      <c r="AF30" s="258"/>
      <c r="AG30" s="258"/>
      <c r="AH30" s="258"/>
      <c r="AI30" s="259"/>
      <c r="AJ30" s="88">
        <v>0</v>
      </c>
      <c r="AK30" s="89"/>
      <c r="AL30" s="89"/>
      <c r="AM30" s="89"/>
      <c r="AN30" s="90"/>
      <c r="AO30" s="88">
        <v>0</v>
      </c>
      <c r="AP30" s="89"/>
      <c r="AQ30" s="89"/>
      <c r="AR30" s="89"/>
      <c r="AS30" s="90"/>
      <c r="AT30" s="88">
        <v>0</v>
      </c>
      <c r="AU30" s="89"/>
      <c r="AV30" s="89"/>
      <c r="AW30" s="89"/>
      <c r="AX30" s="89"/>
      <c r="AY30" s="89"/>
      <c r="AZ30" s="90"/>
      <c r="BA30" s="88">
        <v>0</v>
      </c>
      <c r="BB30" s="89"/>
      <c r="BC30" s="89"/>
      <c r="BD30" s="89"/>
      <c r="BE30" s="89"/>
      <c r="BF30" s="90"/>
      <c r="BG30" s="88">
        <f>BN30+BS30+BX30+CE30</f>
        <v>0</v>
      </c>
      <c r="BH30" s="89"/>
      <c r="BI30" s="89"/>
      <c r="BJ30" s="89"/>
      <c r="BK30" s="89"/>
      <c r="BL30" s="89"/>
      <c r="BM30" s="90"/>
      <c r="BN30" s="88">
        <v>0</v>
      </c>
      <c r="BO30" s="89"/>
      <c r="BP30" s="89"/>
      <c r="BQ30" s="89"/>
      <c r="BR30" s="90"/>
      <c r="BS30" s="88">
        <v>0</v>
      </c>
      <c r="BT30" s="89"/>
      <c r="BU30" s="89"/>
      <c r="BV30" s="89"/>
      <c r="BW30" s="90"/>
      <c r="BX30" s="88">
        <v>0</v>
      </c>
      <c r="BY30" s="89"/>
      <c r="BZ30" s="89"/>
      <c r="CA30" s="89"/>
      <c r="CB30" s="89"/>
      <c r="CC30" s="89"/>
      <c r="CD30" s="90"/>
      <c r="CE30" s="88">
        <v>0</v>
      </c>
      <c r="CF30" s="89"/>
      <c r="CG30" s="89"/>
      <c r="CH30" s="89"/>
      <c r="CI30" s="89"/>
      <c r="CJ30" s="90"/>
      <c r="CK30" s="88">
        <f>BG30-AC30</f>
        <v>0</v>
      </c>
      <c r="CL30" s="89"/>
      <c r="CM30" s="89"/>
      <c r="CN30" s="89"/>
      <c r="CO30" s="89"/>
      <c r="CP30" s="89"/>
      <c r="CQ30" s="90"/>
      <c r="CR30" s="88">
        <f>BN30-AJ30</f>
        <v>0</v>
      </c>
      <c r="CS30" s="89"/>
      <c r="CT30" s="89"/>
      <c r="CU30" s="89"/>
      <c r="CV30" s="90"/>
      <c r="CW30" s="88">
        <f>BS30-AO30</f>
        <v>0</v>
      </c>
      <c r="CX30" s="89"/>
      <c r="CY30" s="89"/>
      <c r="CZ30" s="89"/>
      <c r="DA30" s="90"/>
      <c r="DB30" s="88">
        <f>BX30-AT30</f>
        <v>0</v>
      </c>
      <c r="DC30" s="89"/>
      <c r="DD30" s="89"/>
      <c r="DE30" s="89"/>
      <c r="DF30" s="89"/>
      <c r="DG30" s="89"/>
      <c r="DH30" s="90"/>
      <c r="DI30" s="88">
        <f>CE30-BA30</f>
        <v>0</v>
      </c>
      <c r="DJ30" s="89"/>
      <c r="DK30" s="89"/>
      <c r="DL30" s="89"/>
      <c r="DM30" s="89"/>
      <c r="DN30" s="90"/>
      <c r="DO30" s="88">
        <f>SUM(DV30:ER30)</f>
        <v>0</v>
      </c>
      <c r="DP30" s="89"/>
      <c r="DQ30" s="89"/>
      <c r="DR30" s="89"/>
      <c r="DS30" s="89"/>
      <c r="DT30" s="89"/>
      <c r="DU30" s="90"/>
      <c r="DV30" s="88">
        <v>0</v>
      </c>
      <c r="DW30" s="89"/>
      <c r="DX30" s="89"/>
      <c r="DY30" s="89"/>
      <c r="DZ30" s="90"/>
      <c r="EA30" s="88">
        <v>0</v>
      </c>
      <c r="EB30" s="89"/>
      <c r="EC30" s="89"/>
      <c r="ED30" s="89"/>
      <c r="EE30" s="90"/>
      <c r="EF30" s="88">
        <v>0</v>
      </c>
      <c r="EG30" s="89"/>
      <c r="EH30" s="89"/>
      <c r="EI30" s="89"/>
      <c r="EJ30" s="89"/>
      <c r="EK30" s="89"/>
      <c r="EL30" s="90"/>
      <c r="EM30" s="88">
        <v>0</v>
      </c>
      <c r="EN30" s="89"/>
      <c r="EO30" s="89"/>
      <c r="EP30" s="89"/>
      <c r="EQ30" s="89"/>
      <c r="ER30" s="90"/>
      <c r="ES30" s="254"/>
      <c r="ET30" s="255"/>
      <c r="EU30" s="255"/>
      <c r="EV30" s="255"/>
      <c r="EW30" s="255"/>
      <c r="EX30" s="255"/>
      <c r="EY30" s="256"/>
      <c r="EZ30" s="254"/>
      <c r="FA30" s="255"/>
      <c r="FB30" s="255"/>
      <c r="FC30" s="255"/>
      <c r="FD30" s="255"/>
      <c r="FE30" s="255"/>
      <c r="FF30" s="256"/>
      <c r="FG30" s="254"/>
      <c r="FH30" s="255"/>
      <c r="FI30" s="255"/>
      <c r="FJ30" s="255"/>
      <c r="FK30" s="256"/>
      <c r="FL30" s="254"/>
      <c r="FM30" s="255"/>
      <c r="FN30" s="255"/>
      <c r="FO30" s="255"/>
      <c r="FP30" s="255"/>
      <c r="FQ30" s="255"/>
      <c r="FR30" s="256"/>
      <c r="FS30" s="254"/>
      <c r="FT30" s="255"/>
      <c r="FU30" s="255"/>
      <c r="FV30" s="255"/>
      <c r="FW30" s="255"/>
      <c r="FX30" s="255"/>
      <c r="FY30" s="256"/>
      <c r="FZ30" s="254"/>
      <c r="GA30" s="255"/>
      <c r="GB30" s="255"/>
      <c r="GC30" s="255"/>
      <c r="GD30" s="255"/>
      <c r="GE30" s="255"/>
      <c r="GF30" s="256"/>
      <c r="GG30" s="254"/>
      <c r="GH30" s="255"/>
      <c r="GI30" s="255"/>
      <c r="GJ30" s="255"/>
      <c r="GK30" s="255"/>
      <c r="GL30" s="255"/>
      <c r="GM30" s="255"/>
      <c r="GN30" s="256"/>
      <c r="GO30" s="340"/>
      <c r="GP30" s="341"/>
      <c r="GQ30" s="341"/>
      <c r="GR30" s="341"/>
      <c r="GS30" s="342"/>
      <c r="GT30" s="254"/>
      <c r="GU30" s="255"/>
      <c r="GV30" s="255"/>
      <c r="GW30" s="255"/>
      <c r="GX30" s="255"/>
      <c r="GY30" s="255"/>
      <c r="GZ30" s="256"/>
      <c r="HA30" s="254"/>
      <c r="HB30" s="255"/>
      <c r="HC30" s="255"/>
      <c r="HD30" s="255"/>
      <c r="HE30" s="255"/>
      <c r="HF30" s="255"/>
      <c r="HG30" s="256"/>
      <c r="HH30" s="254"/>
      <c r="HI30" s="255"/>
      <c r="HJ30" s="255"/>
      <c r="HK30" s="255"/>
      <c r="HL30" s="256"/>
      <c r="HM30" s="254"/>
      <c r="HN30" s="255"/>
      <c r="HO30" s="255"/>
      <c r="HP30" s="255"/>
      <c r="HQ30" s="256"/>
      <c r="HR30" s="254"/>
      <c r="HS30" s="255"/>
      <c r="HT30" s="255"/>
      <c r="HU30" s="255"/>
      <c r="HV30" s="255"/>
      <c r="HW30" s="256"/>
      <c r="HX30" s="254"/>
      <c r="HY30" s="255"/>
      <c r="HZ30" s="255"/>
      <c r="IA30" s="255"/>
      <c r="IB30" s="255"/>
      <c r="IC30" s="255"/>
      <c r="ID30" s="255"/>
      <c r="IE30" s="257"/>
    </row>
    <row r="31" spans="1:239" ht="50.25" customHeight="1">
      <c r="A31" s="178" t="s">
        <v>67</v>
      </c>
      <c r="B31" s="89"/>
      <c r="C31" s="89"/>
      <c r="D31" s="89"/>
      <c r="E31" s="90"/>
      <c r="F31" s="179" t="str">
        <f>'7.1.'!F31:AI31</f>
        <v>Замена электрооборудования Трансформаторной подстанции</v>
      </c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1"/>
      <c r="AC31" s="258">
        <f>'7.1.'!AU31</f>
        <v>0</v>
      </c>
      <c r="AD31" s="258"/>
      <c r="AE31" s="258"/>
      <c r="AF31" s="258"/>
      <c r="AG31" s="258"/>
      <c r="AH31" s="258"/>
      <c r="AI31" s="259"/>
      <c r="AJ31" s="88">
        <v>0</v>
      </c>
      <c r="AK31" s="89"/>
      <c r="AL31" s="89"/>
      <c r="AM31" s="89"/>
      <c r="AN31" s="90"/>
      <c r="AO31" s="88">
        <v>0</v>
      </c>
      <c r="AP31" s="89"/>
      <c r="AQ31" s="89"/>
      <c r="AR31" s="89"/>
      <c r="AS31" s="90"/>
      <c r="AT31" s="88">
        <v>0</v>
      </c>
      <c r="AU31" s="89"/>
      <c r="AV31" s="89"/>
      <c r="AW31" s="89"/>
      <c r="AX31" s="89"/>
      <c r="AY31" s="89"/>
      <c r="AZ31" s="90"/>
      <c r="BA31" s="88">
        <v>0</v>
      </c>
      <c r="BB31" s="89"/>
      <c r="BC31" s="89"/>
      <c r="BD31" s="89"/>
      <c r="BE31" s="89"/>
      <c r="BF31" s="90"/>
      <c r="BG31" s="88">
        <f t="shared" si="5"/>
        <v>0</v>
      </c>
      <c r="BH31" s="89"/>
      <c r="BI31" s="89"/>
      <c r="BJ31" s="89"/>
      <c r="BK31" s="89"/>
      <c r="BL31" s="89"/>
      <c r="BM31" s="90"/>
      <c r="BN31" s="88">
        <v>0</v>
      </c>
      <c r="BO31" s="89"/>
      <c r="BP31" s="89"/>
      <c r="BQ31" s="89"/>
      <c r="BR31" s="90"/>
      <c r="BS31" s="88">
        <v>0</v>
      </c>
      <c r="BT31" s="89"/>
      <c r="BU31" s="89"/>
      <c r="BV31" s="89"/>
      <c r="BW31" s="90"/>
      <c r="BX31" s="88">
        <v>0</v>
      </c>
      <c r="BY31" s="89"/>
      <c r="BZ31" s="89"/>
      <c r="CA31" s="89"/>
      <c r="CB31" s="89"/>
      <c r="CC31" s="89"/>
      <c r="CD31" s="90"/>
      <c r="CE31" s="88">
        <v>0</v>
      </c>
      <c r="CF31" s="89"/>
      <c r="CG31" s="89"/>
      <c r="CH31" s="89"/>
      <c r="CI31" s="89"/>
      <c r="CJ31" s="90"/>
      <c r="CK31" s="88">
        <f t="shared" si="6"/>
        <v>0</v>
      </c>
      <c r="CL31" s="89"/>
      <c r="CM31" s="89"/>
      <c r="CN31" s="89"/>
      <c r="CO31" s="89"/>
      <c r="CP31" s="89"/>
      <c r="CQ31" s="90"/>
      <c r="CR31" s="88">
        <f t="shared" si="7"/>
        <v>0</v>
      </c>
      <c r="CS31" s="89"/>
      <c r="CT31" s="89"/>
      <c r="CU31" s="89"/>
      <c r="CV31" s="90"/>
      <c r="CW31" s="88">
        <v>0</v>
      </c>
      <c r="CX31" s="89"/>
      <c r="CY31" s="89"/>
      <c r="CZ31" s="89"/>
      <c r="DA31" s="90"/>
      <c r="DB31" s="88">
        <f>BX31-AT31</f>
        <v>0</v>
      </c>
      <c r="DC31" s="89"/>
      <c r="DD31" s="89"/>
      <c r="DE31" s="89"/>
      <c r="DF31" s="89"/>
      <c r="DG31" s="89"/>
      <c r="DH31" s="90"/>
      <c r="DI31" s="88">
        <f t="shared" si="9"/>
        <v>0</v>
      </c>
      <c r="DJ31" s="89"/>
      <c r="DK31" s="89"/>
      <c r="DL31" s="89"/>
      <c r="DM31" s="89"/>
      <c r="DN31" s="90"/>
      <c r="DO31" s="88">
        <f t="shared" si="10"/>
        <v>3057.1053</v>
      </c>
      <c r="DP31" s="89"/>
      <c r="DQ31" s="89"/>
      <c r="DR31" s="89"/>
      <c r="DS31" s="89"/>
      <c r="DT31" s="89"/>
      <c r="DU31" s="90"/>
      <c r="DV31" s="88">
        <v>0</v>
      </c>
      <c r="DW31" s="89"/>
      <c r="DX31" s="89"/>
      <c r="DY31" s="89"/>
      <c r="DZ31" s="90"/>
      <c r="EA31" s="88">
        <v>0</v>
      </c>
      <c r="EB31" s="89"/>
      <c r="EC31" s="89"/>
      <c r="ED31" s="89"/>
      <c r="EE31" s="90"/>
      <c r="EF31" s="88">
        <f>1528.55265+1528.55265</f>
        <v>3057.1053</v>
      </c>
      <c r="EG31" s="89"/>
      <c r="EH31" s="89"/>
      <c r="EI31" s="89"/>
      <c r="EJ31" s="89"/>
      <c r="EK31" s="89"/>
      <c r="EL31" s="90"/>
      <c r="EM31" s="88">
        <v>0</v>
      </c>
      <c r="EN31" s="89"/>
      <c r="EO31" s="89"/>
      <c r="EP31" s="89"/>
      <c r="EQ31" s="89"/>
      <c r="ER31" s="90"/>
      <c r="ES31" s="254"/>
      <c r="ET31" s="255"/>
      <c r="EU31" s="255"/>
      <c r="EV31" s="255"/>
      <c r="EW31" s="255"/>
      <c r="EX31" s="255"/>
      <c r="EY31" s="256"/>
      <c r="EZ31" s="254"/>
      <c r="FA31" s="255"/>
      <c r="FB31" s="255"/>
      <c r="FC31" s="255"/>
      <c r="FD31" s="255"/>
      <c r="FE31" s="255"/>
      <c r="FF31" s="256"/>
      <c r="FG31" s="254"/>
      <c r="FH31" s="255"/>
      <c r="FI31" s="255"/>
      <c r="FJ31" s="255"/>
      <c r="FK31" s="256"/>
      <c r="FL31" s="254"/>
      <c r="FM31" s="255"/>
      <c r="FN31" s="255"/>
      <c r="FO31" s="255"/>
      <c r="FP31" s="255"/>
      <c r="FQ31" s="255"/>
      <c r="FR31" s="256"/>
      <c r="FS31" s="254"/>
      <c r="FT31" s="255"/>
      <c r="FU31" s="255"/>
      <c r="FV31" s="255"/>
      <c r="FW31" s="255"/>
      <c r="FX31" s="255"/>
      <c r="FY31" s="256"/>
      <c r="FZ31" s="254"/>
      <c r="GA31" s="255"/>
      <c r="GB31" s="255"/>
      <c r="GC31" s="255"/>
      <c r="GD31" s="255"/>
      <c r="GE31" s="255"/>
      <c r="GF31" s="256"/>
      <c r="GG31" s="340"/>
      <c r="GH31" s="341"/>
      <c r="GI31" s="341"/>
      <c r="GJ31" s="341"/>
      <c r="GK31" s="341"/>
      <c r="GL31" s="341"/>
      <c r="GM31" s="341"/>
      <c r="GN31" s="342"/>
      <c r="GO31" s="340"/>
      <c r="GP31" s="341"/>
      <c r="GQ31" s="341"/>
      <c r="GR31" s="341"/>
      <c r="GS31" s="342"/>
      <c r="GT31" s="254"/>
      <c r="GU31" s="255"/>
      <c r="GV31" s="255"/>
      <c r="GW31" s="255"/>
      <c r="GX31" s="255"/>
      <c r="GY31" s="255"/>
      <c r="GZ31" s="256"/>
      <c r="HA31" s="254"/>
      <c r="HB31" s="255"/>
      <c r="HC31" s="255"/>
      <c r="HD31" s="255"/>
      <c r="HE31" s="255"/>
      <c r="HF31" s="255"/>
      <c r="HG31" s="256"/>
      <c r="HH31" s="254"/>
      <c r="HI31" s="255"/>
      <c r="HJ31" s="255"/>
      <c r="HK31" s="255"/>
      <c r="HL31" s="256"/>
      <c r="HM31" s="254"/>
      <c r="HN31" s="255"/>
      <c r="HO31" s="255"/>
      <c r="HP31" s="255"/>
      <c r="HQ31" s="256"/>
      <c r="HR31" s="254"/>
      <c r="HS31" s="255"/>
      <c r="HT31" s="255"/>
      <c r="HU31" s="255"/>
      <c r="HV31" s="255"/>
      <c r="HW31" s="256"/>
      <c r="HX31" s="254"/>
      <c r="HY31" s="255"/>
      <c r="HZ31" s="255"/>
      <c r="IA31" s="255"/>
      <c r="IB31" s="255"/>
      <c r="IC31" s="255"/>
      <c r="ID31" s="255"/>
      <c r="IE31" s="257"/>
    </row>
    <row r="32" spans="1:239" ht="48" customHeight="1" hidden="1">
      <c r="A32" s="178" t="str">
        <f>'7.1.'!A32:E32</f>
        <v>1.1.4.</v>
      </c>
      <c r="B32" s="89"/>
      <c r="C32" s="89"/>
      <c r="D32" s="89"/>
      <c r="E32" s="90"/>
      <c r="F32" s="179" t="str">
        <f>'7.1.'!F32:AI32</f>
        <v>Замена электрооборудования Трансформаторной подстанции</v>
      </c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1"/>
      <c r="AC32" s="258">
        <f>'7.1.'!AU32</f>
        <v>0</v>
      </c>
      <c r="AD32" s="258"/>
      <c r="AE32" s="258"/>
      <c r="AF32" s="258"/>
      <c r="AG32" s="258"/>
      <c r="AH32" s="258"/>
      <c r="AI32" s="259"/>
      <c r="AJ32" s="88">
        <v>0</v>
      </c>
      <c r="AK32" s="89"/>
      <c r="AL32" s="89"/>
      <c r="AM32" s="89"/>
      <c r="AN32" s="90"/>
      <c r="AO32" s="88">
        <v>0</v>
      </c>
      <c r="AP32" s="89"/>
      <c r="AQ32" s="89"/>
      <c r="AR32" s="89"/>
      <c r="AS32" s="90"/>
      <c r="AT32" s="88">
        <v>0</v>
      </c>
      <c r="AU32" s="89"/>
      <c r="AV32" s="89"/>
      <c r="AW32" s="89"/>
      <c r="AX32" s="89"/>
      <c r="AY32" s="89"/>
      <c r="AZ32" s="90"/>
      <c r="BA32" s="88">
        <v>0</v>
      </c>
      <c r="BB32" s="89"/>
      <c r="BC32" s="89"/>
      <c r="BD32" s="89"/>
      <c r="BE32" s="89"/>
      <c r="BF32" s="90"/>
      <c r="BG32" s="88">
        <f t="shared" si="5"/>
        <v>0</v>
      </c>
      <c r="BH32" s="89"/>
      <c r="BI32" s="89"/>
      <c r="BJ32" s="89"/>
      <c r="BK32" s="89"/>
      <c r="BL32" s="89"/>
      <c r="BM32" s="90"/>
      <c r="BN32" s="88">
        <v>0</v>
      </c>
      <c r="BO32" s="89"/>
      <c r="BP32" s="89"/>
      <c r="BQ32" s="89"/>
      <c r="BR32" s="90"/>
      <c r="BS32" s="88">
        <v>0</v>
      </c>
      <c r="BT32" s="89"/>
      <c r="BU32" s="89"/>
      <c r="BV32" s="89"/>
      <c r="BW32" s="90"/>
      <c r="BX32" s="88">
        <v>0</v>
      </c>
      <c r="BY32" s="89"/>
      <c r="BZ32" s="89"/>
      <c r="CA32" s="89"/>
      <c r="CB32" s="89"/>
      <c r="CC32" s="89"/>
      <c r="CD32" s="90"/>
      <c r="CE32" s="88">
        <v>0</v>
      </c>
      <c r="CF32" s="89"/>
      <c r="CG32" s="89"/>
      <c r="CH32" s="89"/>
      <c r="CI32" s="89"/>
      <c r="CJ32" s="90"/>
      <c r="CK32" s="88">
        <f t="shared" si="6"/>
        <v>0</v>
      </c>
      <c r="CL32" s="89"/>
      <c r="CM32" s="89"/>
      <c r="CN32" s="89"/>
      <c r="CO32" s="89"/>
      <c r="CP32" s="89"/>
      <c r="CQ32" s="90"/>
      <c r="CR32" s="88">
        <f t="shared" si="7"/>
        <v>0</v>
      </c>
      <c r="CS32" s="89"/>
      <c r="CT32" s="89"/>
      <c r="CU32" s="89"/>
      <c r="CV32" s="90"/>
      <c r="CW32" s="88">
        <f t="shared" si="8"/>
        <v>0</v>
      </c>
      <c r="CX32" s="89"/>
      <c r="CY32" s="89"/>
      <c r="CZ32" s="89"/>
      <c r="DA32" s="90"/>
      <c r="DB32" s="88">
        <f aca="true" t="shared" si="11" ref="DB32:DB37">BX32-AT32</f>
        <v>0</v>
      </c>
      <c r="DC32" s="89"/>
      <c r="DD32" s="89"/>
      <c r="DE32" s="89"/>
      <c r="DF32" s="89"/>
      <c r="DG32" s="89"/>
      <c r="DH32" s="90"/>
      <c r="DI32" s="88">
        <f aca="true" t="shared" si="12" ref="DI32:DI37">CE32-BA32</f>
        <v>0</v>
      </c>
      <c r="DJ32" s="89"/>
      <c r="DK32" s="89"/>
      <c r="DL32" s="89"/>
      <c r="DM32" s="89"/>
      <c r="DN32" s="90"/>
      <c r="DO32" s="88">
        <f t="shared" si="10"/>
        <v>0</v>
      </c>
      <c r="DP32" s="89"/>
      <c r="DQ32" s="89"/>
      <c r="DR32" s="89"/>
      <c r="DS32" s="89"/>
      <c r="DT32" s="89"/>
      <c r="DU32" s="90"/>
      <c r="DV32" s="88">
        <v>0</v>
      </c>
      <c r="DW32" s="89"/>
      <c r="DX32" s="89"/>
      <c r="DY32" s="89"/>
      <c r="DZ32" s="90"/>
      <c r="EA32" s="88">
        <v>0</v>
      </c>
      <c r="EB32" s="89"/>
      <c r="EC32" s="89"/>
      <c r="ED32" s="89"/>
      <c r="EE32" s="90"/>
      <c r="EF32" s="88">
        <v>0</v>
      </c>
      <c r="EG32" s="89"/>
      <c r="EH32" s="89"/>
      <c r="EI32" s="89"/>
      <c r="EJ32" s="89"/>
      <c r="EK32" s="89"/>
      <c r="EL32" s="90"/>
      <c r="EM32" s="88">
        <v>0</v>
      </c>
      <c r="EN32" s="89"/>
      <c r="EO32" s="89"/>
      <c r="EP32" s="89"/>
      <c r="EQ32" s="89"/>
      <c r="ER32" s="90"/>
      <c r="ES32" s="254"/>
      <c r="ET32" s="255"/>
      <c r="EU32" s="255"/>
      <c r="EV32" s="255"/>
      <c r="EW32" s="255"/>
      <c r="EX32" s="255"/>
      <c r="EY32" s="256"/>
      <c r="EZ32" s="254"/>
      <c r="FA32" s="255"/>
      <c r="FB32" s="255"/>
      <c r="FC32" s="255"/>
      <c r="FD32" s="255"/>
      <c r="FE32" s="255"/>
      <c r="FF32" s="256"/>
      <c r="FG32" s="254"/>
      <c r="FH32" s="255"/>
      <c r="FI32" s="255"/>
      <c r="FJ32" s="255"/>
      <c r="FK32" s="256"/>
      <c r="FL32" s="254"/>
      <c r="FM32" s="255"/>
      <c r="FN32" s="255"/>
      <c r="FO32" s="255"/>
      <c r="FP32" s="255"/>
      <c r="FQ32" s="255"/>
      <c r="FR32" s="256"/>
      <c r="FS32" s="254"/>
      <c r="FT32" s="255"/>
      <c r="FU32" s="255"/>
      <c r="FV32" s="255"/>
      <c r="FW32" s="255"/>
      <c r="FX32" s="255"/>
      <c r="FY32" s="256"/>
      <c r="FZ32" s="254"/>
      <c r="GA32" s="255"/>
      <c r="GB32" s="255"/>
      <c r="GC32" s="255"/>
      <c r="GD32" s="255"/>
      <c r="GE32" s="255"/>
      <c r="GF32" s="256"/>
      <c r="GG32" s="254"/>
      <c r="GH32" s="255"/>
      <c r="GI32" s="255"/>
      <c r="GJ32" s="255"/>
      <c r="GK32" s="255"/>
      <c r="GL32" s="255"/>
      <c r="GM32" s="255"/>
      <c r="GN32" s="256"/>
      <c r="GO32" s="340"/>
      <c r="GP32" s="341"/>
      <c r="GQ32" s="341"/>
      <c r="GR32" s="341"/>
      <c r="GS32" s="342"/>
      <c r="GT32" s="254"/>
      <c r="GU32" s="255"/>
      <c r="GV32" s="255"/>
      <c r="GW32" s="255"/>
      <c r="GX32" s="255"/>
      <c r="GY32" s="255"/>
      <c r="GZ32" s="256"/>
      <c r="HA32" s="254"/>
      <c r="HB32" s="255"/>
      <c r="HC32" s="255"/>
      <c r="HD32" s="255"/>
      <c r="HE32" s="255"/>
      <c r="HF32" s="255"/>
      <c r="HG32" s="256"/>
      <c r="HH32" s="254"/>
      <c r="HI32" s="255"/>
      <c r="HJ32" s="255"/>
      <c r="HK32" s="255"/>
      <c r="HL32" s="256"/>
      <c r="HM32" s="254"/>
      <c r="HN32" s="255"/>
      <c r="HO32" s="255"/>
      <c r="HP32" s="255"/>
      <c r="HQ32" s="256"/>
      <c r="HR32" s="254"/>
      <c r="HS32" s="255"/>
      <c r="HT32" s="255"/>
      <c r="HU32" s="255"/>
      <c r="HV32" s="255"/>
      <c r="HW32" s="256"/>
      <c r="HX32" s="254"/>
      <c r="HY32" s="255"/>
      <c r="HZ32" s="255"/>
      <c r="IA32" s="255"/>
      <c r="IB32" s="255"/>
      <c r="IC32" s="255"/>
      <c r="ID32" s="255"/>
      <c r="IE32" s="257"/>
    </row>
    <row r="33" spans="1:239" ht="48" customHeight="1">
      <c r="A33" s="178" t="s">
        <v>69</v>
      </c>
      <c r="B33" s="89"/>
      <c r="C33" s="89"/>
      <c r="D33" s="89"/>
      <c r="E33" s="90"/>
      <c r="F33" s="179" t="str">
        <f>'7.1.'!F33:AI33</f>
        <v>Замена электрооборудования Трансформаторной подстанции</v>
      </c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1"/>
      <c r="AC33" s="258">
        <f>'7.1.'!AU33</f>
        <v>7980</v>
      </c>
      <c r="AD33" s="258"/>
      <c r="AE33" s="258"/>
      <c r="AF33" s="258"/>
      <c r="AG33" s="258"/>
      <c r="AH33" s="258"/>
      <c r="AI33" s="259"/>
      <c r="AJ33" s="88">
        <v>0</v>
      </c>
      <c r="AK33" s="89"/>
      <c r="AL33" s="89"/>
      <c r="AM33" s="89"/>
      <c r="AN33" s="90"/>
      <c r="AO33" s="88">
        <v>0</v>
      </c>
      <c r="AP33" s="89"/>
      <c r="AQ33" s="89"/>
      <c r="AR33" s="89"/>
      <c r="AS33" s="90"/>
      <c r="AT33" s="88">
        <v>0</v>
      </c>
      <c r="AU33" s="89"/>
      <c r="AV33" s="89"/>
      <c r="AW33" s="89"/>
      <c r="AX33" s="89"/>
      <c r="AY33" s="89"/>
      <c r="AZ33" s="90"/>
      <c r="BA33" s="88">
        <v>0</v>
      </c>
      <c r="BB33" s="89"/>
      <c r="BC33" s="89"/>
      <c r="BD33" s="89"/>
      <c r="BE33" s="89"/>
      <c r="BF33" s="90"/>
      <c r="BG33" s="88">
        <f>BN33+BS33+BX33+CE33</f>
        <v>5582.43954</v>
      </c>
      <c r="BH33" s="89"/>
      <c r="BI33" s="89"/>
      <c r="BJ33" s="89"/>
      <c r="BK33" s="89"/>
      <c r="BL33" s="89"/>
      <c r="BM33" s="90"/>
      <c r="BN33" s="88">
        <v>0</v>
      </c>
      <c r="BO33" s="89"/>
      <c r="BP33" s="89"/>
      <c r="BQ33" s="89"/>
      <c r="BR33" s="90"/>
      <c r="BS33" s="88">
        <v>0</v>
      </c>
      <c r="BT33" s="89"/>
      <c r="BU33" s="89"/>
      <c r="BV33" s="89"/>
      <c r="BW33" s="90"/>
      <c r="BX33" s="88">
        <f>399.5+451+59.55792+451+4221.38162</f>
        <v>5582.43954</v>
      </c>
      <c r="BY33" s="89"/>
      <c r="BZ33" s="89"/>
      <c r="CA33" s="89"/>
      <c r="CB33" s="89"/>
      <c r="CC33" s="89"/>
      <c r="CD33" s="90"/>
      <c r="CE33" s="88">
        <v>0</v>
      </c>
      <c r="CF33" s="89"/>
      <c r="CG33" s="89"/>
      <c r="CH33" s="89"/>
      <c r="CI33" s="89"/>
      <c r="CJ33" s="90"/>
      <c r="CK33" s="88">
        <f>BG33-AC33</f>
        <v>-2397.5604599999997</v>
      </c>
      <c r="CL33" s="89"/>
      <c r="CM33" s="89"/>
      <c r="CN33" s="89"/>
      <c r="CO33" s="89"/>
      <c r="CP33" s="89"/>
      <c r="CQ33" s="90"/>
      <c r="CR33" s="88">
        <f>BN33-AJ33</f>
        <v>0</v>
      </c>
      <c r="CS33" s="89"/>
      <c r="CT33" s="89"/>
      <c r="CU33" s="89"/>
      <c r="CV33" s="90"/>
      <c r="CW33" s="88">
        <f>BS33-AO33</f>
        <v>0</v>
      </c>
      <c r="CX33" s="89"/>
      <c r="CY33" s="89"/>
      <c r="CZ33" s="89"/>
      <c r="DA33" s="90"/>
      <c r="DB33" s="88">
        <f t="shared" si="11"/>
        <v>5582.43954</v>
      </c>
      <c r="DC33" s="89"/>
      <c r="DD33" s="89"/>
      <c r="DE33" s="89"/>
      <c r="DF33" s="89"/>
      <c r="DG33" s="89"/>
      <c r="DH33" s="90"/>
      <c r="DI33" s="88">
        <f t="shared" si="12"/>
        <v>0</v>
      </c>
      <c r="DJ33" s="89"/>
      <c r="DK33" s="89"/>
      <c r="DL33" s="89"/>
      <c r="DM33" s="89"/>
      <c r="DN33" s="90"/>
      <c r="DO33" s="88">
        <f>SUM(DV33:ER33)</f>
        <v>910.05792</v>
      </c>
      <c r="DP33" s="89"/>
      <c r="DQ33" s="89"/>
      <c r="DR33" s="89"/>
      <c r="DS33" s="89"/>
      <c r="DT33" s="89"/>
      <c r="DU33" s="90"/>
      <c r="DV33" s="88">
        <v>0</v>
      </c>
      <c r="DW33" s="89"/>
      <c r="DX33" s="89"/>
      <c r="DY33" s="89"/>
      <c r="DZ33" s="90"/>
      <c r="EA33" s="88">
        <v>0</v>
      </c>
      <c r="EB33" s="89"/>
      <c r="EC33" s="89"/>
      <c r="ED33" s="89"/>
      <c r="EE33" s="90"/>
      <c r="EF33" s="88">
        <f>459.05792+451</f>
        <v>910.05792</v>
      </c>
      <c r="EG33" s="89"/>
      <c r="EH33" s="89"/>
      <c r="EI33" s="89"/>
      <c r="EJ33" s="89"/>
      <c r="EK33" s="89"/>
      <c r="EL33" s="90"/>
      <c r="EM33" s="88">
        <f>CE33</f>
        <v>0</v>
      </c>
      <c r="EN33" s="89"/>
      <c r="EO33" s="89"/>
      <c r="EP33" s="89"/>
      <c r="EQ33" s="89"/>
      <c r="ER33" s="90"/>
      <c r="ES33" s="254"/>
      <c r="ET33" s="255"/>
      <c r="EU33" s="255"/>
      <c r="EV33" s="255"/>
      <c r="EW33" s="255"/>
      <c r="EX33" s="255"/>
      <c r="EY33" s="256"/>
      <c r="EZ33" s="254"/>
      <c r="FA33" s="255"/>
      <c r="FB33" s="255"/>
      <c r="FC33" s="255"/>
      <c r="FD33" s="255"/>
      <c r="FE33" s="255"/>
      <c r="FF33" s="256"/>
      <c r="FG33" s="254"/>
      <c r="FH33" s="255"/>
      <c r="FI33" s="255"/>
      <c r="FJ33" s="255"/>
      <c r="FK33" s="256"/>
      <c r="FL33" s="254"/>
      <c r="FM33" s="255"/>
      <c r="FN33" s="255"/>
      <c r="FO33" s="255"/>
      <c r="FP33" s="255"/>
      <c r="FQ33" s="255"/>
      <c r="FR33" s="256"/>
      <c r="FS33" s="254"/>
      <c r="FT33" s="255"/>
      <c r="FU33" s="255"/>
      <c r="FV33" s="255"/>
      <c r="FW33" s="255"/>
      <c r="FX33" s="255"/>
      <c r="FY33" s="256"/>
      <c r="FZ33" s="254"/>
      <c r="GA33" s="255"/>
      <c r="GB33" s="255"/>
      <c r="GC33" s="255"/>
      <c r="GD33" s="255"/>
      <c r="GE33" s="255"/>
      <c r="GF33" s="256"/>
      <c r="GG33" s="254"/>
      <c r="GH33" s="255"/>
      <c r="GI33" s="255"/>
      <c r="GJ33" s="255"/>
      <c r="GK33" s="255"/>
      <c r="GL33" s="255"/>
      <c r="GM33" s="255"/>
      <c r="GN33" s="256"/>
      <c r="GO33" s="340"/>
      <c r="GP33" s="341"/>
      <c r="GQ33" s="341"/>
      <c r="GR33" s="341"/>
      <c r="GS33" s="342"/>
      <c r="GT33" s="254"/>
      <c r="GU33" s="255"/>
      <c r="GV33" s="255"/>
      <c r="GW33" s="255"/>
      <c r="GX33" s="255"/>
      <c r="GY33" s="255"/>
      <c r="GZ33" s="256"/>
      <c r="HA33" s="254"/>
      <c r="HB33" s="255"/>
      <c r="HC33" s="255"/>
      <c r="HD33" s="255"/>
      <c r="HE33" s="255"/>
      <c r="HF33" s="255"/>
      <c r="HG33" s="256"/>
      <c r="HH33" s="254"/>
      <c r="HI33" s="255"/>
      <c r="HJ33" s="255"/>
      <c r="HK33" s="255"/>
      <c r="HL33" s="256"/>
      <c r="HM33" s="254"/>
      <c r="HN33" s="255"/>
      <c r="HO33" s="255"/>
      <c r="HP33" s="255"/>
      <c r="HQ33" s="256"/>
      <c r="HR33" s="254"/>
      <c r="HS33" s="255"/>
      <c r="HT33" s="255"/>
      <c r="HU33" s="255"/>
      <c r="HV33" s="255"/>
      <c r="HW33" s="256"/>
      <c r="HX33" s="254"/>
      <c r="HY33" s="255"/>
      <c r="HZ33" s="255"/>
      <c r="IA33" s="255"/>
      <c r="IB33" s="255"/>
      <c r="IC33" s="255"/>
      <c r="ID33" s="255"/>
      <c r="IE33" s="257"/>
    </row>
    <row r="34" spans="1:239" ht="23.25" customHeight="1" hidden="1">
      <c r="A34" s="178" t="str">
        <f>'7.1.'!A34:E34</f>
        <v>1.1.5.</v>
      </c>
      <c r="B34" s="89"/>
      <c r="C34" s="89"/>
      <c r="D34" s="89"/>
      <c r="E34" s="90"/>
      <c r="F34" s="179" t="str">
        <f>'7.1.'!F34:AI34</f>
        <v>Замена КТПН</v>
      </c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1"/>
      <c r="AC34" s="258">
        <f>'7.1.'!AU34</f>
        <v>0</v>
      </c>
      <c r="AD34" s="258"/>
      <c r="AE34" s="258"/>
      <c r="AF34" s="258"/>
      <c r="AG34" s="258"/>
      <c r="AH34" s="258"/>
      <c r="AI34" s="259"/>
      <c r="AJ34" s="88">
        <v>0</v>
      </c>
      <c r="AK34" s="89"/>
      <c r="AL34" s="89"/>
      <c r="AM34" s="89"/>
      <c r="AN34" s="90"/>
      <c r="AO34" s="88">
        <v>0</v>
      </c>
      <c r="AP34" s="89"/>
      <c r="AQ34" s="89"/>
      <c r="AR34" s="89"/>
      <c r="AS34" s="90"/>
      <c r="AT34" s="88">
        <v>0</v>
      </c>
      <c r="AU34" s="89"/>
      <c r="AV34" s="89"/>
      <c r="AW34" s="89"/>
      <c r="AX34" s="89"/>
      <c r="AY34" s="89"/>
      <c r="AZ34" s="90"/>
      <c r="BA34" s="88">
        <v>0</v>
      </c>
      <c r="BB34" s="89"/>
      <c r="BC34" s="89"/>
      <c r="BD34" s="89"/>
      <c r="BE34" s="89"/>
      <c r="BF34" s="90"/>
      <c r="BG34" s="88">
        <f t="shared" si="5"/>
        <v>0</v>
      </c>
      <c r="BH34" s="89"/>
      <c r="BI34" s="89"/>
      <c r="BJ34" s="89"/>
      <c r="BK34" s="89"/>
      <c r="BL34" s="89"/>
      <c r="BM34" s="90"/>
      <c r="BN34" s="88">
        <v>0</v>
      </c>
      <c r="BO34" s="89"/>
      <c r="BP34" s="89"/>
      <c r="BQ34" s="89"/>
      <c r="BR34" s="90"/>
      <c r="BS34" s="88">
        <v>0</v>
      </c>
      <c r="BT34" s="89"/>
      <c r="BU34" s="89"/>
      <c r="BV34" s="89"/>
      <c r="BW34" s="90"/>
      <c r="BX34" s="88">
        <v>0</v>
      </c>
      <c r="BY34" s="89"/>
      <c r="BZ34" s="89"/>
      <c r="CA34" s="89"/>
      <c r="CB34" s="89"/>
      <c r="CC34" s="89"/>
      <c r="CD34" s="90"/>
      <c r="CE34" s="88">
        <v>0</v>
      </c>
      <c r="CF34" s="89"/>
      <c r="CG34" s="89"/>
      <c r="CH34" s="89"/>
      <c r="CI34" s="89"/>
      <c r="CJ34" s="90"/>
      <c r="CK34" s="88">
        <f t="shared" si="6"/>
        <v>0</v>
      </c>
      <c r="CL34" s="89"/>
      <c r="CM34" s="89"/>
      <c r="CN34" s="89"/>
      <c r="CO34" s="89"/>
      <c r="CP34" s="89"/>
      <c r="CQ34" s="90"/>
      <c r="CR34" s="88">
        <f t="shared" si="7"/>
        <v>0</v>
      </c>
      <c r="CS34" s="89"/>
      <c r="CT34" s="89"/>
      <c r="CU34" s="89"/>
      <c r="CV34" s="90"/>
      <c r="CW34" s="88">
        <f t="shared" si="8"/>
        <v>0</v>
      </c>
      <c r="CX34" s="89"/>
      <c r="CY34" s="89"/>
      <c r="CZ34" s="89"/>
      <c r="DA34" s="90"/>
      <c r="DB34" s="88">
        <f t="shared" si="11"/>
        <v>0</v>
      </c>
      <c r="DC34" s="89"/>
      <c r="DD34" s="89"/>
      <c r="DE34" s="89"/>
      <c r="DF34" s="89"/>
      <c r="DG34" s="89"/>
      <c r="DH34" s="90"/>
      <c r="DI34" s="88">
        <f t="shared" si="12"/>
        <v>0</v>
      </c>
      <c r="DJ34" s="89"/>
      <c r="DK34" s="89"/>
      <c r="DL34" s="89"/>
      <c r="DM34" s="89"/>
      <c r="DN34" s="90"/>
      <c r="DO34" s="88">
        <f t="shared" si="10"/>
        <v>0</v>
      </c>
      <c r="DP34" s="89"/>
      <c r="DQ34" s="89"/>
      <c r="DR34" s="89"/>
      <c r="DS34" s="89"/>
      <c r="DT34" s="89"/>
      <c r="DU34" s="90"/>
      <c r="DV34" s="88">
        <v>0</v>
      </c>
      <c r="DW34" s="89"/>
      <c r="DX34" s="89"/>
      <c r="DY34" s="89"/>
      <c r="DZ34" s="90"/>
      <c r="EA34" s="88">
        <v>0</v>
      </c>
      <c r="EB34" s="89"/>
      <c r="EC34" s="89"/>
      <c r="ED34" s="89"/>
      <c r="EE34" s="90"/>
      <c r="EF34" s="88">
        <v>0</v>
      </c>
      <c r="EG34" s="89"/>
      <c r="EH34" s="89"/>
      <c r="EI34" s="89"/>
      <c r="EJ34" s="89"/>
      <c r="EK34" s="89"/>
      <c r="EL34" s="90"/>
      <c r="EM34" s="88">
        <v>0</v>
      </c>
      <c r="EN34" s="89"/>
      <c r="EO34" s="89"/>
      <c r="EP34" s="89"/>
      <c r="EQ34" s="89"/>
      <c r="ER34" s="90"/>
      <c r="ES34" s="88"/>
      <c r="ET34" s="255"/>
      <c r="EU34" s="255"/>
      <c r="EV34" s="255"/>
      <c r="EW34" s="255"/>
      <c r="EX34" s="255"/>
      <c r="EY34" s="256"/>
      <c r="EZ34" s="254"/>
      <c r="FA34" s="255"/>
      <c r="FB34" s="255"/>
      <c r="FC34" s="255"/>
      <c r="FD34" s="255"/>
      <c r="FE34" s="255"/>
      <c r="FF34" s="256"/>
      <c r="FG34" s="254"/>
      <c r="FH34" s="255"/>
      <c r="FI34" s="255"/>
      <c r="FJ34" s="255"/>
      <c r="FK34" s="256"/>
      <c r="FL34" s="254"/>
      <c r="FM34" s="255"/>
      <c r="FN34" s="255"/>
      <c r="FO34" s="255"/>
      <c r="FP34" s="255"/>
      <c r="FQ34" s="255"/>
      <c r="FR34" s="256"/>
      <c r="FS34" s="254"/>
      <c r="FT34" s="255"/>
      <c r="FU34" s="255"/>
      <c r="FV34" s="255"/>
      <c r="FW34" s="255"/>
      <c r="FX34" s="255"/>
      <c r="FY34" s="256"/>
      <c r="FZ34" s="254"/>
      <c r="GA34" s="255"/>
      <c r="GB34" s="255"/>
      <c r="GC34" s="255"/>
      <c r="GD34" s="255"/>
      <c r="GE34" s="255"/>
      <c r="GF34" s="256"/>
      <c r="GG34" s="254"/>
      <c r="GH34" s="255"/>
      <c r="GI34" s="255"/>
      <c r="GJ34" s="255"/>
      <c r="GK34" s="255"/>
      <c r="GL34" s="255"/>
      <c r="GM34" s="255"/>
      <c r="GN34" s="256"/>
      <c r="GO34" s="340"/>
      <c r="GP34" s="341"/>
      <c r="GQ34" s="341"/>
      <c r="GR34" s="341"/>
      <c r="GS34" s="342"/>
      <c r="GT34" s="254"/>
      <c r="GU34" s="255"/>
      <c r="GV34" s="255"/>
      <c r="GW34" s="255"/>
      <c r="GX34" s="255"/>
      <c r="GY34" s="255"/>
      <c r="GZ34" s="256"/>
      <c r="HA34" s="254"/>
      <c r="HB34" s="255"/>
      <c r="HC34" s="255"/>
      <c r="HD34" s="255"/>
      <c r="HE34" s="255"/>
      <c r="HF34" s="255"/>
      <c r="HG34" s="256"/>
      <c r="HH34" s="254"/>
      <c r="HI34" s="255"/>
      <c r="HJ34" s="255"/>
      <c r="HK34" s="255"/>
      <c r="HL34" s="256"/>
      <c r="HM34" s="254"/>
      <c r="HN34" s="255"/>
      <c r="HO34" s="255"/>
      <c r="HP34" s="255"/>
      <c r="HQ34" s="256"/>
      <c r="HR34" s="254"/>
      <c r="HS34" s="255"/>
      <c r="HT34" s="255"/>
      <c r="HU34" s="255"/>
      <c r="HV34" s="255"/>
      <c r="HW34" s="256"/>
      <c r="HX34" s="254"/>
      <c r="HY34" s="255"/>
      <c r="HZ34" s="255"/>
      <c r="IA34" s="255"/>
      <c r="IB34" s="255"/>
      <c r="IC34" s="255"/>
      <c r="ID34" s="255"/>
      <c r="IE34" s="257"/>
    </row>
    <row r="35" spans="1:239" ht="27.75" customHeight="1">
      <c r="A35" s="178" t="s">
        <v>71</v>
      </c>
      <c r="B35" s="89"/>
      <c r="C35" s="89"/>
      <c r="D35" s="89"/>
      <c r="E35" s="90"/>
      <c r="F35" s="179" t="str">
        <f>'7.1.'!F35:AI35</f>
        <v>Реконструкция 1 секции ЗРУ-6 кВ,  РУСН - 0,4 кВ</v>
      </c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1"/>
      <c r="AC35" s="258">
        <f>'7.1.'!AU35</f>
        <v>0</v>
      </c>
      <c r="AD35" s="258"/>
      <c r="AE35" s="258"/>
      <c r="AF35" s="258"/>
      <c r="AG35" s="258"/>
      <c r="AH35" s="258"/>
      <c r="AI35" s="259"/>
      <c r="AJ35" s="88">
        <v>0</v>
      </c>
      <c r="AK35" s="89"/>
      <c r="AL35" s="89"/>
      <c r="AM35" s="89"/>
      <c r="AN35" s="90"/>
      <c r="AO35" s="88">
        <v>0</v>
      </c>
      <c r="AP35" s="89"/>
      <c r="AQ35" s="89"/>
      <c r="AR35" s="89"/>
      <c r="AS35" s="90"/>
      <c r="AT35" s="88">
        <v>0</v>
      </c>
      <c r="AU35" s="89"/>
      <c r="AV35" s="89"/>
      <c r="AW35" s="89"/>
      <c r="AX35" s="89"/>
      <c r="AY35" s="89"/>
      <c r="AZ35" s="90"/>
      <c r="BA35" s="88">
        <v>0</v>
      </c>
      <c r="BB35" s="89"/>
      <c r="BC35" s="89"/>
      <c r="BD35" s="89"/>
      <c r="BE35" s="89"/>
      <c r="BF35" s="90"/>
      <c r="BG35" s="88">
        <f t="shared" si="5"/>
        <v>0</v>
      </c>
      <c r="BH35" s="89"/>
      <c r="BI35" s="89"/>
      <c r="BJ35" s="89"/>
      <c r="BK35" s="89"/>
      <c r="BL35" s="89"/>
      <c r="BM35" s="90"/>
      <c r="BN35" s="88">
        <v>0</v>
      </c>
      <c r="BO35" s="89"/>
      <c r="BP35" s="89"/>
      <c r="BQ35" s="89"/>
      <c r="BR35" s="90"/>
      <c r="BS35" s="88">
        <v>0</v>
      </c>
      <c r="BT35" s="89"/>
      <c r="BU35" s="89"/>
      <c r="BV35" s="89"/>
      <c r="BW35" s="90"/>
      <c r="BX35" s="88">
        <v>0</v>
      </c>
      <c r="BY35" s="89"/>
      <c r="BZ35" s="89"/>
      <c r="CA35" s="89"/>
      <c r="CB35" s="89"/>
      <c r="CC35" s="89"/>
      <c r="CD35" s="90"/>
      <c r="CE35" s="88">
        <v>0</v>
      </c>
      <c r="CF35" s="89"/>
      <c r="CG35" s="89"/>
      <c r="CH35" s="89"/>
      <c r="CI35" s="89"/>
      <c r="CJ35" s="90"/>
      <c r="CK35" s="88">
        <f t="shared" si="6"/>
        <v>0</v>
      </c>
      <c r="CL35" s="89"/>
      <c r="CM35" s="89"/>
      <c r="CN35" s="89"/>
      <c r="CO35" s="89"/>
      <c r="CP35" s="89"/>
      <c r="CQ35" s="90"/>
      <c r="CR35" s="88">
        <f t="shared" si="7"/>
        <v>0</v>
      </c>
      <c r="CS35" s="89"/>
      <c r="CT35" s="89"/>
      <c r="CU35" s="89"/>
      <c r="CV35" s="90"/>
      <c r="CW35" s="88">
        <f t="shared" si="8"/>
        <v>0</v>
      </c>
      <c r="CX35" s="89"/>
      <c r="CY35" s="89"/>
      <c r="CZ35" s="89"/>
      <c r="DA35" s="90"/>
      <c r="DB35" s="88">
        <f t="shared" si="11"/>
        <v>0</v>
      </c>
      <c r="DC35" s="89"/>
      <c r="DD35" s="89"/>
      <c r="DE35" s="89"/>
      <c r="DF35" s="89"/>
      <c r="DG35" s="89"/>
      <c r="DH35" s="90"/>
      <c r="DI35" s="88">
        <f t="shared" si="12"/>
        <v>0</v>
      </c>
      <c r="DJ35" s="89"/>
      <c r="DK35" s="89"/>
      <c r="DL35" s="89"/>
      <c r="DM35" s="89"/>
      <c r="DN35" s="90"/>
      <c r="DO35" s="88">
        <f t="shared" si="10"/>
        <v>7254</v>
      </c>
      <c r="DP35" s="89"/>
      <c r="DQ35" s="89"/>
      <c r="DR35" s="89"/>
      <c r="DS35" s="89"/>
      <c r="DT35" s="89"/>
      <c r="DU35" s="90"/>
      <c r="DV35" s="88">
        <v>0</v>
      </c>
      <c r="DW35" s="89"/>
      <c r="DX35" s="89"/>
      <c r="DY35" s="89"/>
      <c r="DZ35" s="90"/>
      <c r="EA35" s="88">
        <v>0</v>
      </c>
      <c r="EB35" s="89"/>
      <c r="EC35" s="89"/>
      <c r="ED35" s="89"/>
      <c r="EE35" s="90"/>
      <c r="EF35" s="88">
        <f>3627+3627</f>
        <v>7254</v>
      </c>
      <c r="EG35" s="89"/>
      <c r="EH35" s="89"/>
      <c r="EI35" s="89"/>
      <c r="EJ35" s="89"/>
      <c r="EK35" s="89"/>
      <c r="EL35" s="90"/>
      <c r="EM35" s="88">
        <v>0</v>
      </c>
      <c r="EN35" s="89"/>
      <c r="EO35" s="89"/>
      <c r="EP35" s="89"/>
      <c r="EQ35" s="89"/>
      <c r="ER35" s="90"/>
      <c r="ES35" s="254"/>
      <c r="ET35" s="255"/>
      <c r="EU35" s="255"/>
      <c r="EV35" s="255"/>
      <c r="EW35" s="255"/>
      <c r="EX35" s="255"/>
      <c r="EY35" s="256"/>
      <c r="EZ35" s="254"/>
      <c r="FA35" s="255"/>
      <c r="FB35" s="255"/>
      <c r="FC35" s="255"/>
      <c r="FD35" s="255"/>
      <c r="FE35" s="255"/>
      <c r="FF35" s="256"/>
      <c r="FG35" s="254"/>
      <c r="FH35" s="255"/>
      <c r="FI35" s="255"/>
      <c r="FJ35" s="255"/>
      <c r="FK35" s="256"/>
      <c r="FL35" s="254"/>
      <c r="FM35" s="255"/>
      <c r="FN35" s="255"/>
      <c r="FO35" s="255"/>
      <c r="FP35" s="255"/>
      <c r="FQ35" s="255"/>
      <c r="FR35" s="256"/>
      <c r="FS35" s="254"/>
      <c r="FT35" s="255"/>
      <c r="FU35" s="255"/>
      <c r="FV35" s="255"/>
      <c r="FW35" s="255"/>
      <c r="FX35" s="255"/>
      <c r="FY35" s="256"/>
      <c r="FZ35" s="254"/>
      <c r="GA35" s="255"/>
      <c r="GB35" s="255"/>
      <c r="GC35" s="255"/>
      <c r="GD35" s="255"/>
      <c r="GE35" s="255"/>
      <c r="GF35" s="256"/>
      <c r="GG35" s="254"/>
      <c r="GH35" s="255"/>
      <c r="GI35" s="255"/>
      <c r="GJ35" s="255"/>
      <c r="GK35" s="255"/>
      <c r="GL35" s="255"/>
      <c r="GM35" s="255"/>
      <c r="GN35" s="256"/>
      <c r="GO35" s="254"/>
      <c r="GP35" s="255"/>
      <c r="GQ35" s="255"/>
      <c r="GR35" s="255"/>
      <c r="GS35" s="256"/>
      <c r="GT35" s="254"/>
      <c r="GU35" s="255"/>
      <c r="GV35" s="255"/>
      <c r="GW35" s="255"/>
      <c r="GX35" s="255"/>
      <c r="GY35" s="255"/>
      <c r="GZ35" s="256"/>
      <c r="HA35" s="254"/>
      <c r="HB35" s="255"/>
      <c r="HC35" s="255"/>
      <c r="HD35" s="255"/>
      <c r="HE35" s="255"/>
      <c r="HF35" s="255"/>
      <c r="HG35" s="256"/>
      <c r="HH35" s="254"/>
      <c r="HI35" s="255"/>
      <c r="HJ35" s="255"/>
      <c r="HK35" s="255"/>
      <c r="HL35" s="256"/>
      <c r="HM35" s="254"/>
      <c r="HN35" s="255"/>
      <c r="HO35" s="255"/>
      <c r="HP35" s="255"/>
      <c r="HQ35" s="256"/>
      <c r="HR35" s="254"/>
      <c r="HS35" s="255"/>
      <c r="HT35" s="255"/>
      <c r="HU35" s="255"/>
      <c r="HV35" s="255"/>
      <c r="HW35" s="256"/>
      <c r="HX35" s="254"/>
      <c r="HY35" s="255"/>
      <c r="HZ35" s="255"/>
      <c r="IA35" s="255"/>
      <c r="IB35" s="255"/>
      <c r="IC35" s="255"/>
      <c r="ID35" s="255"/>
      <c r="IE35" s="257"/>
    </row>
    <row r="36" spans="1:239" ht="27.75" customHeight="1">
      <c r="A36" s="178" t="s">
        <v>77</v>
      </c>
      <c r="B36" s="89"/>
      <c r="C36" s="89"/>
      <c r="D36" s="89"/>
      <c r="E36" s="90"/>
      <c r="F36" s="179" t="str">
        <f>'7.1.'!F36:AI36</f>
        <v>Реконструкция 2 секции ЗРУ-6 кВ</v>
      </c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1"/>
      <c r="AC36" s="258">
        <f>'7.1.'!AU36</f>
        <v>17950</v>
      </c>
      <c r="AD36" s="258"/>
      <c r="AE36" s="258"/>
      <c r="AF36" s="258"/>
      <c r="AG36" s="258"/>
      <c r="AH36" s="258"/>
      <c r="AI36" s="259"/>
      <c r="AJ36" s="88">
        <v>0</v>
      </c>
      <c r="AK36" s="89"/>
      <c r="AL36" s="89"/>
      <c r="AM36" s="89"/>
      <c r="AN36" s="90"/>
      <c r="AO36" s="88">
        <v>0</v>
      </c>
      <c r="AP36" s="89"/>
      <c r="AQ36" s="89"/>
      <c r="AR36" s="89"/>
      <c r="AS36" s="90"/>
      <c r="AT36" s="88">
        <v>0</v>
      </c>
      <c r="AU36" s="89"/>
      <c r="AV36" s="89"/>
      <c r="AW36" s="89"/>
      <c r="AX36" s="89"/>
      <c r="AY36" s="89"/>
      <c r="AZ36" s="90"/>
      <c r="BA36" s="88">
        <v>0</v>
      </c>
      <c r="BB36" s="89"/>
      <c r="BC36" s="89"/>
      <c r="BD36" s="89"/>
      <c r="BE36" s="89"/>
      <c r="BF36" s="90"/>
      <c r="BG36" s="88">
        <f>BN36+BS36+BX36+CE36</f>
        <v>12124.037</v>
      </c>
      <c r="BH36" s="89"/>
      <c r="BI36" s="89"/>
      <c r="BJ36" s="89"/>
      <c r="BK36" s="89"/>
      <c r="BL36" s="89"/>
      <c r="BM36" s="90"/>
      <c r="BN36" s="88">
        <v>0</v>
      </c>
      <c r="BO36" s="89"/>
      <c r="BP36" s="89"/>
      <c r="BQ36" s="89"/>
      <c r="BR36" s="90"/>
      <c r="BS36" s="88">
        <v>0</v>
      </c>
      <c r="BT36" s="89"/>
      <c r="BU36" s="89"/>
      <c r="BV36" s="89"/>
      <c r="BW36" s="90"/>
      <c r="BX36" s="88">
        <f>1482+10590</f>
        <v>12072</v>
      </c>
      <c r="BY36" s="89"/>
      <c r="BZ36" s="89"/>
      <c r="CA36" s="89"/>
      <c r="CB36" s="89"/>
      <c r="CC36" s="89"/>
      <c r="CD36" s="90"/>
      <c r="CE36" s="88">
        <f>50.187+1.85</f>
        <v>52.037</v>
      </c>
      <c r="CF36" s="89"/>
      <c r="CG36" s="89"/>
      <c r="CH36" s="89"/>
      <c r="CI36" s="89"/>
      <c r="CJ36" s="90"/>
      <c r="CK36" s="88">
        <f>BG36-AC36</f>
        <v>-5825.963</v>
      </c>
      <c r="CL36" s="89"/>
      <c r="CM36" s="89"/>
      <c r="CN36" s="89"/>
      <c r="CO36" s="89"/>
      <c r="CP36" s="89"/>
      <c r="CQ36" s="90"/>
      <c r="CR36" s="88">
        <f>BN36-AJ36</f>
        <v>0</v>
      </c>
      <c r="CS36" s="89"/>
      <c r="CT36" s="89"/>
      <c r="CU36" s="89"/>
      <c r="CV36" s="90"/>
      <c r="CW36" s="88">
        <f>BS36-AO36</f>
        <v>0</v>
      </c>
      <c r="CX36" s="89"/>
      <c r="CY36" s="89"/>
      <c r="CZ36" s="89"/>
      <c r="DA36" s="90"/>
      <c r="DB36" s="88">
        <f t="shared" si="11"/>
        <v>12072</v>
      </c>
      <c r="DC36" s="89"/>
      <c r="DD36" s="89"/>
      <c r="DE36" s="89"/>
      <c r="DF36" s="89"/>
      <c r="DG36" s="89"/>
      <c r="DH36" s="90"/>
      <c r="DI36" s="88">
        <f t="shared" si="12"/>
        <v>52.037</v>
      </c>
      <c r="DJ36" s="89"/>
      <c r="DK36" s="89"/>
      <c r="DL36" s="89"/>
      <c r="DM36" s="89"/>
      <c r="DN36" s="90"/>
      <c r="DO36" s="88">
        <f>SUM(DV36:ER36)</f>
        <v>1534.037</v>
      </c>
      <c r="DP36" s="89"/>
      <c r="DQ36" s="89"/>
      <c r="DR36" s="89"/>
      <c r="DS36" s="89"/>
      <c r="DT36" s="89"/>
      <c r="DU36" s="90"/>
      <c r="DV36" s="88">
        <v>0</v>
      </c>
      <c r="DW36" s="89"/>
      <c r="DX36" s="89"/>
      <c r="DY36" s="89"/>
      <c r="DZ36" s="90"/>
      <c r="EA36" s="88">
        <v>0</v>
      </c>
      <c r="EB36" s="89"/>
      <c r="EC36" s="89"/>
      <c r="ED36" s="89"/>
      <c r="EE36" s="90"/>
      <c r="EF36" s="88">
        <v>1482</v>
      </c>
      <c r="EG36" s="89"/>
      <c r="EH36" s="89"/>
      <c r="EI36" s="89"/>
      <c r="EJ36" s="89"/>
      <c r="EK36" s="89"/>
      <c r="EL36" s="90"/>
      <c r="EM36" s="88">
        <f>CE36</f>
        <v>52.037</v>
      </c>
      <c r="EN36" s="89"/>
      <c r="EO36" s="89"/>
      <c r="EP36" s="89"/>
      <c r="EQ36" s="89"/>
      <c r="ER36" s="90"/>
      <c r="ES36" s="254"/>
      <c r="ET36" s="255"/>
      <c r="EU36" s="255"/>
      <c r="EV36" s="255"/>
      <c r="EW36" s="255"/>
      <c r="EX36" s="255"/>
      <c r="EY36" s="256"/>
      <c r="EZ36" s="254"/>
      <c r="FA36" s="255"/>
      <c r="FB36" s="255"/>
      <c r="FC36" s="255"/>
      <c r="FD36" s="255"/>
      <c r="FE36" s="255"/>
      <c r="FF36" s="256"/>
      <c r="FG36" s="254"/>
      <c r="FH36" s="255"/>
      <c r="FI36" s="255"/>
      <c r="FJ36" s="255"/>
      <c r="FK36" s="256"/>
      <c r="FL36" s="254"/>
      <c r="FM36" s="255"/>
      <c r="FN36" s="255"/>
      <c r="FO36" s="255"/>
      <c r="FP36" s="255"/>
      <c r="FQ36" s="255"/>
      <c r="FR36" s="256"/>
      <c r="FS36" s="254"/>
      <c r="FT36" s="255"/>
      <c r="FU36" s="255"/>
      <c r="FV36" s="255"/>
      <c r="FW36" s="255"/>
      <c r="FX36" s="255"/>
      <c r="FY36" s="256"/>
      <c r="FZ36" s="254"/>
      <c r="GA36" s="255"/>
      <c r="GB36" s="255"/>
      <c r="GC36" s="255"/>
      <c r="GD36" s="255"/>
      <c r="GE36" s="255"/>
      <c r="GF36" s="256"/>
      <c r="GG36" s="254"/>
      <c r="GH36" s="255"/>
      <c r="GI36" s="255"/>
      <c r="GJ36" s="255"/>
      <c r="GK36" s="255"/>
      <c r="GL36" s="255"/>
      <c r="GM36" s="255"/>
      <c r="GN36" s="256"/>
      <c r="GO36" s="254"/>
      <c r="GP36" s="255"/>
      <c r="GQ36" s="255"/>
      <c r="GR36" s="255"/>
      <c r="GS36" s="256"/>
      <c r="GT36" s="254"/>
      <c r="GU36" s="255"/>
      <c r="GV36" s="255"/>
      <c r="GW36" s="255"/>
      <c r="GX36" s="255"/>
      <c r="GY36" s="255"/>
      <c r="GZ36" s="256"/>
      <c r="HA36" s="254"/>
      <c r="HB36" s="255"/>
      <c r="HC36" s="255"/>
      <c r="HD36" s="255"/>
      <c r="HE36" s="255"/>
      <c r="HF36" s="255"/>
      <c r="HG36" s="256"/>
      <c r="HH36" s="254"/>
      <c r="HI36" s="255"/>
      <c r="HJ36" s="255"/>
      <c r="HK36" s="255"/>
      <c r="HL36" s="256"/>
      <c r="HM36" s="254"/>
      <c r="HN36" s="255"/>
      <c r="HO36" s="255"/>
      <c r="HP36" s="255"/>
      <c r="HQ36" s="256"/>
      <c r="HR36" s="254"/>
      <c r="HS36" s="255"/>
      <c r="HT36" s="255"/>
      <c r="HU36" s="255"/>
      <c r="HV36" s="255"/>
      <c r="HW36" s="256"/>
      <c r="HX36" s="254"/>
      <c r="HY36" s="255"/>
      <c r="HZ36" s="255"/>
      <c r="IA36" s="255"/>
      <c r="IB36" s="255"/>
      <c r="IC36" s="255"/>
      <c r="ID36" s="255"/>
      <c r="IE36" s="257"/>
    </row>
    <row r="37" spans="1:239" ht="27.75" customHeight="1">
      <c r="A37" s="178" t="s">
        <v>286</v>
      </c>
      <c r="B37" s="89"/>
      <c r="C37" s="89"/>
      <c r="D37" s="89"/>
      <c r="E37" s="90"/>
      <c r="F37" s="179" t="str">
        <f>'7.1.'!F37:AI37</f>
        <v>Реконструкция РП - 6 кВ</v>
      </c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1"/>
      <c r="AC37" s="258">
        <f>'7.1.'!AU37</f>
        <v>3500</v>
      </c>
      <c r="AD37" s="258"/>
      <c r="AE37" s="258"/>
      <c r="AF37" s="258"/>
      <c r="AG37" s="258"/>
      <c r="AH37" s="258"/>
      <c r="AI37" s="259"/>
      <c r="AJ37" s="88">
        <v>0</v>
      </c>
      <c r="AK37" s="89"/>
      <c r="AL37" s="89"/>
      <c r="AM37" s="89"/>
      <c r="AN37" s="90"/>
      <c r="AO37" s="88">
        <v>0</v>
      </c>
      <c r="AP37" s="89"/>
      <c r="AQ37" s="89"/>
      <c r="AR37" s="89"/>
      <c r="AS37" s="90"/>
      <c r="AT37" s="88">
        <v>0</v>
      </c>
      <c r="AU37" s="89"/>
      <c r="AV37" s="89"/>
      <c r="AW37" s="89"/>
      <c r="AX37" s="89"/>
      <c r="AY37" s="89"/>
      <c r="AZ37" s="90"/>
      <c r="BA37" s="88">
        <v>0</v>
      </c>
      <c r="BB37" s="89"/>
      <c r="BC37" s="89"/>
      <c r="BD37" s="89"/>
      <c r="BE37" s="89"/>
      <c r="BF37" s="90"/>
      <c r="BG37" s="88">
        <f>BN37+BS37+BX37+CE37</f>
        <v>0</v>
      </c>
      <c r="BH37" s="89"/>
      <c r="BI37" s="89"/>
      <c r="BJ37" s="89"/>
      <c r="BK37" s="89"/>
      <c r="BL37" s="89"/>
      <c r="BM37" s="90"/>
      <c r="BN37" s="88">
        <v>0</v>
      </c>
      <c r="BO37" s="89"/>
      <c r="BP37" s="89"/>
      <c r="BQ37" s="89"/>
      <c r="BR37" s="90"/>
      <c r="BS37" s="88">
        <v>0</v>
      </c>
      <c r="BT37" s="89"/>
      <c r="BU37" s="89"/>
      <c r="BV37" s="89"/>
      <c r="BW37" s="90"/>
      <c r="BX37" s="88">
        <v>0</v>
      </c>
      <c r="BY37" s="89"/>
      <c r="BZ37" s="89"/>
      <c r="CA37" s="89"/>
      <c r="CB37" s="89"/>
      <c r="CC37" s="89"/>
      <c r="CD37" s="90"/>
      <c r="CE37" s="88">
        <v>0</v>
      </c>
      <c r="CF37" s="89"/>
      <c r="CG37" s="89"/>
      <c r="CH37" s="89"/>
      <c r="CI37" s="89"/>
      <c r="CJ37" s="90"/>
      <c r="CK37" s="88">
        <f>BG37-AC37</f>
        <v>-3500</v>
      </c>
      <c r="CL37" s="89"/>
      <c r="CM37" s="89"/>
      <c r="CN37" s="89"/>
      <c r="CO37" s="89"/>
      <c r="CP37" s="89"/>
      <c r="CQ37" s="90"/>
      <c r="CR37" s="88">
        <f>BN37-AJ37</f>
        <v>0</v>
      </c>
      <c r="CS37" s="89"/>
      <c r="CT37" s="89"/>
      <c r="CU37" s="89"/>
      <c r="CV37" s="90"/>
      <c r="CW37" s="88">
        <v>0</v>
      </c>
      <c r="CX37" s="89"/>
      <c r="CY37" s="89"/>
      <c r="CZ37" s="89"/>
      <c r="DA37" s="90"/>
      <c r="DB37" s="88">
        <f t="shared" si="11"/>
        <v>0</v>
      </c>
      <c r="DC37" s="89"/>
      <c r="DD37" s="89"/>
      <c r="DE37" s="89"/>
      <c r="DF37" s="89"/>
      <c r="DG37" s="89"/>
      <c r="DH37" s="90"/>
      <c r="DI37" s="88">
        <f t="shared" si="12"/>
        <v>0</v>
      </c>
      <c r="DJ37" s="89"/>
      <c r="DK37" s="89"/>
      <c r="DL37" s="89"/>
      <c r="DM37" s="89"/>
      <c r="DN37" s="90"/>
      <c r="DO37" s="88">
        <f t="shared" si="10"/>
        <v>0</v>
      </c>
      <c r="DP37" s="89"/>
      <c r="DQ37" s="89"/>
      <c r="DR37" s="89"/>
      <c r="DS37" s="89"/>
      <c r="DT37" s="89"/>
      <c r="DU37" s="90"/>
      <c r="DV37" s="88">
        <v>0</v>
      </c>
      <c r="DW37" s="89"/>
      <c r="DX37" s="89"/>
      <c r="DY37" s="89"/>
      <c r="DZ37" s="90"/>
      <c r="EA37" s="88">
        <v>0</v>
      </c>
      <c r="EB37" s="89"/>
      <c r="EC37" s="89"/>
      <c r="ED37" s="89"/>
      <c r="EE37" s="90"/>
      <c r="EF37" s="88">
        <v>0</v>
      </c>
      <c r="EG37" s="89"/>
      <c r="EH37" s="89"/>
      <c r="EI37" s="89"/>
      <c r="EJ37" s="89"/>
      <c r="EK37" s="89"/>
      <c r="EL37" s="90"/>
      <c r="EM37" s="88">
        <v>0</v>
      </c>
      <c r="EN37" s="89"/>
      <c r="EO37" s="89"/>
      <c r="EP37" s="89"/>
      <c r="EQ37" s="89"/>
      <c r="ER37" s="90"/>
      <c r="ES37" s="254"/>
      <c r="ET37" s="255"/>
      <c r="EU37" s="255"/>
      <c r="EV37" s="255"/>
      <c r="EW37" s="255"/>
      <c r="EX37" s="255"/>
      <c r="EY37" s="256"/>
      <c r="EZ37" s="254"/>
      <c r="FA37" s="255"/>
      <c r="FB37" s="255"/>
      <c r="FC37" s="255"/>
      <c r="FD37" s="255"/>
      <c r="FE37" s="255"/>
      <c r="FF37" s="256"/>
      <c r="FG37" s="254"/>
      <c r="FH37" s="255"/>
      <c r="FI37" s="255"/>
      <c r="FJ37" s="255"/>
      <c r="FK37" s="256"/>
      <c r="FL37" s="254"/>
      <c r="FM37" s="255"/>
      <c r="FN37" s="255"/>
      <c r="FO37" s="255"/>
      <c r="FP37" s="255"/>
      <c r="FQ37" s="255"/>
      <c r="FR37" s="256"/>
      <c r="FS37" s="254"/>
      <c r="FT37" s="255"/>
      <c r="FU37" s="255"/>
      <c r="FV37" s="255"/>
      <c r="FW37" s="255"/>
      <c r="FX37" s="255"/>
      <c r="FY37" s="256"/>
      <c r="FZ37" s="254"/>
      <c r="GA37" s="255"/>
      <c r="GB37" s="255"/>
      <c r="GC37" s="255"/>
      <c r="GD37" s="255"/>
      <c r="GE37" s="255"/>
      <c r="GF37" s="256"/>
      <c r="GG37" s="254"/>
      <c r="GH37" s="255"/>
      <c r="GI37" s="255"/>
      <c r="GJ37" s="255"/>
      <c r="GK37" s="255"/>
      <c r="GL37" s="255"/>
      <c r="GM37" s="255"/>
      <c r="GN37" s="256"/>
      <c r="GO37" s="254"/>
      <c r="GP37" s="255"/>
      <c r="GQ37" s="255"/>
      <c r="GR37" s="255"/>
      <c r="GS37" s="256"/>
      <c r="GT37" s="254"/>
      <c r="GU37" s="255"/>
      <c r="GV37" s="255"/>
      <c r="GW37" s="255"/>
      <c r="GX37" s="255"/>
      <c r="GY37" s="255"/>
      <c r="GZ37" s="256"/>
      <c r="HA37" s="254"/>
      <c r="HB37" s="255"/>
      <c r="HC37" s="255"/>
      <c r="HD37" s="255"/>
      <c r="HE37" s="255"/>
      <c r="HF37" s="255"/>
      <c r="HG37" s="256"/>
      <c r="HH37" s="254"/>
      <c r="HI37" s="255"/>
      <c r="HJ37" s="255"/>
      <c r="HK37" s="255"/>
      <c r="HL37" s="256"/>
      <c r="HM37" s="254"/>
      <c r="HN37" s="255"/>
      <c r="HO37" s="255"/>
      <c r="HP37" s="255"/>
      <c r="HQ37" s="256"/>
      <c r="HR37" s="254"/>
      <c r="HS37" s="255"/>
      <c r="HT37" s="255"/>
      <c r="HU37" s="255"/>
      <c r="HV37" s="255"/>
      <c r="HW37" s="256"/>
      <c r="HX37" s="254"/>
      <c r="HY37" s="255"/>
      <c r="HZ37" s="255"/>
      <c r="IA37" s="255"/>
      <c r="IB37" s="255"/>
      <c r="IC37" s="255"/>
      <c r="ID37" s="255"/>
      <c r="IE37" s="257"/>
    </row>
    <row r="38" spans="1:239" s="22" customFormat="1" ht="39" customHeight="1">
      <c r="A38" s="174" t="str">
        <f>'7.1.'!A38:E38</f>
        <v>1.2.</v>
      </c>
      <c r="B38" s="119"/>
      <c r="C38" s="119"/>
      <c r="D38" s="119"/>
      <c r="E38" s="120"/>
      <c r="F38" s="175" t="str">
        <f>'7.1.'!F38:AI38</f>
        <v>Создание систем телемеханики
и связи</v>
      </c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7"/>
      <c r="AC38" s="176">
        <f>AC39</f>
        <v>3000</v>
      </c>
      <c r="AD38" s="176"/>
      <c r="AE38" s="176"/>
      <c r="AF38" s="176"/>
      <c r="AG38" s="176"/>
      <c r="AH38" s="176"/>
      <c r="AI38" s="177"/>
      <c r="AJ38" s="118">
        <f>AJ39</f>
        <v>0</v>
      </c>
      <c r="AK38" s="119"/>
      <c r="AL38" s="119"/>
      <c r="AM38" s="119"/>
      <c r="AN38" s="120"/>
      <c r="AO38" s="118">
        <f>AO39</f>
        <v>0</v>
      </c>
      <c r="AP38" s="119"/>
      <c r="AQ38" s="119"/>
      <c r="AR38" s="119"/>
      <c r="AS38" s="120"/>
      <c r="AT38" s="118">
        <f>AT39</f>
        <v>0</v>
      </c>
      <c r="AU38" s="119"/>
      <c r="AV38" s="119"/>
      <c r="AW38" s="119"/>
      <c r="AX38" s="119"/>
      <c r="AY38" s="119"/>
      <c r="AZ38" s="120"/>
      <c r="BA38" s="118">
        <f>BA39</f>
        <v>0</v>
      </c>
      <c r="BB38" s="119"/>
      <c r="BC38" s="119"/>
      <c r="BD38" s="119"/>
      <c r="BE38" s="119"/>
      <c r="BF38" s="120"/>
      <c r="BG38" s="118">
        <f t="shared" si="5"/>
        <v>0</v>
      </c>
      <c r="BH38" s="119"/>
      <c r="BI38" s="119"/>
      <c r="BJ38" s="119"/>
      <c r="BK38" s="119"/>
      <c r="BL38" s="119"/>
      <c r="BM38" s="120"/>
      <c r="BN38" s="118">
        <f>BN39</f>
        <v>0</v>
      </c>
      <c r="BO38" s="119"/>
      <c r="BP38" s="119"/>
      <c r="BQ38" s="119"/>
      <c r="BR38" s="120"/>
      <c r="BS38" s="118">
        <f>BS39</f>
        <v>0</v>
      </c>
      <c r="BT38" s="119"/>
      <c r="BU38" s="119"/>
      <c r="BV38" s="119"/>
      <c r="BW38" s="120"/>
      <c r="BX38" s="118">
        <f>BX39</f>
        <v>0</v>
      </c>
      <c r="BY38" s="119"/>
      <c r="BZ38" s="119"/>
      <c r="CA38" s="119"/>
      <c r="CB38" s="119"/>
      <c r="CC38" s="119"/>
      <c r="CD38" s="120"/>
      <c r="CE38" s="118">
        <v>0</v>
      </c>
      <c r="CF38" s="119"/>
      <c r="CG38" s="119"/>
      <c r="CH38" s="119"/>
      <c r="CI38" s="119"/>
      <c r="CJ38" s="120"/>
      <c r="CK38" s="118">
        <f t="shared" si="6"/>
        <v>-3000</v>
      </c>
      <c r="CL38" s="119"/>
      <c r="CM38" s="119"/>
      <c r="CN38" s="119"/>
      <c r="CO38" s="119"/>
      <c r="CP38" s="119"/>
      <c r="CQ38" s="120"/>
      <c r="CR38" s="118">
        <f t="shared" si="7"/>
        <v>0</v>
      </c>
      <c r="CS38" s="119"/>
      <c r="CT38" s="119"/>
      <c r="CU38" s="119"/>
      <c r="CV38" s="120"/>
      <c r="CW38" s="118">
        <f t="shared" si="8"/>
        <v>0</v>
      </c>
      <c r="CX38" s="119"/>
      <c r="CY38" s="119"/>
      <c r="CZ38" s="119"/>
      <c r="DA38" s="120"/>
      <c r="DB38" s="118">
        <f aca="true" t="shared" si="13" ref="DB38:DB47">BX38-AT38</f>
        <v>0</v>
      </c>
      <c r="DC38" s="119"/>
      <c r="DD38" s="119"/>
      <c r="DE38" s="119"/>
      <c r="DF38" s="119"/>
      <c r="DG38" s="119"/>
      <c r="DH38" s="120"/>
      <c r="DI38" s="118">
        <f t="shared" si="9"/>
        <v>0</v>
      </c>
      <c r="DJ38" s="119"/>
      <c r="DK38" s="119"/>
      <c r="DL38" s="119"/>
      <c r="DM38" s="119"/>
      <c r="DN38" s="120"/>
      <c r="DO38" s="118">
        <f t="shared" si="10"/>
        <v>0</v>
      </c>
      <c r="DP38" s="119"/>
      <c r="DQ38" s="119"/>
      <c r="DR38" s="119"/>
      <c r="DS38" s="119"/>
      <c r="DT38" s="119"/>
      <c r="DU38" s="120"/>
      <c r="DV38" s="118">
        <f>DV39</f>
        <v>0</v>
      </c>
      <c r="DW38" s="119"/>
      <c r="DX38" s="119"/>
      <c r="DY38" s="119"/>
      <c r="DZ38" s="120"/>
      <c r="EA38" s="118">
        <f>EA39</f>
        <v>0</v>
      </c>
      <c r="EB38" s="119"/>
      <c r="EC38" s="119"/>
      <c r="ED38" s="119"/>
      <c r="EE38" s="120"/>
      <c r="EF38" s="118">
        <f>EF39</f>
        <v>0</v>
      </c>
      <c r="EG38" s="119"/>
      <c r="EH38" s="119"/>
      <c r="EI38" s="119"/>
      <c r="EJ38" s="119"/>
      <c r="EK38" s="119"/>
      <c r="EL38" s="120"/>
      <c r="EM38" s="118">
        <f>EM39</f>
        <v>0</v>
      </c>
      <c r="EN38" s="119"/>
      <c r="EO38" s="119"/>
      <c r="EP38" s="119"/>
      <c r="EQ38" s="119"/>
      <c r="ER38" s="120"/>
      <c r="ES38" s="335"/>
      <c r="ET38" s="333"/>
      <c r="EU38" s="333"/>
      <c r="EV38" s="333"/>
      <c r="EW38" s="333"/>
      <c r="EX38" s="333"/>
      <c r="EY38" s="334"/>
      <c r="EZ38" s="335"/>
      <c r="FA38" s="333"/>
      <c r="FB38" s="333"/>
      <c r="FC38" s="333"/>
      <c r="FD38" s="333"/>
      <c r="FE38" s="333"/>
      <c r="FF38" s="334"/>
      <c r="FG38" s="335"/>
      <c r="FH38" s="333"/>
      <c r="FI38" s="333"/>
      <c r="FJ38" s="333"/>
      <c r="FK38" s="334"/>
      <c r="FL38" s="335"/>
      <c r="FM38" s="333"/>
      <c r="FN38" s="333"/>
      <c r="FO38" s="333"/>
      <c r="FP38" s="333"/>
      <c r="FQ38" s="333"/>
      <c r="FR38" s="334"/>
      <c r="FS38" s="335"/>
      <c r="FT38" s="333"/>
      <c r="FU38" s="333"/>
      <c r="FV38" s="333"/>
      <c r="FW38" s="333"/>
      <c r="FX38" s="333"/>
      <c r="FY38" s="334"/>
      <c r="FZ38" s="335"/>
      <c r="GA38" s="333"/>
      <c r="GB38" s="333"/>
      <c r="GC38" s="333"/>
      <c r="GD38" s="333"/>
      <c r="GE38" s="333"/>
      <c r="GF38" s="334"/>
      <c r="GG38" s="335"/>
      <c r="GH38" s="333"/>
      <c r="GI38" s="333"/>
      <c r="GJ38" s="333"/>
      <c r="GK38" s="333"/>
      <c r="GL38" s="333"/>
      <c r="GM38" s="333"/>
      <c r="GN38" s="334"/>
      <c r="GO38" s="335"/>
      <c r="GP38" s="333"/>
      <c r="GQ38" s="333"/>
      <c r="GR38" s="333"/>
      <c r="GS38" s="334"/>
      <c r="GT38" s="335"/>
      <c r="GU38" s="333"/>
      <c r="GV38" s="333"/>
      <c r="GW38" s="333"/>
      <c r="GX38" s="333"/>
      <c r="GY38" s="333"/>
      <c r="GZ38" s="334"/>
      <c r="HA38" s="335"/>
      <c r="HB38" s="333"/>
      <c r="HC38" s="333"/>
      <c r="HD38" s="333"/>
      <c r="HE38" s="333"/>
      <c r="HF38" s="333"/>
      <c r="HG38" s="334"/>
      <c r="HH38" s="335"/>
      <c r="HI38" s="333"/>
      <c r="HJ38" s="333"/>
      <c r="HK38" s="333"/>
      <c r="HL38" s="334"/>
      <c r="HM38" s="335"/>
      <c r="HN38" s="333"/>
      <c r="HO38" s="333"/>
      <c r="HP38" s="333"/>
      <c r="HQ38" s="334"/>
      <c r="HR38" s="335"/>
      <c r="HS38" s="333"/>
      <c r="HT38" s="333"/>
      <c r="HU38" s="333"/>
      <c r="HV38" s="333"/>
      <c r="HW38" s="334"/>
      <c r="HX38" s="335"/>
      <c r="HY38" s="333"/>
      <c r="HZ38" s="333"/>
      <c r="IA38" s="333"/>
      <c r="IB38" s="333"/>
      <c r="IC38" s="333"/>
      <c r="ID38" s="333"/>
      <c r="IE38" s="336"/>
    </row>
    <row r="39" spans="1:239" ht="35.25" customHeight="1">
      <c r="A39" s="178" t="s">
        <v>80</v>
      </c>
      <c r="B39" s="89"/>
      <c r="C39" s="89"/>
      <c r="D39" s="89"/>
      <c r="E39" s="90"/>
      <c r="F39" s="179" t="str">
        <f>'7.1.'!F39:AI39</f>
        <v>Прокладка оптоволоконного кабеля АСУТП</v>
      </c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1"/>
      <c r="AC39" s="258">
        <f>'7.1.'!AU39</f>
        <v>3000</v>
      </c>
      <c r="AD39" s="258"/>
      <c r="AE39" s="258"/>
      <c r="AF39" s="258"/>
      <c r="AG39" s="258"/>
      <c r="AH39" s="258"/>
      <c r="AI39" s="259"/>
      <c r="AJ39" s="88">
        <v>0</v>
      </c>
      <c r="AK39" s="89"/>
      <c r="AL39" s="89"/>
      <c r="AM39" s="89"/>
      <c r="AN39" s="90"/>
      <c r="AO39" s="88">
        <v>0</v>
      </c>
      <c r="AP39" s="89"/>
      <c r="AQ39" s="89"/>
      <c r="AR39" s="89"/>
      <c r="AS39" s="90"/>
      <c r="AT39" s="88">
        <v>0</v>
      </c>
      <c r="AU39" s="89"/>
      <c r="AV39" s="89"/>
      <c r="AW39" s="89"/>
      <c r="AX39" s="89"/>
      <c r="AY39" s="89"/>
      <c r="AZ39" s="90"/>
      <c r="BA39" s="88">
        <v>0</v>
      </c>
      <c r="BB39" s="89"/>
      <c r="BC39" s="89"/>
      <c r="BD39" s="89"/>
      <c r="BE39" s="89"/>
      <c r="BF39" s="90"/>
      <c r="BG39" s="88">
        <f t="shared" si="5"/>
        <v>0</v>
      </c>
      <c r="BH39" s="89"/>
      <c r="BI39" s="89"/>
      <c r="BJ39" s="89"/>
      <c r="BK39" s="89"/>
      <c r="BL39" s="89"/>
      <c r="BM39" s="90"/>
      <c r="BN39" s="88">
        <v>0</v>
      </c>
      <c r="BO39" s="89"/>
      <c r="BP39" s="89"/>
      <c r="BQ39" s="89"/>
      <c r="BR39" s="90"/>
      <c r="BS39" s="88">
        <v>0</v>
      </c>
      <c r="BT39" s="89"/>
      <c r="BU39" s="89"/>
      <c r="BV39" s="89"/>
      <c r="BW39" s="90"/>
      <c r="BX39" s="88">
        <v>0</v>
      </c>
      <c r="BY39" s="89"/>
      <c r="BZ39" s="89"/>
      <c r="CA39" s="89"/>
      <c r="CB39" s="89"/>
      <c r="CC39" s="89"/>
      <c r="CD39" s="90"/>
      <c r="CE39" s="88">
        <v>0</v>
      </c>
      <c r="CF39" s="89"/>
      <c r="CG39" s="89"/>
      <c r="CH39" s="89"/>
      <c r="CI39" s="89"/>
      <c r="CJ39" s="90"/>
      <c r="CK39" s="88">
        <f t="shared" si="6"/>
        <v>-3000</v>
      </c>
      <c r="CL39" s="89"/>
      <c r="CM39" s="89"/>
      <c r="CN39" s="89"/>
      <c r="CO39" s="89"/>
      <c r="CP39" s="89"/>
      <c r="CQ39" s="90"/>
      <c r="CR39" s="88">
        <f t="shared" si="7"/>
        <v>0</v>
      </c>
      <c r="CS39" s="89"/>
      <c r="CT39" s="89"/>
      <c r="CU39" s="89"/>
      <c r="CV39" s="90"/>
      <c r="CW39" s="88">
        <f t="shared" si="8"/>
        <v>0</v>
      </c>
      <c r="CX39" s="89"/>
      <c r="CY39" s="89"/>
      <c r="CZ39" s="89"/>
      <c r="DA39" s="90"/>
      <c r="DB39" s="88">
        <f t="shared" si="13"/>
        <v>0</v>
      </c>
      <c r="DC39" s="89"/>
      <c r="DD39" s="89"/>
      <c r="DE39" s="89"/>
      <c r="DF39" s="89"/>
      <c r="DG39" s="89"/>
      <c r="DH39" s="90"/>
      <c r="DI39" s="88">
        <f t="shared" si="9"/>
        <v>0</v>
      </c>
      <c r="DJ39" s="89"/>
      <c r="DK39" s="89"/>
      <c r="DL39" s="89"/>
      <c r="DM39" s="89"/>
      <c r="DN39" s="90"/>
      <c r="DO39" s="88">
        <f aca="true" t="shared" si="14" ref="DO39:DO71">SUM(DV39:ER39)</f>
        <v>0</v>
      </c>
      <c r="DP39" s="89"/>
      <c r="DQ39" s="89"/>
      <c r="DR39" s="89"/>
      <c r="DS39" s="89"/>
      <c r="DT39" s="89"/>
      <c r="DU39" s="90"/>
      <c r="DV39" s="88">
        <v>0</v>
      </c>
      <c r="DW39" s="89"/>
      <c r="DX39" s="89"/>
      <c r="DY39" s="89"/>
      <c r="DZ39" s="90"/>
      <c r="EA39" s="88">
        <v>0</v>
      </c>
      <c r="EB39" s="89"/>
      <c r="EC39" s="89"/>
      <c r="ED39" s="89"/>
      <c r="EE39" s="90"/>
      <c r="EF39" s="88">
        <v>0</v>
      </c>
      <c r="EG39" s="89"/>
      <c r="EH39" s="89"/>
      <c r="EI39" s="89"/>
      <c r="EJ39" s="89"/>
      <c r="EK39" s="89"/>
      <c r="EL39" s="90"/>
      <c r="EM39" s="88">
        <v>0</v>
      </c>
      <c r="EN39" s="89"/>
      <c r="EO39" s="89"/>
      <c r="EP39" s="89"/>
      <c r="EQ39" s="89"/>
      <c r="ER39" s="90"/>
      <c r="ES39" s="254"/>
      <c r="ET39" s="255"/>
      <c r="EU39" s="255"/>
      <c r="EV39" s="255"/>
      <c r="EW39" s="255"/>
      <c r="EX39" s="255"/>
      <c r="EY39" s="256"/>
      <c r="EZ39" s="254"/>
      <c r="FA39" s="255"/>
      <c r="FB39" s="255"/>
      <c r="FC39" s="255"/>
      <c r="FD39" s="255"/>
      <c r="FE39" s="255"/>
      <c r="FF39" s="256"/>
      <c r="FG39" s="254"/>
      <c r="FH39" s="255"/>
      <c r="FI39" s="255"/>
      <c r="FJ39" s="255"/>
      <c r="FK39" s="256"/>
      <c r="FL39" s="254"/>
      <c r="FM39" s="255"/>
      <c r="FN39" s="255"/>
      <c r="FO39" s="255"/>
      <c r="FP39" s="255"/>
      <c r="FQ39" s="255"/>
      <c r="FR39" s="256"/>
      <c r="FS39" s="254"/>
      <c r="FT39" s="255"/>
      <c r="FU39" s="255"/>
      <c r="FV39" s="255"/>
      <c r="FW39" s="255"/>
      <c r="FX39" s="255"/>
      <c r="FY39" s="256"/>
      <c r="FZ39" s="254"/>
      <c r="GA39" s="255"/>
      <c r="GB39" s="255"/>
      <c r="GC39" s="255"/>
      <c r="GD39" s="255"/>
      <c r="GE39" s="255"/>
      <c r="GF39" s="256"/>
      <c r="GG39" s="254"/>
      <c r="GH39" s="255"/>
      <c r="GI39" s="255"/>
      <c r="GJ39" s="255"/>
      <c r="GK39" s="255"/>
      <c r="GL39" s="255"/>
      <c r="GM39" s="255"/>
      <c r="GN39" s="256"/>
      <c r="GO39" s="254"/>
      <c r="GP39" s="255"/>
      <c r="GQ39" s="255"/>
      <c r="GR39" s="255"/>
      <c r="GS39" s="256"/>
      <c r="GT39" s="254"/>
      <c r="GU39" s="255"/>
      <c r="GV39" s="255"/>
      <c r="GW39" s="255"/>
      <c r="GX39" s="255"/>
      <c r="GY39" s="255"/>
      <c r="GZ39" s="256"/>
      <c r="HA39" s="254"/>
      <c r="HB39" s="255"/>
      <c r="HC39" s="255"/>
      <c r="HD39" s="255"/>
      <c r="HE39" s="255"/>
      <c r="HF39" s="255"/>
      <c r="HG39" s="256"/>
      <c r="HH39" s="254"/>
      <c r="HI39" s="255"/>
      <c r="HJ39" s="255"/>
      <c r="HK39" s="255"/>
      <c r="HL39" s="256"/>
      <c r="HM39" s="254"/>
      <c r="HN39" s="255"/>
      <c r="HO39" s="255"/>
      <c r="HP39" s="255"/>
      <c r="HQ39" s="256"/>
      <c r="HR39" s="254"/>
      <c r="HS39" s="255"/>
      <c r="HT39" s="255"/>
      <c r="HU39" s="255"/>
      <c r="HV39" s="255"/>
      <c r="HW39" s="256"/>
      <c r="HX39" s="254"/>
      <c r="HY39" s="255"/>
      <c r="HZ39" s="255"/>
      <c r="IA39" s="255"/>
      <c r="IB39" s="255"/>
      <c r="IC39" s="255"/>
      <c r="ID39" s="255"/>
      <c r="IE39" s="257"/>
    </row>
    <row r="40" spans="1:239" ht="10.5" customHeight="1" hidden="1">
      <c r="A40" s="178" t="str">
        <f>'7.1.'!A40:E40</f>
        <v>2</v>
      </c>
      <c r="B40" s="89"/>
      <c r="C40" s="89"/>
      <c r="D40" s="89"/>
      <c r="E40" s="90"/>
      <c r="F40" s="88" t="s">
        <v>22</v>
      </c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90"/>
      <c r="AC40" s="258">
        <f>AJ40+AO40+AT40+BA40</f>
        <v>0</v>
      </c>
      <c r="AD40" s="258"/>
      <c r="AE40" s="258"/>
      <c r="AF40" s="258"/>
      <c r="AG40" s="258"/>
      <c r="AH40" s="258"/>
      <c r="AI40" s="259"/>
      <c r="AJ40" s="118"/>
      <c r="AK40" s="119"/>
      <c r="AL40" s="119"/>
      <c r="AM40" s="119"/>
      <c r="AN40" s="120"/>
      <c r="AO40" s="118"/>
      <c r="AP40" s="119"/>
      <c r="AQ40" s="119"/>
      <c r="AR40" s="119"/>
      <c r="AS40" s="120"/>
      <c r="AT40" s="118"/>
      <c r="AU40" s="119"/>
      <c r="AV40" s="119"/>
      <c r="AW40" s="119"/>
      <c r="AX40" s="119"/>
      <c r="AY40" s="119"/>
      <c r="AZ40" s="120"/>
      <c r="BA40" s="118"/>
      <c r="BB40" s="119"/>
      <c r="BC40" s="119"/>
      <c r="BD40" s="119"/>
      <c r="BE40" s="119"/>
      <c r="BF40" s="120"/>
      <c r="BG40" s="88">
        <f t="shared" si="5"/>
        <v>0</v>
      </c>
      <c r="BH40" s="89"/>
      <c r="BI40" s="89"/>
      <c r="BJ40" s="89"/>
      <c r="BK40" s="89"/>
      <c r="BL40" s="89"/>
      <c r="BM40" s="90"/>
      <c r="BN40" s="118"/>
      <c r="BO40" s="119"/>
      <c r="BP40" s="119"/>
      <c r="BQ40" s="119"/>
      <c r="BR40" s="120"/>
      <c r="BS40" s="118"/>
      <c r="BT40" s="119"/>
      <c r="BU40" s="119"/>
      <c r="BV40" s="119"/>
      <c r="BW40" s="120"/>
      <c r="BX40" s="118"/>
      <c r="BY40" s="119"/>
      <c r="BZ40" s="119"/>
      <c r="CA40" s="119"/>
      <c r="CB40" s="119"/>
      <c r="CC40" s="119"/>
      <c r="CD40" s="120"/>
      <c r="CE40" s="118"/>
      <c r="CF40" s="119"/>
      <c r="CG40" s="119"/>
      <c r="CH40" s="119"/>
      <c r="CI40" s="119"/>
      <c r="CJ40" s="120"/>
      <c r="CK40" s="88">
        <f t="shared" si="6"/>
        <v>0</v>
      </c>
      <c r="CL40" s="89"/>
      <c r="CM40" s="89"/>
      <c r="CN40" s="89"/>
      <c r="CO40" s="89"/>
      <c r="CP40" s="89"/>
      <c r="CQ40" s="90"/>
      <c r="CR40" s="88">
        <f t="shared" si="7"/>
        <v>0</v>
      </c>
      <c r="CS40" s="89"/>
      <c r="CT40" s="89"/>
      <c r="CU40" s="89"/>
      <c r="CV40" s="90"/>
      <c r="CW40" s="88">
        <f t="shared" si="8"/>
        <v>0</v>
      </c>
      <c r="CX40" s="89"/>
      <c r="CY40" s="89"/>
      <c r="CZ40" s="89"/>
      <c r="DA40" s="90"/>
      <c r="DB40" s="88">
        <f t="shared" si="13"/>
        <v>0</v>
      </c>
      <c r="DC40" s="89"/>
      <c r="DD40" s="89"/>
      <c r="DE40" s="89"/>
      <c r="DF40" s="89"/>
      <c r="DG40" s="89"/>
      <c r="DH40" s="90"/>
      <c r="DI40" s="88">
        <f t="shared" si="9"/>
        <v>0</v>
      </c>
      <c r="DJ40" s="89"/>
      <c r="DK40" s="89"/>
      <c r="DL40" s="89"/>
      <c r="DM40" s="89"/>
      <c r="DN40" s="90"/>
      <c r="DO40" s="88">
        <f t="shared" si="14"/>
        <v>0</v>
      </c>
      <c r="DP40" s="89"/>
      <c r="DQ40" s="89"/>
      <c r="DR40" s="89"/>
      <c r="DS40" s="89"/>
      <c r="DT40" s="89"/>
      <c r="DU40" s="90"/>
      <c r="DV40" s="118"/>
      <c r="DW40" s="119"/>
      <c r="DX40" s="119"/>
      <c r="DY40" s="119"/>
      <c r="DZ40" s="120"/>
      <c r="EA40" s="118"/>
      <c r="EB40" s="119"/>
      <c r="EC40" s="119"/>
      <c r="ED40" s="119"/>
      <c r="EE40" s="120"/>
      <c r="EF40" s="118"/>
      <c r="EG40" s="119"/>
      <c r="EH40" s="119"/>
      <c r="EI40" s="119"/>
      <c r="EJ40" s="119"/>
      <c r="EK40" s="119"/>
      <c r="EL40" s="120"/>
      <c r="EM40" s="118"/>
      <c r="EN40" s="119"/>
      <c r="EO40" s="119"/>
      <c r="EP40" s="119"/>
      <c r="EQ40" s="119"/>
      <c r="ER40" s="120"/>
      <c r="ES40" s="335"/>
      <c r="ET40" s="333"/>
      <c r="EU40" s="333"/>
      <c r="EV40" s="333"/>
      <c r="EW40" s="333"/>
      <c r="EX40" s="333"/>
      <c r="EY40" s="334"/>
      <c r="EZ40" s="335"/>
      <c r="FA40" s="333"/>
      <c r="FB40" s="333"/>
      <c r="FC40" s="333"/>
      <c r="FD40" s="333"/>
      <c r="FE40" s="333"/>
      <c r="FF40" s="334"/>
      <c r="FG40" s="335"/>
      <c r="FH40" s="333"/>
      <c r="FI40" s="333"/>
      <c r="FJ40" s="333"/>
      <c r="FK40" s="334"/>
      <c r="FL40" s="335"/>
      <c r="FM40" s="333"/>
      <c r="FN40" s="333"/>
      <c r="FO40" s="333"/>
      <c r="FP40" s="333"/>
      <c r="FQ40" s="333"/>
      <c r="FR40" s="334"/>
      <c r="FS40" s="335"/>
      <c r="FT40" s="333"/>
      <c r="FU40" s="333"/>
      <c r="FV40" s="333"/>
      <c r="FW40" s="333"/>
      <c r="FX40" s="333"/>
      <c r="FY40" s="334"/>
      <c r="FZ40" s="335"/>
      <c r="GA40" s="333"/>
      <c r="GB40" s="333"/>
      <c r="GC40" s="333"/>
      <c r="GD40" s="333"/>
      <c r="GE40" s="333"/>
      <c r="GF40" s="334"/>
      <c r="GG40" s="335"/>
      <c r="GH40" s="333"/>
      <c r="GI40" s="333"/>
      <c r="GJ40" s="333"/>
      <c r="GK40" s="333"/>
      <c r="GL40" s="333"/>
      <c r="GM40" s="333"/>
      <c r="GN40" s="334"/>
      <c r="GO40" s="335"/>
      <c r="GP40" s="333"/>
      <c r="GQ40" s="333"/>
      <c r="GR40" s="333"/>
      <c r="GS40" s="334"/>
      <c r="GT40" s="335"/>
      <c r="GU40" s="333"/>
      <c r="GV40" s="333"/>
      <c r="GW40" s="333"/>
      <c r="GX40" s="333"/>
      <c r="GY40" s="333"/>
      <c r="GZ40" s="334"/>
      <c r="HA40" s="335"/>
      <c r="HB40" s="333"/>
      <c r="HC40" s="333"/>
      <c r="HD40" s="333"/>
      <c r="HE40" s="333"/>
      <c r="HF40" s="333"/>
      <c r="HG40" s="334"/>
      <c r="HH40" s="335"/>
      <c r="HI40" s="333"/>
      <c r="HJ40" s="333"/>
      <c r="HK40" s="333"/>
      <c r="HL40" s="334"/>
      <c r="HM40" s="335"/>
      <c r="HN40" s="333"/>
      <c r="HO40" s="333"/>
      <c r="HP40" s="333"/>
      <c r="HQ40" s="334"/>
      <c r="HR40" s="335"/>
      <c r="HS40" s="333"/>
      <c r="HT40" s="333"/>
      <c r="HU40" s="333"/>
      <c r="HV40" s="333"/>
      <c r="HW40" s="334"/>
      <c r="HX40" s="335"/>
      <c r="HY40" s="333"/>
      <c r="HZ40" s="333"/>
      <c r="IA40" s="333"/>
      <c r="IB40" s="333"/>
      <c r="IC40" s="333"/>
      <c r="ID40" s="333"/>
      <c r="IE40" s="336"/>
    </row>
    <row r="41" spans="1:239" ht="21" customHeight="1" hidden="1">
      <c r="A41" s="178" t="str">
        <f>'7.1.'!A41:E41</f>
        <v>…</v>
      </c>
      <c r="B41" s="89"/>
      <c r="C41" s="89"/>
      <c r="D41" s="89"/>
      <c r="E41" s="90"/>
      <c r="F41" s="88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90"/>
      <c r="AC41" s="258">
        <f>AJ41+AO41+AT41+BA41</f>
        <v>0</v>
      </c>
      <c r="AD41" s="258"/>
      <c r="AE41" s="258"/>
      <c r="AF41" s="258"/>
      <c r="AG41" s="258"/>
      <c r="AH41" s="258"/>
      <c r="AI41" s="259"/>
      <c r="AJ41" s="118"/>
      <c r="AK41" s="119"/>
      <c r="AL41" s="119"/>
      <c r="AM41" s="119"/>
      <c r="AN41" s="120"/>
      <c r="AO41" s="118"/>
      <c r="AP41" s="119"/>
      <c r="AQ41" s="119"/>
      <c r="AR41" s="119"/>
      <c r="AS41" s="120"/>
      <c r="AT41" s="118"/>
      <c r="AU41" s="119"/>
      <c r="AV41" s="119"/>
      <c r="AW41" s="119"/>
      <c r="AX41" s="119"/>
      <c r="AY41" s="119"/>
      <c r="AZ41" s="120"/>
      <c r="BA41" s="118"/>
      <c r="BB41" s="119"/>
      <c r="BC41" s="119"/>
      <c r="BD41" s="119"/>
      <c r="BE41" s="119"/>
      <c r="BF41" s="120"/>
      <c r="BG41" s="88">
        <f t="shared" si="5"/>
        <v>0</v>
      </c>
      <c r="BH41" s="89"/>
      <c r="BI41" s="89"/>
      <c r="BJ41" s="89"/>
      <c r="BK41" s="89"/>
      <c r="BL41" s="89"/>
      <c r="BM41" s="90"/>
      <c r="BN41" s="118"/>
      <c r="BO41" s="119"/>
      <c r="BP41" s="119"/>
      <c r="BQ41" s="119"/>
      <c r="BR41" s="120"/>
      <c r="BS41" s="118"/>
      <c r="BT41" s="119"/>
      <c r="BU41" s="119"/>
      <c r="BV41" s="119"/>
      <c r="BW41" s="120"/>
      <c r="BX41" s="118"/>
      <c r="BY41" s="119"/>
      <c r="BZ41" s="119"/>
      <c r="CA41" s="119"/>
      <c r="CB41" s="119"/>
      <c r="CC41" s="119"/>
      <c r="CD41" s="120"/>
      <c r="CE41" s="118"/>
      <c r="CF41" s="119"/>
      <c r="CG41" s="119"/>
      <c r="CH41" s="119"/>
      <c r="CI41" s="119"/>
      <c r="CJ41" s="120"/>
      <c r="CK41" s="88">
        <f t="shared" si="6"/>
        <v>0</v>
      </c>
      <c r="CL41" s="89"/>
      <c r="CM41" s="89"/>
      <c r="CN41" s="89"/>
      <c r="CO41" s="89"/>
      <c r="CP41" s="89"/>
      <c r="CQ41" s="90"/>
      <c r="CR41" s="88">
        <f t="shared" si="7"/>
        <v>0</v>
      </c>
      <c r="CS41" s="89"/>
      <c r="CT41" s="89"/>
      <c r="CU41" s="89"/>
      <c r="CV41" s="90"/>
      <c r="CW41" s="88">
        <f t="shared" si="8"/>
        <v>0</v>
      </c>
      <c r="CX41" s="89"/>
      <c r="CY41" s="89"/>
      <c r="CZ41" s="89"/>
      <c r="DA41" s="90"/>
      <c r="DB41" s="88">
        <f t="shared" si="13"/>
        <v>0</v>
      </c>
      <c r="DC41" s="89"/>
      <c r="DD41" s="89"/>
      <c r="DE41" s="89"/>
      <c r="DF41" s="89"/>
      <c r="DG41" s="89"/>
      <c r="DH41" s="90"/>
      <c r="DI41" s="88">
        <f t="shared" si="9"/>
        <v>0</v>
      </c>
      <c r="DJ41" s="89"/>
      <c r="DK41" s="89"/>
      <c r="DL41" s="89"/>
      <c r="DM41" s="89"/>
      <c r="DN41" s="90"/>
      <c r="DO41" s="88">
        <f t="shared" si="14"/>
        <v>0</v>
      </c>
      <c r="DP41" s="89"/>
      <c r="DQ41" s="89"/>
      <c r="DR41" s="89"/>
      <c r="DS41" s="89"/>
      <c r="DT41" s="89"/>
      <c r="DU41" s="90"/>
      <c r="DV41" s="118"/>
      <c r="DW41" s="119"/>
      <c r="DX41" s="119"/>
      <c r="DY41" s="119"/>
      <c r="DZ41" s="120"/>
      <c r="EA41" s="118"/>
      <c r="EB41" s="119"/>
      <c r="EC41" s="119"/>
      <c r="ED41" s="119"/>
      <c r="EE41" s="120"/>
      <c r="EF41" s="118"/>
      <c r="EG41" s="119"/>
      <c r="EH41" s="119"/>
      <c r="EI41" s="119"/>
      <c r="EJ41" s="119"/>
      <c r="EK41" s="119"/>
      <c r="EL41" s="120"/>
      <c r="EM41" s="118"/>
      <c r="EN41" s="119"/>
      <c r="EO41" s="119"/>
      <c r="EP41" s="119"/>
      <c r="EQ41" s="119"/>
      <c r="ER41" s="120"/>
      <c r="ES41" s="335"/>
      <c r="ET41" s="333"/>
      <c r="EU41" s="333"/>
      <c r="EV41" s="333"/>
      <c r="EW41" s="333"/>
      <c r="EX41" s="333"/>
      <c r="EY41" s="334"/>
      <c r="EZ41" s="335"/>
      <c r="FA41" s="333"/>
      <c r="FB41" s="333"/>
      <c r="FC41" s="333"/>
      <c r="FD41" s="333"/>
      <c r="FE41" s="333"/>
      <c r="FF41" s="334"/>
      <c r="FG41" s="335"/>
      <c r="FH41" s="333"/>
      <c r="FI41" s="333"/>
      <c r="FJ41" s="333"/>
      <c r="FK41" s="334"/>
      <c r="FL41" s="335"/>
      <c r="FM41" s="333"/>
      <c r="FN41" s="333"/>
      <c r="FO41" s="333"/>
      <c r="FP41" s="333"/>
      <c r="FQ41" s="333"/>
      <c r="FR41" s="334"/>
      <c r="FS41" s="335"/>
      <c r="FT41" s="333"/>
      <c r="FU41" s="333"/>
      <c r="FV41" s="333"/>
      <c r="FW41" s="333"/>
      <c r="FX41" s="333"/>
      <c r="FY41" s="334"/>
      <c r="FZ41" s="335"/>
      <c r="GA41" s="333"/>
      <c r="GB41" s="333"/>
      <c r="GC41" s="333"/>
      <c r="GD41" s="333"/>
      <c r="GE41" s="333"/>
      <c r="GF41" s="334"/>
      <c r="GG41" s="335"/>
      <c r="GH41" s="333"/>
      <c r="GI41" s="333"/>
      <c r="GJ41" s="333"/>
      <c r="GK41" s="333"/>
      <c r="GL41" s="333"/>
      <c r="GM41" s="333"/>
      <c r="GN41" s="334"/>
      <c r="GO41" s="335"/>
      <c r="GP41" s="333"/>
      <c r="GQ41" s="333"/>
      <c r="GR41" s="333"/>
      <c r="GS41" s="334"/>
      <c r="GT41" s="335"/>
      <c r="GU41" s="333"/>
      <c r="GV41" s="333"/>
      <c r="GW41" s="333"/>
      <c r="GX41" s="333"/>
      <c r="GY41" s="333"/>
      <c r="GZ41" s="334"/>
      <c r="HA41" s="335"/>
      <c r="HB41" s="333"/>
      <c r="HC41" s="333"/>
      <c r="HD41" s="333"/>
      <c r="HE41" s="333"/>
      <c r="HF41" s="333"/>
      <c r="HG41" s="334"/>
      <c r="HH41" s="335"/>
      <c r="HI41" s="333"/>
      <c r="HJ41" s="333"/>
      <c r="HK41" s="333"/>
      <c r="HL41" s="334"/>
      <c r="HM41" s="335"/>
      <c r="HN41" s="333"/>
      <c r="HO41" s="333"/>
      <c r="HP41" s="333"/>
      <c r="HQ41" s="334"/>
      <c r="HR41" s="335"/>
      <c r="HS41" s="333"/>
      <c r="HT41" s="333"/>
      <c r="HU41" s="333"/>
      <c r="HV41" s="333"/>
      <c r="HW41" s="334"/>
      <c r="HX41" s="335"/>
      <c r="HY41" s="333"/>
      <c r="HZ41" s="333"/>
      <c r="IA41" s="333"/>
      <c r="IB41" s="333"/>
      <c r="IC41" s="333"/>
      <c r="ID41" s="333"/>
      <c r="IE41" s="336"/>
    </row>
    <row r="42" spans="1:239" s="22" customFormat="1" ht="57.75" customHeight="1">
      <c r="A42" s="174" t="str">
        <f>'7.1.'!A42:E42</f>
        <v>1.3.</v>
      </c>
      <c r="B42" s="119"/>
      <c r="C42" s="119"/>
      <c r="D42" s="119"/>
      <c r="E42" s="120"/>
      <c r="F42" s="175" t="str">
        <f>'7.1.'!F42:AI42</f>
        <v>Установка устройств регулирования напряжения и компенсации реактивной мощности</v>
      </c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7"/>
      <c r="AC42" s="176">
        <f>AC43</f>
        <v>0</v>
      </c>
      <c r="AD42" s="176"/>
      <c r="AE42" s="176"/>
      <c r="AF42" s="176"/>
      <c r="AG42" s="176"/>
      <c r="AH42" s="176"/>
      <c r="AI42" s="177"/>
      <c r="AJ42" s="118">
        <f>AJ43</f>
        <v>0</v>
      </c>
      <c r="AK42" s="119"/>
      <c r="AL42" s="119"/>
      <c r="AM42" s="119"/>
      <c r="AN42" s="120"/>
      <c r="AO42" s="118">
        <f>AO43</f>
        <v>0</v>
      </c>
      <c r="AP42" s="119"/>
      <c r="AQ42" s="119"/>
      <c r="AR42" s="119"/>
      <c r="AS42" s="120"/>
      <c r="AT42" s="118">
        <f>AT43</f>
        <v>0</v>
      </c>
      <c r="AU42" s="119"/>
      <c r="AV42" s="119"/>
      <c r="AW42" s="119"/>
      <c r="AX42" s="119"/>
      <c r="AY42" s="119"/>
      <c r="AZ42" s="120"/>
      <c r="BA42" s="118">
        <f>BA43</f>
        <v>0</v>
      </c>
      <c r="BB42" s="119"/>
      <c r="BC42" s="119"/>
      <c r="BD42" s="119"/>
      <c r="BE42" s="119"/>
      <c r="BF42" s="120"/>
      <c r="BG42" s="118">
        <f>BG43</f>
        <v>0</v>
      </c>
      <c r="BH42" s="119"/>
      <c r="BI42" s="119"/>
      <c r="BJ42" s="119"/>
      <c r="BK42" s="119"/>
      <c r="BL42" s="119"/>
      <c r="BM42" s="120"/>
      <c r="BN42" s="118">
        <f>BN43</f>
        <v>0</v>
      </c>
      <c r="BO42" s="119"/>
      <c r="BP42" s="119"/>
      <c r="BQ42" s="119"/>
      <c r="BR42" s="120"/>
      <c r="BS42" s="118">
        <f>BS43</f>
        <v>0</v>
      </c>
      <c r="BT42" s="119"/>
      <c r="BU42" s="119"/>
      <c r="BV42" s="119"/>
      <c r="BW42" s="120"/>
      <c r="BX42" s="118">
        <f>BX43</f>
        <v>0</v>
      </c>
      <c r="BY42" s="119"/>
      <c r="BZ42" s="119"/>
      <c r="CA42" s="119"/>
      <c r="CB42" s="119"/>
      <c r="CC42" s="119"/>
      <c r="CD42" s="120"/>
      <c r="CE42" s="118">
        <f>CE43</f>
        <v>0</v>
      </c>
      <c r="CF42" s="119"/>
      <c r="CG42" s="119"/>
      <c r="CH42" s="119"/>
      <c r="CI42" s="119"/>
      <c r="CJ42" s="120"/>
      <c r="CK42" s="118">
        <f t="shared" si="6"/>
        <v>0</v>
      </c>
      <c r="CL42" s="119"/>
      <c r="CM42" s="119"/>
      <c r="CN42" s="119"/>
      <c r="CO42" s="119"/>
      <c r="CP42" s="119"/>
      <c r="CQ42" s="120"/>
      <c r="CR42" s="118">
        <f t="shared" si="7"/>
        <v>0</v>
      </c>
      <c r="CS42" s="119"/>
      <c r="CT42" s="119"/>
      <c r="CU42" s="119"/>
      <c r="CV42" s="120"/>
      <c r="CW42" s="118">
        <f t="shared" si="8"/>
        <v>0</v>
      </c>
      <c r="CX42" s="119"/>
      <c r="CY42" s="119"/>
      <c r="CZ42" s="119"/>
      <c r="DA42" s="120"/>
      <c r="DB42" s="118">
        <f t="shared" si="13"/>
        <v>0</v>
      </c>
      <c r="DC42" s="119"/>
      <c r="DD42" s="119"/>
      <c r="DE42" s="119"/>
      <c r="DF42" s="119"/>
      <c r="DG42" s="119"/>
      <c r="DH42" s="120"/>
      <c r="DI42" s="118">
        <f t="shared" si="9"/>
        <v>0</v>
      </c>
      <c r="DJ42" s="119"/>
      <c r="DK42" s="119"/>
      <c r="DL42" s="119"/>
      <c r="DM42" s="119"/>
      <c r="DN42" s="120"/>
      <c r="DO42" s="118">
        <f t="shared" si="14"/>
        <v>0</v>
      </c>
      <c r="DP42" s="119"/>
      <c r="DQ42" s="119"/>
      <c r="DR42" s="119"/>
      <c r="DS42" s="119"/>
      <c r="DT42" s="119"/>
      <c r="DU42" s="120"/>
      <c r="DV42" s="118">
        <f>DV43</f>
        <v>0</v>
      </c>
      <c r="DW42" s="119"/>
      <c r="DX42" s="119"/>
      <c r="DY42" s="119"/>
      <c r="DZ42" s="120"/>
      <c r="EA42" s="118">
        <f>EA43</f>
        <v>0</v>
      </c>
      <c r="EB42" s="119"/>
      <c r="EC42" s="119"/>
      <c r="ED42" s="119"/>
      <c r="EE42" s="120"/>
      <c r="EF42" s="118">
        <f>EF43</f>
        <v>0</v>
      </c>
      <c r="EG42" s="119"/>
      <c r="EH42" s="119"/>
      <c r="EI42" s="119"/>
      <c r="EJ42" s="119"/>
      <c r="EK42" s="119"/>
      <c r="EL42" s="120"/>
      <c r="EM42" s="118">
        <f>EM43</f>
        <v>0</v>
      </c>
      <c r="EN42" s="119"/>
      <c r="EO42" s="119"/>
      <c r="EP42" s="119"/>
      <c r="EQ42" s="119"/>
      <c r="ER42" s="120"/>
      <c r="ES42" s="335"/>
      <c r="ET42" s="333"/>
      <c r="EU42" s="333"/>
      <c r="EV42" s="333"/>
      <c r="EW42" s="333"/>
      <c r="EX42" s="333"/>
      <c r="EY42" s="334"/>
      <c r="EZ42" s="335"/>
      <c r="FA42" s="333"/>
      <c r="FB42" s="333"/>
      <c r="FC42" s="333"/>
      <c r="FD42" s="333"/>
      <c r="FE42" s="333"/>
      <c r="FF42" s="334"/>
      <c r="FG42" s="335"/>
      <c r="FH42" s="333"/>
      <c r="FI42" s="333"/>
      <c r="FJ42" s="333"/>
      <c r="FK42" s="334"/>
      <c r="FL42" s="335"/>
      <c r="FM42" s="333"/>
      <c r="FN42" s="333"/>
      <c r="FO42" s="333"/>
      <c r="FP42" s="333"/>
      <c r="FQ42" s="333"/>
      <c r="FR42" s="334"/>
      <c r="FS42" s="335"/>
      <c r="FT42" s="333"/>
      <c r="FU42" s="333"/>
      <c r="FV42" s="333"/>
      <c r="FW42" s="333"/>
      <c r="FX42" s="333"/>
      <c r="FY42" s="334"/>
      <c r="FZ42" s="335"/>
      <c r="GA42" s="333"/>
      <c r="GB42" s="333"/>
      <c r="GC42" s="333"/>
      <c r="GD42" s="333"/>
      <c r="GE42" s="333"/>
      <c r="GF42" s="334"/>
      <c r="GG42" s="335"/>
      <c r="GH42" s="333"/>
      <c r="GI42" s="333"/>
      <c r="GJ42" s="333"/>
      <c r="GK42" s="333"/>
      <c r="GL42" s="333"/>
      <c r="GM42" s="333"/>
      <c r="GN42" s="334"/>
      <c r="GO42" s="335"/>
      <c r="GP42" s="333"/>
      <c r="GQ42" s="333"/>
      <c r="GR42" s="333"/>
      <c r="GS42" s="334"/>
      <c r="GT42" s="335"/>
      <c r="GU42" s="333"/>
      <c r="GV42" s="333"/>
      <c r="GW42" s="333"/>
      <c r="GX42" s="333"/>
      <c r="GY42" s="333"/>
      <c r="GZ42" s="334"/>
      <c r="HA42" s="335"/>
      <c r="HB42" s="333"/>
      <c r="HC42" s="333"/>
      <c r="HD42" s="333"/>
      <c r="HE42" s="333"/>
      <c r="HF42" s="333"/>
      <c r="HG42" s="334"/>
      <c r="HH42" s="335"/>
      <c r="HI42" s="333"/>
      <c r="HJ42" s="333"/>
      <c r="HK42" s="333"/>
      <c r="HL42" s="334"/>
      <c r="HM42" s="335"/>
      <c r="HN42" s="333"/>
      <c r="HO42" s="333"/>
      <c r="HP42" s="333"/>
      <c r="HQ42" s="334"/>
      <c r="HR42" s="335"/>
      <c r="HS42" s="333"/>
      <c r="HT42" s="333"/>
      <c r="HU42" s="333"/>
      <c r="HV42" s="333"/>
      <c r="HW42" s="334"/>
      <c r="HX42" s="335"/>
      <c r="HY42" s="333"/>
      <c r="HZ42" s="333"/>
      <c r="IA42" s="333"/>
      <c r="IB42" s="333"/>
      <c r="IC42" s="333"/>
      <c r="ID42" s="333"/>
      <c r="IE42" s="336"/>
    </row>
    <row r="43" spans="1:239" ht="37.5" customHeight="1" hidden="1">
      <c r="A43" s="178" t="str">
        <f>'7.1.'!A43:E43</f>
        <v>1.3.1.</v>
      </c>
      <c r="B43" s="89"/>
      <c r="C43" s="89"/>
      <c r="D43" s="89"/>
      <c r="E43" s="90"/>
      <c r="F43" s="179" t="str">
        <f>'7.1.'!F43:AI43</f>
        <v>Закупка и установка двух  конденсаторных установок 1000 кВАр 6 кВ</v>
      </c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1"/>
      <c r="AC43" s="258">
        <f>'7.1.'!AU43</f>
        <v>0</v>
      </c>
      <c r="AD43" s="258"/>
      <c r="AE43" s="258"/>
      <c r="AF43" s="258"/>
      <c r="AG43" s="258"/>
      <c r="AH43" s="258"/>
      <c r="AI43" s="259"/>
      <c r="AJ43" s="88">
        <v>0</v>
      </c>
      <c r="AK43" s="89"/>
      <c r="AL43" s="89"/>
      <c r="AM43" s="89"/>
      <c r="AN43" s="90"/>
      <c r="AO43" s="88">
        <v>0</v>
      </c>
      <c r="AP43" s="89"/>
      <c r="AQ43" s="89"/>
      <c r="AR43" s="89"/>
      <c r="AS43" s="90"/>
      <c r="AT43" s="88">
        <v>0</v>
      </c>
      <c r="AU43" s="89"/>
      <c r="AV43" s="89"/>
      <c r="AW43" s="89"/>
      <c r="AX43" s="89"/>
      <c r="AY43" s="89"/>
      <c r="AZ43" s="90"/>
      <c r="BA43" s="88">
        <v>0</v>
      </c>
      <c r="BB43" s="89"/>
      <c r="BC43" s="89"/>
      <c r="BD43" s="89"/>
      <c r="BE43" s="89"/>
      <c r="BF43" s="90"/>
      <c r="BG43" s="88">
        <f>BN43+BS43+BX43+CE43</f>
        <v>0</v>
      </c>
      <c r="BH43" s="89"/>
      <c r="BI43" s="89"/>
      <c r="BJ43" s="89"/>
      <c r="BK43" s="89"/>
      <c r="BL43" s="89"/>
      <c r="BM43" s="90"/>
      <c r="BN43" s="88">
        <v>0</v>
      </c>
      <c r="BO43" s="89"/>
      <c r="BP43" s="89"/>
      <c r="BQ43" s="89"/>
      <c r="BR43" s="90"/>
      <c r="BS43" s="88">
        <v>0</v>
      </c>
      <c r="BT43" s="89"/>
      <c r="BU43" s="89"/>
      <c r="BV43" s="89"/>
      <c r="BW43" s="90"/>
      <c r="BX43" s="88">
        <v>0</v>
      </c>
      <c r="BY43" s="89"/>
      <c r="BZ43" s="89"/>
      <c r="CA43" s="89"/>
      <c r="CB43" s="89"/>
      <c r="CC43" s="89"/>
      <c r="CD43" s="90"/>
      <c r="CE43" s="88">
        <v>0</v>
      </c>
      <c r="CF43" s="89"/>
      <c r="CG43" s="89"/>
      <c r="CH43" s="89"/>
      <c r="CI43" s="89"/>
      <c r="CJ43" s="90"/>
      <c r="CK43" s="118">
        <f aca="true" t="shared" si="15" ref="CK43:CK71">BG43-AC43</f>
        <v>0</v>
      </c>
      <c r="CL43" s="119"/>
      <c r="CM43" s="119"/>
      <c r="CN43" s="119"/>
      <c r="CO43" s="119"/>
      <c r="CP43" s="119"/>
      <c r="CQ43" s="120"/>
      <c r="CR43" s="88">
        <f t="shared" si="7"/>
        <v>0</v>
      </c>
      <c r="CS43" s="89"/>
      <c r="CT43" s="89"/>
      <c r="CU43" s="89"/>
      <c r="CV43" s="90"/>
      <c r="CW43" s="88">
        <f t="shared" si="8"/>
        <v>0</v>
      </c>
      <c r="CX43" s="89"/>
      <c r="CY43" s="89"/>
      <c r="CZ43" s="89"/>
      <c r="DA43" s="90"/>
      <c r="DB43" s="88">
        <f t="shared" si="13"/>
        <v>0</v>
      </c>
      <c r="DC43" s="89"/>
      <c r="DD43" s="89"/>
      <c r="DE43" s="89"/>
      <c r="DF43" s="89"/>
      <c r="DG43" s="89"/>
      <c r="DH43" s="90"/>
      <c r="DI43" s="88">
        <f t="shared" si="9"/>
        <v>0</v>
      </c>
      <c r="DJ43" s="89"/>
      <c r="DK43" s="89"/>
      <c r="DL43" s="89"/>
      <c r="DM43" s="89"/>
      <c r="DN43" s="90"/>
      <c r="DO43" s="88">
        <f t="shared" si="14"/>
        <v>0</v>
      </c>
      <c r="DP43" s="89"/>
      <c r="DQ43" s="89"/>
      <c r="DR43" s="89"/>
      <c r="DS43" s="89"/>
      <c r="DT43" s="89"/>
      <c r="DU43" s="90"/>
      <c r="DV43" s="88">
        <v>0</v>
      </c>
      <c r="DW43" s="89"/>
      <c r="DX43" s="89"/>
      <c r="DY43" s="89"/>
      <c r="DZ43" s="90"/>
      <c r="EA43" s="88">
        <v>0</v>
      </c>
      <c r="EB43" s="89"/>
      <c r="EC43" s="89"/>
      <c r="ED43" s="89"/>
      <c r="EE43" s="90"/>
      <c r="EF43" s="88">
        <v>0</v>
      </c>
      <c r="EG43" s="89"/>
      <c r="EH43" s="89"/>
      <c r="EI43" s="89"/>
      <c r="EJ43" s="89"/>
      <c r="EK43" s="89"/>
      <c r="EL43" s="90"/>
      <c r="EM43" s="88">
        <v>0</v>
      </c>
      <c r="EN43" s="89"/>
      <c r="EO43" s="89"/>
      <c r="EP43" s="89"/>
      <c r="EQ43" s="89"/>
      <c r="ER43" s="90"/>
      <c r="ES43" s="254"/>
      <c r="ET43" s="255"/>
      <c r="EU43" s="255"/>
      <c r="EV43" s="255"/>
      <c r="EW43" s="255"/>
      <c r="EX43" s="255"/>
      <c r="EY43" s="256"/>
      <c r="EZ43" s="254"/>
      <c r="FA43" s="255"/>
      <c r="FB43" s="255"/>
      <c r="FC43" s="255"/>
      <c r="FD43" s="255"/>
      <c r="FE43" s="255"/>
      <c r="FF43" s="256"/>
      <c r="FG43" s="254"/>
      <c r="FH43" s="255"/>
      <c r="FI43" s="255"/>
      <c r="FJ43" s="255"/>
      <c r="FK43" s="256"/>
      <c r="FL43" s="254"/>
      <c r="FM43" s="255"/>
      <c r="FN43" s="255"/>
      <c r="FO43" s="255"/>
      <c r="FP43" s="255"/>
      <c r="FQ43" s="255"/>
      <c r="FR43" s="256"/>
      <c r="FS43" s="254"/>
      <c r="FT43" s="255"/>
      <c r="FU43" s="255"/>
      <c r="FV43" s="255"/>
      <c r="FW43" s="255"/>
      <c r="FX43" s="255"/>
      <c r="FY43" s="256"/>
      <c r="FZ43" s="254"/>
      <c r="GA43" s="255"/>
      <c r="GB43" s="255"/>
      <c r="GC43" s="255"/>
      <c r="GD43" s="255"/>
      <c r="GE43" s="255"/>
      <c r="GF43" s="256"/>
      <c r="GG43" s="254"/>
      <c r="GH43" s="255"/>
      <c r="GI43" s="255"/>
      <c r="GJ43" s="255"/>
      <c r="GK43" s="255"/>
      <c r="GL43" s="255"/>
      <c r="GM43" s="255"/>
      <c r="GN43" s="256"/>
      <c r="GO43" s="254"/>
      <c r="GP43" s="255"/>
      <c r="GQ43" s="255"/>
      <c r="GR43" s="255"/>
      <c r="GS43" s="256"/>
      <c r="GT43" s="254"/>
      <c r="GU43" s="255"/>
      <c r="GV43" s="255"/>
      <c r="GW43" s="255"/>
      <c r="GX43" s="255"/>
      <c r="GY43" s="255"/>
      <c r="GZ43" s="256"/>
      <c r="HA43" s="254"/>
      <c r="HB43" s="255"/>
      <c r="HC43" s="255"/>
      <c r="HD43" s="255"/>
      <c r="HE43" s="255"/>
      <c r="HF43" s="255"/>
      <c r="HG43" s="256"/>
      <c r="HH43" s="254"/>
      <c r="HI43" s="255"/>
      <c r="HJ43" s="255"/>
      <c r="HK43" s="255"/>
      <c r="HL43" s="256"/>
      <c r="HM43" s="254"/>
      <c r="HN43" s="255"/>
      <c r="HO43" s="255"/>
      <c r="HP43" s="255"/>
      <c r="HQ43" s="256"/>
      <c r="HR43" s="254"/>
      <c r="HS43" s="255"/>
      <c r="HT43" s="255"/>
      <c r="HU43" s="255"/>
      <c r="HV43" s="255"/>
      <c r="HW43" s="256"/>
      <c r="HX43" s="254"/>
      <c r="HY43" s="255"/>
      <c r="HZ43" s="255"/>
      <c r="IA43" s="255"/>
      <c r="IB43" s="255"/>
      <c r="IC43" s="255"/>
      <c r="ID43" s="255"/>
      <c r="IE43" s="257"/>
    </row>
    <row r="44" spans="1:239" ht="10.5" customHeight="1" hidden="1">
      <c r="A44" s="178" t="str">
        <f>'7.1.'!A44:E44</f>
        <v>2</v>
      </c>
      <c r="B44" s="89"/>
      <c r="C44" s="89"/>
      <c r="D44" s="89"/>
      <c r="E44" s="90"/>
      <c r="F44" s="179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1"/>
      <c r="AC44" s="176"/>
      <c r="AD44" s="176"/>
      <c r="AE44" s="176"/>
      <c r="AF44" s="176"/>
      <c r="AG44" s="176"/>
      <c r="AH44" s="176"/>
      <c r="AI44" s="177"/>
      <c r="AJ44" s="88"/>
      <c r="AK44" s="89"/>
      <c r="AL44" s="89"/>
      <c r="AM44" s="89"/>
      <c r="AN44" s="90"/>
      <c r="AO44" s="88"/>
      <c r="AP44" s="89"/>
      <c r="AQ44" s="89"/>
      <c r="AR44" s="89"/>
      <c r="AS44" s="90"/>
      <c r="AT44" s="88"/>
      <c r="AU44" s="89"/>
      <c r="AV44" s="89"/>
      <c r="AW44" s="89"/>
      <c r="AX44" s="89"/>
      <c r="AY44" s="89"/>
      <c r="AZ44" s="90"/>
      <c r="BA44" s="88"/>
      <c r="BB44" s="89"/>
      <c r="BC44" s="89"/>
      <c r="BD44" s="89"/>
      <c r="BE44" s="89"/>
      <c r="BF44" s="90"/>
      <c r="BG44" s="88">
        <f>BN44+BS44+BX44+CE44</f>
        <v>0</v>
      </c>
      <c r="BH44" s="89"/>
      <c r="BI44" s="89"/>
      <c r="BJ44" s="89"/>
      <c r="BK44" s="89"/>
      <c r="BL44" s="89"/>
      <c r="BM44" s="90"/>
      <c r="BN44" s="88"/>
      <c r="BO44" s="89"/>
      <c r="BP44" s="89"/>
      <c r="BQ44" s="89"/>
      <c r="BR44" s="90"/>
      <c r="BS44" s="88"/>
      <c r="BT44" s="89"/>
      <c r="BU44" s="89"/>
      <c r="BV44" s="89"/>
      <c r="BW44" s="90"/>
      <c r="BX44" s="88"/>
      <c r="BY44" s="89"/>
      <c r="BZ44" s="89"/>
      <c r="CA44" s="89"/>
      <c r="CB44" s="89"/>
      <c r="CC44" s="89"/>
      <c r="CD44" s="90"/>
      <c r="CE44" s="88"/>
      <c r="CF44" s="89"/>
      <c r="CG44" s="89"/>
      <c r="CH44" s="89"/>
      <c r="CI44" s="89"/>
      <c r="CJ44" s="90"/>
      <c r="CK44" s="118">
        <f t="shared" si="15"/>
        <v>0</v>
      </c>
      <c r="CL44" s="119"/>
      <c r="CM44" s="119"/>
      <c r="CN44" s="119"/>
      <c r="CO44" s="119"/>
      <c r="CP44" s="119"/>
      <c r="CQ44" s="120"/>
      <c r="CR44" s="88">
        <f t="shared" si="7"/>
        <v>0</v>
      </c>
      <c r="CS44" s="89"/>
      <c r="CT44" s="89"/>
      <c r="CU44" s="89"/>
      <c r="CV44" s="90"/>
      <c r="CW44" s="88">
        <f t="shared" si="8"/>
        <v>0</v>
      </c>
      <c r="CX44" s="89"/>
      <c r="CY44" s="89"/>
      <c r="CZ44" s="89"/>
      <c r="DA44" s="90"/>
      <c r="DB44" s="88">
        <f t="shared" si="13"/>
        <v>0</v>
      </c>
      <c r="DC44" s="89"/>
      <c r="DD44" s="89"/>
      <c r="DE44" s="89"/>
      <c r="DF44" s="89"/>
      <c r="DG44" s="89"/>
      <c r="DH44" s="90"/>
      <c r="DI44" s="88">
        <f t="shared" si="9"/>
        <v>0</v>
      </c>
      <c r="DJ44" s="89"/>
      <c r="DK44" s="89"/>
      <c r="DL44" s="89"/>
      <c r="DM44" s="89"/>
      <c r="DN44" s="90"/>
      <c r="DO44" s="88">
        <f t="shared" si="14"/>
        <v>0</v>
      </c>
      <c r="DP44" s="89"/>
      <c r="DQ44" s="89"/>
      <c r="DR44" s="89"/>
      <c r="DS44" s="89"/>
      <c r="DT44" s="89"/>
      <c r="DU44" s="90"/>
      <c r="DV44" s="88"/>
      <c r="DW44" s="89"/>
      <c r="DX44" s="89"/>
      <c r="DY44" s="89"/>
      <c r="DZ44" s="90"/>
      <c r="EA44" s="88"/>
      <c r="EB44" s="89"/>
      <c r="EC44" s="89"/>
      <c r="ED44" s="89"/>
      <c r="EE44" s="90"/>
      <c r="EF44" s="88"/>
      <c r="EG44" s="89"/>
      <c r="EH44" s="89"/>
      <c r="EI44" s="89"/>
      <c r="EJ44" s="89"/>
      <c r="EK44" s="89"/>
      <c r="EL44" s="90"/>
      <c r="EM44" s="88"/>
      <c r="EN44" s="89"/>
      <c r="EO44" s="89"/>
      <c r="EP44" s="89"/>
      <c r="EQ44" s="89"/>
      <c r="ER44" s="90"/>
      <c r="ES44" s="254"/>
      <c r="ET44" s="255"/>
      <c r="EU44" s="255"/>
      <c r="EV44" s="255"/>
      <c r="EW44" s="255"/>
      <c r="EX44" s="255"/>
      <c r="EY44" s="256"/>
      <c r="EZ44" s="254"/>
      <c r="FA44" s="255"/>
      <c r="FB44" s="255"/>
      <c r="FC44" s="255"/>
      <c r="FD44" s="255"/>
      <c r="FE44" s="255"/>
      <c r="FF44" s="256"/>
      <c r="FG44" s="254"/>
      <c r="FH44" s="255"/>
      <c r="FI44" s="255"/>
      <c r="FJ44" s="255"/>
      <c r="FK44" s="256"/>
      <c r="FL44" s="254"/>
      <c r="FM44" s="255"/>
      <c r="FN44" s="255"/>
      <c r="FO44" s="255"/>
      <c r="FP44" s="255"/>
      <c r="FQ44" s="255"/>
      <c r="FR44" s="256"/>
      <c r="FS44" s="254"/>
      <c r="FT44" s="255"/>
      <c r="FU44" s="255"/>
      <c r="FV44" s="255"/>
      <c r="FW44" s="255"/>
      <c r="FX44" s="255"/>
      <c r="FY44" s="256"/>
      <c r="FZ44" s="254"/>
      <c r="GA44" s="255"/>
      <c r="GB44" s="255"/>
      <c r="GC44" s="255"/>
      <c r="GD44" s="255"/>
      <c r="GE44" s="255"/>
      <c r="GF44" s="256"/>
      <c r="GG44" s="254"/>
      <c r="GH44" s="255"/>
      <c r="GI44" s="255"/>
      <c r="GJ44" s="255"/>
      <c r="GK44" s="255"/>
      <c r="GL44" s="255"/>
      <c r="GM44" s="255"/>
      <c r="GN44" s="256"/>
      <c r="GO44" s="254"/>
      <c r="GP44" s="255"/>
      <c r="GQ44" s="255"/>
      <c r="GR44" s="255"/>
      <c r="GS44" s="256"/>
      <c r="GT44" s="254"/>
      <c r="GU44" s="255"/>
      <c r="GV44" s="255"/>
      <c r="GW44" s="255"/>
      <c r="GX44" s="255"/>
      <c r="GY44" s="255"/>
      <c r="GZ44" s="256"/>
      <c r="HA44" s="254"/>
      <c r="HB44" s="255"/>
      <c r="HC44" s="255"/>
      <c r="HD44" s="255"/>
      <c r="HE44" s="255"/>
      <c r="HF44" s="255"/>
      <c r="HG44" s="256"/>
      <c r="HH44" s="254"/>
      <c r="HI44" s="255"/>
      <c r="HJ44" s="255"/>
      <c r="HK44" s="255"/>
      <c r="HL44" s="256"/>
      <c r="HM44" s="254"/>
      <c r="HN44" s="255"/>
      <c r="HO44" s="255"/>
      <c r="HP44" s="255"/>
      <c r="HQ44" s="256"/>
      <c r="HR44" s="254"/>
      <c r="HS44" s="255"/>
      <c r="HT44" s="255"/>
      <c r="HU44" s="255"/>
      <c r="HV44" s="255"/>
      <c r="HW44" s="256"/>
      <c r="HX44" s="254"/>
      <c r="HY44" s="255"/>
      <c r="HZ44" s="255"/>
      <c r="IA44" s="255"/>
      <c r="IB44" s="255"/>
      <c r="IC44" s="255"/>
      <c r="ID44" s="255"/>
      <c r="IE44" s="257"/>
    </row>
    <row r="45" spans="1:239" ht="10.5" customHeight="1" hidden="1">
      <c r="A45" s="178" t="str">
        <f>'7.1.'!A45:E45</f>
        <v>…</v>
      </c>
      <c r="B45" s="89"/>
      <c r="C45" s="89"/>
      <c r="D45" s="89"/>
      <c r="E45" s="90"/>
      <c r="F45" s="179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1"/>
      <c r="AC45" s="176"/>
      <c r="AD45" s="176"/>
      <c r="AE45" s="176"/>
      <c r="AF45" s="176"/>
      <c r="AG45" s="176"/>
      <c r="AH45" s="176"/>
      <c r="AI45" s="177"/>
      <c r="AJ45" s="118"/>
      <c r="AK45" s="119"/>
      <c r="AL45" s="119"/>
      <c r="AM45" s="119"/>
      <c r="AN45" s="120"/>
      <c r="AO45" s="118"/>
      <c r="AP45" s="119"/>
      <c r="AQ45" s="119"/>
      <c r="AR45" s="119"/>
      <c r="AS45" s="120"/>
      <c r="AT45" s="118"/>
      <c r="AU45" s="119"/>
      <c r="AV45" s="119"/>
      <c r="AW45" s="119"/>
      <c r="AX45" s="119"/>
      <c r="AY45" s="119"/>
      <c r="AZ45" s="120"/>
      <c r="BA45" s="118"/>
      <c r="BB45" s="119"/>
      <c r="BC45" s="119"/>
      <c r="BD45" s="119"/>
      <c r="BE45" s="119"/>
      <c r="BF45" s="120"/>
      <c r="BG45" s="88">
        <f>BN45+BS45+BX45+CE45</f>
        <v>0</v>
      </c>
      <c r="BH45" s="89"/>
      <c r="BI45" s="89"/>
      <c r="BJ45" s="89"/>
      <c r="BK45" s="89"/>
      <c r="BL45" s="89"/>
      <c r="BM45" s="90"/>
      <c r="BN45" s="118"/>
      <c r="BO45" s="119"/>
      <c r="BP45" s="119"/>
      <c r="BQ45" s="119"/>
      <c r="BR45" s="120"/>
      <c r="BS45" s="118"/>
      <c r="BT45" s="119"/>
      <c r="BU45" s="119"/>
      <c r="BV45" s="119"/>
      <c r="BW45" s="120"/>
      <c r="BX45" s="118"/>
      <c r="BY45" s="119"/>
      <c r="BZ45" s="119"/>
      <c r="CA45" s="119"/>
      <c r="CB45" s="119"/>
      <c r="CC45" s="119"/>
      <c r="CD45" s="120"/>
      <c r="CE45" s="118"/>
      <c r="CF45" s="119"/>
      <c r="CG45" s="119"/>
      <c r="CH45" s="119"/>
      <c r="CI45" s="119"/>
      <c r="CJ45" s="120"/>
      <c r="CK45" s="118">
        <f t="shared" si="15"/>
        <v>0</v>
      </c>
      <c r="CL45" s="119"/>
      <c r="CM45" s="119"/>
      <c r="CN45" s="119"/>
      <c r="CO45" s="119"/>
      <c r="CP45" s="119"/>
      <c r="CQ45" s="120"/>
      <c r="CR45" s="88">
        <f t="shared" si="7"/>
        <v>0</v>
      </c>
      <c r="CS45" s="89"/>
      <c r="CT45" s="89"/>
      <c r="CU45" s="89"/>
      <c r="CV45" s="90"/>
      <c r="CW45" s="88">
        <f t="shared" si="8"/>
        <v>0</v>
      </c>
      <c r="CX45" s="89"/>
      <c r="CY45" s="89"/>
      <c r="CZ45" s="89"/>
      <c r="DA45" s="90"/>
      <c r="DB45" s="88">
        <f t="shared" si="13"/>
        <v>0</v>
      </c>
      <c r="DC45" s="89"/>
      <c r="DD45" s="89"/>
      <c r="DE45" s="89"/>
      <c r="DF45" s="89"/>
      <c r="DG45" s="89"/>
      <c r="DH45" s="90"/>
      <c r="DI45" s="88">
        <f t="shared" si="9"/>
        <v>0</v>
      </c>
      <c r="DJ45" s="89"/>
      <c r="DK45" s="89"/>
      <c r="DL45" s="89"/>
      <c r="DM45" s="89"/>
      <c r="DN45" s="90"/>
      <c r="DO45" s="88">
        <f t="shared" si="14"/>
        <v>0</v>
      </c>
      <c r="DP45" s="89"/>
      <c r="DQ45" s="89"/>
      <c r="DR45" s="89"/>
      <c r="DS45" s="89"/>
      <c r="DT45" s="89"/>
      <c r="DU45" s="90"/>
      <c r="DV45" s="118"/>
      <c r="DW45" s="119"/>
      <c r="DX45" s="119"/>
      <c r="DY45" s="119"/>
      <c r="DZ45" s="120"/>
      <c r="EA45" s="118"/>
      <c r="EB45" s="119"/>
      <c r="EC45" s="119"/>
      <c r="ED45" s="119"/>
      <c r="EE45" s="120"/>
      <c r="EF45" s="118"/>
      <c r="EG45" s="119"/>
      <c r="EH45" s="119"/>
      <c r="EI45" s="119"/>
      <c r="EJ45" s="119"/>
      <c r="EK45" s="119"/>
      <c r="EL45" s="120"/>
      <c r="EM45" s="118"/>
      <c r="EN45" s="119"/>
      <c r="EO45" s="119"/>
      <c r="EP45" s="119"/>
      <c r="EQ45" s="119"/>
      <c r="ER45" s="120"/>
      <c r="ES45" s="335"/>
      <c r="ET45" s="333"/>
      <c r="EU45" s="333"/>
      <c r="EV45" s="333"/>
      <c r="EW45" s="333"/>
      <c r="EX45" s="333"/>
      <c r="EY45" s="334"/>
      <c r="EZ45" s="335"/>
      <c r="FA45" s="333"/>
      <c r="FB45" s="333"/>
      <c r="FC45" s="333"/>
      <c r="FD45" s="333"/>
      <c r="FE45" s="333"/>
      <c r="FF45" s="334"/>
      <c r="FG45" s="335"/>
      <c r="FH45" s="333"/>
      <c r="FI45" s="333"/>
      <c r="FJ45" s="333"/>
      <c r="FK45" s="334"/>
      <c r="FL45" s="335"/>
      <c r="FM45" s="333"/>
      <c r="FN45" s="333"/>
      <c r="FO45" s="333"/>
      <c r="FP45" s="333"/>
      <c r="FQ45" s="333"/>
      <c r="FR45" s="334"/>
      <c r="FS45" s="335"/>
      <c r="FT45" s="333"/>
      <c r="FU45" s="333"/>
      <c r="FV45" s="333"/>
      <c r="FW45" s="333"/>
      <c r="FX45" s="333"/>
      <c r="FY45" s="334"/>
      <c r="FZ45" s="335"/>
      <c r="GA45" s="333"/>
      <c r="GB45" s="333"/>
      <c r="GC45" s="333"/>
      <c r="GD45" s="333"/>
      <c r="GE45" s="333"/>
      <c r="GF45" s="334"/>
      <c r="GG45" s="335"/>
      <c r="GH45" s="333"/>
      <c r="GI45" s="333"/>
      <c r="GJ45" s="333"/>
      <c r="GK45" s="333"/>
      <c r="GL45" s="333"/>
      <c r="GM45" s="333"/>
      <c r="GN45" s="334"/>
      <c r="GO45" s="335"/>
      <c r="GP45" s="333"/>
      <c r="GQ45" s="333"/>
      <c r="GR45" s="333"/>
      <c r="GS45" s="334"/>
      <c r="GT45" s="335"/>
      <c r="GU45" s="333"/>
      <c r="GV45" s="333"/>
      <c r="GW45" s="333"/>
      <c r="GX45" s="333"/>
      <c r="GY45" s="333"/>
      <c r="GZ45" s="334"/>
      <c r="HA45" s="335"/>
      <c r="HB45" s="333"/>
      <c r="HC45" s="333"/>
      <c r="HD45" s="333"/>
      <c r="HE45" s="333"/>
      <c r="HF45" s="333"/>
      <c r="HG45" s="334"/>
      <c r="HH45" s="335"/>
      <c r="HI45" s="333"/>
      <c r="HJ45" s="333"/>
      <c r="HK45" s="333"/>
      <c r="HL45" s="334"/>
      <c r="HM45" s="335"/>
      <c r="HN45" s="333"/>
      <c r="HO45" s="333"/>
      <c r="HP45" s="333"/>
      <c r="HQ45" s="334"/>
      <c r="HR45" s="335"/>
      <c r="HS45" s="333"/>
      <c r="HT45" s="333"/>
      <c r="HU45" s="333"/>
      <c r="HV45" s="333"/>
      <c r="HW45" s="334"/>
      <c r="HX45" s="335"/>
      <c r="HY45" s="333"/>
      <c r="HZ45" s="333"/>
      <c r="IA45" s="333"/>
      <c r="IB45" s="333"/>
      <c r="IC45" s="333"/>
      <c r="ID45" s="333"/>
      <c r="IE45" s="336"/>
    </row>
    <row r="46" spans="1:239" s="22" customFormat="1" ht="15" customHeight="1">
      <c r="A46" s="174" t="str">
        <f>'7.1.'!A46:E46</f>
        <v>2.</v>
      </c>
      <c r="B46" s="119"/>
      <c r="C46" s="119"/>
      <c r="D46" s="119"/>
      <c r="E46" s="120"/>
      <c r="F46" s="118" t="str">
        <f>'7.1.'!F46:AI46</f>
        <v>Новое строительство</v>
      </c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20"/>
      <c r="AC46" s="176">
        <f>AC47</f>
        <v>5600</v>
      </c>
      <c r="AD46" s="176"/>
      <c r="AE46" s="176"/>
      <c r="AF46" s="176"/>
      <c r="AG46" s="176"/>
      <c r="AH46" s="176"/>
      <c r="AI46" s="177"/>
      <c r="AJ46" s="118">
        <f>AJ47</f>
        <v>0</v>
      </c>
      <c r="AK46" s="119"/>
      <c r="AL46" s="119"/>
      <c r="AM46" s="119"/>
      <c r="AN46" s="120"/>
      <c r="AO46" s="118">
        <f>AO47</f>
        <v>0</v>
      </c>
      <c r="AP46" s="119"/>
      <c r="AQ46" s="119"/>
      <c r="AR46" s="119"/>
      <c r="AS46" s="120"/>
      <c r="AT46" s="118">
        <f>AT47</f>
        <v>0</v>
      </c>
      <c r="AU46" s="119"/>
      <c r="AV46" s="119"/>
      <c r="AW46" s="119"/>
      <c r="AX46" s="119"/>
      <c r="AY46" s="119"/>
      <c r="AZ46" s="120"/>
      <c r="BA46" s="118">
        <f>BA47</f>
        <v>0</v>
      </c>
      <c r="BB46" s="119"/>
      <c r="BC46" s="119"/>
      <c r="BD46" s="119"/>
      <c r="BE46" s="119"/>
      <c r="BF46" s="120"/>
      <c r="BG46" s="118">
        <f>BG47</f>
        <v>2419.932</v>
      </c>
      <c r="BH46" s="119"/>
      <c r="BI46" s="119"/>
      <c r="BJ46" s="119"/>
      <c r="BK46" s="119"/>
      <c r="BL46" s="119"/>
      <c r="BM46" s="120"/>
      <c r="BN46" s="118">
        <f>BN47</f>
        <v>0</v>
      </c>
      <c r="BO46" s="119"/>
      <c r="BP46" s="119"/>
      <c r="BQ46" s="119"/>
      <c r="BR46" s="120"/>
      <c r="BS46" s="118">
        <f>BS47</f>
        <v>936.85</v>
      </c>
      <c r="BT46" s="119"/>
      <c r="BU46" s="119"/>
      <c r="BV46" s="119"/>
      <c r="BW46" s="120"/>
      <c r="BX46" s="118">
        <f>BX47</f>
        <v>1466.802</v>
      </c>
      <c r="BY46" s="119"/>
      <c r="BZ46" s="119"/>
      <c r="CA46" s="119"/>
      <c r="CB46" s="119"/>
      <c r="CC46" s="119"/>
      <c r="CD46" s="120"/>
      <c r="CE46" s="118">
        <f>CE47</f>
        <v>16.28</v>
      </c>
      <c r="CF46" s="119"/>
      <c r="CG46" s="119"/>
      <c r="CH46" s="119"/>
      <c r="CI46" s="119"/>
      <c r="CJ46" s="120"/>
      <c r="CK46" s="118">
        <f t="shared" si="15"/>
        <v>-3180.068</v>
      </c>
      <c r="CL46" s="119"/>
      <c r="CM46" s="119"/>
      <c r="CN46" s="119"/>
      <c r="CO46" s="119"/>
      <c r="CP46" s="119"/>
      <c r="CQ46" s="120"/>
      <c r="CR46" s="118">
        <f t="shared" si="7"/>
        <v>0</v>
      </c>
      <c r="CS46" s="119"/>
      <c r="CT46" s="119"/>
      <c r="CU46" s="119"/>
      <c r="CV46" s="120"/>
      <c r="CW46" s="118">
        <f t="shared" si="8"/>
        <v>936.85</v>
      </c>
      <c r="CX46" s="119"/>
      <c r="CY46" s="119"/>
      <c r="CZ46" s="119"/>
      <c r="DA46" s="120"/>
      <c r="DB46" s="118">
        <f t="shared" si="13"/>
        <v>1466.802</v>
      </c>
      <c r="DC46" s="119"/>
      <c r="DD46" s="119"/>
      <c r="DE46" s="119"/>
      <c r="DF46" s="119"/>
      <c r="DG46" s="119"/>
      <c r="DH46" s="120"/>
      <c r="DI46" s="118">
        <f t="shared" si="9"/>
        <v>16.28</v>
      </c>
      <c r="DJ46" s="119"/>
      <c r="DK46" s="119"/>
      <c r="DL46" s="119"/>
      <c r="DM46" s="119"/>
      <c r="DN46" s="120"/>
      <c r="DO46" s="118">
        <f t="shared" si="14"/>
        <v>2419.932</v>
      </c>
      <c r="DP46" s="119"/>
      <c r="DQ46" s="119"/>
      <c r="DR46" s="119"/>
      <c r="DS46" s="119"/>
      <c r="DT46" s="119"/>
      <c r="DU46" s="120"/>
      <c r="DV46" s="118">
        <f>DV47</f>
        <v>0</v>
      </c>
      <c r="DW46" s="119"/>
      <c r="DX46" s="119"/>
      <c r="DY46" s="119"/>
      <c r="DZ46" s="120"/>
      <c r="EA46" s="118">
        <f>EA47</f>
        <v>936.85</v>
      </c>
      <c r="EB46" s="119"/>
      <c r="EC46" s="119"/>
      <c r="ED46" s="119"/>
      <c r="EE46" s="120"/>
      <c r="EF46" s="118">
        <f>EF47</f>
        <v>1483.0819999999999</v>
      </c>
      <c r="EG46" s="119"/>
      <c r="EH46" s="119"/>
      <c r="EI46" s="119"/>
      <c r="EJ46" s="119"/>
      <c r="EK46" s="119"/>
      <c r="EL46" s="120"/>
      <c r="EM46" s="118">
        <f>EM47</f>
        <v>0</v>
      </c>
      <c r="EN46" s="119"/>
      <c r="EO46" s="119"/>
      <c r="EP46" s="119"/>
      <c r="EQ46" s="119"/>
      <c r="ER46" s="120"/>
      <c r="ES46" s="335"/>
      <c r="ET46" s="333"/>
      <c r="EU46" s="333"/>
      <c r="EV46" s="333"/>
      <c r="EW46" s="333"/>
      <c r="EX46" s="333"/>
      <c r="EY46" s="334"/>
      <c r="EZ46" s="335"/>
      <c r="FA46" s="333"/>
      <c r="FB46" s="333"/>
      <c r="FC46" s="333"/>
      <c r="FD46" s="333"/>
      <c r="FE46" s="333"/>
      <c r="FF46" s="334"/>
      <c r="FG46" s="335"/>
      <c r="FH46" s="333"/>
      <c r="FI46" s="333"/>
      <c r="FJ46" s="333"/>
      <c r="FK46" s="334"/>
      <c r="FL46" s="335"/>
      <c r="FM46" s="333"/>
      <c r="FN46" s="333"/>
      <c r="FO46" s="333"/>
      <c r="FP46" s="333"/>
      <c r="FQ46" s="333"/>
      <c r="FR46" s="334"/>
      <c r="FS46" s="335"/>
      <c r="FT46" s="333"/>
      <c r="FU46" s="333"/>
      <c r="FV46" s="333"/>
      <c r="FW46" s="333"/>
      <c r="FX46" s="333"/>
      <c r="FY46" s="334"/>
      <c r="FZ46" s="335"/>
      <c r="GA46" s="333"/>
      <c r="GB46" s="333"/>
      <c r="GC46" s="333"/>
      <c r="GD46" s="333"/>
      <c r="GE46" s="333"/>
      <c r="GF46" s="334"/>
      <c r="GG46" s="335"/>
      <c r="GH46" s="333"/>
      <c r="GI46" s="333"/>
      <c r="GJ46" s="333"/>
      <c r="GK46" s="333"/>
      <c r="GL46" s="333"/>
      <c r="GM46" s="333"/>
      <c r="GN46" s="334"/>
      <c r="GO46" s="335"/>
      <c r="GP46" s="333"/>
      <c r="GQ46" s="333"/>
      <c r="GR46" s="333"/>
      <c r="GS46" s="334"/>
      <c r="GT46" s="335"/>
      <c r="GU46" s="333"/>
      <c r="GV46" s="333"/>
      <c r="GW46" s="333"/>
      <c r="GX46" s="333"/>
      <c r="GY46" s="333"/>
      <c r="GZ46" s="334"/>
      <c r="HA46" s="335"/>
      <c r="HB46" s="333"/>
      <c r="HC46" s="333"/>
      <c r="HD46" s="333"/>
      <c r="HE46" s="333"/>
      <c r="HF46" s="333"/>
      <c r="HG46" s="334"/>
      <c r="HH46" s="335"/>
      <c r="HI46" s="333"/>
      <c r="HJ46" s="333"/>
      <c r="HK46" s="333"/>
      <c r="HL46" s="334"/>
      <c r="HM46" s="335"/>
      <c r="HN46" s="333"/>
      <c r="HO46" s="333"/>
      <c r="HP46" s="333"/>
      <c r="HQ46" s="334"/>
      <c r="HR46" s="335"/>
      <c r="HS46" s="333"/>
      <c r="HT46" s="333"/>
      <c r="HU46" s="333"/>
      <c r="HV46" s="333"/>
      <c r="HW46" s="334"/>
      <c r="HX46" s="335"/>
      <c r="HY46" s="333"/>
      <c r="HZ46" s="333"/>
      <c r="IA46" s="333"/>
      <c r="IB46" s="333"/>
      <c r="IC46" s="333"/>
      <c r="ID46" s="333"/>
      <c r="IE46" s="336"/>
    </row>
    <row r="47" spans="1:239" s="22" customFormat="1" ht="47.25" customHeight="1">
      <c r="A47" s="174" t="str">
        <f>'7.1.'!A47:E47</f>
        <v>2.1.</v>
      </c>
      <c r="B47" s="119"/>
      <c r="C47" s="119"/>
      <c r="D47" s="119"/>
      <c r="E47" s="120"/>
      <c r="F47" s="175" t="str">
        <f>'7.1.'!F47:AI47</f>
        <v>Энергосбережение и повышение энергетической эффективности</v>
      </c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7"/>
      <c r="AC47" s="176">
        <f>AC48+AC49+AC50+AC51</f>
        <v>5600</v>
      </c>
      <c r="AD47" s="176"/>
      <c r="AE47" s="176"/>
      <c r="AF47" s="176"/>
      <c r="AG47" s="176"/>
      <c r="AH47" s="176"/>
      <c r="AI47" s="177"/>
      <c r="AJ47" s="118">
        <f>AJ48+AJ49+AJ50+AJ51</f>
        <v>0</v>
      </c>
      <c r="AK47" s="119"/>
      <c r="AL47" s="119"/>
      <c r="AM47" s="119"/>
      <c r="AN47" s="120"/>
      <c r="AO47" s="118">
        <f>AO48+AO49+AO50+AO51</f>
        <v>0</v>
      </c>
      <c r="AP47" s="119"/>
      <c r="AQ47" s="119"/>
      <c r="AR47" s="119"/>
      <c r="AS47" s="120"/>
      <c r="AT47" s="118">
        <f>AT48+AT49+AT50+AT51</f>
        <v>0</v>
      </c>
      <c r="AU47" s="119"/>
      <c r="AV47" s="119"/>
      <c r="AW47" s="119"/>
      <c r="AX47" s="119"/>
      <c r="AY47" s="119"/>
      <c r="AZ47" s="120"/>
      <c r="BA47" s="118">
        <f>BA48+BA49+BA50+BA51</f>
        <v>0</v>
      </c>
      <c r="BB47" s="119"/>
      <c r="BC47" s="119"/>
      <c r="BD47" s="119"/>
      <c r="BE47" s="119"/>
      <c r="BF47" s="120"/>
      <c r="BG47" s="118">
        <f>BG48+BG49+BG50+BG51</f>
        <v>2419.932</v>
      </c>
      <c r="BH47" s="119"/>
      <c r="BI47" s="119"/>
      <c r="BJ47" s="119"/>
      <c r="BK47" s="119"/>
      <c r="BL47" s="119"/>
      <c r="BM47" s="120"/>
      <c r="BN47" s="118">
        <f>BN48+BN49+BN50+BN51</f>
        <v>0</v>
      </c>
      <c r="BO47" s="119"/>
      <c r="BP47" s="119"/>
      <c r="BQ47" s="119"/>
      <c r="BR47" s="120"/>
      <c r="BS47" s="118">
        <f>BS48+BS49+BS50+BS51</f>
        <v>936.85</v>
      </c>
      <c r="BT47" s="119"/>
      <c r="BU47" s="119"/>
      <c r="BV47" s="119"/>
      <c r="BW47" s="120"/>
      <c r="BX47" s="118">
        <f>BX48+BX49+BX51</f>
        <v>1466.802</v>
      </c>
      <c r="BY47" s="119"/>
      <c r="BZ47" s="119"/>
      <c r="CA47" s="119"/>
      <c r="CB47" s="119"/>
      <c r="CC47" s="119"/>
      <c r="CD47" s="120"/>
      <c r="CE47" s="118">
        <f>CE48+CE49+CE51</f>
        <v>16.28</v>
      </c>
      <c r="CF47" s="119"/>
      <c r="CG47" s="119"/>
      <c r="CH47" s="119"/>
      <c r="CI47" s="119"/>
      <c r="CJ47" s="120"/>
      <c r="CK47" s="118">
        <f t="shared" si="15"/>
        <v>-3180.068</v>
      </c>
      <c r="CL47" s="119"/>
      <c r="CM47" s="119"/>
      <c r="CN47" s="119"/>
      <c r="CO47" s="119"/>
      <c r="CP47" s="119"/>
      <c r="CQ47" s="120"/>
      <c r="CR47" s="118">
        <f t="shared" si="7"/>
        <v>0</v>
      </c>
      <c r="CS47" s="119"/>
      <c r="CT47" s="119"/>
      <c r="CU47" s="119"/>
      <c r="CV47" s="120"/>
      <c r="CW47" s="118">
        <f t="shared" si="8"/>
        <v>936.85</v>
      </c>
      <c r="CX47" s="119"/>
      <c r="CY47" s="119"/>
      <c r="CZ47" s="119"/>
      <c r="DA47" s="120"/>
      <c r="DB47" s="118">
        <f t="shared" si="13"/>
        <v>1466.802</v>
      </c>
      <c r="DC47" s="119"/>
      <c r="DD47" s="119"/>
      <c r="DE47" s="119"/>
      <c r="DF47" s="119"/>
      <c r="DG47" s="119"/>
      <c r="DH47" s="120"/>
      <c r="DI47" s="118">
        <f t="shared" si="9"/>
        <v>16.28</v>
      </c>
      <c r="DJ47" s="119"/>
      <c r="DK47" s="119"/>
      <c r="DL47" s="119"/>
      <c r="DM47" s="119"/>
      <c r="DN47" s="120"/>
      <c r="DO47" s="118">
        <f t="shared" si="14"/>
        <v>2419.932</v>
      </c>
      <c r="DP47" s="119"/>
      <c r="DQ47" s="119"/>
      <c r="DR47" s="119"/>
      <c r="DS47" s="119"/>
      <c r="DT47" s="119"/>
      <c r="DU47" s="120"/>
      <c r="DV47" s="118">
        <f>DV48+DV49+DV50+DV51</f>
        <v>0</v>
      </c>
      <c r="DW47" s="119"/>
      <c r="DX47" s="119"/>
      <c r="DY47" s="119"/>
      <c r="DZ47" s="120"/>
      <c r="EA47" s="118">
        <f>EA48+EA49+EA50+EA51</f>
        <v>936.85</v>
      </c>
      <c r="EB47" s="119"/>
      <c r="EC47" s="119"/>
      <c r="ED47" s="119"/>
      <c r="EE47" s="120"/>
      <c r="EF47" s="118">
        <f>EF48+EF49+EF50+EF51</f>
        <v>1483.0819999999999</v>
      </c>
      <c r="EG47" s="119"/>
      <c r="EH47" s="119"/>
      <c r="EI47" s="119"/>
      <c r="EJ47" s="119"/>
      <c r="EK47" s="119"/>
      <c r="EL47" s="120"/>
      <c r="EM47" s="118">
        <f>EM48+EM49+EM50+EM51</f>
        <v>0</v>
      </c>
      <c r="EN47" s="119"/>
      <c r="EO47" s="119"/>
      <c r="EP47" s="119"/>
      <c r="EQ47" s="119"/>
      <c r="ER47" s="120"/>
      <c r="ES47" s="335"/>
      <c r="ET47" s="333"/>
      <c r="EU47" s="333"/>
      <c r="EV47" s="333"/>
      <c r="EW47" s="333"/>
      <c r="EX47" s="333"/>
      <c r="EY47" s="334"/>
      <c r="EZ47" s="335"/>
      <c r="FA47" s="333"/>
      <c r="FB47" s="333"/>
      <c r="FC47" s="333"/>
      <c r="FD47" s="333"/>
      <c r="FE47" s="333"/>
      <c r="FF47" s="334"/>
      <c r="FG47" s="335"/>
      <c r="FH47" s="333"/>
      <c r="FI47" s="333"/>
      <c r="FJ47" s="333"/>
      <c r="FK47" s="334"/>
      <c r="FL47" s="335"/>
      <c r="FM47" s="333"/>
      <c r="FN47" s="333"/>
      <c r="FO47" s="333"/>
      <c r="FP47" s="333"/>
      <c r="FQ47" s="333"/>
      <c r="FR47" s="334"/>
      <c r="FS47" s="335"/>
      <c r="FT47" s="333"/>
      <c r="FU47" s="333"/>
      <c r="FV47" s="333"/>
      <c r="FW47" s="333"/>
      <c r="FX47" s="333"/>
      <c r="FY47" s="334"/>
      <c r="FZ47" s="335"/>
      <c r="GA47" s="333"/>
      <c r="GB47" s="333"/>
      <c r="GC47" s="333"/>
      <c r="GD47" s="333"/>
      <c r="GE47" s="333"/>
      <c r="GF47" s="334"/>
      <c r="GG47" s="335"/>
      <c r="GH47" s="333"/>
      <c r="GI47" s="333"/>
      <c r="GJ47" s="333"/>
      <c r="GK47" s="333"/>
      <c r="GL47" s="333"/>
      <c r="GM47" s="333"/>
      <c r="GN47" s="334"/>
      <c r="GO47" s="335"/>
      <c r="GP47" s="333"/>
      <c r="GQ47" s="333"/>
      <c r="GR47" s="333"/>
      <c r="GS47" s="334"/>
      <c r="GT47" s="335"/>
      <c r="GU47" s="333"/>
      <c r="GV47" s="333"/>
      <c r="GW47" s="333"/>
      <c r="GX47" s="333"/>
      <c r="GY47" s="333"/>
      <c r="GZ47" s="334"/>
      <c r="HA47" s="335"/>
      <c r="HB47" s="333"/>
      <c r="HC47" s="333"/>
      <c r="HD47" s="333"/>
      <c r="HE47" s="333"/>
      <c r="HF47" s="333"/>
      <c r="HG47" s="334"/>
      <c r="HH47" s="335"/>
      <c r="HI47" s="333"/>
      <c r="HJ47" s="333"/>
      <c r="HK47" s="333"/>
      <c r="HL47" s="334"/>
      <c r="HM47" s="335"/>
      <c r="HN47" s="333"/>
      <c r="HO47" s="333"/>
      <c r="HP47" s="333"/>
      <c r="HQ47" s="334"/>
      <c r="HR47" s="335"/>
      <c r="HS47" s="333"/>
      <c r="HT47" s="333"/>
      <c r="HU47" s="333"/>
      <c r="HV47" s="333"/>
      <c r="HW47" s="334"/>
      <c r="HX47" s="335"/>
      <c r="HY47" s="333"/>
      <c r="HZ47" s="333"/>
      <c r="IA47" s="333"/>
      <c r="IB47" s="333"/>
      <c r="IC47" s="333"/>
      <c r="ID47" s="333"/>
      <c r="IE47" s="336"/>
    </row>
    <row r="48" spans="1:239" ht="42" customHeight="1">
      <c r="A48" s="178" t="str">
        <f>'7.1.'!A48:E48</f>
        <v>2.1.1.</v>
      </c>
      <c r="B48" s="89"/>
      <c r="C48" s="89"/>
      <c r="D48" s="89"/>
      <c r="E48" s="90"/>
      <c r="F48" s="179" t="str">
        <f>'7.1.'!F48:AI48</f>
        <v>Закупка и установка счетчиков для системы АСКУЭ</v>
      </c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1"/>
      <c r="AC48" s="258">
        <f>'7.1.'!AU48</f>
        <v>1600</v>
      </c>
      <c r="AD48" s="258"/>
      <c r="AE48" s="258"/>
      <c r="AF48" s="258"/>
      <c r="AG48" s="258"/>
      <c r="AH48" s="258"/>
      <c r="AI48" s="259"/>
      <c r="AJ48" s="88">
        <v>0</v>
      </c>
      <c r="AK48" s="89"/>
      <c r="AL48" s="89"/>
      <c r="AM48" s="89"/>
      <c r="AN48" s="90"/>
      <c r="AO48" s="88">
        <v>0</v>
      </c>
      <c r="AP48" s="89"/>
      <c r="AQ48" s="89"/>
      <c r="AR48" s="89"/>
      <c r="AS48" s="90"/>
      <c r="AT48" s="88">
        <v>0</v>
      </c>
      <c r="AU48" s="89"/>
      <c r="AV48" s="89"/>
      <c r="AW48" s="89"/>
      <c r="AX48" s="89"/>
      <c r="AY48" s="89"/>
      <c r="AZ48" s="90"/>
      <c r="BA48" s="88">
        <v>0</v>
      </c>
      <c r="BB48" s="89"/>
      <c r="BC48" s="89"/>
      <c r="BD48" s="89"/>
      <c r="BE48" s="89"/>
      <c r="BF48" s="90"/>
      <c r="BG48" s="88">
        <f>BN48+BS48+BX48+CE48</f>
        <v>1483.0819999999999</v>
      </c>
      <c r="BH48" s="89"/>
      <c r="BI48" s="89"/>
      <c r="BJ48" s="89"/>
      <c r="BK48" s="89"/>
      <c r="BL48" s="89"/>
      <c r="BM48" s="90"/>
      <c r="BN48" s="88">
        <v>0</v>
      </c>
      <c r="BO48" s="89"/>
      <c r="BP48" s="89"/>
      <c r="BQ48" s="89"/>
      <c r="BR48" s="90"/>
      <c r="BS48" s="88">
        <v>0</v>
      </c>
      <c r="BT48" s="89"/>
      <c r="BU48" s="89"/>
      <c r="BV48" s="89"/>
      <c r="BW48" s="90"/>
      <c r="BX48" s="88">
        <f>733.101+733.401+0.3</f>
        <v>1466.802</v>
      </c>
      <c r="BY48" s="89"/>
      <c r="BZ48" s="89"/>
      <c r="CA48" s="89"/>
      <c r="CB48" s="89"/>
      <c r="CC48" s="89"/>
      <c r="CD48" s="90"/>
      <c r="CE48" s="88">
        <f>15.98+0.3</f>
        <v>16.28</v>
      </c>
      <c r="CF48" s="89"/>
      <c r="CG48" s="89"/>
      <c r="CH48" s="89"/>
      <c r="CI48" s="89"/>
      <c r="CJ48" s="90"/>
      <c r="CK48" s="88">
        <f>BG48-AC48</f>
        <v>-116.91800000000012</v>
      </c>
      <c r="CL48" s="89"/>
      <c r="CM48" s="89"/>
      <c r="CN48" s="89"/>
      <c r="CO48" s="89"/>
      <c r="CP48" s="89"/>
      <c r="CQ48" s="90"/>
      <c r="CR48" s="88">
        <f t="shared" si="7"/>
        <v>0</v>
      </c>
      <c r="CS48" s="89"/>
      <c r="CT48" s="89"/>
      <c r="CU48" s="89"/>
      <c r="CV48" s="90"/>
      <c r="CW48" s="88">
        <f t="shared" si="8"/>
        <v>0</v>
      </c>
      <c r="CX48" s="89"/>
      <c r="CY48" s="89"/>
      <c r="CZ48" s="89"/>
      <c r="DA48" s="90"/>
      <c r="DB48" s="88">
        <v>0</v>
      </c>
      <c r="DC48" s="89"/>
      <c r="DD48" s="89"/>
      <c r="DE48" s="89"/>
      <c r="DF48" s="89"/>
      <c r="DG48" s="89"/>
      <c r="DH48" s="90"/>
      <c r="DI48" s="88">
        <f t="shared" si="9"/>
        <v>16.28</v>
      </c>
      <c r="DJ48" s="89"/>
      <c r="DK48" s="89"/>
      <c r="DL48" s="89"/>
      <c r="DM48" s="89"/>
      <c r="DN48" s="90"/>
      <c r="DO48" s="88">
        <f t="shared" si="14"/>
        <v>1483.0819999999999</v>
      </c>
      <c r="DP48" s="89"/>
      <c r="DQ48" s="89"/>
      <c r="DR48" s="89"/>
      <c r="DS48" s="89"/>
      <c r="DT48" s="89"/>
      <c r="DU48" s="90"/>
      <c r="DV48" s="88">
        <v>0</v>
      </c>
      <c r="DW48" s="89"/>
      <c r="DX48" s="89"/>
      <c r="DY48" s="89"/>
      <c r="DZ48" s="90"/>
      <c r="EA48" s="88">
        <v>0</v>
      </c>
      <c r="EB48" s="89"/>
      <c r="EC48" s="89"/>
      <c r="ED48" s="89"/>
      <c r="EE48" s="90"/>
      <c r="EF48" s="88">
        <f>BG48</f>
        <v>1483.0819999999999</v>
      </c>
      <c r="EG48" s="89"/>
      <c r="EH48" s="89"/>
      <c r="EI48" s="89"/>
      <c r="EJ48" s="89"/>
      <c r="EK48" s="89"/>
      <c r="EL48" s="90"/>
      <c r="EM48" s="88">
        <v>0</v>
      </c>
      <c r="EN48" s="89"/>
      <c r="EO48" s="89"/>
      <c r="EP48" s="89"/>
      <c r="EQ48" s="89"/>
      <c r="ER48" s="90"/>
      <c r="ES48" s="254"/>
      <c r="ET48" s="255"/>
      <c r="EU48" s="255"/>
      <c r="EV48" s="255"/>
      <c r="EW48" s="255"/>
      <c r="EX48" s="255"/>
      <c r="EY48" s="256"/>
      <c r="EZ48" s="254"/>
      <c r="FA48" s="255"/>
      <c r="FB48" s="255"/>
      <c r="FC48" s="255"/>
      <c r="FD48" s="255"/>
      <c r="FE48" s="255"/>
      <c r="FF48" s="256"/>
      <c r="FG48" s="254"/>
      <c r="FH48" s="255"/>
      <c r="FI48" s="255"/>
      <c r="FJ48" s="255"/>
      <c r="FK48" s="256"/>
      <c r="FL48" s="254"/>
      <c r="FM48" s="255"/>
      <c r="FN48" s="255"/>
      <c r="FO48" s="255"/>
      <c r="FP48" s="255"/>
      <c r="FQ48" s="255"/>
      <c r="FR48" s="256"/>
      <c r="FS48" s="254"/>
      <c r="FT48" s="255"/>
      <c r="FU48" s="255"/>
      <c r="FV48" s="255"/>
      <c r="FW48" s="255"/>
      <c r="FX48" s="255"/>
      <c r="FY48" s="256"/>
      <c r="FZ48" s="254"/>
      <c r="GA48" s="255"/>
      <c r="GB48" s="255"/>
      <c r="GC48" s="255"/>
      <c r="GD48" s="255"/>
      <c r="GE48" s="255"/>
      <c r="GF48" s="256"/>
      <c r="GG48" s="254"/>
      <c r="GH48" s="255"/>
      <c r="GI48" s="255"/>
      <c r="GJ48" s="255"/>
      <c r="GK48" s="255"/>
      <c r="GL48" s="255"/>
      <c r="GM48" s="255"/>
      <c r="GN48" s="256"/>
      <c r="GO48" s="254"/>
      <c r="GP48" s="255"/>
      <c r="GQ48" s="255"/>
      <c r="GR48" s="255"/>
      <c r="GS48" s="256"/>
      <c r="GT48" s="254"/>
      <c r="GU48" s="255"/>
      <c r="GV48" s="255"/>
      <c r="GW48" s="255"/>
      <c r="GX48" s="255"/>
      <c r="GY48" s="255"/>
      <c r="GZ48" s="256"/>
      <c r="HA48" s="254"/>
      <c r="HB48" s="255"/>
      <c r="HC48" s="255"/>
      <c r="HD48" s="255"/>
      <c r="HE48" s="255"/>
      <c r="HF48" s="255"/>
      <c r="HG48" s="256"/>
      <c r="HH48" s="254"/>
      <c r="HI48" s="255"/>
      <c r="HJ48" s="255"/>
      <c r="HK48" s="255"/>
      <c r="HL48" s="256"/>
      <c r="HM48" s="254"/>
      <c r="HN48" s="255"/>
      <c r="HO48" s="255"/>
      <c r="HP48" s="255"/>
      <c r="HQ48" s="256"/>
      <c r="HR48" s="254"/>
      <c r="HS48" s="255"/>
      <c r="HT48" s="255"/>
      <c r="HU48" s="255"/>
      <c r="HV48" s="255"/>
      <c r="HW48" s="256"/>
      <c r="HX48" s="254"/>
      <c r="HY48" s="255"/>
      <c r="HZ48" s="255"/>
      <c r="IA48" s="255"/>
      <c r="IB48" s="255"/>
      <c r="IC48" s="255"/>
      <c r="ID48" s="255"/>
      <c r="IE48" s="257"/>
    </row>
    <row r="49" spans="1:239" s="22" customFormat="1" ht="39" customHeight="1" hidden="1">
      <c r="A49" s="178" t="str">
        <f>'7.1.'!A49:E49</f>
        <v>2.1.2.</v>
      </c>
      <c r="B49" s="89"/>
      <c r="C49" s="89"/>
      <c r="D49" s="89"/>
      <c r="E49" s="90"/>
      <c r="F49" s="179" t="str">
        <f>'7.1.'!F49:AI49</f>
        <v>Строительство, реконструкция ВЛ-6 кВ</v>
      </c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1"/>
      <c r="AC49" s="258">
        <f>'7.1.'!AU49</f>
        <v>0</v>
      </c>
      <c r="AD49" s="258"/>
      <c r="AE49" s="258"/>
      <c r="AF49" s="258"/>
      <c r="AG49" s="258"/>
      <c r="AH49" s="258"/>
      <c r="AI49" s="259"/>
      <c r="AJ49" s="88">
        <v>0</v>
      </c>
      <c r="AK49" s="89"/>
      <c r="AL49" s="89"/>
      <c r="AM49" s="89"/>
      <c r="AN49" s="90"/>
      <c r="AO49" s="88">
        <v>0</v>
      </c>
      <c r="AP49" s="89"/>
      <c r="AQ49" s="89"/>
      <c r="AR49" s="89"/>
      <c r="AS49" s="90"/>
      <c r="AT49" s="88">
        <v>0</v>
      </c>
      <c r="AU49" s="89"/>
      <c r="AV49" s="89"/>
      <c r="AW49" s="89"/>
      <c r="AX49" s="89"/>
      <c r="AY49" s="89"/>
      <c r="AZ49" s="90"/>
      <c r="BA49" s="88">
        <v>0</v>
      </c>
      <c r="BB49" s="89"/>
      <c r="BC49" s="89"/>
      <c r="BD49" s="89"/>
      <c r="BE49" s="89"/>
      <c r="BF49" s="90"/>
      <c r="BG49" s="88">
        <f>BN49+BS49+BX49+CE49</f>
        <v>0</v>
      </c>
      <c r="BH49" s="89"/>
      <c r="BI49" s="89"/>
      <c r="BJ49" s="89"/>
      <c r="BK49" s="89"/>
      <c r="BL49" s="89"/>
      <c r="BM49" s="90"/>
      <c r="BN49" s="88">
        <v>0</v>
      </c>
      <c r="BO49" s="89"/>
      <c r="BP49" s="89"/>
      <c r="BQ49" s="89"/>
      <c r="BR49" s="90"/>
      <c r="BS49" s="88">
        <v>0</v>
      </c>
      <c r="BT49" s="89"/>
      <c r="BU49" s="89"/>
      <c r="BV49" s="89"/>
      <c r="BW49" s="90"/>
      <c r="BX49" s="88">
        <v>0</v>
      </c>
      <c r="BY49" s="89"/>
      <c r="BZ49" s="89"/>
      <c r="CA49" s="89"/>
      <c r="CB49" s="89"/>
      <c r="CC49" s="89"/>
      <c r="CD49" s="90"/>
      <c r="CE49" s="88">
        <v>0</v>
      </c>
      <c r="CF49" s="89"/>
      <c r="CG49" s="89"/>
      <c r="CH49" s="89"/>
      <c r="CI49" s="89"/>
      <c r="CJ49" s="90"/>
      <c r="CK49" s="118">
        <f t="shared" si="15"/>
        <v>0</v>
      </c>
      <c r="CL49" s="119"/>
      <c r="CM49" s="119"/>
      <c r="CN49" s="119"/>
      <c r="CO49" s="119"/>
      <c r="CP49" s="119"/>
      <c r="CQ49" s="120"/>
      <c r="CR49" s="88">
        <f t="shared" si="7"/>
        <v>0</v>
      </c>
      <c r="CS49" s="89"/>
      <c r="CT49" s="89"/>
      <c r="CU49" s="89"/>
      <c r="CV49" s="90"/>
      <c r="CW49" s="88">
        <f t="shared" si="8"/>
        <v>0</v>
      </c>
      <c r="CX49" s="89"/>
      <c r="CY49" s="89"/>
      <c r="CZ49" s="89"/>
      <c r="DA49" s="90"/>
      <c r="DB49" s="88">
        <f>BX49-AT49</f>
        <v>0</v>
      </c>
      <c r="DC49" s="89"/>
      <c r="DD49" s="89"/>
      <c r="DE49" s="89"/>
      <c r="DF49" s="89"/>
      <c r="DG49" s="89"/>
      <c r="DH49" s="90"/>
      <c r="DI49" s="88">
        <f t="shared" si="9"/>
        <v>0</v>
      </c>
      <c r="DJ49" s="89"/>
      <c r="DK49" s="89"/>
      <c r="DL49" s="89"/>
      <c r="DM49" s="89"/>
      <c r="DN49" s="90"/>
      <c r="DO49" s="88">
        <f t="shared" si="14"/>
        <v>0</v>
      </c>
      <c r="DP49" s="89"/>
      <c r="DQ49" s="89"/>
      <c r="DR49" s="89"/>
      <c r="DS49" s="89"/>
      <c r="DT49" s="89"/>
      <c r="DU49" s="90"/>
      <c r="DV49" s="88">
        <v>0</v>
      </c>
      <c r="DW49" s="89"/>
      <c r="DX49" s="89"/>
      <c r="DY49" s="89"/>
      <c r="DZ49" s="90"/>
      <c r="EA49" s="88">
        <v>0</v>
      </c>
      <c r="EB49" s="89"/>
      <c r="EC49" s="89"/>
      <c r="ED49" s="89"/>
      <c r="EE49" s="90"/>
      <c r="EF49" s="88">
        <v>0</v>
      </c>
      <c r="EG49" s="89"/>
      <c r="EH49" s="89"/>
      <c r="EI49" s="89"/>
      <c r="EJ49" s="89"/>
      <c r="EK49" s="89"/>
      <c r="EL49" s="90"/>
      <c r="EM49" s="88">
        <v>0</v>
      </c>
      <c r="EN49" s="89"/>
      <c r="EO49" s="89"/>
      <c r="EP49" s="89"/>
      <c r="EQ49" s="89"/>
      <c r="ER49" s="90"/>
      <c r="ES49" s="254"/>
      <c r="ET49" s="255"/>
      <c r="EU49" s="255"/>
      <c r="EV49" s="255"/>
      <c r="EW49" s="255"/>
      <c r="EX49" s="255"/>
      <c r="EY49" s="256"/>
      <c r="EZ49" s="254"/>
      <c r="FA49" s="255"/>
      <c r="FB49" s="255"/>
      <c r="FC49" s="255"/>
      <c r="FD49" s="255"/>
      <c r="FE49" s="255"/>
      <c r="FF49" s="256"/>
      <c r="FG49" s="254"/>
      <c r="FH49" s="255"/>
      <c r="FI49" s="255"/>
      <c r="FJ49" s="255"/>
      <c r="FK49" s="256"/>
      <c r="FL49" s="254"/>
      <c r="FM49" s="255"/>
      <c r="FN49" s="255"/>
      <c r="FO49" s="255"/>
      <c r="FP49" s="255"/>
      <c r="FQ49" s="255"/>
      <c r="FR49" s="256"/>
      <c r="FS49" s="254"/>
      <c r="FT49" s="255"/>
      <c r="FU49" s="255"/>
      <c r="FV49" s="255"/>
      <c r="FW49" s="255"/>
      <c r="FX49" s="255"/>
      <c r="FY49" s="256"/>
      <c r="FZ49" s="254"/>
      <c r="GA49" s="255"/>
      <c r="GB49" s="255"/>
      <c r="GC49" s="255"/>
      <c r="GD49" s="255"/>
      <c r="GE49" s="255"/>
      <c r="GF49" s="256"/>
      <c r="GG49" s="254"/>
      <c r="GH49" s="255"/>
      <c r="GI49" s="255"/>
      <c r="GJ49" s="255"/>
      <c r="GK49" s="255"/>
      <c r="GL49" s="255"/>
      <c r="GM49" s="255"/>
      <c r="GN49" s="256"/>
      <c r="GO49" s="254"/>
      <c r="GP49" s="255"/>
      <c r="GQ49" s="255"/>
      <c r="GR49" s="255"/>
      <c r="GS49" s="256"/>
      <c r="GT49" s="254"/>
      <c r="GU49" s="255"/>
      <c r="GV49" s="255"/>
      <c r="GW49" s="255"/>
      <c r="GX49" s="255"/>
      <c r="GY49" s="255"/>
      <c r="GZ49" s="256"/>
      <c r="HA49" s="254"/>
      <c r="HB49" s="255"/>
      <c r="HC49" s="255"/>
      <c r="HD49" s="255"/>
      <c r="HE49" s="255"/>
      <c r="HF49" s="255"/>
      <c r="HG49" s="256"/>
      <c r="HH49" s="254"/>
      <c r="HI49" s="255"/>
      <c r="HJ49" s="255"/>
      <c r="HK49" s="255"/>
      <c r="HL49" s="256"/>
      <c r="HM49" s="254"/>
      <c r="HN49" s="255"/>
      <c r="HO49" s="255"/>
      <c r="HP49" s="255"/>
      <c r="HQ49" s="256"/>
      <c r="HR49" s="254"/>
      <c r="HS49" s="255"/>
      <c r="HT49" s="255"/>
      <c r="HU49" s="255"/>
      <c r="HV49" s="255"/>
      <c r="HW49" s="256"/>
      <c r="HX49" s="254"/>
      <c r="HY49" s="255"/>
      <c r="HZ49" s="255"/>
      <c r="IA49" s="255"/>
      <c r="IB49" s="255"/>
      <c r="IC49" s="255"/>
      <c r="ID49" s="255"/>
      <c r="IE49" s="257"/>
    </row>
    <row r="50" spans="1:239" s="22" customFormat="1" ht="39" customHeight="1">
      <c r="A50" s="178" t="s">
        <v>218</v>
      </c>
      <c r="B50" s="89"/>
      <c r="C50" s="89"/>
      <c r="D50" s="89"/>
      <c r="E50" s="90"/>
      <c r="F50" s="179" t="str">
        <f>'7.1.'!F50:AI50</f>
        <v>Строительство, реконструкция ВЛ-6 кВ (2 этап)</v>
      </c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1"/>
      <c r="AC50" s="258">
        <f>'7.1.'!AU50</f>
        <v>4000</v>
      </c>
      <c r="AD50" s="258"/>
      <c r="AE50" s="258"/>
      <c r="AF50" s="258"/>
      <c r="AG50" s="258"/>
      <c r="AH50" s="258"/>
      <c r="AI50" s="259"/>
      <c r="AJ50" s="88">
        <v>0</v>
      </c>
      <c r="AK50" s="89"/>
      <c r="AL50" s="89"/>
      <c r="AM50" s="89"/>
      <c r="AN50" s="90"/>
      <c r="AO50" s="88">
        <v>0</v>
      </c>
      <c r="AP50" s="89"/>
      <c r="AQ50" s="89"/>
      <c r="AR50" s="89"/>
      <c r="AS50" s="90"/>
      <c r="AT50" s="88">
        <v>0</v>
      </c>
      <c r="AU50" s="89"/>
      <c r="AV50" s="89"/>
      <c r="AW50" s="89"/>
      <c r="AX50" s="89"/>
      <c r="AY50" s="89"/>
      <c r="AZ50" s="90"/>
      <c r="BA50" s="88">
        <v>0</v>
      </c>
      <c r="BB50" s="89"/>
      <c r="BC50" s="89"/>
      <c r="BD50" s="89"/>
      <c r="BE50" s="89"/>
      <c r="BF50" s="90"/>
      <c r="BG50" s="88">
        <f>BN50+BS50+BX50+CE50</f>
        <v>936.85</v>
      </c>
      <c r="BH50" s="89"/>
      <c r="BI50" s="89"/>
      <c r="BJ50" s="89"/>
      <c r="BK50" s="89"/>
      <c r="BL50" s="89"/>
      <c r="BM50" s="90"/>
      <c r="BN50" s="88">
        <v>0</v>
      </c>
      <c r="BO50" s="89"/>
      <c r="BP50" s="89"/>
      <c r="BQ50" s="89"/>
      <c r="BR50" s="90"/>
      <c r="BS50" s="88">
        <v>936.85</v>
      </c>
      <c r="BT50" s="89"/>
      <c r="BU50" s="89"/>
      <c r="BV50" s="89"/>
      <c r="BW50" s="90"/>
      <c r="BX50" s="88">
        <v>0</v>
      </c>
      <c r="BY50" s="89"/>
      <c r="BZ50" s="89"/>
      <c r="CA50" s="89"/>
      <c r="CB50" s="89"/>
      <c r="CC50" s="89"/>
      <c r="CD50" s="90"/>
      <c r="CE50" s="88">
        <v>0</v>
      </c>
      <c r="CF50" s="89"/>
      <c r="CG50" s="89"/>
      <c r="CH50" s="89"/>
      <c r="CI50" s="89"/>
      <c r="CJ50" s="90"/>
      <c r="CK50" s="88">
        <f>BG50-AC50</f>
        <v>-3063.15</v>
      </c>
      <c r="CL50" s="89"/>
      <c r="CM50" s="89"/>
      <c r="CN50" s="89"/>
      <c r="CO50" s="89"/>
      <c r="CP50" s="89"/>
      <c r="CQ50" s="90"/>
      <c r="CR50" s="88">
        <f>BN50-AJ50</f>
        <v>0</v>
      </c>
      <c r="CS50" s="89"/>
      <c r="CT50" s="89"/>
      <c r="CU50" s="89"/>
      <c r="CV50" s="90"/>
      <c r="CW50" s="88">
        <f>BS50-AO50</f>
        <v>936.85</v>
      </c>
      <c r="CX50" s="89"/>
      <c r="CY50" s="89"/>
      <c r="CZ50" s="89"/>
      <c r="DA50" s="90"/>
      <c r="DB50" s="88">
        <f>BX50-AT50</f>
        <v>0</v>
      </c>
      <c r="DC50" s="89"/>
      <c r="DD50" s="89"/>
      <c r="DE50" s="89"/>
      <c r="DF50" s="89"/>
      <c r="DG50" s="89"/>
      <c r="DH50" s="90"/>
      <c r="DI50" s="88">
        <f>CE50-BA50</f>
        <v>0</v>
      </c>
      <c r="DJ50" s="89"/>
      <c r="DK50" s="89"/>
      <c r="DL50" s="89"/>
      <c r="DM50" s="89"/>
      <c r="DN50" s="90"/>
      <c r="DO50" s="88">
        <f>SUM(DV50:ER50)</f>
        <v>936.85</v>
      </c>
      <c r="DP50" s="89"/>
      <c r="DQ50" s="89"/>
      <c r="DR50" s="89"/>
      <c r="DS50" s="89"/>
      <c r="DT50" s="89"/>
      <c r="DU50" s="90"/>
      <c r="DV50" s="88">
        <v>0</v>
      </c>
      <c r="DW50" s="89"/>
      <c r="DX50" s="89"/>
      <c r="DY50" s="89"/>
      <c r="DZ50" s="90"/>
      <c r="EA50" s="88">
        <f>BG50</f>
        <v>936.85</v>
      </c>
      <c r="EB50" s="89"/>
      <c r="EC50" s="89"/>
      <c r="ED50" s="89"/>
      <c r="EE50" s="90"/>
      <c r="EF50" s="88">
        <v>0</v>
      </c>
      <c r="EG50" s="89"/>
      <c r="EH50" s="89"/>
      <c r="EI50" s="89"/>
      <c r="EJ50" s="89"/>
      <c r="EK50" s="89"/>
      <c r="EL50" s="90"/>
      <c r="EM50" s="88">
        <v>0</v>
      </c>
      <c r="EN50" s="89"/>
      <c r="EO50" s="89"/>
      <c r="EP50" s="89"/>
      <c r="EQ50" s="89"/>
      <c r="ER50" s="90"/>
      <c r="ES50" s="254"/>
      <c r="ET50" s="255"/>
      <c r="EU50" s="255"/>
      <c r="EV50" s="255"/>
      <c r="EW50" s="255"/>
      <c r="EX50" s="255"/>
      <c r="EY50" s="256"/>
      <c r="EZ50" s="254"/>
      <c r="FA50" s="255"/>
      <c r="FB50" s="255"/>
      <c r="FC50" s="255"/>
      <c r="FD50" s="255"/>
      <c r="FE50" s="255"/>
      <c r="FF50" s="256"/>
      <c r="FG50" s="254"/>
      <c r="FH50" s="255"/>
      <c r="FI50" s="255"/>
      <c r="FJ50" s="255"/>
      <c r="FK50" s="256"/>
      <c r="FL50" s="254"/>
      <c r="FM50" s="255"/>
      <c r="FN50" s="255"/>
      <c r="FO50" s="255"/>
      <c r="FP50" s="255"/>
      <c r="FQ50" s="255"/>
      <c r="FR50" s="256"/>
      <c r="FS50" s="254"/>
      <c r="FT50" s="255"/>
      <c r="FU50" s="255"/>
      <c r="FV50" s="255"/>
      <c r="FW50" s="255"/>
      <c r="FX50" s="255"/>
      <c r="FY50" s="256"/>
      <c r="FZ50" s="254"/>
      <c r="GA50" s="255"/>
      <c r="GB50" s="255"/>
      <c r="GC50" s="255"/>
      <c r="GD50" s="255"/>
      <c r="GE50" s="255"/>
      <c r="GF50" s="256"/>
      <c r="GG50" s="254"/>
      <c r="GH50" s="255"/>
      <c r="GI50" s="255"/>
      <c r="GJ50" s="255"/>
      <c r="GK50" s="255"/>
      <c r="GL50" s="255"/>
      <c r="GM50" s="255"/>
      <c r="GN50" s="256"/>
      <c r="GO50" s="254"/>
      <c r="GP50" s="255"/>
      <c r="GQ50" s="255"/>
      <c r="GR50" s="255"/>
      <c r="GS50" s="256"/>
      <c r="GT50" s="254"/>
      <c r="GU50" s="255"/>
      <c r="GV50" s="255"/>
      <c r="GW50" s="255"/>
      <c r="GX50" s="255"/>
      <c r="GY50" s="255"/>
      <c r="GZ50" s="256"/>
      <c r="HA50" s="254"/>
      <c r="HB50" s="255"/>
      <c r="HC50" s="255"/>
      <c r="HD50" s="255"/>
      <c r="HE50" s="255"/>
      <c r="HF50" s="255"/>
      <c r="HG50" s="256"/>
      <c r="HH50" s="254"/>
      <c r="HI50" s="255"/>
      <c r="HJ50" s="255"/>
      <c r="HK50" s="255"/>
      <c r="HL50" s="256"/>
      <c r="HM50" s="254"/>
      <c r="HN50" s="255"/>
      <c r="HO50" s="255"/>
      <c r="HP50" s="255"/>
      <c r="HQ50" s="256"/>
      <c r="HR50" s="254"/>
      <c r="HS50" s="255"/>
      <c r="HT50" s="255"/>
      <c r="HU50" s="255"/>
      <c r="HV50" s="255"/>
      <c r="HW50" s="256"/>
      <c r="HX50" s="254"/>
      <c r="HY50" s="255"/>
      <c r="HZ50" s="255"/>
      <c r="IA50" s="255"/>
      <c r="IB50" s="255"/>
      <c r="IC50" s="255"/>
      <c r="ID50" s="255"/>
      <c r="IE50" s="257"/>
    </row>
    <row r="51" spans="1:239" s="60" customFormat="1" ht="12.75" customHeight="1" hidden="1">
      <c r="A51" s="280" t="str">
        <f>'7.1.'!A51:E51</f>
        <v>2.1.3.</v>
      </c>
      <c r="B51" s="228"/>
      <c r="C51" s="228"/>
      <c r="D51" s="228"/>
      <c r="E51" s="229"/>
      <c r="F51" s="281" t="str">
        <f>'7.1.'!F51:AI51</f>
        <v>Строительство ТП</v>
      </c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3"/>
      <c r="AC51" s="284">
        <f>'7.1.'!AU51</f>
        <v>0</v>
      </c>
      <c r="AD51" s="284"/>
      <c r="AE51" s="284"/>
      <c r="AF51" s="284"/>
      <c r="AG51" s="284"/>
      <c r="AH51" s="284"/>
      <c r="AI51" s="285"/>
      <c r="AJ51" s="227">
        <v>0</v>
      </c>
      <c r="AK51" s="228"/>
      <c r="AL51" s="228"/>
      <c r="AM51" s="228"/>
      <c r="AN51" s="229"/>
      <c r="AO51" s="227">
        <v>0</v>
      </c>
      <c r="AP51" s="228"/>
      <c r="AQ51" s="228"/>
      <c r="AR51" s="228"/>
      <c r="AS51" s="229"/>
      <c r="AT51" s="227">
        <v>0</v>
      </c>
      <c r="AU51" s="228"/>
      <c r="AV51" s="228"/>
      <c r="AW51" s="228"/>
      <c r="AX51" s="228"/>
      <c r="AY51" s="228"/>
      <c r="AZ51" s="229"/>
      <c r="BA51" s="227">
        <v>0</v>
      </c>
      <c r="BB51" s="228"/>
      <c r="BC51" s="228"/>
      <c r="BD51" s="228"/>
      <c r="BE51" s="228"/>
      <c r="BF51" s="229"/>
      <c r="BG51" s="227">
        <f>BN51+BS51+BX51+CE51</f>
        <v>0</v>
      </c>
      <c r="BH51" s="228"/>
      <c r="BI51" s="228"/>
      <c r="BJ51" s="228"/>
      <c r="BK51" s="228"/>
      <c r="BL51" s="228"/>
      <c r="BM51" s="229"/>
      <c r="BN51" s="227">
        <v>0</v>
      </c>
      <c r="BO51" s="228"/>
      <c r="BP51" s="228"/>
      <c r="BQ51" s="228"/>
      <c r="BR51" s="229"/>
      <c r="BS51" s="227">
        <v>0</v>
      </c>
      <c r="BT51" s="228"/>
      <c r="BU51" s="228"/>
      <c r="BV51" s="228"/>
      <c r="BW51" s="229"/>
      <c r="BX51" s="227">
        <v>0</v>
      </c>
      <c r="BY51" s="228"/>
      <c r="BZ51" s="228"/>
      <c r="CA51" s="228"/>
      <c r="CB51" s="228"/>
      <c r="CC51" s="228"/>
      <c r="CD51" s="229"/>
      <c r="CE51" s="227">
        <v>0</v>
      </c>
      <c r="CF51" s="228"/>
      <c r="CG51" s="228"/>
      <c r="CH51" s="228"/>
      <c r="CI51" s="228"/>
      <c r="CJ51" s="229"/>
      <c r="CK51" s="227">
        <f t="shared" si="15"/>
        <v>0</v>
      </c>
      <c r="CL51" s="228"/>
      <c r="CM51" s="228"/>
      <c r="CN51" s="228"/>
      <c r="CO51" s="228"/>
      <c r="CP51" s="228"/>
      <c r="CQ51" s="229"/>
      <c r="CR51" s="227">
        <f t="shared" si="7"/>
        <v>0</v>
      </c>
      <c r="CS51" s="228"/>
      <c r="CT51" s="228"/>
      <c r="CU51" s="228"/>
      <c r="CV51" s="229"/>
      <c r="CW51" s="227">
        <v>0</v>
      </c>
      <c r="CX51" s="228"/>
      <c r="CY51" s="228"/>
      <c r="CZ51" s="228"/>
      <c r="DA51" s="229"/>
      <c r="DB51" s="227">
        <v>0</v>
      </c>
      <c r="DC51" s="228"/>
      <c r="DD51" s="228"/>
      <c r="DE51" s="228"/>
      <c r="DF51" s="228"/>
      <c r="DG51" s="228"/>
      <c r="DH51" s="229"/>
      <c r="DI51" s="227">
        <f t="shared" si="9"/>
        <v>0</v>
      </c>
      <c r="DJ51" s="228"/>
      <c r="DK51" s="228"/>
      <c r="DL51" s="228"/>
      <c r="DM51" s="228"/>
      <c r="DN51" s="229"/>
      <c r="DO51" s="227">
        <f t="shared" si="14"/>
        <v>0</v>
      </c>
      <c r="DP51" s="228"/>
      <c r="DQ51" s="228"/>
      <c r="DR51" s="228"/>
      <c r="DS51" s="228"/>
      <c r="DT51" s="228"/>
      <c r="DU51" s="229"/>
      <c r="DV51" s="227">
        <v>0</v>
      </c>
      <c r="DW51" s="228"/>
      <c r="DX51" s="228"/>
      <c r="DY51" s="228"/>
      <c r="DZ51" s="229"/>
      <c r="EA51" s="227">
        <v>0</v>
      </c>
      <c r="EB51" s="228"/>
      <c r="EC51" s="228"/>
      <c r="ED51" s="228"/>
      <c r="EE51" s="229"/>
      <c r="EF51" s="227">
        <v>0</v>
      </c>
      <c r="EG51" s="228"/>
      <c r="EH51" s="228"/>
      <c r="EI51" s="228"/>
      <c r="EJ51" s="228"/>
      <c r="EK51" s="228"/>
      <c r="EL51" s="229"/>
      <c r="EM51" s="227">
        <v>0</v>
      </c>
      <c r="EN51" s="228"/>
      <c r="EO51" s="228"/>
      <c r="EP51" s="228"/>
      <c r="EQ51" s="228"/>
      <c r="ER51" s="229"/>
      <c r="ES51" s="268"/>
      <c r="ET51" s="269"/>
      <c r="EU51" s="269"/>
      <c r="EV51" s="269"/>
      <c r="EW51" s="269"/>
      <c r="EX51" s="269"/>
      <c r="EY51" s="270"/>
      <c r="EZ51" s="268"/>
      <c r="FA51" s="269"/>
      <c r="FB51" s="269"/>
      <c r="FC51" s="269"/>
      <c r="FD51" s="269"/>
      <c r="FE51" s="269"/>
      <c r="FF51" s="270"/>
      <c r="FG51" s="268"/>
      <c r="FH51" s="269"/>
      <c r="FI51" s="269"/>
      <c r="FJ51" s="269"/>
      <c r="FK51" s="270"/>
      <c r="FL51" s="268"/>
      <c r="FM51" s="269"/>
      <c r="FN51" s="269"/>
      <c r="FO51" s="269"/>
      <c r="FP51" s="269"/>
      <c r="FQ51" s="269"/>
      <c r="FR51" s="270"/>
      <c r="FS51" s="268"/>
      <c r="FT51" s="269"/>
      <c r="FU51" s="269"/>
      <c r="FV51" s="269"/>
      <c r="FW51" s="269"/>
      <c r="FX51" s="269"/>
      <c r="FY51" s="270"/>
      <c r="FZ51" s="268"/>
      <c r="GA51" s="269"/>
      <c r="GB51" s="269"/>
      <c r="GC51" s="269"/>
      <c r="GD51" s="269"/>
      <c r="GE51" s="269"/>
      <c r="GF51" s="270"/>
      <c r="GG51" s="268"/>
      <c r="GH51" s="269"/>
      <c r="GI51" s="269"/>
      <c r="GJ51" s="269"/>
      <c r="GK51" s="269"/>
      <c r="GL51" s="269"/>
      <c r="GM51" s="269"/>
      <c r="GN51" s="270"/>
      <c r="GO51" s="268"/>
      <c r="GP51" s="269"/>
      <c r="GQ51" s="269"/>
      <c r="GR51" s="269"/>
      <c r="GS51" s="270"/>
      <c r="GT51" s="268"/>
      <c r="GU51" s="269"/>
      <c r="GV51" s="269"/>
      <c r="GW51" s="269"/>
      <c r="GX51" s="269"/>
      <c r="GY51" s="269"/>
      <c r="GZ51" s="270"/>
      <c r="HA51" s="268"/>
      <c r="HB51" s="269"/>
      <c r="HC51" s="269"/>
      <c r="HD51" s="269"/>
      <c r="HE51" s="269"/>
      <c r="HF51" s="269"/>
      <c r="HG51" s="270"/>
      <c r="HH51" s="268"/>
      <c r="HI51" s="269"/>
      <c r="HJ51" s="269"/>
      <c r="HK51" s="269"/>
      <c r="HL51" s="270"/>
      <c r="HM51" s="268"/>
      <c r="HN51" s="269"/>
      <c r="HO51" s="269"/>
      <c r="HP51" s="269"/>
      <c r="HQ51" s="270"/>
      <c r="HR51" s="268"/>
      <c r="HS51" s="269"/>
      <c r="HT51" s="269"/>
      <c r="HU51" s="269"/>
      <c r="HV51" s="269"/>
      <c r="HW51" s="270"/>
      <c r="HX51" s="268"/>
      <c r="HY51" s="269"/>
      <c r="HZ51" s="269"/>
      <c r="IA51" s="269"/>
      <c r="IB51" s="269"/>
      <c r="IC51" s="269"/>
      <c r="ID51" s="269"/>
      <c r="IE51" s="271"/>
    </row>
    <row r="52" spans="1:239" s="22" customFormat="1" ht="34.5" customHeight="1" hidden="1">
      <c r="A52" s="174" t="str">
        <f>'7.1.'!A52:E52</f>
        <v>3.</v>
      </c>
      <c r="B52" s="119"/>
      <c r="C52" s="119"/>
      <c r="D52" s="119"/>
      <c r="E52" s="120"/>
      <c r="F52" s="175" t="str">
        <f>'7.1.'!F52:AI52</f>
        <v>Технологическое присоединение ООО "Дары Камчатки"</v>
      </c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7"/>
      <c r="AC52" s="176">
        <f>SUM(AC53:AI55)</f>
        <v>0</v>
      </c>
      <c r="AD52" s="176"/>
      <c r="AE52" s="176"/>
      <c r="AF52" s="176"/>
      <c r="AG52" s="176"/>
      <c r="AH52" s="176"/>
      <c r="AI52" s="177"/>
      <c r="AJ52" s="118">
        <f>SUM(AJ53:AN55)</f>
        <v>0</v>
      </c>
      <c r="AK52" s="119"/>
      <c r="AL52" s="119"/>
      <c r="AM52" s="119"/>
      <c r="AN52" s="120"/>
      <c r="AO52" s="118">
        <f>SUM(AO53:AS55)</f>
        <v>0</v>
      </c>
      <c r="AP52" s="119"/>
      <c r="AQ52" s="119"/>
      <c r="AR52" s="119"/>
      <c r="AS52" s="120"/>
      <c r="AT52" s="118">
        <f>SUM(AT53:AZ55)</f>
        <v>0</v>
      </c>
      <c r="AU52" s="119"/>
      <c r="AV52" s="119"/>
      <c r="AW52" s="119"/>
      <c r="AX52" s="119"/>
      <c r="AY52" s="119"/>
      <c r="AZ52" s="120"/>
      <c r="BA52" s="118">
        <f>SUM(BA53:BF55)</f>
        <v>0</v>
      </c>
      <c r="BB52" s="119"/>
      <c r="BC52" s="119"/>
      <c r="BD52" s="119"/>
      <c r="BE52" s="119"/>
      <c r="BF52" s="120"/>
      <c r="BG52" s="118">
        <f>SUM(BG53:BM55)</f>
        <v>0</v>
      </c>
      <c r="BH52" s="119"/>
      <c r="BI52" s="119"/>
      <c r="BJ52" s="119"/>
      <c r="BK52" s="119"/>
      <c r="BL52" s="119"/>
      <c r="BM52" s="120"/>
      <c r="BN52" s="118">
        <f>SUM(BN53:BR55)</f>
        <v>0</v>
      </c>
      <c r="BO52" s="119"/>
      <c r="BP52" s="119"/>
      <c r="BQ52" s="119"/>
      <c r="BR52" s="120"/>
      <c r="BS52" s="118">
        <f>SUM(BS53:BW55)</f>
        <v>0</v>
      </c>
      <c r="BT52" s="119"/>
      <c r="BU52" s="119"/>
      <c r="BV52" s="119"/>
      <c r="BW52" s="120"/>
      <c r="BX52" s="118">
        <f>SUM(BX53:CD55)</f>
        <v>0</v>
      </c>
      <c r="BY52" s="119"/>
      <c r="BZ52" s="119"/>
      <c r="CA52" s="119"/>
      <c r="CB52" s="119"/>
      <c r="CC52" s="119"/>
      <c r="CD52" s="120"/>
      <c r="CE52" s="118">
        <f>SUM(CE53:CJ55)</f>
        <v>0</v>
      </c>
      <c r="CF52" s="119"/>
      <c r="CG52" s="119"/>
      <c r="CH52" s="119"/>
      <c r="CI52" s="119"/>
      <c r="CJ52" s="120"/>
      <c r="CK52" s="118">
        <f t="shared" si="15"/>
        <v>0</v>
      </c>
      <c r="CL52" s="119"/>
      <c r="CM52" s="119"/>
      <c r="CN52" s="119"/>
      <c r="CO52" s="119"/>
      <c r="CP52" s="119"/>
      <c r="CQ52" s="120"/>
      <c r="CR52" s="118">
        <f t="shared" si="7"/>
        <v>0</v>
      </c>
      <c r="CS52" s="119"/>
      <c r="CT52" s="119"/>
      <c r="CU52" s="119"/>
      <c r="CV52" s="120"/>
      <c r="CW52" s="118">
        <f t="shared" si="8"/>
        <v>0</v>
      </c>
      <c r="CX52" s="119"/>
      <c r="CY52" s="119"/>
      <c r="CZ52" s="119"/>
      <c r="DA52" s="120"/>
      <c r="DB52" s="118">
        <f>BX52-AT52</f>
        <v>0</v>
      </c>
      <c r="DC52" s="119"/>
      <c r="DD52" s="119"/>
      <c r="DE52" s="119"/>
      <c r="DF52" s="119"/>
      <c r="DG52" s="119"/>
      <c r="DH52" s="120"/>
      <c r="DI52" s="118">
        <f t="shared" si="9"/>
        <v>0</v>
      </c>
      <c r="DJ52" s="119"/>
      <c r="DK52" s="119"/>
      <c r="DL52" s="119"/>
      <c r="DM52" s="119"/>
      <c r="DN52" s="120"/>
      <c r="DO52" s="118">
        <f t="shared" si="14"/>
        <v>0</v>
      </c>
      <c r="DP52" s="119"/>
      <c r="DQ52" s="119"/>
      <c r="DR52" s="119"/>
      <c r="DS52" s="119"/>
      <c r="DT52" s="119"/>
      <c r="DU52" s="120"/>
      <c r="DV52" s="118">
        <f>SUM(DV53:DZ55)</f>
        <v>0</v>
      </c>
      <c r="DW52" s="119"/>
      <c r="DX52" s="119"/>
      <c r="DY52" s="119"/>
      <c r="DZ52" s="120"/>
      <c r="EA52" s="118">
        <f>SUM(EA53:EE55)</f>
        <v>0</v>
      </c>
      <c r="EB52" s="119"/>
      <c r="EC52" s="119"/>
      <c r="ED52" s="119"/>
      <c r="EE52" s="120"/>
      <c r="EF52" s="118">
        <f>SUM(EF53:EL55)</f>
        <v>0</v>
      </c>
      <c r="EG52" s="119"/>
      <c r="EH52" s="119"/>
      <c r="EI52" s="119"/>
      <c r="EJ52" s="119"/>
      <c r="EK52" s="119"/>
      <c r="EL52" s="120"/>
      <c r="EM52" s="118">
        <f>SUM(EM53:ER55)</f>
        <v>0</v>
      </c>
      <c r="EN52" s="119"/>
      <c r="EO52" s="119"/>
      <c r="EP52" s="119"/>
      <c r="EQ52" s="119"/>
      <c r="ER52" s="120"/>
      <c r="ES52" s="335"/>
      <c r="ET52" s="333"/>
      <c r="EU52" s="333"/>
      <c r="EV52" s="333"/>
      <c r="EW52" s="333"/>
      <c r="EX52" s="333"/>
      <c r="EY52" s="334"/>
      <c r="EZ52" s="335"/>
      <c r="FA52" s="333"/>
      <c r="FB52" s="333"/>
      <c r="FC52" s="333"/>
      <c r="FD52" s="333"/>
      <c r="FE52" s="333"/>
      <c r="FF52" s="334"/>
      <c r="FG52" s="335"/>
      <c r="FH52" s="333"/>
      <c r="FI52" s="333"/>
      <c r="FJ52" s="333"/>
      <c r="FK52" s="334"/>
      <c r="FL52" s="335"/>
      <c r="FM52" s="333"/>
      <c r="FN52" s="333"/>
      <c r="FO52" s="333"/>
      <c r="FP52" s="333"/>
      <c r="FQ52" s="333"/>
      <c r="FR52" s="334"/>
      <c r="FS52" s="335"/>
      <c r="FT52" s="333"/>
      <c r="FU52" s="333"/>
      <c r="FV52" s="333"/>
      <c r="FW52" s="333"/>
      <c r="FX52" s="333"/>
      <c r="FY52" s="334"/>
      <c r="FZ52" s="335"/>
      <c r="GA52" s="333"/>
      <c r="GB52" s="333"/>
      <c r="GC52" s="333"/>
      <c r="GD52" s="333"/>
      <c r="GE52" s="333"/>
      <c r="GF52" s="334"/>
      <c r="GG52" s="335"/>
      <c r="GH52" s="333"/>
      <c r="GI52" s="333"/>
      <c r="GJ52" s="333"/>
      <c r="GK52" s="333"/>
      <c r="GL52" s="333"/>
      <c r="GM52" s="333"/>
      <c r="GN52" s="334"/>
      <c r="GO52" s="335"/>
      <c r="GP52" s="333"/>
      <c r="GQ52" s="333"/>
      <c r="GR52" s="333"/>
      <c r="GS52" s="334"/>
      <c r="GT52" s="335"/>
      <c r="GU52" s="333"/>
      <c r="GV52" s="333"/>
      <c r="GW52" s="333"/>
      <c r="GX52" s="333"/>
      <c r="GY52" s="333"/>
      <c r="GZ52" s="334"/>
      <c r="HA52" s="335"/>
      <c r="HB52" s="333"/>
      <c r="HC52" s="333"/>
      <c r="HD52" s="333"/>
      <c r="HE52" s="333"/>
      <c r="HF52" s="333"/>
      <c r="HG52" s="334"/>
      <c r="HH52" s="335"/>
      <c r="HI52" s="333"/>
      <c r="HJ52" s="333"/>
      <c r="HK52" s="333"/>
      <c r="HL52" s="334"/>
      <c r="HM52" s="335"/>
      <c r="HN52" s="333"/>
      <c r="HO52" s="333"/>
      <c r="HP52" s="333"/>
      <c r="HQ52" s="334"/>
      <c r="HR52" s="335"/>
      <c r="HS52" s="333"/>
      <c r="HT52" s="333"/>
      <c r="HU52" s="333"/>
      <c r="HV52" s="333"/>
      <c r="HW52" s="334"/>
      <c r="HX52" s="335"/>
      <c r="HY52" s="333"/>
      <c r="HZ52" s="333"/>
      <c r="IA52" s="333"/>
      <c r="IB52" s="333"/>
      <c r="IC52" s="333"/>
      <c r="ID52" s="333"/>
      <c r="IE52" s="336"/>
    </row>
    <row r="53" spans="1:239" ht="47.25" customHeight="1" hidden="1">
      <c r="A53" s="178" t="str">
        <f>'7.1.'!A53:E53</f>
        <v>3.1.</v>
      </c>
      <c r="B53" s="89"/>
      <c r="C53" s="89"/>
      <c r="D53" s="89"/>
      <c r="E53" s="90"/>
      <c r="F53" s="179" t="str">
        <f>'7.1.'!F53:AI53</f>
        <v>Замена силового трансформатора на трансформатор ТМ-400 кВА, 6/0,4 кВ</v>
      </c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1"/>
      <c r="AC53" s="258">
        <f>'7.1.'!AU53</f>
        <v>0</v>
      </c>
      <c r="AD53" s="258"/>
      <c r="AE53" s="258"/>
      <c r="AF53" s="258"/>
      <c r="AG53" s="258"/>
      <c r="AH53" s="258"/>
      <c r="AI53" s="259"/>
      <c r="AJ53" s="88">
        <v>0</v>
      </c>
      <c r="AK53" s="89"/>
      <c r="AL53" s="89"/>
      <c r="AM53" s="89"/>
      <c r="AN53" s="90"/>
      <c r="AO53" s="88">
        <v>0</v>
      </c>
      <c r="AP53" s="89"/>
      <c r="AQ53" s="89"/>
      <c r="AR53" s="89"/>
      <c r="AS53" s="90"/>
      <c r="AT53" s="88">
        <v>0</v>
      </c>
      <c r="AU53" s="89"/>
      <c r="AV53" s="89"/>
      <c r="AW53" s="89"/>
      <c r="AX53" s="89"/>
      <c r="AY53" s="89"/>
      <c r="AZ53" s="90"/>
      <c r="BA53" s="88">
        <v>0</v>
      </c>
      <c r="BB53" s="89"/>
      <c r="BC53" s="89"/>
      <c r="BD53" s="89"/>
      <c r="BE53" s="89"/>
      <c r="BF53" s="90"/>
      <c r="BG53" s="88">
        <f>BN53+BS53+BX53+CE53</f>
        <v>0</v>
      </c>
      <c r="BH53" s="89"/>
      <c r="BI53" s="89"/>
      <c r="BJ53" s="89"/>
      <c r="BK53" s="89"/>
      <c r="BL53" s="89"/>
      <c r="BM53" s="90"/>
      <c r="BN53" s="88">
        <v>0</v>
      </c>
      <c r="BO53" s="89"/>
      <c r="BP53" s="89"/>
      <c r="BQ53" s="89"/>
      <c r="BR53" s="90"/>
      <c r="BS53" s="88">
        <v>0</v>
      </c>
      <c r="BT53" s="89"/>
      <c r="BU53" s="89"/>
      <c r="BV53" s="89"/>
      <c r="BW53" s="90"/>
      <c r="BX53" s="88">
        <v>0</v>
      </c>
      <c r="BY53" s="89"/>
      <c r="BZ53" s="89"/>
      <c r="CA53" s="89"/>
      <c r="CB53" s="89"/>
      <c r="CC53" s="89"/>
      <c r="CD53" s="90"/>
      <c r="CE53" s="88">
        <v>0</v>
      </c>
      <c r="CF53" s="89"/>
      <c r="CG53" s="89"/>
      <c r="CH53" s="89"/>
      <c r="CI53" s="89"/>
      <c r="CJ53" s="90"/>
      <c r="CK53" s="88">
        <f t="shared" si="15"/>
        <v>0</v>
      </c>
      <c r="CL53" s="89"/>
      <c r="CM53" s="89"/>
      <c r="CN53" s="89"/>
      <c r="CO53" s="89"/>
      <c r="CP53" s="89"/>
      <c r="CQ53" s="90"/>
      <c r="CR53" s="88">
        <f t="shared" si="7"/>
        <v>0</v>
      </c>
      <c r="CS53" s="89"/>
      <c r="CT53" s="89"/>
      <c r="CU53" s="89"/>
      <c r="CV53" s="90"/>
      <c r="CW53" s="88">
        <f t="shared" si="8"/>
        <v>0</v>
      </c>
      <c r="CX53" s="89"/>
      <c r="CY53" s="89"/>
      <c r="CZ53" s="89"/>
      <c r="DA53" s="90"/>
      <c r="DB53" s="88">
        <f>BX53-AT53</f>
        <v>0</v>
      </c>
      <c r="DC53" s="89"/>
      <c r="DD53" s="89"/>
      <c r="DE53" s="89"/>
      <c r="DF53" s="89"/>
      <c r="DG53" s="89"/>
      <c r="DH53" s="90"/>
      <c r="DI53" s="88">
        <f t="shared" si="9"/>
        <v>0</v>
      </c>
      <c r="DJ53" s="89"/>
      <c r="DK53" s="89"/>
      <c r="DL53" s="89"/>
      <c r="DM53" s="89"/>
      <c r="DN53" s="90"/>
      <c r="DO53" s="88">
        <f t="shared" si="14"/>
        <v>0</v>
      </c>
      <c r="DP53" s="89"/>
      <c r="DQ53" s="89"/>
      <c r="DR53" s="89"/>
      <c r="DS53" s="89"/>
      <c r="DT53" s="89"/>
      <c r="DU53" s="90"/>
      <c r="DV53" s="88">
        <v>0</v>
      </c>
      <c r="DW53" s="89"/>
      <c r="DX53" s="89"/>
      <c r="DY53" s="89"/>
      <c r="DZ53" s="90"/>
      <c r="EA53" s="88">
        <v>0</v>
      </c>
      <c r="EB53" s="89"/>
      <c r="EC53" s="89"/>
      <c r="ED53" s="89"/>
      <c r="EE53" s="90"/>
      <c r="EF53" s="88">
        <v>0</v>
      </c>
      <c r="EG53" s="89"/>
      <c r="EH53" s="89"/>
      <c r="EI53" s="89"/>
      <c r="EJ53" s="89"/>
      <c r="EK53" s="89"/>
      <c r="EL53" s="90"/>
      <c r="EM53" s="88">
        <v>0</v>
      </c>
      <c r="EN53" s="89"/>
      <c r="EO53" s="89"/>
      <c r="EP53" s="89"/>
      <c r="EQ53" s="89"/>
      <c r="ER53" s="90"/>
      <c r="ES53" s="254"/>
      <c r="ET53" s="255"/>
      <c r="EU53" s="255"/>
      <c r="EV53" s="255"/>
      <c r="EW53" s="255"/>
      <c r="EX53" s="255"/>
      <c r="EY53" s="256"/>
      <c r="EZ53" s="254"/>
      <c r="FA53" s="255"/>
      <c r="FB53" s="255"/>
      <c r="FC53" s="255"/>
      <c r="FD53" s="255"/>
      <c r="FE53" s="255"/>
      <c r="FF53" s="256"/>
      <c r="FG53" s="254"/>
      <c r="FH53" s="255"/>
      <c r="FI53" s="255"/>
      <c r="FJ53" s="255"/>
      <c r="FK53" s="256"/>
      <c r="FL53" s="254"/>
      <c r="FM53" s="255"/>
      <c r="FN53" s="255"/>
      <c r="FO53" s="255"/>
      <c r="FP53" s="255"/>
      <c r="FQ53" s="255"/>
      <c r="FR53" s="256"/>
      <c r="FS53" s="254"/>
      <c r="FT53" s="255"/>
      <c r="FU53" s="255"/>
      <c r="FV53" s="255"/>
      <c r="FW53" s="255"/>
      <c r="FX53" s="255"/>
      <c r="FY53" s="256"/>
      <c r="FZ53" s="254"/>
      <c r="GA53" s="255"/>
      <c r="GB53" s="255"/>
      <c r="GC53" s="255"/>
      <c r="GD53" s="255"/>
      <c r="GE53" s="255"/>
      <c r="GF53" s="256"/>
      <c r="GG53" s="254"/>
      <c r="GH53" s="255"/>
      <c r="GI53" s="255"/>
      <c r="GJ53" s="255"/>
      <c r="GK53" s="255"/>
      <c r="GL53" s="255"/>
      <c r="GM53" s="255"/>
      <c r="GN53" s="256"/>
      <c r="GO53" s="254"/>
      <c r="GP53" s="255"/>
      <c r="GQ53" s="255"/>
      <c r="GR53" s="255"/>
      <c r="GS53" s="256"/>
      <c r="GT53" s="254"/>
      <c r="GU53" s="255"/>
      <c r="GV53" s="255"/>
      <c r="GW53" s="255"/>
      <c r="GX53" s="255"/>
      <c r="GY53" s="255"/>
      <c r="GZ53" s="256"/>
      <c r="HA53" s="254"/>
      <c r="HB53" s="255"/>
      <c r="HC53" s="255"/>
      <c r="HD53" s="255"/>
      <c r="HE53" s="255"/>
      <c r="HF53" s="255"/>
      <c r="HG53" s="256"/>
      <c r="HH53" s="254"/>
      <c r="HI53" s="255"/>
      <c r="HJ53" s="255"/>
      <c r="HK53" s="255"/>
      <c r="HL53" s="256"/>
      <c r="HM53" s="254"/>
      <c r="HN53" s="255"/>
      <c r="HO53" s="255"/>
      <c r="HP53" s="255"/>
      <c r="HQ53" s="256"/>
      <c r="HR53" s="254"/>
      <c r="HS53" s="255"/>
      <c r="HT53" s="255"/>
      <c r="HU53" s="255"/>
      <c r="HV53" s="255"/>
      <c r="HW53" s="256"/>
      <c r="HX53" s="254"/>
      <c r="HY53" s="255"/>
      <c r="HZ53" s="255"/>
      <c r="IA53" s="255"/>
      <c r="IB53" s="255"/>
      <c r="IC53" s="255"/>
      <c r="ID53" s="255"/>
      <c r="IE53" s="257"/>
    </row>
    <row r="54" spans="1:239" ht="51.75" customHeight="1" hidden="1">
      <c r="A54" s="178" t="str">
        <f>'7.1.'!A54:E54</f>
        <v>3.2.</v>
      </c>
      <c r="B54" s="89"/>
      <c r="C54" s="89"/>
      <c r="D54" s="89"/>
      <c r="E54" s="90"/>
      <c r="F54" s="179" t="str">
        <f>'7.1.'!F54:AI54</f>
        <v>Замена рубильника в РУ-0,4 кВ ТП-4 на присоединении КЛ-0,4 кВ "Дары Камчатки" на рубильник 0,4 кВ 250 А</v>
      </c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1"/>
      <c r="AC54" s="258">
        <f>'7.1.'!AU54</f>
        <v>0</v>
      </c>
      <c r="AD54" s="258"/>
      <c r="AE54" s="258"/>
      <c r="AF54" s="258"/>
      <c r="AG54" s="258"/>
      <c r="AH54" s="258"/>
      <c r="AI54" s="259"/>
      <c r="AJ54" s="88">
        <v>0</v>
      </c>
      <c r="AK54" s="89"/>
      <c r="AL54" s="89"/>
      <c r="AM54" s="89"/>
      <c r="AN54" s="90"/>
      <c r="AO54" s="88">
        <v>0</v>
      </c>
      <c r="AP54" s="89"/>
      <c r="AQ54" s="89"/>
      <c r="AR54" s="89"/>
      <c r="AS54" s="90"/>
      <c r="AT54" s="88">
        <v>0</v>
      </c>
      <c r="AU54" s="89"/>
      <c r="AV54" s="89"/>
      <c r="AW54" s="89"/>
      <c r="AX54" s="89"/>
      <c r="AY54" s="89"/>
      <c r="AZ54" s="90"/>
      <c r="BA54" s="88">
        <v>0</v>
      </c>
      <c r="BB54" s="89"/>
      <c r="BC54" s="89"/>
      <c r="BD54" s="89"/>
      <c r="BE54" s="89"/>
      <c r="BF54" s="90"/>
      <c r="BG54" s="88">
        <f>BN54+BS54+BX54+CE54</f>
        <v>0</v>
      </c>
      <c r="BH54" s="89"/>
      <c r="BI54" s="89"/>
      <c r="BJ54" s="89"/>
      <c r="BK54" s="89"/>
      <c r="BL54" s="89"/>
      <c r="BM54" s="90"/>
      <c r="BN54" s="88">
        <v>0</v>
      </c>
      <c r="BO54" s="89"/>
      <c r="BP54" s="89"/>
      <c r="BQ54" s="89"/>
      <c r="BR54" s="90"/>
      <c r="BS54" s="88">
        <v>0</v>
      </c>
      <c r="BT54" s="89"/>
      <c r="BU54" s="89"/>
      <c r="BV54" s="89"/>
      <c r="BW54" s="90"/>
      <c r="BX54" s="88">
        <v>0</v>
      </c>
      <c r="BY54" s="89"/>
      <c r="BZ54" s="89"/>
      <c r="CA54" s="89"/>
      <c r="CB54" s="89"/>
      <c r="CC54" s="89"/>
      <c r="CD54" s="90"/>
      <c r="CE54" s="88">
        <v>0</v>
      </c>
      <c r="CF54" s="89"/>
      <c r="CG54" s="89"/>
      <c r="CH54" s="89"/>
      <c r="CI54" s="89"/>
      <c r="CJ54" s="90"/>
      <c r="CK54" s="88">
        <f>BG54-AC54</f>
        <v>0</v>
      </c>
      <c r="CL54" s="89"/>
      <c r="CM54" s="89"/>
      <c r="CN54" s="89"/>
      <c r="CO54" s="89"/>
      <c r="CP54" s="89"/>
      <c r="CQ54" s="90"/>
      <c r="CR54" s="88">
        <f t="shared" si="7"/>
        <v>0</v>
      </c>
      <c r="CS54" s="89"/>
      <c r="CT54" s="89"/>
      <c r="CU54" s="89"/>
      <c r="CV54" s="90"/>
      <c r="CW54" s="88">
        <f t="shared" si="8"/>
        <v>0</v>
      </c>
      <c r="CX54" s="89"/>
      <c r="CY54" s="89"/>
      <c r="CZ54" s="89"/>
      <c r="DA54" s="90"/>
      <c r="DB54" s="88">
        <f>BX54-AT54</f>
        <v>0</v>
      </c>
      <c r="DC54" s="89"/>
      <c r="DD54" s="89"/>
      <c r="DE54" s="89"/>
      <c r="DF54" s="89"/>
      <c r="DG54" s="89"/>
      <c r="DH54" s="90"/>
      <c r="DI54" s="88">
        <f t="shared" si="9"/>
        <v>0</v>
      </c>
      <c r="DJ54" s="89"/>
      <c r="DK54" s="89"/>
      <c r="DL54" s="89"/>
      <c r="DM54" s="89"/>
      <c r="DN54" s="90"/>
      <c r="DO54" s="88">
        <f t="shared" si="14"/>
        <v>0</v>
      </c>
      <c r="DP54" s="89"/>
      <c r="DQ54" s="89"/>
      <c r="DR54" s="89"/>
      <c r="DS54" s="89"/>
      <c r="DT54" s="89"/>
      <c r="DU54" s="90"/>
      <c r="DV54" s="88">
        <v>0</v>
      </c>
      <c r="DW54" s="89"/>
      <c r="DX54" s="89"/>
      <c r="DY54" s="89"/>
      <c r="DZ54" s="90"/>
      <c r="EA54" s="88">
        <v>0</v>
      </c>
      <c r="EB54" s="89"/>
      <c r="EC54" s="89"/>
      <c r="ED54" s="89"/>
      <c r="EE54" s="90"/>
      <c r="EF54" s="88">
        <v>0</v>
      </c>
      <c r="EG54" s="89"/>
      <c r="EH54" s="89"/>
      <c r="EI54" s="89"/>
      <c r="EJ54" s="89"/>
      <c r="EK54" s="89"/>
      <c r="EL54" s="90"/>
      <c r="EM54" s="88">
        <v>0</v>
      </c>
      <c r="EN54" s="89"/>
      <c r="EO54" s="89"/>
      <c r="EP54" s="89"/>
      <c r="EQ54" s="89"/>
      <c r="ER54" s="90"/>
      <c r="ES54" s="254"/>
      <c r="ET54" s="255"/>
      <c r="EU54" s="255"/>
      <c r="EV54" s="255"/>
      <c r="EW54" s="255"/>
      <c r="EX54" s="255"/>
      <c r="EY54" s="256"/>
      <c r="EZ54" s="254"/>
      <c r="FA54" s="255"/>
      <c r="FB54" s="255"/>
      <c r="FC54" s="255"/>
      <c r="FD54" s="255"/>
      <c r="FE54" s="255"/>
      <c r="FF54" s="256"/>
      <c r="FG54" s="254"/>
      <c r="FH54" s="255"/>
      <c r="FI54" s="255"/>
      <c r="FJ54" s="255"/>
      <c r="FK54" s="256"/>
      <c r="FL54" s="254"/>
      <c r="FM54" s="255"/>
      <c r="FN54" s="255"/>
      <c r="FO54" s="255"/>
      <c r="FP54" s="255"/>
      <c r="FQ54" s="255"/>
      <c r="FR54" s="256"/>
      <c r="FS54" s="254"/>
      <c r="FT54" s="255"/>
      <c r="FU54" s="255"/>
      <c r="FV54" s="255"/>
      <c r="FW54" s="255"/>
      <c r="FX54" s="255"/>
      <c r="FY54" s="256"/>
      <c r="FZ54" s="254"/>
      <c r="GA54" s="255"/>
      <c r="GB54" s="255"/>
      <c r="GC54" s="255"/>
      <c r="GD54" s="255"/>
      <c r="GE54" s="255"/>
      <c r="GF54" s="256"/>
      <c r="GG54" s="254"/>
      <c r="GH54" s="255"/>
      <c r="GI54" s="255"/>
      <c r="GJ54" s="255"/>
      <c r="GK54" s="255"/>
      <c r="GL54" s="255"/>
      <c r="GM54" s="255"/>
      <c r="GN54" s="256"/>
      <c r="GO54" s="254"/>
      <c r="GP54" s="255"/>
      <c r="GQ54" s="255"/>
      <c r="GR54" s="255"/>
      <c r="GS54" s="256"/>
      <c r="GT54" s="254"/>
      <c r="GU54" s="255"/>
      <c r="GV54" s="255"/>
      <c r="GW54" s="255"/>
      <c r="GX54" s="255"/>
      <c r="GY54" s="255"/>
      <c r="GZ54" s="256"/>
      <c r="HA54" s="254"/>
      <c r="HB54" s="255"/>
      <c r="HC54" s="255"/>
      <c r="HD54" s="255"/>
      <c r="HE54" s="255"/>
      <c r="HF54" s="255"/>
      <c r="HG54" s="256"/>
      <c r="HH54" s="254"/>
      <c r="HI54" s="255"/>
      <c r="HJ54" s="255"/>
      <c r="HK54" s="255"/>
      <c r="HL54" s="256"/>
      <c r="HM54" s="254"/>
      <c r="HN54" s="255"/>
      <c r="HO54" s="255"/>
      <c r="HP54" s="255"/>
      <c r="HQ54" s="256"/>
      <c r="HR54" s="254"/>
      <c r="HS54" s="255"/>
      <c r="HT54" s="255"/>
      <c r="HU54" s="255"/>
      <c r="HV54" s="255"/>
      <c r="HW54" s="256"/>
      <c r="HX54" s="254"/>
      <c r="HY54" s="255"/>
      <c r="HZ54" s="255"/>
      <c r="IA54" s="255"/>
      <c r="IB54" s="255"/>
      <c r="IC54" s="255"/>
      <c r="ID54" s="255"/>
      <c r="IE54" s="257"/>
    </row>
    <row r="55" spans="1:239" ht="86.25" customHeight="1" hidden="1">
      <c r="A55" s="178" t="str">
        <f>'7.1.'!A55:E55</f>
        <v>3.3.</v>
      </c>
      <c r="B55" s="89"/>
      <c r="C55" s="89"/>
      <c r="D55" s="89"/>
      <c r="E55" s="90"/>
      <c r="F55" s="179" t="str">
        <f>'7.1.'!F55:AI55</f>
        <v>Замена на присоединении КЛ-0,4 кВ "Дары Камчатки" в РУ-0,4 кВ ТП-4 трансформаторов тока на трансформаторы тока с коэффициентом трансформации 300/5</v>
      </c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1"/>
      <c r="AC55" s="258">
        <f>'7.1.'!AU55</f>
        <v>0</v>
      </c>
      <c r="AD55" s="258"/>
      <c r="AE55" s="258"/>
      <c r="AF55" s="258"/>
      <c r="AG55" s="258"/>
      <c r="AH55" s="258"/>
      <c r="AI55" s="259"/>
      <c r="AJ55" s="88">
        <v>0</v>
      </c>
      <c r="AK55" s="89"/>
      <c r="AL55" s="89"/>
      <c r="AM55" s="89"/>
      <c r="AN55" s="90"/>
      <c r="AO55" s="88">
        <v>0</v>
      </c>
      <c r="AP55" s="89"/>
      <c r="AQ55" s="89"/>
      <c r="AR55" s="89"/>
      <c r="AS55" s="90"/>
      <c r="AT55" s="88">
        <v>0</v>
      </c>
      <c r="AU55" s="89"/>
      <c r="AV55" s="89"/>
      <c r="AW55" s="89"/>
      <c r="AX55" s="89"/>
      <c r="AY55" s="89"/>
      <c r="AZ55" s="90"/>
      <c r="BA55" s="88">
        <v>0</v>
      </c>
      <c r="BB55" s="89"/>
      <c r="BC55" s="89"/>
      <c r="BD55" s="89"/>
      <c r="BE55" s="89"/>
      <c r="BF55" s="90"/>
      <c r="BG55" s="88">
        <f>BN55+BS55+BX55+CE55</f>
        <v>0</v>
      </c>
      <c r="BH55" s="89"/>
      <c r="BI55" s="89"/>
      <c r="BJ55" s="89"/>
      <c r="BK55" s="89"/>
      <c r="BL55" s="89"/>
      <c r="BM55" s="90"/>
      <c r="BN55" s="88">
        <v>0</v>
      </c>
      <c r="BO55" s="89"/>
      <c r="BP55" s="89"/>
      <c r="BQ55" s="89"/>
      <c r="BR55" s="90"/>
      <c r="BS55" s="88">
        <v>0</v>
      </c>
      <c r="BT55" s="89"/>
      <c r="BU55" s="89"/>
      <c r="BV55" s="89"/>
      <c r="BW55" s="90"/>
      <c r="BX55" s="88">
        <v>0</v>
      </c>
      <c r="BY55" s="89"/>
      <c r="BZ55" s="89"/>
      <c r="CA55" s="89"/>
      <c r="CB55" s="89"/>
      <c r="CC55" s="89"/>
      <c r="CD55" s="90"/>
      <c r="CE55" s="88">
        <v>0</v>
      </c>
      <c r="CF55" s="89"/>
      <c r="CG55" s="89"/>
      <c r="CH55" s="89"/>
      <c r="CI55" s="89"/>
      <c r="CJ55" s="90"/>
      <c r="CK55" s="88">
        <f t="shared" si="15"/>
        <v>0</v>
      </c>
      <c r="CL55" s="89"/>
      <c r="CM55" s="89"/>
      <c r="CN55" s="89"/>
      <c r="CO55" s="89"/>
      <c r="CP55" s="89"/>
      <c r="CQ55" s="90"/>
      <c r="CR55" s="88">
        <f t="shared" si="7"/>
        <v>0</v>
      </c>
      <c r="CS55" s="89"/>
      <c r="CT55" s="89"/>
      <c r="CU55" s="89"/>
      <c r="CV55" s="90"/>
      <c r="CW55" s="88">
        <f t="shared" si="8"/>
        <v>0</v>
      </c>
      <c r="CX55" s="89"/>
      <c r="CY55" s="89"/>
      <c r="CZ55" s="89"/>
      <c r="DA55" s="90"/>
      <c r="DB55" s="88">
        <f>BX55-AT55</f>
        <v>0</v>
      </c>
      <c r="DC55" s="89"/>
      <c r="DD55" s="89"/>
      <c r="DE55" s="89"/>
      <c r="DF55" s="89"/>
      <c r="DG55" s="89"/>
      <c r="DH55" s="90"/>
      <c r="DI55" s="88">
        <f t="shared" si="9"/>
        <v>0</v>
      </c>
      <c r="DJ55" s="89"/>
      <c r="DK55" s="89"/>
      <c r="DL55" s="89"/>
      <c r="DM55" s="89"/>
      <c r="DN55" s="90"/>
      <c r="DO55" s="88">
        <f t="shared" si="14"/>
        <v>0</v>
      </c>
      <c r="DP55" s="89"/>
      <c r="DQ55" s="89"/>
      <c r="DR55" s="89"/>
      <c r="DS55" s="89"/>
      <c r="DT55" s="89"/>
      <c r="DU55" s="90"/>
      <c r="DV55" s="88">
        <v>0</v>
      </c>
      <c r="DW55" s="89"/>
      <c r="DX55" s="89"/>
      <c r="DY55" s="89"/>
      <c r="DZ55" s="90"/>
      <c r="EA55" s="88">
        <v>0</v>
      </c>
      <c r="EB55" s="89"/>
      <c r="EC55" s="89"/>
      <c r="ED55" s="89"/>
      <c r="EE55" s="90"/>
      <c r="EF55" s="88">
        <v>0</v>
      </c>
      <c r="EG55" s="89"/>
      <c r="EH55" s="89"/>
      <c r="EI55" s="89"/>
      <c r="EJ55" s="89"/>
      <c r="EK55" s="89"/>
      <c r="EL55" s="90"/>
      <c r="EM55" s="88">
        <v>0</v>
      </c>
      <c r="EN55" s="89"/>
      <c r="EO55" s="89"/>
      <c r="EP55" s="89"/>
      <c r="EQ55" s="89"/>
      <c r="ER55" s="90"/>
      <c r="ES55" s="254"/>
      <c r="ET55" s="255"/>
      <c r="EU55" s="255"/>
      <c r="EV55" s="255"/>
      <c r="EW55" s="255"/>
      <c r="EX55" s="255"/>
      <c r="EY55" s="256"/>
      <c r="EZ55" s="254"/>
      <c r="FA55" s="255"/>
      <c r="FB55" s="255"/>
      <c r="FC55" s="255"/>
      <c r="FD55" s="255"/>
      <c r="FE55" s="255"/>
      <c r="FF55" s="256"/>
      <c r="FG55" s="254"/>
      <c r="FH55" s="255"/>
      <c r="FI55" s="255"/>
      <c r="FJ55" s="255"/>
      <c r="FK55" s="256"/>
      <c r="FL55" s="254"/>
      <c r="FM55" s="255"/>
      <c r="FN55" s="255"/>
      <c r="FO55" s="255"/>
      <c r="FP55" s="255"/>
      <c r="FQ55" s="255"/>
      <c r="FR55" s="256"/>
      <c r="FS55" s="254"/>
      <c r="FT55" s="255"/>
      <c r="FU55" s="255"/>
      <c r="FV55" s="255"/>
      <c r="FW55" s="255"/>
      <c r="FX55" s="255"/>
      <c r="FY55" s="256"/>
      <c r="FZ55" s="254"/>
      <c r="GA55" s="255"/>
      <c r="GB55" s="255"/>
      <c r="GC55" s="255"/>
      <c r="GD55" s="255"/>
      <c r="GE55" s="255"/>
      <c r="GF55" s="256"/>
      <c r="GG55" s="254"/>
      <c r="GH55" s="255"/>
      <c r="GI55" s="255"/>
      <c r="GJ55" s="255"/>
      <c r="GK55" s="255"/>
      <c r="GL55" s="255"/>
      <c r="GM55" s="255"/>
      <c r="GN55" s="256"/>
      <c r="GO55" s="254"/>
      <c r="GP55" s="255"/>
      <c r="GQ55" s="255"/>
      <c r="GR55" s="255"/>
      <c r="GS55" s="256"/>
      <c r="GT55" s="254"/>
      <c r="GU55" s="255"/>
      <c r="GV55" s="255"/>
      <c r="GW55" s="255"/>
      <c r="GX55" s="255"/>
      <c r="GY55" s="255"/>
      <c r="GZ55" s="256"/>
      <c r="HA55" s="254"/>
      <c r="HB55" s="255"/>
      <c r="HC55" s="255"/>
      <c r="HD55" s="255"/>
      <c r="HE55" s="255"/>
      <c r="HF55" s="255"/>
      <c r="HG55" s="256"/>
      <c r="HH55" s="254"/>
      <c r="HI55" s="255"/>
      <c r="HJ55" s="255"/>
      <c r="HK55" s="255"/>
      <c r="HL55" s="256"/>
      <c r="HM55" s="254"/>
      <c r="HN55" s="255"/>
      <c r="HO55" s="255"/>
      <c r="HP55" s="255"/>
      <c r="HQ55" s="256"/>
      <c r="HR55" s="254"/>
      <c r="HS55" s="255"/>
      <c r="HT55" s="255"/>
      <c r="HU55" s="255"/>
      <c r="HV55" s="255"/>
      <c r="HW55" s="256"/>
      <c r="HX55" s="254"/>
      <c r="HY55" s="255"/>
      <c r="HZ55" s="255"/>
      <c r="IA55" s="255"/>
      <c r="IB55" s="255"/>
      <c r="IC55" s="255"/>
      <c r="ID55" s="255"/>
      <c r="IE55" s="257"/>
    </row>
    <row r="56" spans="1:239" s="22" customFormat="1" ht="69" customHeight="1">
      <c r="A56" s="174" t="str">
        <f>'7.1.'!A56:E56</f>
        <v>3.</v>
      </c>
      <c r="B56" s="119"/>
      <c r="C56" s="119"/>
      <c r="D56" s="119"/>
      <c r="E56" s="120"/>
      <c r="F56" s="175" t="str">
        <f>'7.1.'!F56:AI56</f>
        <v>Оборудование и основные средства, не входящие в сметные расчеты строительных работ и работ по реконструкции , в т.ч.:</v>
      </c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7"/>
      <c r="AC56" s="176">
        <f>'7.1.'!AU56</f>
        <v>0</v>
      </c>
      <c r="AD56" s="176"/>
      <c r="AE56" s="176"/>
      <c r="AF56" s="176"/>
      <c r="AG56" s="176"/>
      <c r="AH56" s="176"/>
      <c r="AI56" s="177"/>
      <c r="AJ56" s="118">
        <v>0</v>
      </c>
      <c r="AK56" s="119"/>
      <c r="AL56" s="119"/>
      <c r="AM56" s="119"/>
      <c r="AN56" s="120"/>
      <c r="AO56" s="118">
        <v>0</v>
      </c>
      <c r="AP56" s="119"/>
      <c r="AQ56" s="119"/>
      <c r="AR56" s="119"/>
      <c r="AS56" s="120"/>
      <c r="AT56" s="118">
        <v>0</v>
      </c>
      <c r="AU56" s="119"/>
      <c r="AV56" s="119"/>
      <c r="AW56" s="119"/>
      <c r="AX56" s="119"/>
      <c r="AY56" s="119"/>
      <c r="AZ56" s="120"/>
      <c r="BA56" s="118">
        <v>0</v>
      </c>
      <c r="BB56" s="119"/>
      <c r="BC56" s="119"/>
      <c r="BD56" s="119"/>
      <c r="BE56" s="119"/>
      <c r="BF56" s="120"/>
      <c r="BG56" s="118">
        <f>BN56+BS56+BX56+CE56</f>
        <v>423.865</v>
      </c>
      <c r="BH56" s="119"/>
      <c r="BI56" s="119"/>
      <c r="BJ56" s="119"/>
      <c r="BK56" s="119"/>
      <c r="BL56" s="119"/>
      <c r="BM56" s="120"/>
      <c r="BN56" s="118">
        <f>BN57+BN61+BN65</f>
        <v>0</v>
      </c>
      <c r="BO56" s="119"/>
      <c r="BP56" s="119"/>
      <c r="BQ56" s="119"/>
      <c r="BR56" s="120"/>
      <c r="BS56" s="118">
        <f>BS57+BS61+BS65</f>
        <v>0</v>
      </c>
      <c r="BT56" s="119"/>
      <c r="BU56" s="119"/>
      <c r="BV56" s="119"/>
      <c r="BW56" s="120"/>
      <c r="BX56" s="118">
        <f>BX57+BX61+BX65</f>
        <v>171.395</v>
      </c>
      <c r="BY56" s="119"/>
      <c r="BZ56" s="119"/>
      <c r="CA56" s="119"/>
      <c r="CB56" s="119"/>
      <c r="CC56" s="119"/>
      <c r="CD56" s="120"/>
      <c r="CE56" s="118">
        <f>CE57+CE61+CE65</f>
        <v>252.47</v>
      </c>
      <c r="CF56" s="119"/>
      <c r="CG56" s="119"/>
      <c r="CH56" s="119"/>
      <c r="CI56" s="119"/>
      <c r="CJ56" s="120"/>
      <c r="CK56" s="118">
        <f>BG56-AC56</f>
        <v>423.865</v>
      </c>
      <c r="CL56" s="119"/>
      <c r="CM56" s="119"/>
      <c r="CN56" s="119"/>
      <c r="CO56" s="119"/>
      <c r="CP56" s="119"/>
      <c r="CQ56" s="120"/>
      <c r="CR56" s="118">
        <f aca="true" t="shared" si="16" ref="CR56:CR63">BN56-AJ56</f>
        <v>0</v>
      </c>
      <c r="CS56" s="119"/>
      <c r="CT56" s="119"/>
      <c r="CU56" s="119"/>
      <c r="CV56" s="120"/>
      <c r="CW56" s="118">
        <f aca="true" t="shared" si="17" ref="CW56:CW63">BS56-AO56</f>
        <v>0</v>
      </c>
      <c r="CX56" s="119"/>
      <c r="CY56" s="119"/>
      <c r="CZ56" s="119"/>
      <c r="DA56" s="120"/>
      <c r="DB56" s="118">
        <f aca="true" t="shared" si="18" ref="DB56:DB63">BX56-AT56</f>
        <v>171.395</v>
      </c>
      <c r="DC56" s="119"/>
      <c r="DD56" s="119"/>
      <c r="DE56" s="119"/>
      <c r="DF56" s="119"/>
      <c r="DG56" s="119"/>
      <c r="DH56" s="120"/>
      <c r="DI56" s="118">
        <f aca="true" t="shared" si="19" ref="DI56:DI63">CE56-BA56</f>
        <v>252.47</v>
      </c>
      <c r="DJ56" s="119"/>
      <c r="DK56" s="119"/>
      <c r="DL56" s="119"/>
      <c r="DM56" s="119"/>
      <c r="DN56" s="120"/>
      <c r="DO56" s="118">
        <f aca="true" t="shared" si="20" ref="DO56:DO61">SUM(DV56:ER56)</f>
        <v>423.865</v>
      </c>
      <c r="DP56" s="119"/>
      <c r="DQ56" s="119"/>
      <c r="DR56" s="119"/>
      <c r="DS56" s="119"/>
      <c r="DT56" s="119"/>
      <c r="DU56" s="120"/>
      <c r="DV56" s="118">
        <f>DV57+DV61+DV65</f>
        <v>0</v>
      </c>
      <c r="DW56" s="119"/>
      <c r="DX56" s="119"/>
      <c r="DY56" s="119"/>
      <c r="DZ56" s="120"/>
      <c r="EA56" s="118">
        <f>EA57+EA61+EA65</f>
        <v>0</v>
      </c>
      <c r="EB56" s="119"/>
      <c r="EC56" s="119"/>
      <c r="ED56" s="119"/>
      <c r="EE56" s="120"/>
      <c r="EF56" s="118">
        <f>EF57+EF61+EF65</f>
        <v>171.395</v>
      </c>
      <c r="EG56" s="119"/>
      <c r="EH56" s="119"/>
      <c r="EI56" s="119"/>
      <c r="EJ56" s="119"/>
      <c r="EK56" s="119"/>
      <c r="EL56" s="120"/>
      <c r="EM56" s="118">
        <f>EM57+EM61+EM65</f>
        <v>252.47</v>
      </c>
      <c r="EN56" s="119"/>
      <c r="EO56" s="119"/>
      <c r="EP56" s="119"/>
      <c r="EQ56" s="119"/>
      <c r="ER56" s="120"/>
      <c r="ES56" s="335"/>
      <c r="ET56" s="333"/>
      <c r="EU56" s="333"/>
      <c r="EV56" s="333"/>
      <c r="EW56" s="333"/>
      <c r="EX56" s="333"/>
      <c r="EY56" s="334"/>
      <c r="EZ56" s="335"/>
      <c r="FA56" s="333"/>
      <c r="FB56" s="333"/>
      <c r="FC56" s="333"/>
      <c r="FD56" s="333"/>
      <c r="FE56" s="333"/>
      <c r="FF56" s="334"/>
      <c r="FG56" s="335"/>
      <c r="FH56" s="333"/>
      <c r="FI56" s="333"/>
      <c r="FJ56" s="333"/>
      <c r="FK56" s="334"/>
      <c r="FL56" s="335"/>
      <c r="FM56" s="333"/>
      <c r="FN56" s="333"/>
      <c r="FO56" s="333"/>
      <c r="FP56" s="333"/>
      <c r="FQ56" s="333"/>
      <c r="FR56" s="334"/>
      <c r="FS56" s="335"/>
      <c r="FT56" s="333"/>
      <c r="FU56" s="333"/>
      <c r="FV56" s="333"/>
      <c r="FW56" s="333"/>
      <c r="FX56" s="333"/>
      <c r="FY56" s="334"/>
      <c r="FZ56" s="335"/>
      <c r="GA56" s="333"/>
      <c r="GB56" s="333"/>
      <c r="GC56" s="333"/>
      <c r="GD56" s="333"/>
      <c r="GE56" s="333"/>
      <c r="GF56" s="334"/>
      <c r="GG56" s="335"/>
      <c r="GH56" s="333"/>
      <c r="GI56" s="333"/>
      <c r="GJ56" s="333"/>
      <c r="GK56" s="333"/>
      <c r="GL56" s="333"/>
      <c r="GM56" s="333"/>
      <c r="GN56" s="334"/>
      <c r="GO56" s="335"/>
      <c r="GP56" s="333"/>
      <c r="GQ56" s="333"/>
      <c r="GR56" s="333"/>
      <c r="GS56" s="334"/>
      <c r="GT56" s="335"/>
      <c r="GU56" s="333"/>
      <c r="GV56" s="333"/>
      <c r="GW56" s="333"/>
      <c r="GX56" s="333"/>
      <c r="GY56" s="333"/>
      <c r="GZ56" s="334"/>
      <c r="HA56" s="335"/>
      <c r="HB56" s="333"/>
      <c r="HC56" s="333"/>
      <c r="HD56" s="333"/>
      <c r="HE56" s="333"/>
      <c r="HF56" s="333"/>
      <c r="HG56" s="334"/>
      <c r="HH56" s="335"/>
      <c r="HI56" s="333"/>
      <c r="HJ56" s="333"/>
      <c r="HK56" s="333"/>
      <c r="HL56" s="334"/>
      <c r="HM56" s="335"/>
      <c r="HN56" s="333"/>
      <c r="HO56" s="333"/>
      <c r="HP56" s="333"/>
      <c r="HQ56" s="334"/>
      <c r="HR56" s="335"/>
      <c r="HS56" s="333"/>
      <c r="HT56" s="333"/>
      <c r="HU56" s="333"/>
      <c r="HV56" s="333"/>
      <c r="HW56" s="334"/>
      <c r="HX56" s="335"/>
      <c r="HY56" s="333"/>
      <c r="HZ56" s="333"/>
      <c r="IA56" s="333"/>
      <c r="IB56" s="333"/>
      <c r="IC56" s="333"/>
      <c r="ID56" s="333"/>
      <c r="IE56" s="336"/>
    </row>
    <row r="57" spans="1:239" s="22" customFormat="1" ht="48" customHeight="1">
      <c r="A57" s="174" t="str">
        <f>'7.1.'!A57:E57</f>
        <v>3.1.</v>
      </c>
      <c r="B57" s="119"/>
      <c r="C57" s="119"/>
      <c r="D57" s="119"/>
      <c r="E57" s="120"/>
      <c r="F57" s="175" t="str">
        <f>'7.1.'!F57:AI57</f>
        <v>Производственный и хозяйственный инвентарь, в т.ч.:</v>
      </c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7"/>
      <c r="AC57" s="176">
        <f>'7.1.'!AU57</f>
        <v>0</v>
      </c>
      <c r="AD57" s="176"/>
      <c r="AE57" s="176"/>
      <c r="AF57" s="176"/>
      <c r="AG57" s="176"/>
      <c r="AH57" s="176"/>
      <c r="AI57" s="177"/>
      <c r="AJ57" s="118">
        <v>0</v>
      </c>
      <c r="AK57" s="119"/>
      <c r="AL57" s="119"/>
      <c r="AM57" s="119"/>
      <c r="AN57" s="120"/>
      <c r="AO57" s="118">
        <v>0</v>
      </c>
      <c r="AP57" s="119"/>
      <c r="AQ57" s="119"/>
      <c r="AR57" s="119"/>
      <c r="AS57" s="120"/>
      <c r="AT57" s="118">
        <v>0</v>
      </c>
      <c r="AU57" s="119"/>
      <c r="AV57" s="119"/>
      <c r="AW57" s="119"/>
      <c r="AX57" s="119"/>
      <c r="AY57" s="119"/>
      <c r="AZ57" s="120"/>
      <c r="BA57" s="118">
        <v>0</v>
      </c>
      <c r="BB57" s="119"/>
      <c r="BC57" s="119"/>
      <c r="BD57" s="119"/>
      <c r="BE57" s="119"/>
      <c r="BF57" s="120"/>
      <c r="BG57" s="118">
        <f>BN57+BS57+BX57+CE57</f>
        <v>110.358</v>
      </c>
      <c r="BH57" s="119"/>
      <c r="BI57" s="119"/>
      <c r="BJ57" s="119"/>
      <c r="BK57" s="119"/>
      <c r="BL57" s="119"/>
      <c r="BM57" s="120"/>
      <c r="BN57" s="118">
        <f>BN58+BN59+BN60</f>
        <v>0</v>
      </c>
      <c r="BO57" s="119"/>
      <c r="BP57" s="119"/>
      <c r="BQ57" s="119"/>
      <c r="BR57" s="120"/>
      <c r="BS57" s="118">
        <f>BS58+BS59+BS60</f>
        <v>0</v>
      </c>
      <c r="BT57" s="119"/>
      <c r="BU57" s="119"/>
      <c r="BV57" s="119"/>
      <c r="BW57" s="120"/>
      <c r="BX57" s="118">
        <f>BX58+BX59+BX60</f>
        <v>0</v>
      </c>
      <c r="BY57" s="119"/>
      <c r="BZ57" s="119"/>
      <c r="CA57" s="119"/>
      <c r="CB57" s="119"/>
      <c r="CC57" s="119"/>
      <c r="CD57" s="120"/>
      <c r="CE57" s="118">
        <f>CE58+CE59+CE60</f>
        <v>110.358</v>
      </c>
      <c r="CF57" s="119"/>
      <c r="CG57" s="119"/>
      <c r="CH57" s="119"/>
      <c r="CI57" s="119"/>
      <c r="CJ57" s="120"/>
      <c r="CK57" s="118">
        <f aca="true" t="shared" si="21" ref="CK57:CK63">BG57-AC57</f>
        <v>110.358</v>
      </c>
      <c r="CL57" s="119"/>
      <c r="CM57" s="119"/>
      <c r="CN57" s="119"/>
      <c r="CO57" s="119"/>
      <c r="CP57" s="119"/>
      <c r="CQ57" s="120"/>
      <c r="CR57" s="118">
        <f t="shared" si="16"/>
        <v>0</v>
      </c>
      <c r="CS57" s="119"/>
      <c r="CT57" s="119"/>
      <c r="CU57" s="119"/>
      <c r="CV57" s="120"/>
      <c r="CW57" s="118">
        <f t="shared" si="17"/>
        <v>0</v>
      </c>
      <c r="CX57" s="119"/>
      <c r="CY57" s="119"/>
      <c r="CZ57" s="119"/>
      <c r="DA57" s="120"/>
      <c r="DB57" s="118">
        <f t="shared" si="18"/>
        <v>0</v>
      </c>
      <c r="DC57" s="119"/>
      <c r="DD57" s="119"/>
      <c r="DE57" s="119"/>
      <c r="DF57" s="119"/>
      <c r="DG57" s="119"/>
      <c r="DH57" s="120"/>
      <c r="DI57" s="118">
        <f t="shared" si="19"/>
        <v>110.358</v>
      </c>
      <c r="DJ57" s="119"/>
      <c r="DK57" s="119"/>
      <c r="DL57" s="119"/>
      <c r="DM57" s="119"/>
      <c r="DN57" s="120"/>
      <c r="DO57" s="118">
        <f t="shared" si="20"/>
        <v>110.358</v>
      </c>
      <c r="DP57" s="119"/>
      <c r="DQ57" s="119"/>
      <c r="DR57" s="119"/>
      <c r="DS57" s="119"/>
      <c r="DT57" s="119"/>
      <c r="DU57" s="120"/>
      <c r="DV57" s="118">
        <f>DV58+DV59+DV60</f>
        <v>0</v>
      </c>
      <c r="DW57" s="119"/>
      <c r="DX57" s="119"/>
      <c r="DY57" s="119"/>
      <c r="DZ57" s="120"/>
      <c r="EA57" s="118">
        <f>EA58+EA59+EA60</f>
        <v>0</v>
      </c>
      <c r="EB57" s="119"/>
      <c r="EC57" s="119"/>
      <c r="ED57" s="119"/>
      <c r="EE57" s="120"/>
      <c r="EF57" s="118">
        <f>EF58+EF59+EF60</f>
        <v>0</v>
      </c>
      <c r="EG57" s="119"/>
      <c r="EH57" s="119"/>
      <c r="EI57" s="119"/>
      <c r="EJ57" s="119"/>
      <c r="EK57" s="119"/>
      <c r="EL57" s="120"/>
      <c r="EM57" s="118">
        <f>EM58+EM59+EM60</f>
        <v>110.358</v>
      </c>
      <c r="EN57" s="119"/>
      <c r="EO57" s="119"/>
      <c r="EP57" s="119"/>
      <c r="EQ57" s="119"/>
      <c r="ER57" s="120"/>
      <c r="ES57" s="335"/>
      <c r="ET57" s="333"/>
      <c r="EU57" s="333"/>
      <c r="EV57" s="333"/>
      <c r="EW57" s="333"/>
      <c r="EX57" s="333"/>
      <c r="EY57" s="334"/>
      <c r="EZ57" s="335"/>
      <c r="FA57" s="333"/>
      <c r="FB57" s="333"/>
      <c r="FC57" s="333"/>
      <c r="FD57" s="333"/>
      <c r="FE57" s="333"/>
      <c r="FF57" s="334"/>
      <c r="FG57" s="335"/>
      <c r="FH57" s="333"/>
      <c r="FI57" s="333"/>
      <c r="FJ57" s="333"/>
      <c r="FK57" s="334"/>
      <c r="FL57" s="335"/>
      <c r="FM57" s="333"/>
      <c r="FN57" s="333"/>
      <c r="FO57" s="333"/>
      <c r="FP57" s="333"/>
      <c r="FQ57" s="333"/>
      <c r="FR57" s="334"/>
      <c r="FS57" s="335"/>
      <c r="FT57" s="333"/>
      <c r="FU57" s="333"/>
      <c r="FV57" s="333"/>
      <c r="FW57" s="333"/>
      <c r="FX57" s="333"/>
      <c r="FY57" s="334"/>
      <c r="FZ57" s="335"/>
      <c r="GA57" s="333"/>
      <c r="GB57" s="333"/>
      <c r="GC57" s="333"/>
      <c r="GD57" s="333"/>
      <c r="GE57" s="333"/>
      <c r="GF57" s="334"/>
      <c r="GG57" s="335"/>
      <c r="GH57" s="333"/>
      <c r="GI57" s="333"/>
      <c r="GJ57" s="333"/>
      <c r="GK57" s="333"/>
      <c r="GL57" s="333"/>
      <c r="GM57" s="333"/>
      <c r="GN57" s="334"/>
      <c r="GO57" s="335"/>
      <c r="GP57" s="333"/>
      <c r="GQ57" s="333"/>
      <c r="GR57" s="333"/>
      <c r="GS57" s="334"/>
      <c r="GT57" s="335"/>
      <c r="GU57" s="333"/>
      <c r="GV57" s="333"/>
      <c r="GW57" s="333"/>
      <c r="GX57" s="333"/>
      <c r="GY57" s="333"/>
      <c r="GZ57" s="334"/>
      <c r="HA57" s="335"/>
      <c r="HB57" s="333"/>
      <c r="HC57" s="333"/>
      <c r="HD57" s="333"/>
      <c r="HE57" s="333"/>
      <c r="HF57" s="333"/>
      <c r="HG57" s="334"/>
      <c r="HH57" s="335"/>
      <c r="HI57" s="333"/>
      <c r="HJ57" s="333"/>
      <c r="HK57" s="333"/>
      <c r="HL57" s="334"/>
      <c r="HM57" s="335"/>
      <c r="HN57" s="333"/>
      <c r="HO57" s="333"/>
      <c r="HP57" s="333"/>
      <c r="HQ57" s="334"/>
      <c r="HR57" s="335"/>
      <c r="HS57" s="333"/>
      <c r="HT57" s="333"/>
      <c r="HU57" s="333"/>
      <c r="HV57" s="333"/>
      <c r="HW57" s="334"/>
      <c r="HX57" s="335"/>
      <c r="HY57" s="333"/>
      <c r="HZ57" s="333"/>
      <c r="IA57" s="333"/>
      <c r="IB57" s="333"/>
      <c r="IC57" s="333"/>
      <c r="ID57" s="333"/>
      <c r="IE57" s="336"/>
    </row>
    <row r="58" spans="1:239" ht="25.5" customHeight="1">
      <c r="A58" s="178" t="str">
        <f>'7.1.'!A58:E58</f>
        <v>3.1.1</v>
      </c>
      <c r="B58" s="89"/>
      <c r="C58" s="89"/>
      <c r="D58" s="89"/>
      <c r="E58" s="90"/>
      <c r="F58" s="179" t="str">
        <f>'7.1.'!F58:AI58</f>
        <v>Комплект мебели для офиса "Энергосбыта"</v>
      </c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1"/>
      <c r="AC58" s="258">
        <f>'7.1.'!AU58</f>
        <v>0</v>
      </c>
      <c r="AD58" s="258"/>
      <c r="AE58" s="258"/>
      <c r="AF58" s="258"/>
      <c r="AG58" s="258"/>
      <c r="AH58" s="258"/>
      <c r="AI58" s="259"/>
      <c r="AJ58" s="88">
        <v>0</v>
      </c>
      <c r="AK58" s="89"/>
      <c r="AL58" s="89"/>
      <c r="AM58" s="89"/>
      <c r="AN58" s="90"/>
      <c r="AO58" s="88">
        <v>0</v>
      </c>
      <c r="AP58" s="89"/>
      <c r="AQ58" s="89"/>
      <c r="AR58" s="89"/>
      <c r="AS58" s="90"/>
      <c r="AT58" s="88">
        <v>0</v>
      </c>
      <c r="AU58" s="89"/>
      <c r="AV58" s="89"/>
      <c r="AW58" s="89"/>
      <c r="AX58" s="89"/>
      <c r="AY58" s="89"/>
      <c r="AZ58" s="90"/>
      <c r="BA58" s="88">
        <v>0</v>
      </c>
      <c r="BB58" s="89"/>
      <c r="BC58" s="89"/>
      <c r="BD58" s="89"/>
      <c r="BE58" s="89"/>
      <c r="BF58" s="90"/>
      <c r="BG58" s="88">
        <f aca="true" t="shared" si="22" ref="BG58:BG63">BN58+BS58+BX58+CE58</f>
        <v>50.508</v>
      </c>
      <c r="BH58" s="89"/>
      <c r="BI58" s="89"/>
      <c r="BJ58" s="89"/>
      <c r="BK58" s="89"/>
      <c r="BL58" s="89"/>
      <c r="BM58" s="90"/>
      <c r="BN58" s="88">
        <v>0</v>
      </c>
      <c r="BO58" s="89"/>
      <c r="BP58" s="89"/>
      <c r="BQ58" s="89"/>
      <c r="BR58" s="90"/>
      <c r="BS58" s="88">
        <v>0</v>
      </c>
      <c r="BT58" s="89"/>
      <c r="BU58" s="89"/>
      <c r="BV58" s="89"/>
      <c r="BW58" s="90"/>
      <c r="BX58" s="88">
        <v>0</v>
      </c>
      <c r="BY58" s="89"/>
      <c r="BZ58" s="89"/>
      <c r="CA58" s="89"/>
      <c r="CB58" s="89"/>
      <c r="CC58" s="89"/>
      <c r="CD58" s="90"/>
      <c r="CE58" s="88">
        <v>50.508</v>
      </c>
      <c r="CF58" s="89"/>
      <c r="CG58" s="89"/>
      <c r="CH58" s="89"/>
      <c r="CI58" s="89"/>
      <c r="CJ58" s="90"/>
      <c r="CK58" s="88">
        <f t="shared" si="21"/>
        <v>50.508</v>
      </c>
      <c r="CL58" s="89"/>
      <c r="CM58" s="89"/>
      <c r="CN58" s="89"/>
      <c r="CO58" s="89"/>
      <c r="CP58" s="89"/>
      <c r="CQ58" s="90"/>
      <c r="CR58" s="88">
        <f t="shared" si="16"/>
        <v>0</v>
      </c>
      <c r="CS58" s="89"/>
      <c r="CT58" s="89"/>
      <c r="CU58" s="89"/>
      <c r="CV58" s="90"/>
      <c r="CW58" s="88">
        <f t="shared" si="17"/>
        <v>0</v>
      </c>
      <c r="CX58" s="89"/>
      <c r="CY58" s="89"/>
      <c r="CZ58" s="89"/>
      <c r="DA58" s="90"/>
      <c r="DB58" s="88">
        <f>BX58-AT58</f>
        <v>0</v>
      </c>
      <c r="DC58" s="89"/>
      <c r="DD58" s="89"/>
      <c r="DE58" s="89"/>
      <c r="DF58" s="89"/>
      <c r="DG58" s="89"/>
      <c r="DH58" s="90"/>
      <c r="DI58" s="88">
        <f t="shared" si="19"/>
        <v>50.508</v>
      </c>
      <c r="DJ58" s="89"/>
      <c r="DK58" s="89"/>
      <c r="DL58" s="89"/>
      <c r="DM58" s="89"/>
      <c r="DN58" s="90"/>
      <c r="DO58" s="88">
        <f t="shared" si="20"/>
        <v>50.508</v>
      </c>
      <c r="DP58" s="89"/>
      <c r="DQ58" s="89"/>
      <c r="DR58" s="89"/>
      <c r="DS58" s="89"/>
      <c r="DT58" s="89"/>
      <c r="DU58" s="90"/>
      <c r="DV58" s="88">
        <f>BN58</f>
        <v>0</v>
      </c>
      <c r="DW58" s="89"/>
      <c r="DX58" s="89"/>
      <c r="DY58" s="89"/>
      <c r="DZ58" s="90"/>
      <c r="EA58" s="88">
        <f>BS58</f>
        <v>0</v>
      </c>
      <c r="EB58" s="89"/>
      <c r="EC58" s="89"/>
      <c r="ED58" s="89"/>
      <c r="EE58" s="90"/>
      <c r="EF58" s="88">
        <f>BX58</f>
        <v>0</v>
      </c>
      <c r="EG58" s="89"/>
      <c r="EH58" s="89"/>
      <c r="EI58" s="89"/>
      <c r="EJ58" s="89"/>
      <c r="EK58" s="89"/>
      <c r="EL58" s="90"/>
      <c r="EM58" s="88">
        <f>CE58</f>
        <v>50.508</v>
      </c>
      <c r="EN58" s="89"/>
      <c r="EO58" s="89"/>
      <c r="EP58" s="89"/>
      <c r="EQ58" s="89"/>
      <c r="ER58" s="90"/>
      <c r="ES58" s="254"/>
      <c r="ET58" s="255"/>
      <c r="EU58" s="255"/>
      <c r="EV58" s="255"/>
      <c r="EW58" s="255"/>
      <c r="EX58" s="255"/>
      <c r="EY58" s="256"/>
      <c r="EZ58" s="254"/>
      <c r="FA58" s="255"/>
      <c r="FB58" s="255"/>
      <c r="FC58" s="255"/>
      <c r="FD58" s="255"/>
      <c r="FE58" s="255"/>
      <c r="FF58" s="256"/>
      <c r="FG58" s="254"/>
      <c r="FH58" s="255"/>
      <c r="FI58" s="255"/>
      <c r="FJ58" s="255"/>
      <c r="FK58" s="256"/>
      <c r="FL58" s="254"/>
      <c r="FM58" s="255"/>
      <c r="FN58" s="255"/>
      <c r="FO58" s="255"/>
      <c r="FP58" s="255"/>
      <c r="FQ58" s="255"/>
      <c r="FR58" s="256"/>
      <c r="FS58" s="254"/>
      <c r="FT58" s="255"/>
      <c r="FU58" s="255"/>
      <c r="FV58" s="255"/>
      <c r="FW58" s="255"/>
      <c r="FX58" s="255"/>
      <c r="FY58" s="256"/>
      <c r="FZ58" s="254"/>
      <c r="GA58" s="255"/>
      <c r="GB58" s="255"/>
      <c r="GC58" s="255"/>
      <c r="GD58" s="255"/>
      <c r="GE58" s="255"/>
      <c r="GF58" s="256"/>
      <c r="GG58" s="254"/>
      <c r="GH58" s="255"/>
      <c r="GI58" s="255"/>
      <c r="GJ58" s="255"/>
      <c r="GK58" s="255"/>
      <c r="GL58" s="255"/>
      <c r="GM58" s="255"/>
      <c r="GN58" s="256"/>
      <c r="GO58" s="254"/>
      <c r="GP58" s="255"/>
      <c r="GQ58" s="255"/>
      <c r="GR58" s="255"/>
      <c r="GS58" s="256"/>
      <c r="GT58" s="254"/>
      <c r="GU58" s="255"/>
      <c r="GV58" s="255"/>
      <c r="GW58" s="255"/>
      <c r="GX58" s="255"/>
      <c r="GY58" s="255"/>
      <c r="GZ58" s="256"/>
      <c r="HA58" s="254"/>
      <c r="HB58" s="255"/>
      <c r="HC58" s="255"/>
      <c r="HD58" s="255"/>
      <c r="HE58" s="255"/>
      <c r="HF58" s="255"/>
      <c r="HG58" s="256"/>
      <c r="HH58" s="254"/>
      <c r="HI58" s="255"/>
      <c r="HJ58" s="255"/>
      <c r="HK58" s="255"/>
      <c r="HL58" s="256"/>
      <c r="HM58" s="254"/>
      <c r="HN58" s="255"/>
      <c r="HO58" s="255"/>
      <c r="HP58" s="255"/>
      <c r="HQ58" s="256"/>
      <c r="HR58" s="254"/>
      <c r="HS58" s="255"/>
      <c r="HT58" s="255"/>
      <c r="HU58" s="255"/>
      <c r="HV58" s="255"/>
      <c r="HW58" s="256"/>
      <c r="HX58" s="254"/>
      <c r="HY58" s="255"/>
      <c r="HZ58" s="255"/>
      <c r="IA58" s="255"/>
      <c r="IB58" s="255"/>
      <c r="IC58" s="255"/>
      <c r="ID58" s="255"/>
      <c r="IE58" s="257"/>
    </row>
    <row r="59" spans="1:239" ht="9.75">
      <c r="A59" s="178" t="str">
        <f>'7.1.'!A59:E59</f>
        <v>3.1.2</v>
      </c>
      <c r="B59" s="89"/>
      <c r="C59" s="89"/>
      <c r="D59" s="89"/>
      <c r="E59" s="90"/>
      <c r="F59" s="179" t="str">
        <f>'7.1.'!F59:AI59</f>
        <v>Сейф FRS-75T KL</v>
      </c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1"/>
      <c r="AC59" s="258">
        <f>'7.1.'!AU59</f>
        <v>0</v>
      </c>
      <c r="AD59" s="258"/>
      <c r="AE59" s="258"/>
      <c r="AF59" s="258"/>
      <c r="AG59" s="258"/>
      <c r="AH59" s="258"/>
      <c r="AI59" s="259"/>
      <c r="AJ59" s="88">
        <v>0</v>
      </c>
      <c r="AK59" s="89"/>
      <c r="AL59" s="89"/>
      <c r="AM59" s="89"/>
      <c r="AN59" s="90"/>
      <c r="AO59" s="88">
        <v>0</v>
      </c>
      <c r="AP59" s="89"/>
      <c r="AQ59" s="89"/>
      <c r="AR59" s="89"/>
      <c r="AS59" s="90"/>
      <c r="AT59" s="88">
        <v>0</v>
      </c>
      <c r="AU59" s="89"/>
      <c r="AV59" s="89"/>
      <c r="AW59" s="89"/>
      <c r="AX59" s="89"/>
      <c r="AY59" s="89"/>
      <c r="AZ59" s="90"/>
      <c r="BA59" s="88">
        <v>0</v>
      </c>
      <c r="BB59" s="89"/>
      <c r="BC59" s="89"/>
      <c r="BD59" s="89"/>
      <c r="BE59" s="89"/>
      <c r="BF59" s="90"/>
      <c r="BG59" s="88">
        <f>BN59+BS59+BX59+CE59</f>
        <v>31.05</v>
      </c>
      <c r="BH59" s="89"/>
      <c r="BI59" s="89"/>
      <c r="BJ59" s="89"/>
      <c r="BK59" s="89"/>
      <c r="BL59" s="89"/>
      <c r="BM59" s="90"/>
      <c r="BN59" s="88">
        <v>0</v>
      </c>
      <c r="BO59" s="89"/>
      <c r="BP59" s="89"/>
      <c r="BQ59" s="89"/>
      <c r="BR59" s="90"/>
      <c r="BS59" s="88">
        <v>0</v>
      </c>
      <c r="BT59" s="89"/>
      <c r="BU59" s="89"/>
      <c r="BV59" s="89"/>
      <c r="BW59" s="90"/>
      <c r="BX59" s="88">
        <v>0</v>
      </c>
      <c r="BY59" s="89"/>
      <c r="BZ59" s="89"/>
      <c r="CA59" s="89"/>
      <c r="CB59" s="89"/>
      <c r="CC59" s="89"/>
      <c r="CD59" s="90"/>
      <c r="CE59" s="88">
        <v>31.05</v>
      </c>
      <c r="CF59" s="89"/>
      <c r="CG59" s="89"/>
      <c r="CH59" s="89"/>
      <c r="CI59" s="89"/>
      <c r="CJ59" s="90"/>
      <c r="CK59" s="88">
        <f>BG59-AC59</f>
        <v>31.05</v>
      </c>
      <c r="CL59" s="89"/>
      <c r="CM59" s="89"/>
      <c r="CN59" s="89"/>
      <c r="CO59" s="89"/>
      <c r="CP59" s="89"/>
      <c r="CQ59" s="90"/>
      <c r="CR59" s="88">
        <f>BN59-AJ59</f>
        <v>0</v>
      </c>
      <c r="CS59" s="89"/>
      <c r="CT59" s="89"/>
      <c r="CU59" s="89"/>
      <c r="CV59" s="90"/>
      <c r="CW59" s="88">
        <f>BS59-AO59</f>
        <v>0</v>
      </c>
      <c r="CX59" s="89"/>
      <c r="CY59" s="89"/>
      <c r="CZ59" s="89"/>
      <c r="DA59" s="90"/>
      <c r="DB59" s="88">
        <f>BX59-AT59</f>
        <v>0</v>
      </c>
      <c r="DC59" s="89"/>
      <c r="DD59" s="89"/>
      <c r="DE59" s="89"/>
      <c r="DF59" s="89"/>
      <c r="DG59" s="89"/>
      <c r="DH59" s="90"/>
      <c r="DI59" s="88">
        <f>CE59-BA59</f>
        <v>31.05</v>
      </c>
      <c r="DJ59" s="89"/>
      <c r="DK59" s="89"/>
      <c r="DL59" s="89"/>
      <c r="DM59" s="89"/>
      <c r="DN59" s="90"/>
      <c r="DO59" s="88">
        <f t="shared" si="20"/>
        <v>31.05</v>
      </c>
      <c r="DP59" s="89"/>
      <c r="DQ59" s="89"/>
      <c r="DR59" s="89"/>
      <c r="DS59" s="89"/>
      <c r="DT59" s="89"/>
      <c r="DU59" s="90"/>
      <c r="DV59" s="88">
        <f>BN59</f>
        <v>0</v>
      </c>
      <c r="DW59" s="89"/>
      <c r="DX59" s="89"/>
      <c r="DY59" s="89"/>
      <c r="DZ59" s="90"/>
      <c r="EA59" s="88">
        <f>BS59</f>
        <v>0</v>
      </c>
      <c r="EB59" s="89"/>
      <c r="EC59" s="89"/>
      <c r="ED59" s="89"/>
      <c r="EE59" s="90"/>
      <c r="EF59" s="88">
        <f>BX59</f>
        <v>0</v>
      </c>
      <c r="EG59" s="89"/>
      <c r="EH59" s="89"/>
      <c r="EI59" s="89"/>
      <c r="EJ59" s="89"/>
      <c r="EK59" s="89"/>
      <c r="EL59" s="90"/>
      <c r="EM59" s="88">
        <f>CE59</f>
        <v>31.05</v>
      </c>
      <c r="EN59" s="89"/>
      <c r="EO59" s="89"/>
      <c r="EP59" s="89"/>
      <c r="EQ59" s="89"/>
      <c r="ER59" s="90"/>
      <c r="ES59" s="254"/>
      <c r="ET59" s="255"/>
      <c r="EU59" s="255"/>
      <c r="EV59" s="255"/>
      <c r="EW59" s="255"/>
      <c r="EX59" s="255"/>
      <c r="EY59" s="256"/>
      <c r="EZ59" s="254"/>
      <c r="FA59" s="255"/>
      <c r="FB59" s="255"/>
      <c r="FC59" s="255"/>
      <c r="FD59" s="255"/>
      <c r="FE59" s="255"/>
      <c r="FF59" s="256"/>
      <c r="FG59" s="254"/>
      <c r="FH59" s="255"/>
      <c r="FI59" s="255"/>
      <c r="FJ59" s="255"/>
      <c r="FK59" s="256"/>
      <c r="FL59" s="254"/>
      <c r="FM59" s="255"/>
      <c r="FN59" s="255"/>
      <c r="FO59" s="255"/>
      <c r="FP59" s="255"/>
      <c r="FQ59" s="255"/>
      <c r="FR59" s="256"/>
      <c r="FS59" s="254"/>
      <c r="FT59" s="255"/>
      <c r="FU59" s="255"/>
      <c r="FV59" s="255"/>
      <c r="FW59" s="255"/>
      <c r="FX59" s="255"/>
      <c r="FY59" s="256"/>
      <c r="FZ59" s="254"/>
      <c r="GA59" s="255"/>
      <c r="GB59" s="255"/>
      <c r="GC59" s="255"/>
      <c r="GD59" s="255"/>
      <c r="GE59" s="255"/>
      <c r="GF59" s="256"/>
      <c r="GG59" s="254"/>
      <c r="GH59" s="255"/>
      <c r="GI59" s="255"/>
      <c r="GJ59" s="255"/>
      <c r="GK59" s="255"/>
      <c r="GL59" s="255"/>
      <c r="GM59" s="255"/>
      <c r="GN59" s="256"/>
      <c r="GO59" s="254"/>
      <c r="GP59" s="255"/>
      <c r="GQ59" s="255"/>
      <c r="GR59" s="255"/>
      <c r="GS59" s="256"/>
      <c r="GT59" s="254"/>
      <c r="GU59" s="255"/>
      <c r="GV59" s="255"/>
      <c r="GW59" s="255"/>
      <c r="GX59" s="255"/>
      <c r="GY59" s="255"/>
      <c r="GZ59" s="256"/>
      <c r="HA59" s="254"/>
      <c r="HB59" s="255"/>
      <c r="HC59" s="255"/>
      <c r="HD59" s="255"/>
      <c r="HE59" s="255"/>
      <c r="HF59" s="255"/>
      <c r="HG59" s="256"/>
      <c r="HH59" s="254"/>
      <c r="HI59" s="255"/>
      <c r="HJ59" s="255"/>
      <c r="HK59" s="255"/>
      <c r="HL59" s="256"/>
      <c r="HM59" s="254"/>
      <c r="HN59" s="255"/>
      <c r="HO59" s="255"/>
      <c r="HP59" s="255"/>
      <c r="HQ59" s="256"/>
      <c r="HR59" s="254"/>
      <c r="HS59" s="255"/>
      <c r="HT59" s="255"/>
      <c r="HU59" s="255"/>
      <c r="HV59" s="255"/>
      <c r="HW59" s="256"/>
      <c r="HX59" s="254"/>
      <c r="HY59" s="255"/>
      <c r="HZ59" s="255"/>
      <c r="IA59" s="255"/>
      <c r="IB59" s="255"/>
      <c r="IC59" s="255"/>
      <c r="ID59" s="255"/>
      <c r="IE59" s="257"/>
    </row>
    <row r="60" spans="1:239" ht="9.75">
      <c r="A60" s="178" t="str">
        <f>'7.1.'!A60:E60</f>
        <v>3.1.3</v>
      </c>
      <c r="B60" s="89"/>
      <c r="C60" s="89"/>
      <c r="D60" s="89"/>
      <c r="E60" s="90"/>
      <c r="F60" s="179" t="str">
        <f>'7.1.'!F60:AI60</f>
        <v>Кухня для офиса "Энергосбыт"</v>
      </c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1"/>
      <c r="AC60" s="258">
        <f>'7.1.'!AU60</f>
        <v>0</v>
      </c>
      <c r="AD60" s="258"/>
      <c r="AE60" s="258"/>
      <c r="AF60" s="258"/>
      <c r="AG60" s="258"/>
      <c r="AH60" s="258"/>
      <c r="AI60" s="259"/>
      <c r="AJ60" s="88">
        <v>0</v>
      </c>
      <c r="AK60" s="89"/>
      <c r="AL60" s="89"/>
      <c r="AM60" s="89"/>
      <c r="AN60" s="90"/>
      <c r="AO60" s="88">
        <v>0</v>
      </c>
      <c r="AP60" s="89"/>
      <c r="AQ60" s="89"/>
      <c r="AR60" s="89"/>
      <c r="AS60" s="90"/>
      <c r="AT60" s="88">
        <v>0</v>
      </c>
      <c r="AU60" s="89"/>
      <c r="AV60" s="89"/>
      <c r="AW60" s="89"/>
      <c r="AX60" s="89"/>
      <c r="AY60" s="89"/>
      <c r="AZ60" s="90"/>
      <c r="BA60" s="88">
        <v>0</v>
      </c>
      <c r="BB60" s="89"/>
      <c r="BC60" s="89"/>
      <c r="BD60" s="89"/>
      <c r="BE60" s="89"/>
      <c r="BF60" s="90"/>
      <c r="BG60" s="88">
        <f>BN60+BS60+BX60+CE60</f>
        <v>28.8</v>
      </c>
      <c r="BH60" s="89"/>
      <c r="BI60" s="89"/>
      <c r="BJ60" s="89"/>
      <c r="BK60" s="89"/>
      <c r="BL60" s="89"/>
      <c r="BM60" s="90"/>
      <c r="BN60" s="88">
        <v>0</v>
      </c>
      <c r="BO60" s="89"/>
      <c r="BP60" s="89"/>
      <c r="BQ60" s="89"/>
      <c r="BR60" s="90"/>
      <c r="BS60" s="88">
        <v>0</v>
      </c>
      <c r="BT60" s="89"/>
      <c r="BU60" s="89"/>
      <c r="BV60" s="89"/>
      <c r="BW60" s="90"/>
      <c r="BX60" s="88">
        <v>0</v>
      </c>
      <c r="BY60" s="89"/>
      <c r="BZ60" s="89"/>
      <c r="CA60" s="89"/>
      <c r="CB60" s="89"/>
      <c r="CC60" s="89"/>
      <c r="CD60" s="90"/>
      <c r="CE60" s="88">
        <v>28.8</v>
      </c>
      <c r="CF60" s="89"/>
      <c r="CG60" s="89"/>
      <c r="CH60" s="89"/>
      <c r="CI60" s="89"/>
      <c r="CJ60" s="90"/>
      <c r="CK60" s="88">
        <f>BG60-AC60</f>
        <v>28.8</v>
      </c>
      <c r="CL60" s="89"/>
      <c r="CM60" s="89"/>
      <c r="CN60" s="89"/>
      <c r="CO60" s="89"/>
      <c r="CP60" s="89"/>
      <c r="CQ60" s="90"/>
      <c r="CR60" s="88">
        <f>BN60-AJ60</f>
        <v>0</v>
      </c>
      <c r="CS60" s="89"/>
      <c r="CT60" s="89"/>
      <c r="CU60" s="89"/>
      <c r="CV60" s="90"/>
      <c r="CW60" s="88">
        <f>BS60-AO60</f>
        <v>0</v>
      </c>
      <c r="CX60" s="89"/>
      <c r="CY60" s="89"/>
      <c r="CZ60" s="89"/>
      <c r="DA60" s="90"/>
      <c r="DB60" s="88">
        <f>BX60-AT60</f>
        <v>0</v>
      </c>
      <c r="DC60" s="89"/>
      <c r="DD60" s="89"/>
      <c r="DE60" s="89"/>
      <c r="DF60" s="89"/>
      <c r="DG60" s="89"/>
      <c r="DH60" s="90"/>
      <c r="DI60" s="88">
        <f>CE60-BA60</f>
        <v>28.8</v>
      </c>
      <c r="DJ60" s="89"/>
      <c r="DK60" s="89"/>
      <c r="DL60" s="89"/>
      <c r="DM60" s="89"/>
      <c r="DN60" s="90"/>
      <c r="DO60" s="88">
        <f t="shared" si="20"/>
        <v>28.8</v>
      </c>
      <c r="DP60" s="89"/>
      <c r="DQ60" s="89"/>
      <c r="DR60" s="89"/>
      <c r="DS60" s="89"/>
      <c r="DT60" s="89"/>
      <c r="DU60" s="90"/>
      <c r="DV60" s="88">
        <f>BN60</f>
        <v>0</v>
      </c>
      <c r="DW60" s="89"/>
      <c r="DX60" s="89"/>
      <c r="DY60" s="89"/>
      <c r="DZ60" s="90"/>
      <c r="EA60" s="88">
        <f>BS60</f>
        <v>0</v>
      </c>
      <c r="EB60" s="89"/>
      <c r="EC60" s="89"/>
      <c r="ED60" s="89"/>
      <c r="EE60" s="90"/>
      <c r="EF60" s="88">
        <f>BX60</f>
        <v>0</v>
      </c>
      <c r="EG60" s="89"/>
      <c r="EH60" s="89"/>
      <c r="EI60" s="89"/>
      <c r="EJ60" s="89"/>
      <c r="EK60" s="89"/>
      <c r="EL60" s="90"/>
      <c r="EM60" s="88">
        <f>CE60</f>
        <v>28.8</v>
      </c>
      <c r="EN60" s="89"/>
      <c r="EO60" s="89"/>
      <c r="EP60" s="89"/>
      <c r="EQ60" s="89"/>
      <c r="ER60" s="90"/>
      <c r="ES60" s="254"/>
      <c r="ET60" s="255"/>
      <c r="EU60" s="255"/>
      <c r="EV60" s="255"/>
      <c r="EW60" s="255"/>
      <c r="EX60" s="255"/>
      <c r="EY60" s="256"/>
      <c r="EZ60" s="254"/>
      <c r="FA60" s="255"/>
      <c r="FB60" s="255"/>
      <c r="FC60" s="255"/>
      <c r="FD60" s="255"/>
      <c r="FE60" s="255"/>
      <c r="FF60" s="256"/>
      <c r="FG60" s="254"/>
      <c r="FH60" s="255"/>
      <c r="FI60" s="255"/>
      <c r="FJ60" s="255"/>
      <c r="FK60" s="256"/>
      <c r="FL60" s="254"/>
      <c r="FM60" s="255"/>
      <c r="FN60" s="255"/>
      <c r="FO60" s="255"/>
      <c r="FP60" s="255"/>
      <c r="FQ60" s="255"/>
      <c r="FR60" s="256"/>
      <c r="FS60" s="254"/>
      <c r="FT60" s="255"/>
      <c r="FU60" s="255"/>
      <c r="FV60" s="255"/>
      <c r="FW60" s="255"/>
      <c r="FX60" s="255"/>
      <c r="FY60" s="256"/>
      <c r="FZ60" s="254"/>
      <c r="GA60" s="255"/>
      <c r="GB60" s="255"/>
      <c r="GC60" s="255"/>
      <c r="GD60" s="255"/>
      <c r="GE60" s="255"/>
      <c r="GF60" s="256"/>
      <c r="GG60" s="254"/>
      <c r="GH60" s="255"/>
      <c r="GI60" s="255"/>
      <c r="GJ60" s="255"/>
      <c r="GK60" s="255"/>
      <c r="GL60" s="255"/>
      <c r="GM60" s="255"/>
      <c r="GN60" s="256"/>
      <c r="GO60" s="254"/>
      <c r="GP60" s="255"/>
      <c r="GQ60" s="255"/>
      <c r="GR60" s="255"/>
      <c r="GS60" s="256"/>
      <c r="GT60" s="254"/>
      <c r="GU60" s="255"/>
      <c r="GV60" s="255"/>
      <c r="GW60" s="255"/>
      <c r="GX60" s="255"/>
      <c r="GY60" s="255"/>
      <c r="GZ60" s="256"/>
      <c r="HA60" s="254"/>
      <c r="HB60" s="255"/>
      <c r="HC60" s="255"/>
      <c r="HD60" s="255"/>
      <c r="HE60" s="255"/>
      <c r="HF60" s="255"/>
      <c r="HG60" s="256"/>
      <c r="HH60" s="254"/>
      <c r="HI60" s="255"/>
      <c r="HJ60" s="255"/>
      <c r="HK60" s="255"/>
      <c r="HL60" s="256"/>
      <c r="HM60" s="254"/>
      <c r="HN60" s="255"/>
      <c r="HO60" s="255"/>
      <c r="HP60" s="255"/>
      <c r="HQ60" s="256"/>
      <c r="HR60" s="254"/>
      <c r="HS60" s="255"/>
      <c r="HT60" s="255"/>
      <c r="HU60" s="255"/>
      <c r="HV60" s="255"/>
      <c r="HW60" s="256"/>
      <c r="HX60" s="254"/>
      <c r="HY60" s="255"/>
      <c r="HZ60" s="255"/>
      <c r="IA60" s="255"/>
      <c r="IB60" s="255"/>
      <c r="IC60" s="255"/>
      <c r="ID60" s="255"/>
      <c r="IE60" s="257"/>
    </row>
    <row r="61" spans="1:239" s="22" customFormat="1" ht="9.75">
      <c r="A61" s="174" t="str">
        <f>'7.1.'!A61:E61</f>
        <v>3.2.</v>
      </c>
      <c r="B61" s="119"/>
      <c r="C61" s="119"/>
      <c r="D61" s="119"/>
      <c r="E61" s="120"/>
      <c r="F61" s="346" t="str">
        <f>'7.1.'!F61:AI61</f>
        <v>Оргтехника в т.ч.:</v>
      </c>
      <c r="G61" s="347"/>
      <c r="H61" s="347"/>
      <c r="I61" s="347"/>
      <c r="J61" s="347"/>
      <c r="K61" s="347"/>
      <c r="L61" s="347"/>
      <c r="M61" s="347"/>
      <c r="N61" s="347"/>
      <c r="O61" s="347"/>
      <c r="P61" s="347"/>
      <c r="Q61" s="347"/>
      <c r="R61" s="347"/>
      <c r="S61" s="347"/>
      <c r="T61" s="347"/>
      <c r="U61" s="347"/>
      <c r="V61" s="347"/>
      <c r="W61" s="347"/>
      <c r="X61" s="347"/>
      <c r="Y61" s="347"/>
      <c r="Z61" s="347"/>
      <c r="AA61" s="347"/>
      <c r="AB61" s="348"/>
      <c r="AC61" s="176">
        <f>'7.1.'!AU61</f>
        <v>0</v>
      </c>
      <c r="AD61" s="176"/>
      <c r="AE61" s="176"/>
      <c r="AF61" s="176"/>
      <c r="AG61" s="176"/>
      <c r="AH61" s="176"/>
      <c r="AI61" s="177"/>
      <c r="AJ61" s="118">
        <v>0</v>
      </c>
      <c r="AK61" s="119"/>
      <c r="AL61" s="119"/>
      <c r="AM61" s="119"/>
      <c r="AN61" s="120"/>
      <c r="AO61" s="118">
        <v>0</v>
      </c>
      <c r="AP61" s="119"/>
      <c r="AQ61" s="119"/>
      <c r="AR61" s="119"/>
      <c r="AS61" s="120"/>
      <c r="AT61" s="118">
        <v>0</v>
      </c>
      <c r="AU61" s="119"/>
      <c r="AV61" s="119"/>
      <c r="AW61" s="119"/>
      <c r="AX61" s="119"/>
      <c r="AY61" s="119"/>
      <c r="AZ61" s="120"/>
      <c r="BA61" s="118">
        <v>0</v>
      </c>
      <c r="BB61" s="119"/>
      <c r="BC61" s="119"/>
      <c r="BD61" s="119"/>
      <c r="BE61" s="119"/>
      <c r="BF61" s="120"/>
      <c r="BG61" s="118">
        <f>BN61+BS61+BX61+CE61</f>
        <v>171.395</v>
      </c>
      <c r="BH61" s="119"/>
      <c r="BI61" s="119"/>
      <c r="BJ61" s="119"/>
      <c r="BK61" s="119"/>
      <c r="BL61" s="119"/>
      <c r="BM61" s="120"/>
      <c r="BN61" s="118">
        <f>BN62+BN63+BN64</f>
        <v>0</v>
      </c>
      <c r="BO61" s="119"/>
      <c r="BP61" s="119"/>
      <c r="BQ61" s="119"/>
      <c r="BR61" s="120"/>
      <c r="BS61" s="118">
        <f>BS62+BS63+BS64</f>
        <v>0</v>
      </c>
      <c r="BT61" s="119"/>
      <c r="BU61" s="119"/>
      <c r="BV61" s="119"/>
      <c r="BW61" s="120"/>
      <c r="BX61" s="118">
        <f>BX62+BX63+BX64</f>
        <v>171.395</v>
      </c>
      <c r="BY61" s="119"/>
      <c r="BZ61" s="119"/>
      <c r="CA61" s="119"/>
      <c r="CB61" s="119"/>
      <c r="CC61" s="119"/>
      <c r="CD61" s="120"/>
      <c r="CE61" s="118">
        <f>CE62+CE63+CE64</f>
        <v>0</v>
      </c>
      <c r="CF61" s="119"/>
      <c r="CG61" s="119"/>
      <c r="CH61" s="119"/>
      <c r="CI61" s="119"/>
      <c r="CJ61" s="120"/>
      <c r="CK61" s="118">
        <f>BG61-AC61</f>
        <v>171.395</v>
      </c>
      <c r="CL61" s="119"/>
      <c r="CM61" s="119"/>
      <c r="CN61" s="119"/>
      <c r="CO61" s="119"/>
      <c r="CP61" s="119"/>
      <c r="CQ61" s="120"/>
      <c r="CR61" s="118">
        <f t="shared" si="16"/>
        <v>0</v>
      </c>
      <c r="CS61" s="119"/>
      <c r="CT61" s="119"/>
      <c r="CU61" s="119"/>
      <c r="CV61" s="120"/>
      <c r="CW61" s="118">
        <f t="shared" si="17"/>
        <v>0</v>
      </c>
      <c r="CX61" s="119"/>
      <c r="CY61" s="119"/>
      <c r="CZ61" s="119"/>
      <c r="DA61" s="120"/>
      <c r="DB61" s="118">
        <f t="shared" si="18"/>
        <v>171.395</v>
      </c>
      <c r="DC61" s="119"/>
      <c r="DD61" s="119"/>
      <c r="DE61" s="119"/>
      <c r="DF61" s="119"/>
      <c r="DG61" s="119"/>
      <c r="DH61" s="120"/>
      <c r="DI61" s="118">
        <f t="shared" si="19"/>
        <v>0</v>
      </c>
      <c r="DJ61" s="119"/>
      <c r="DK61" s="119"/>
      <c r="DL61" s="119"/>
      <c r="DM61" s="119"/>
      <c r="DN61" s="120"/>
      <c r="DO61" s="118">
        <f t="shared" si="20"/>
        <v>171.395</v>
      </c>
      <c r="DP61" s="119"/>
      <c r="DQ61" s="119"/>
      <c r="DR61" s="119"/>
      <c r="DS61" s="119"/>
      <c r="DT61" s="119"/>
      <c r="DU61" s="120"/>
      <c r="DV61" s="118">
        <f>DV62+DV63+DV64</f>
        <v>0</v>
      </c>
      <c r="DW61" s="119"/>
      <c r="DX61" s="119"/>
      <c r="DY61" s="119"/>
      <c r="DZ61" s="120"/>
      <c r="EA61" s="118">
        <f>EA62+EA63+EA64</f>
        <v>0</v>
      </c>
      <c r="EB61" s="119"/>
      <c r="EC61" s="119"/>
      <c r="ED61" s="119"/>
      <c r="EE61" s="120"/>
      <c r="EF61" s="118">
        <f>EF62+EF63+EF64</f>
        <v>171.395</v>
      </c>
      <c r="EG61" s="119"/>
      <c r="EH61" s="119"/>
      <c r="EI61" s="119"/>
      <c r="EJ61" s="119"/>
      <c r="EK61" s="119"/>
      <c r="EL61" s="120"/>
      <c r="EM61" s="118">
        <f>EM62+EM63+EM64</f>
        <v>0</v>
      </c>
      <c r="EN61" s="119"/>
      <c r="EO61" s="119"/>
      <c r="EP61" s="119"/>
      <c r="EQ61" s="119"/>
      <c r="ER61" s="120"/>
      <c r="ES61" s="335"/>
      <c r="ET61" s="333"/>
      <c r="EU61" s="333"/>
      <c r="EV61" s="333"/>
      <c r="EW61" s="333"/>
      <c r="EX61" s="333"/>
      <c r="EY61" s="334"/>
      <c r="EZ61" s="335"/>
      <c r="FA61" s="333"/>
      <c r="FB61" s="333"/>
      <c r="FC61" s="333"/>
      <c r="FD61" s="333"/>
      <c r="FE61" s="333"/>
      <c r="FF61" s="334"/>
      <c r="FG61" s="335"/>
      <c r="FH61" s="333"/>
      <c r="FI61" s="333"/>
      <c r="FJ61" s="333"/>
      <c r="FK61" s="334"/>
      <c r="FL61" s="335"/>
      <c r="FM61" s="333"/>
      <c r="FN61" s="333"/>
      <c r="FO61" s="333"/>
      <c r="FP61" s="333"/>
      <c r="FQ61" s="333"/>
      <c r="FR61" s="334"/>
      <c r="FS61" s="335"/>
      <c r="FT61" s="333"/>
      <c r="FU61" s="333"/>
      <c r="FV61" s="333"/>
      <c r="FW61" s="333"/>
      <c r="FX61" s="333"/>
      <c r="FY61" s="334"/>
      <c r="FZ61" s="335"/>
      <c r="GA61" s="333"/>
      <c r="GB61" s="333"/>
      <c r="GC61" s="333"/>
      <c r="GD61" s="333"/>
      <c r="GE61" s="333"/>
      <c r="GF61" s="334"/>
      <c r="GG61" s="335"/>
      <c r="GH61" s="333"/>
      <c r="GI61" s="333"/>
      <c r="GJ61" s="333"/>
      <c r="GK61" s="333"/>
      <c r="GL61" s="333"/>
      <c r="GM61" s="333"/>
      <c r="GN61" s="334"/>
      <c r="GO61" s="335"/>
      <c r="GP61" s="333"/>
      <c r="GQ61" s="333"/>
      <c r="GR61" s="333"/>
      <c r="GS61" s="334"/>
      <c r="GT61" s="335"/>
      <c r="GU61" s="333"/>
      <c r="GV61" s="333"/>
      <c r="GW61" s="333"/>
      <c r="GX61" s="333"/>
      <c r="GY61" s="333"/>
      <c r="GZ61" s="334"/>
      <c r="HA61" s="335"/>
      <c r="HB61" s="333"/>
      <c r="HC61" s="333"/>
      <c r="HD61" s="333"/>
      <c r="HE61" s="333"/>
      <c r="HF61" s="333"/>
      <c r="HG61" s="334"/>
      <c r="HH61" s="335"/>
      <c r="HI61" s="333"/>
      <c r="HJ61" s="333"/>
      <c r="HK61" s="333"/>
      <c r="HL61" s="334"/>
      <c r="HM61" s="335"/>
      <c r="HN61" s="333"/>
      <c r="HO61" s="333"/>
      <c r="HP61" s="333"/>
      <c r="HQ61" s="334"/>
      <c r="HR61" s="335"/>
      <c r="HS61" s="333"/>
      <c r="HT61" s="333"/>
      <c r="HU61" s="333"/>
      <c r="HV61" s="333"/>
      <c r="HW61" s="334"/>
      <c r="HX61" s="335"/>
      <c r="HY61" s="333"/>
      <c r="HZ61" s="333"/>
      <c r="IA61" s="333"/>
      <c r="IB61" s="333"/>
      <c r="IC61" s="333"/>
      <c r="ID61" s="333"/>
      <c r="IE61" s="336"/>
    </row>
    <row r="62" spans="1:239" ht="9.75">
      <c r="A62" s="178" t="str">
        <f>'7.1.'!A62:E62</f>
        <v>3.2.1.</v>
      </c>
      <c r="B62" s="89"/>
      <c r="C62" s="89"/>
      <c r="D62" s="89"/>
      <c r="E62" s="90"/>
      <c r="F62" s="179" t="str">
        <f>'7.1.'!F62:AI62</f>
        <v>Системный блок ASUS</v>
      </c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1"/>
      <c r="AC62" s="258">
        <f>'7.1.'!AU62</f>
        <v>0</v>
      </c>
      <c r="AD62" s="258"/>
      <c r="AE62" s="258"/>
      <c r="AF62" s="258"/>
      <c r="AG62" s="258"/>
      <c r="AH62" s="258"/>
      <c r="AI62" s="259"/>
      <c r="AJ62" s="88">
        <v>0</v>
      </c>
      <c r="AK62" s="89"/>
      <c r="AL62" s="89"/>
      <c r="AM62" s="89"/>
      <c r="AN62" s="90"/>
      <c r="AO62" s="88">
        <v>0</v>
      </c>
      <c r="AP62" s="89"/>
      <c r="AQ62" s="89"/>
      <c r="AR62" s="89"/>
      <c r="AS62" s="90"/>
      <c r="AT62" s="88">
        <v>0</v>
      </c>
      <c r="AU62" s="89"/>
      <c r="AV62" s="89"/>
      <c r="AW62" s="89"/>
      <c r="AX62" s="89"/>
      <c r="AY62" s="89"/>
      <c r="AZ62" s="90"/>
      <c r="BA62" s="88">
        <v>0</v>
      </c>
      <c r="BB62" s="89"/>
      <c r="BC62" s="89"/>
      <c r="BD62" s="89"/>
      <c r="BE62" s="89"/>
      <c r="BF62" s="90"/>
      <c r="BG62" s="88">
        <f t="shared" si="22"/>
        <v>61.183</v>
      </c>
      <c r="BH62" s="89"/>
      <c r="BI62" s="89"/>
      <c r="BJ62" s="89"/>
      <c r="BK62" s="89"/>
      <c r="BL62" s="89"/>
      <c r="BM62" s="90"/>
      <c r="BN62" s="88">
        <v>0</v>
      </c>
      <c r="BO62" s="89"/>
      <c r="BP62" s="89"/>
      <c r="BQ62" s="89"/>
      <c r="BR62" s="90"/>
      <c r="BS62" s="88">
        <v>0</v>
      </c>
      <c r="BT62" s="89"/>
      <c r="BU62" s="89"/>
      <c r="BV62" s="89"/>
      <c r="BW62" s="90"/>
      <c r="BX62" s="88">
        <v>61.183</v>
      </c>
      <c r="BY62" s="89"/>
      <c r="BZ62" s="89"/>
      <c r="CA62" s="89"/>
      <c r="CB62" s="89"/>
      <c r="CC62" s="89"/>
      <c r="CD62" s="90"/>
      <c r="CE62" s="88">
        <v>0</v>
      </c>
      <c r="CF62" s="89"/>
      <c r="CG62" s="89"/>
      <c r="CH62" s="89"/>
      <c r="CI62" s="89"/>
      <c r="CJ62" s="90"/>
      <c r="CK62" s="88">
        <f t="shared" si="21"/>
        <v>61.183</v>
      </c>
      <c r="CL62" s="89"/>
      <c r="CM62" s="89"/>
      <c r="CN62" s="89"/>
      <c r="CO62" s="89"/>
      <c r="CP62" s="89"/>
      <c r="CQ62" s="90"/>
      <c r="CR62" s="88">
        <f t="shared" si="16"/>
        <v>0</v>
      </c>
      <c r="CS62" s="89"/>
      <c r="CT62" s="89"/>
      <c r="CU62" s="89"/>
      <c r="CV62" s="90"/>
      <c r="CW62" s="88">
        <f t="shared" si="17"/>
        <v>0</v>
      </c>
      <c r="CX62" s="89"/>
      <c r="CY62" s="89"/>
      <c r="CZ62" s="89"/>
      <c r="DA62" s="90"/>
      <c r="DB62" s="88">
        <f t="shared" si="18"/>
        <v>61.183</v>
      </c>
      <c r="DC62" s="89"/>
      <c r="DD62" s="89"/>
      <c r="DE62" s="89"/>
      <c r="DF62" s="89"/>
      <c r="DG62" s="89"/>
      <c r="DH62" s="90"/>
      <c r="DI62" s="88">
        <f t="shared" si="19"/>
        <v>0</v>
      </c>
      <c r="DJ62" s="89"/>
      <c r="DK62" s="89"/>
      <c r="DL62" s="89"/>
      <c r="DM62" s="89"/>
      <c r="DN62" s="90"/>
      <c r="DO62" s="88">
        <f>SUM(DV62:ER62)</f>
        <v>61.183</v>
      </c>
      <c r="DP62" s="89"/>
      <c r="DQ62" s="89"/>
      <c r="DR62" s="89"/>
      <c r="DS62" s="89"/>
      <c r="DT62" s="89"/>
      <c r="DU62" s="90"/>
      <c r="DV62" s="88">
        <v>0</v>
      </c>
      <c r="DW62" s="89"/>
      <c r="DX62" s="89"/>
      <c r="DY62" s="89"/>
      <c r="DZ62" s="90"/>
      <c r="EA62" s="88">
        <v>0</v>
      </c>
      <c r="EB62" s="89"/>
      <c r="EC62" s="89"/>
      <c r="ED62" s="89"/>
      <c r="EE62" s="90"/>
      <c r="EF62" s="88">
        <f>BX62</f>
        <v>61.183</v>
      </c>
      <c r="EG62" s="89"/>
      <c r="EH62" s="89"/>
      <c r="EI62" s="89"/>
      <c r="EJ62" s="89"/>
      <c r="EK62" s="89"/>
      <c r="EL62" s="90"/>
      <c r="EM62" s="88">
        <f>CE62</f>
        <v>0</v>
      </c>
      <c r="EN62" s="89"/>
      <c r="EO62" s="89"/>
      <c r="EP62" s="89"/>
      <c r="EQ62" s="89"/>
      <c r="ER62" s="90"/>
      <c r="ES62" s="254"/>
      <c r="ET62" s="255"/>
      <c r="EU62" s="255"/>
      <c r="EV62" s="255"/>
      <c r="EW62" s="255"/>
      <c r="EX62" s="255"/>
      <c r="EY62" s="256"/>
      <c r="EZ62" s="254"/>
      <c r="FA62" s="255"/>
      <c r="FB62" s="255"/>
      <c r="FC62" s="255"/>
      <c r="FD62" s="255"/>
      <c r="FE62" s="255"/>
      <c r="FF62" s="256"/>
      <c r="FG62" s="254"/>
      <c r="FH62" s="255"/>
      <c r="FI62" s="255"/>
      <c r="FJ62" s="255"/>
      <c r="FK62" s="256"/>
      <c r="FL62" s="254"/>
      <c r="FM62" s="255"/>
      <c r="FN62" s="255"/>
      <c r="FO62" s="255"/>
      <c r="FP62" s="255"/>
      <c r="FQ62" s="255"/>
      <c r="FR62" s="256"/>
      <c r="FS62" s="254"/>
      <c r="FT62" s="255"/>
      <c r="FU62" s="255"/>
      <c r="FV62" s="255"/>
      <c r="FW62" s="255"/>
      <c r="FX62" s="255"/>
      <c r="FY62" s="256"/>
      <c r="FZ62" s="254"/>
      <c r="GA62" s="255"/>
      <c r="GB62" s="255"/>
      <c r="GC62" s="255"/>
      <c r="GD62" s="255"/>
      <c r="GE62" s="255"/>
      <c r="GF62" s="256"/>
      <c r="GG62" s="254"/>
      <c r="GH62" s="255"/>
      <c r="GI62" s="255"/>
      <c r="GJ62" s="255"/>
      <c r="GK62" s="255"/>
      <c r="GL62" s="255"/>
      <c r="GM62" s="255"/>
      <c r="GN62" s="256"/>
      <c r="GO62" s="254"/>
      <c r="GP62" s="255"/>
      <c r="GQ62" s="255"/>
      <c r="GR62" s="255"/>
      <c r="GS62" s="256"/>
      <c r="GT62" s="254"/>
      <c r="GU62" s="255"/>
      <c r="GV62" s="255"/>
      <c r="GW62" s="255"/>
      <c r="GX62" s="255"/>
      <c r="GY62" s="255"/>
      <c r="GZ62" s="256"/>
      <c r="HA62" s="254"/>
      <c r="HB62" s="255"/>
      <c r="HC62" s="255"/>
      <c r="HD62" s="255"/>
      <c r="HE62" s="255"/>
      <c r="HF62" s="255"/>
      <c r="HG62" s="256"/>
      <c r="HH62" s="254"/>
      <c r="HI62" s="255"/>
      <c r="HJ62" s="255"/>
      <c r="HK62" s="255"/>
      <c r="HL62" s="256"/>
      <c r="HM62" s="254"/>
      <c r="HN62" s="255"/>
      <c r="HO62" s="255"/>
      <c r="HP62" s="255"/>
      <c r="HQ62" s="256"/>
      <c r="HR62" s="254"/>
      <c r="HS62" s="255"/>
      <c r="HT62" s="255"/>
      <c r="HU62" s="255"/>
      <c r="HV62" s="255"/>
      <c r="HW62" s="256"/>
      <c r="HX62" s="254"/>
      <c r="HY62" s="255"/>
      <c r="HZ62" s="255"/>
      <c r="IA62" s="255"/>
      <c r="IB62" s="255"/>
      <c r="IC62" s="255"/>
      <c r="ID62" s="255"/>
      <c r="IE62" s="257"/>
    </row>
    <row r="63" spans="1:239" ht="9.75">
      <c r="A63" s="178" t="str">
        <f>'7.1.'!A63:E63</f>
        <v>3.2.2.</v>
      </c>
      <c r="B63" s="89"/>
      <c r="C63" s="89"/>
      <c r="D63" s="89"/>
      <c r="E63" s="90"/>
      <c r="F63" s="179" t="str">
        <f>'7.1.'!F63:AI63</f>
        <v>Системный блок ASUS</v>
      </c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1"/>
      <c r="AC63" s="258">
        <f>'7.1.'!AU63</f>
        <v>0</v>
      </c>
      <c r="AD63" s="258"/>
      <c r="AE63" s="258"/>
      <c r="AF63" s="258"/>
      <c r="AG63" s="258"/>
      <c r="AH63" s="258"/>
      <c r="AI63" s="259"/>
      <c r="AJ63" s="88">
        <v>0</v>
      </c>
      <c r="AK63" s="89"/>
      <c r="AL63" s="89"/>
      <c r="AM63" s="89"/>
      <c r="AN63" s="90"/>
      <c r="AO63" s="88">
        <v>0</v>
      </c>
      <c r="AP63" s="89"/>
      <c r="AQ63" s="89"/>
      <c r="AR63" s="89"/>
      <c r="AS63" s="90"/>
      <c r="AT63" s="88">
        <v>0</v>
      </c>
      <c r="AU63" s="89"/>
      <c r="AV63" s="89"/>
      <c r="AW63" s="89"/>
      <c r="AX63" s="89"/>
      <c r="AY63" s="89"/>
      <c r="AZ63" s="90"/>
      <c r="BA63" s="88">
        <v>0</v>
      </c>
      <c r="BB63" s="89"/>
      <c r="BC63" s="89"/>
      <c r="BD63" s="89"/>
      <c r="BE63" s="89"/>
      <c r="BF63" s="90"/>
      <c r="BG63" s="88">
        <f t="shared" si="22"/>
        <v>61.183</v>
      </c>
      <c r="BH63" s="89"/>
      <c r="BI63" s="89"/>
      <c r="BJ63" s="89"/>
      <c r="BK63" s="89"/>
      <c r="BL63" s="89"/>
      <c r="BM63" s="90"/>
      <c r="BN63" s="88">
        <v>0</v>
      </c>
      <c r="BO63" s="89"/>
      <c r="BP63" s="89"/>
      <c r="BQ63" s="89"/>
      <c r="BR63" s="90"/>
      <c r="BS63" s="88">
        <v>0</v>
      </c>
      <c r="BT63" s="89"/>
      <c r="BU63" s="89"/>
      <c r="BV63" s="89"/>
      <c r="BW63" s="90"/>
      <c r="BX63" s="88">
        <v>61.183</v>
      </c>
      <c r="BY63" s="89"/>
      <c r="BZ63" s="89"/>
      <c r="CA63" s="89"/>
      <c r="CB63" s="89"/>
      <c r="CC63" s="89"/>
      <c r="CD63" s="90"/>
      <c r="CE63" s="88">
        <v>0</v>
      </c>
      <c r="CF63" s="89"/>
      <c r="CG63" s="89"/>
      <c r="CH63" s="89"/>
      <c r="CI63" s="89"/>
      <c r="CJ63" s="90"/>
      <c r="CK63" s="88">
        <f t="shared" si="21"/>
        <v>61.183</v>
      </c>
      <c r="CL63" s="89"/>
      <c r="CM63" s="89"/>
      <c r="CN63" s="89"/>
      <c r="CO63" s="89"/>
      <c r="CP63" s="89"/>
      <c r="CQ63" s="90"/>
      <c r="CR63" s="88">
        <f t="shared" si="16"/>
        <v>0</v>
      </c>
      <c r="CS63" s="89"/>
      <c r="CT63" s="89"/>
      <c r="CU63" s="89"/>
      <c r="CV63" s="90"/>
      <c r="CW63" s="88">
        <f t="shared" si="17"/>
        <v>0</v>
      </c>
      <c r="CX63" s="89"/>
      <c r="CY63" s="89"/>
      <c r="CZ63" s="89"/>
      <c r="DA63" s="90"/>
      <c r="DB63" s="88">
        <f t="shared" si="18"/>
        <v>61.183</v>
      </c>
      <c r="DC63" s="89"/>
      <c r="DD63" s="89"/>
      <c r="DE63" s="89"/>
      <c r="DF63" s="89"/>
      <c r="DG63" s="89"/>
      <c r="DH63" s="90"/>
      <c r="DI63" s="88">
        <f t="shared" si="19"/>
        <v>0</v>
      </c>
      <c r="DJ63" s="89"/>
      <c r="DK63" s="89"/>
      <c r="DL63" s="89"/>
      <c r="DM63" s="89"/>
      <c r="DN63" s="90"/>
      <c r="DO63" s="88">
        <f>SUM(DV63:ER63)</f>
        <v>61.183</v>
      </c>
      <c r="DP63" s="89"/>
      <c r="DQ63" s="89"/>
      <c r="DR63" s="89"/>
      <c r="DS63" s="89"/>
      <c r="DT63" s="89"/>
      <c r="DU63" s="90"/>
      <c r="DV63" s="88">
        <v>0</v>
      </c>
      <c r="DW63" s="89"/>
      <c r="DX63" s="89"/>
      <c r="DY63" s="89"/>
      <c r="DZ63" s="90"/>
      <c r="EA63" s="88">
        <v>0</v>
      </c>
      <c r="EB63" s="89"/>
      <c r="EC63" s="89"/>
      <c r="ED63" s="89"/>
      <c r="EE63" s="90"/>
      <c r="EF63" s="88">
        <f>BX63</f>
        <v>61.183</v>
      </c>
      <c r="EG63" s="89"/>
      <c r="EH63" s="89"/>
      <c r="EI63" s="89"/>
      <c r="EJ63" s="89"/>
      <c r="EK63" s="89"/>
      <c r="EL63" s="90"/>
      <c r="EM63" s="88">
        <f>CE63</f>
        <v>0</v>
      </c>
      <c r="EN63" s="89"/>
      <c r="EO63" s="89"/>
      <c r="EP63" s="89"/>
      <c r="EQ63" s="89"/>
      <c r="ER63" s="90"/>
      <c r="ES63" s="254"/>
      <c r="ET63" s="255"/>
      <c r="EU63" s="255"/>
      <c r="EV63" s="255"/>
      <c r="EW63" s="255"/>
      <c r="EX63" s="255"/>
      <c r="EY63" s="256"/>
      <c r="EZ63" s="254"/>
      <c r="FA63" s="255"/>
      <c r="FB63" s="255"/>
      <c r="FC63" s="255"/>
      <c r="FD63" s="255"/>
      <c r="FE63" s="255"/>
      <c r="FF63" s="256"/>
      <c r="FG63" s="254"/>
      <c r="FH63" s="255"/>
      <c r="FI63" s="255"/>
      <c r="FJ63" s="255"/>
      <c r="FK63" s="256"/>
      <c r="FL63" s="254"/>
      <c r="FM63" s="255"/>
      <c r="FN63" s="255"/>
      <c r="FO63" s="255"/>
      <c r="FP63" s="255"/>
      <c r="FQ63" s="255"/>
      <c r="FR63" s="256"/>
      <c r="FS63" s="254"/>
      <c r="FT63" s="255"/>
      <c r="FU63" s="255"/>
      <c r="FV63" s="255"/>
      <c r="FW63" s="255"/>
      <c r="FX63" s="255"/>
      <c r="FY63" s="256"/>
      <c r="FZ63" s="254"/>
      <c r="GA63" s="255"/>
      <c r="GB63" s="255"/>
      <c r="GC63" s="255"/>
      <c r="GD63" s="255"/>
      <c r="GE63" s="255"/>
      <c r="GF63" s="256"/>
      <c r="GG63" s="254"/>
      <c r="GH63" s="255"/>
      <c r="GI63" s="255"/>
      <c r="GJ63" s="255"/>
      <c r="GK63" s="255"/>
      <c r="GL63" s="255"/>
      <c r="GM63" s="255"/>
      <c r="GN63" s="256"/>
      <c r="GO63" s="254"/>
      <c r="GP63" s="255"/>
      <c r="GQ63" s="255"/>
      <c r="GR63" s="255"/>
      <c r="GS63" s="256"/>
      <c r="GT63" s="254"/>
      <c r="GU63" s="255"/>
      <c r="GV63" s="255"/>
      <c r="GW63" s="255"/>
      <c r="GX63" s="255"/>
      <c r="GY63" s="255"/>
      <c r="GZ63" s="256"/>
      <c r="HA63" s="254"/>
      <c r="HB63" s="255"/>
      <c r="HC63" s="255"/>
      <c r="HD63" s="255"/>
      <c r="HE63" s="255"/>
      <c r="HF63" s="255"/>
      <c r="HG63" s="256"/>
      <c r="HH63" s="254"/>
      <c r="HI63" s="255"/>
      <c r="HJ63" s="255"/>
      <c r="HK63" s="255"/>
      <c r="HL63" s="256"/>
      <c r="HM63" s="254"/>
      <c r="HN63" s="255"/>
      <c r="HO63" s="255"/>
      <c r="HP63" s="255"/>
      <c r="HQ63" s="256"/>
      <c r="HR63" s="254"/>
      <c r="HS63" s="255"/>
      <c r="HT63" s="255"/>
      <c r="HU63" s="255"/>
      <c r="HV63" s="255"/>
      <c r="HW63" s="256"/>
      <c r="HX63" s="254"/>
      <c r="HY63" s="255"/>
      <c r="HZ63" s="255"/>
      <c r="IA63" s="255"/>
      <c r="IB63" s="255"/>
      <c r="IC63" s="255"/>
      <c r="ID63" s="255"/>
      <c r="IE63" s="257"/>
    </row>
    <row r="64" spans="1:239" ht="9.75">
      <c r="A64" s="178" t="str">
        <f>'7.1.'!A64:E64</f>
        <v>3.2.3.</v>
      </c>
      <c r="B64" s="89"/>
      <c r="C64" s="89"/>
      <c r="D64" s="89"/>
      <c r="E64" s="90"/>
      <c r="F64" s="179" t="str">
        <f>'7.1.'!F64:AI64</f>
        <v>Ноутбук HP Probook</v>
      </c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1"/>
      <c r="AC64" s="258">
        <f>'7.1.'!AU64</f>
        <v>0</v>
      </c>
      <c r="AD64" s="258"/>
      <c r="AE64" s="258"/>
      <c r="AF64" s="258"/>
      <c r="AG64" s="258"/>
      <c r="AH64" s="258"/>
      <c r="AI64" s="259"/>
      <c r="AJ64" s="88">
        <v>0</v>
      </c>
      <c r="AK64" s="89"/>
      <c r="AL64" s="89"/>
      <c r="AM64" s="89"/>
      <c r="AN64" s="90"/>
      <c r="AO64" s="88">
        <v>0</v>
      </c>
      <c r="AP64" s="89"/>
      <c r="AQ64" s="89"/>
      <c r="AR64" s="89"/>
      <c r="AS64" s="90"/>
      <c r="AT64" s="88">
        <v>0</v>
      </c>
      <c r="AU64" s="89"/>
      <c r="AV64" s="89"/>
      <c r="AW64" s="89"/>
      <c r="AX64" s="89"/>
      <c r="AY64" s="89"/>
      <c r="AZ64" s="90"/>
      <c r="BA64" s="88">
        <v>0</v>
      </c>
      <c r="BB64" s="89"/>
      <c r="BC64" s="89"/>
      <c r="BD64" s="89"/>
      <c r="BE64" s="89"/>
      <c r="BF64" s="90"/>
      <c r="BG64" s="88">
        <f>BN64+BS64+BX64+CE64</f>
        <v>49.029</v>
      </c>
      <c r="BH64" s="89"/>
      <c r="BI64" s="89"/>
      <c r="BJ64" s="89"/>
      <c r="BK64" s="89"/>
      <c r="BL64" s="89"/>
      <c r="BM64" s="90"/>
      <c r="BN64" s="88">
        <v>0</v>
      </c>
      <c r="BO64" s="89"/>
      <c r="BP64" s="89"/>
      <c r="BQ64" s="89"/>
      <c r="BR64" s="90"/>
      <c r="BS64" s="88">
        <v>0</v>
      </c>
      <c r="BT64" s="89"/>
      <c r="BU64" s="89"/>
      <c r="BV64" s="89"/>
      <c r="BW64" s="90"/>
      <c r="BX64" s="88">
        <v>49.029</v>
      </c>
      <c r="BY64" s="89"/>
      <c r="BZ64" s="89"/>
      <c r="CA64" s="89"/>
      <c r="CB64" s="89"/>
      <c r="CC64" s="89"/>
      <c r="CD64" s="90"/>
      <c r="CE64" s="88">
        <v>0</v>
      </c>
      <c r="CF64" s="89"/>
      <c r="CG64" s="89"/>
      <c r="CH64" s="89"/>
      <c r="CI64" s="89"/>
      <c r="CJ64" s="90"/>
      <c r="CK64" s="88">
        <f>BG64-AC64</f>
        <v>49.029</v>
      </c>
      <c r="CL64" s="89"/>
      <c r="CM64" s="89"/>
      <c r="CN64" s="89"/>
      <c r="CO64" s="89"/>
      <c r="CP64" s="89"/>
      <c r="CQ64" s="90"/>
      <c r="CR64" s="88">
        <f>BN64-AJ64</f>
        <v>0</v>
      </c>
      <c r="CS64" s="89"/>
      <c r="CT64" s="89"/>
      <c r="CU64" s="89"/>
      <c r="CV64" s="90"/>
      <c r="CW64" s="88">
        <f>BS64-AO64</f>
        <v>0</v>
      </c>
      <c r="CX64" s="89"/>
      <c r="CY64" s="89"/>
      <c r="CZ64" s="89"/>
      <c r="DA64" s="90"/>
      <c r="DB64" s="88">
        <f aca="true" t="shared" si="23" ref="DB64:DB71">BX64-AT64</f>
        <v>49.029</v>
      </c>
      <c r="DC64" s="89"/>
      <c r="DD64" s="89"/>
      <c r="DE64" s="89"/>
      <c r="DF64" s="89"/>
      <c r="DG64" s="89"/>
      <c r="DH64" s="90"/>
      <c r="DI64" s="88">
        <f>CE64-BA64</f>
        <v>0</v>
      </c>
      <c r="DJ64" s="89"/>
      <c r="DK64" s="89"/>
      <c r="DL64" s="89"/>
      <c r="DM64" s="89"/>
      <c r="DN64" s="90"/>
      <c r="DO64" s="88">
        <f>SUM(DV64:ER64)</f>
        <v>49.029</v>
      </c>
      <c r="DP64" s="89"/>
      <c r="DQ64" s="89"/>
      <c r="DR64" s="89"/>
      <c r="DS64" s="89"/>
      <c r="DT64" s="89"/>
      <c r="DU64" s="90"/>
      <c r="DV64" s="88">
        <v>0</v>
      </c>
      <c r="DW64" s="89"/>
      <c r="DX64" s="89"/>
      <c r="DY64" s="89"/>
      <c r="DZ64" s="90"/>
      <c r="EA64" s="88">
        <v>0</v>
      </c>
      <c r="EB64" s="89"/>
      <c r="EC64" s="89"/>
      <c r="ED64" s="89"/>
      <c r="EE64" s="90"/>
      <c r="EF64" s="88">
        <f>BX64</f>
        <v>49.029</v>
      </c>
      <c r="EG64" s="89"/>
      <c r="EH64" s="89"/>
      <c r="EI64" s="89"/>
      <c r="EJ64" s="89"/>
      <c r="EK64" s="89"/>
      <c r="EL64" s="90"/>
      <c r="EM64" s="88">
        <f>CE64</f>
        <v>0</v>
      </c>
      <c r="EN64" s="89"/>
      <c r="EO64" s="89"/>
      <c r="EP64" s="89"/>
      <c r="EQ64" s="89"/>
      <c r="ER64" s="90"/>
      <c r="ES64" s="254"/>
      <c r="ET64" s="255"/>
      <c r="EU64" s="255"/>
      <c r="EV64" s="255"/>
      <c r="EW64" s="255"/>
      <c r="EX64" s="255"/>
      <c r="EY64" s="256"/>
      <c r="EZ64" s="254"/>
      <c r="FA64" s="255"/>
      <c r="FB64" s="255"/>
      <c r="FC64" s="255"/>
      <c r="FD64" s="255"/>
      <c r="FE64" s="255"/>
      <c r="FF64" s="256"/>
      <c r="FG64" s="254"/>
      <c r="FH64" s="255"/>
      <c r="FI64" s="255"/>
      <c r="FJ64" s="255"/>
      <c r="FK64" s="256"/>
      <c r="FL64" s="254"/>
      <c r="FM64" s="255"/>
      <c r="FN64" s="255"/>
      <c r="FO64" s="255"/>
      <c r="FP64" s="255"/>
      <c r="FQ64" s="255"/>
      <c r="FR64" s="256"/>
      <c r="FS64" s="254"/>
      <c r="FT64" s="255"/>
      <c r="FU64" s="255"/>
      <c r="FV64" s="255"/>
      <c r="FW64" s="255"/>
      <c r="FX64" s="255"/>
      <c r="FY64" s="256"/>
      <c r="FZ64" s="254"/>
      <c r="GA64" s="255"/>
      <c r="GB64" s="255"/>
      <c r="GC64" s="255"/>
      <c r="GD64" s="255"/>
      <c r="GE64" s="255"/>
      <c r="GF64" s="256"/>
      <c r="GG64" s="254"/>
      <c r="GH64" s="255"/>
      <c r="GI64" s="255"/>
      <c r="GJ64" s="255"/>
      <c r="GK64" s="255"/>
      <c r="GL64" s="255"/>
      <c r="GM64" s="255"/>
      <c r="GN64" s="256"/>
      <c r="GO64" s="254"/>
      <c r="GP64" s="255"/>
      <c r="GQ64" s="255"/>
      <c r="GR64" s="255"/>
      <c r="GS64" s="256"/>
      <c r="GT64" s="254"/>
      <c r="GU64" s="255"/>
      <c r="GV64" s="255"/>
      <c r="GW64" s="255"/>
      <c r="GX64" s="255"/>
      <c r="GY64" s="255"/>
      <c r="GZ64" s="256"/>
      <c r="HA64" s="254"/>
      <c r="HB64" s="255"/>
      <c r="HC64" s="255"/>
      <c r="HD64" s="255"/>
      <c r="HE64" s="255"/>
      <c r="HF64" s="255"/>
      <c r="HG64" s="256"/>
      <c r="HH64" s="254"/>
      <c r="HI64" s="255"/>
      <c r="HJ64" s="255"/>
      <c r="HK64" s="255"/>
      <c r="HL64" s="256"/>
      <c r="HM64" s="254"/>
      <c r="HN64" s="255"/>
      <c r="HO64" s="255"/>
      <c r="HP64" s="255"/>
      <c r="HQ64" s="256"/>
      <c r="HR64" s="254"/>
      <c r="HS64" s="255"/>
      <c r="HT64" s="255"/>
      <c r="HU64" s="255"/>
      <c r="HV64" s="255"/>
      <c r="HW64" s="256"/>
      <c r="HX64" s="254"/>
      <c r="HY64" s="255"/>
      <c r="HZ64" s="255"/>
      <c r="IA64" s="255"/>
      <c r="IB64" s="255"/>
      <c r="IC64" s="255"/>
      <c r="ID64" s="255"/>
      <c r="IE64" s="257"/>
    </row>
    <row r="65" spans="1:239" ht="24" customHeight="1">
      <c r="A65" s="178" t="str">
        <f>'7.1.'!A65:E65</f>
        <v>3.3.</v>
      </c>
      <c r="B65" s="89"/>
      <c r="C65" s="89"/>
      <c r="D65" s="89"/>
      <c r="E65" s="90"/>
      <c r="F65" s="179" t="str">
        <f>'7.1.'!F65:AI65</f>
        <v>Охранно-пожарная сигнализация</v>
      </c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1"/>
      <c r="AC65" s="258">
        <f>'7.1.'!AU65</f>
        <v>0</v>
      </c>
      <c r="AD65" s="258"/>
      <c r="AE65" s="258"/>
      <c r="AF65" s="258"/>
      <c r="AG65" s="258"/>
      <c r="AH65" s="258"/>
      <c r="AI65" s="259"/>
      <c r="AJ65" s="88">
        <v>0</v>
      </c>
      <c r="AK65" s="89"/>
      <c r="AL65" s="89"/>
      <c r="AM65" s="89"/>
      <c r="AN65" s="90"/>
      <c r="AO65" s="88">
        <v>0</v>
      </c>
      <c r="AP65" s="89"/>
      <c r="AQ65" s="89"/>
      <c r="AR65" s="89"/>
      <c r="AS65" s="90"/>
      <c r="AT65" s="88">
        <v>0</v>
      </c>
      <c r="AU65" s="89"/>
      <c r="AV65" s="89"/>
      <c r="AW65" s="89"/>
      <c r="AX65" s="89"/>
      <c r="AY65" s="89"/>
      <c r="AZ65" s="90"/>
      <c r="BA65" s="88">
        <v>0</v>
      </c>
      <c r="BB65" s="89"/>
      <c r="BC65" s="89"/>
      <c r="BD65" s="89"/>
      <c r="BE65" s="89"/>
      <c r="BF65" s="90"/>
      <c r="BG65" s="88">
        <f>BN65+BS65+BX65+CE65</f>
        <v>142.112</v>
      </c>
      <c r="BH65" s="89"/>
      <c r="BI65" s="89"/>
      <c r="BJ65" s="89"/>
      <c r="BK65" s="89"/>
      <c r="BL65" s="89"/>
      <c r="BM65" s="90"/>
      <c r="BN65" s="88">
        <v>0</v>
      </c>
      <c r="BO65" s="89"/>
      <c r="BP65" s="89"/>
      <c r="BQ65" s="89"/>
      <c r="BR65" s="90"/>
      <c r="BS65" s="88">
        <v>0</v>
      </c>
      <c r="BT65" s="89"/>
      <c r="BU65" s="89"/>
      <c r="BV65" s="89"/>
      <c r="BW65" s="90"/>
      <c r="BX65" s="88">
        <v>0</v>
      </c>
      <c r="BY65" s="89"/>
      <c r="BZ65" s="89"/>
      <c r="CA65" s="89"/>
      <c r="CB65" s="89"/>
      <c r="CC65" s="89"/>
      <c r="CD65" s="90"/>
      <c r="CE65" s="88">
        <v>142.112</v>
      </c>
      <c r="CF65" s="89"/>
      <c r="CG65" s="89"/>
      <c r="CH65" s="89"/>
      <c r="CI65" s="89"/>
      <c r="CJ65" s="90"/>
      <c r="CK65" s="88">
        <f>BG65-AC65</f>
        <v>142.112</v>
      </c>
      <c r="CL65" s="89"/>
      <c r="CM65" s="89"/>
      <c r="CN65" s="89"/>
      <c r="CO65" s="89"/>
      <c r="CP65" s="89"/>
      <c r="CQ65" s="90"/>
      <c r="CR65" s="88">
        <f>BN65-AJ65</f>
        <v>0</v>
      </c>
      <c r="CS65" s="89"/>
      <c r="CT65" s="89"/>
      <c r="CU65" s="89"/>
      <c r="CV65" s="90"/>
      <c r="CW65" s="88">
        <f>BS65-AO65</f>
        <v>0</v>
      </c>
      <c r="CX65" s="89"/>
      <c r="CY65" s="89"/>
      <c r="CZ65" s="89"/>
      <c r="DA65" s="90"/>
      <c r="DB65" s="88">
        <f t="shared" si="23"/>
        <v>0</v>
      </c>
      <c r="DC65" s="89"/>
      <c r="DD65" s="89"/>
      <c r="DE65" s="89"/>
      <c r="DF65" s="89"/>
      <c r="DG65" s="89"/>
      <c r="DH65" s="90"/>
      <c r="DI65" s="88">
        <f>CE65-BA65</f>
        <v>142.112</v>
      </c>
      <c r="DJ65" s="89"/>
      <c r="DK65" s="89"/>
      <c r="DL65" s="89"/>
      <c r="DM65" s="89"/>
      <c r="DN65" s="90"/>
      <c r="DO65" s="88">
        <f>SUM(DV65:ER65)</f>
        <v>142.112</v>
      </c>
      <c r="DP65" s="89"/>
      <c r="DQ65" s="89"/>
      <c r="DR65" s="89"/>
      <c r="DS65" s="89"/>
      <c r="DT65" s="89"/>
      <c r="DU65" s="90"/>
      <c r="DV65" s="88">
        <v>0</v>
      </c>
      <c r="DW65" s="89"/>
      <c r="DX65" s="89"/>
      <c r="DY65" s="89"/>
      <c r="DZ65" s="90"/>
      <c r="EA65" s="88">
        <v>0</v>
      </c>
      <c r="EB65" s="89"/>
      <c r="EC65" s="89"/>
      <c r="ED65" s="89"/>
      <c r="EE65" s="90"/>
      <c r="EF65" s="88">
        <f>BX65</f>
        <v>0</v>
      </c>
      <c r="EG65" s="89"/>
      <c r="EH65" s="89"/>
      <c r="EI65" s="89"/>
      <c r="EJ65" s="89"/>
      <c r="EK65" s="89"/>
      <c r="EL65" s="90"/>
      <c r="EM65" s="88">
        <f>CE65</f>
        <v>142.112</v>
      </c>
      <c r="EN65" s="89"/>
      <c r="EO65" s="89"/>
      <c r="EP65" s="89"/>
      <c r="EQ65" s="89"/>
      <c r="ER65" s="90"/>
      <c r="ES65" s="254"/>
      <c r="ET65" s="255"/>
      <c r="EU65" s="255"/>
      <c r="EV65" s="255"/>
      <c r="EW65" s="255"/>
      <c r="EX65" s="255"/>
      <c r="EY65" s="256"/>
      <c r="EZ65" s="254"/>
      <c r="FA65" s="255"/>
      <c r="FB65" s="255"/>
      <c r="FC65" s="255"/>
      <c r="FD65" s="255"/>
      <c r="FE65" s="255"/>
      <c r="FF65" s="256"/>
      <c r="FG65" s="254"/>
      <c r="FH65" s="255"/>
      <c r="FI65" s="255"/>
      <c r="FJ65" s="255"/>
      <c r="FK65" s="256"/>
      <c r="FL65" s="254"/>
      <c r="FM65" s="255"/>
      <c r="FN65" s="255"/>
      <c r="FO65" s="255"/>
      <c r="FP65" s="255"/>
      <c r="FQ65" s="255"/>
      <c r="FR65" s="256"/>
      <c r="FS65" s="254"/>
      <c r="FT65" s="255"/>
      <c r="FU65" s="255"/>
      <c r="FV65" s="255"/>
      <c r="FW65" s="255"/>
      <c r="FX65" s="255"/>
      <c r="FY65" s="256"/>
      <c r="FZ65" s="254"/>
      <c r="GA65" s="255"/>
      <c r="GB65" s="255"/>
      <c r="GC65" s="255"/>
      <c r="GD65" s="255"/>
      <c r="GE65" s="255"/>
      <c r="GF65" s="256"/>
      <c r="GG65" s="254"/>
      <c r="GH65" s="255"/>
      <c r="GI65" s="255"/>
      <c r="GJ65" s="255"/>
      <c r="GK65" s="255"/>
      <c r="GL65" s="255"/>
      <c r="GM65" s="255"/>
      <c r="GN65" s="256"/>
      <c r="GO65" s="254"/>
      <c r="GP65" s="255"/>
      <c r="GQ65" s="255"/>
      <c r="GR65" s="255"/>
      <c r="GS65" s="256"/>
      <c r="GT65" s="254"/>
      <c r="GU65" s="255"/>
      <c r="GV65" s="255"/>
      <c r="GW65" s="255"/>
      <c r="GX65" s="255"/>
      <c r="GY65" s="255"/>
      <c r="GZ65" s="256"/>
      <c r="HA65" s="254"/>
      <c r="HB65" s="255"/>
      <c r="HC65" s="255"/>
      <c r="HD65" s="255"/>
      <c r="HE65" s="255"/>
      <c r="HF65" s="255"/>
      <c r="HG65" s="256"/>
      <c r="HH65" s="254"/>
      <c r="HI65" s="255"/>
      <c r="HJ65" s="255"/>
      <c r="HK65" s="255"/>
      <c r="HL65" s="256"/>
      <c r="HM65" s="254"/>
      <c r="HN65" s="255"/>
      <c r="HO65" s="255"/>
      <c r="HP65" s="255"/>
      <c r="HQ65" s="256"/>
      <c r="HR65" s="254"/>
      <c r="HS65" s="255"/>
      <c r="HT65" s="255"/>
      <c r="HU65" s="255"/>
      <c r="HV65" s="255"/>
      <c r="HW65" s="256"/>
      <c r="HX65" s="254"/>
      <c r="HY65" s="255"/>
      <c r="HZ65" s="255"/>
      <c r="IA65" s="255"/>
      <c r="IB65" s="255"/>
      <c r="IC65" s="255"/>
      <c r="ID65" s="255"/>
      <c r="IE65" s="257"/>
    </row>
    <row r="66" spans="1:239" s="22" customFormat="1" ht="47.25" customHeight="1" hidden="1">
      <c r="A66" s="174" t="str">
        <f>'7.1.'!A66:E66</f>
        <v>5.</v>
      </c>
      <c r="B66" s="119"/>
      <c r="C66" s="119"/>
      <c r="D66" s="119"/>
      <c r="E66" s="120"/>
      <c r="F66" s="346" t="str">
        <f>'7.1.'!F66:AI66</f>
        <v>Технологическое присоединение ФГКУ "ПУ ФСБ РФ по Камчатскому краю"</v>
      </c>
      <c r="G66" s="347"/>
      <c r="H66" s="347"/>
      <c r="I66" s="347"/>
      <c r="J66" s="347"/>
      <c r="K66" s="347"/>
      <c r="L66" s="347"/>
      <c r="M66" s="347"/>
      <c r="N66" s="347"/>
      <c r="O66" s="347"/>
      <c r="P66" s="347"/>
      <c r="Q66" s="347"/>
      <c r="R66" s="347"/>
      <c r="S66" s="347"/>
      <c r="T66" s="347"/>
      <c r="U66" s="347"/>
      <c r="V66" s="347"/>
      <c r="W66" s="347"/>
      <c r="X66" s="347"/>
      <c r="Y66" s="347"/>
      <c r="Z66" s="347"/>
      <c r="AA66" s="347"/>
      <c r="AB66" s="348"/>
      <c r="AC66" s="176">
        <f>AC67+AC68</f>
        <v>0</v>
      </c>
      <c r="AD66" s="176"/>
      <c r="AE66" s="176"/>
      <c r="AF66" s="176"/>
      <c r="AG66" s="176"/>
      <c r="AH66" s="176"/>
      <c r="AI66" s="177"/>
      <c r="AJ66" s="118">
        <f>AJ67+AJ68</f>
        <v>0</v>
      </c>
      <c r="AK66" s="119"/>
      <c r="AL66" s="119"/>
      <c r="AM66" s="119"/>
      <c r="AN66" s="120"/>
      <c r="AO66" s="118">
        <f>AO67+AO68</f>
        <v>0</v>
      </c>
      <c r="AP66" s="119"/>
      <c r="AQ66" s="119"/>
      <c r="AR66" s="119"/>
      <c r="AS66" s="120"/>
      <c r="AT66" s="118">
        <f>AT67+AT68</f>
        <v>0</v>
      </c>
      <c r="AU66" s="119"/>
      <c r="AV66" s="119"/>
      <c r="AW66" s="119"/>
      <c r="AX66" s="119"/>
      <c r="AY66" s="119"/>
      <c r="AZ66" s="120"/>
      <c r="BA66" s="118">
        <f>BA67+BA68</f>
        <v>0</v>
      </c>
      <c r="BB66" s="119"/>
      <c r="BC66" s="119"/>
      <c r="BD66" s="119"/>
      <c r="BE66" s="119"/>
      <c r="BF66" s="120"/>
      <c r="BG66" s="118">
        <f>BG67+BG68</f>
        <v>0</v>
      </c>
      <c r="BH66" s="119"/>
      <c r="BI66" s="119"/>
      <c r="BJ66" s="119"/>
      <c r="BK66" s="119"/>
      <c r="BL66" s="119"/>
      <c r="BM66" s="120"/>
      <c r="BN66" s="118">
        <f>BN67+BN68</f>
        <v>0</v>
      </c>
      <c r="BO66" s="119"/>
      <c r="BP66" s="119"/>
      <c r="BQ66" s="119"/>
      <c r="BR66" s="120"/>
      <c r="BS66" s="118">
        <f>BS67+BS68</f>
        <v>0</v>
      </c>
      <c r="BT66" s="119"/>
      <c r="BU66" s="119"/>
      <c r="BV66" s="119"/>
      <c r="BW66" s="120"/>
      <c r="BX66" s="118">
        <f>BX67+BX68</f>
        <v>0</v>
      </c>
      <c r="BY66" s="119"/>
      <c r="BZ66" s="119"/>
      <c r="CA66" s="119"/>
      <c r="CB66" s="119"/>
      <c r="CC66" s="119"/>
      <c r="CD66" s="120"/>
      <c r="CE66" s="118">
        <f>CE67+CE68</f>
        <v>0</v>
      </c>
      <c r="CF66" s="119"/>
      <c r="CG66" s="119"/>
      <c r="CH66" s="119"/>
      <c r="CI66" s="119"/>
      <c r="CJ66" s="120"/>
      <c r="CK66" s="118">
        <f t="shared" si="15"/>
        <v>0</v>
      </c>
      <c r="CL66" s="119"/>
      <c r="CM66" s="119"/>
      <c r="CN66" s="119"/>
      <c r="CO66" s="119"/>
      <c r="CP66" s="119"/>
      <c r="CQ66" s="120"/>
      <c r="CR66" s="118">
        <f t="shared" si="7"/>
        <v>0</v>
      </c>
      <c r="CS66" s="119"/>
      <c r="CT66" s="119"/>
      <c r="CU66" s="119"/>
      <c r="CV66" s="120"/>
      <c r="CW66" s="118">
        <f t="shared" si="8"/>
        <v>0</v>
      </c>
      <c r="CX66" s="119"/>
      <c r="CY66" s="119"/>
      <c r="CZ66" s="119"/>
      <c r="DA66" s="120"/>
      <c r="DB66" s="118">
        <f t="shared" si="23"/>
        <v>0</v>
      </c>
      <c r="DC66" s="119"/>
      <c r="DD66" s="119"/>
      <c r="DE66" s="119"/>
      <c r="DF66" s="119"/>
      <c r="DG66" s="119"/>
      <c r="DH66" s="120"/>
      <c r="DI66" s="118">
        <f t="shared" si="9"/>
        <v>0</v>
      </c>
      <c r="DJ66" s="119"/>
      <c r="DK66" s="119"/>
      <c r="DL66" s="119"/>
      <c r="DM66" s="119"/>
      <c r="DN66" s="120"/>
      <c r="DO66" s="118">
        <f t="shared" si="14"/>
        <v>0</v>
      </c>
      <c r="DP66" s="119"/>
      <c r="DQ66" s="119"/>
      <c r="DR66" s="119"/>
      <c r="DS66" s="119"/>
      <c r="DT66" s="119"/>
      <c r="DU66" s="120"/>
      <c r="DV66" s="118">
        <f>DV67+DV68</f>
        <v>0</v>
      </c>
      <c r="DW66" s="119"/>
      <c r="DX66" s="119"/>
      <c r="DY66" s="119"/>
      <c r="DZ66" s="120"/>
      <c r="EA66" s="118">
        <f>EA67+EA68</f>
        <v>0</v>
      </c>
      <c r="EB66" s="119"/>
      <c r="EC66" s="119"/>
      <c r="ED66" s="119"/>
      <c r="EE66" s="120"/>
      <c r="EF66" s="118">
        <f>EF67+EF68</f>
        <v>0</v>
      </c>
      <c r="EG66" s="119"/>
      <c r="EH66" s="119"/>
      <c r="EI66" s="119"/>
      <c r="EJ66" s="119"/>
      <c r="EK66" s="119"/>
      <c r="EL66" s="120"/>
      <c r="EM66" s="118">
        <f>EM67+EM68</f>
        <v>0</v>
      </c>
      <c r="EN66" s="119"/>
      <c r="EO66" s="119"/>
      <c r="EP66" s="119"/>
      <c r="EQ66" s="119"/>
      <c r="ER66" s="120"/>
      <c r="ES66" s="335"/>
      <c r="ET66" s="333"/>
      <c r="EU66" s="333"/>
      <c r="EV66" s="333"/>
      <c r="EW66" s="333"/>
      <c r="EX66" s="333"/>
      <c r="EY66" s="334"/>
      <c r="EZ66" s="335"/>
      <c r="FA66" s="333"/>
      <c r="FB66" s="333"/>
      <c r="FC66" s="333"/>
      <c r="FD66" s="333"/>
      <c r="FE66" s="333"/>
      <c r="FF66" s="334"/>
      <c r="FG66" s="335"/>
      <c r="FH66" s="333"/>
      <c r="FI66" s="333"/>
      <c r="FJ66" s="333"/>
      <c r="FK66" s="334"/>
      <c r="FL66" s="335"/>
      <c r="FM66" s="333"/>
      <c r="FN66" s="333"/>
      <c r="FO66" s="333"/>
      <c r="FP66" s="333"/>
      <c r="FQ66" s="333"/>
      <c r="FR66" s="334"/>
      <c r="FS66" s="335"/>
      <c r="FT66" s="333"/>
      <c r="FU66" s="333"/>
      <c r="FV66" s="333"/>
      <c r="FW66" s="333"/>
      <c r="FX66" s="333"/>
      <c r="FY66" s="334"/>
      <c r="FZ66" s="335"/>
      <c r="GA66" s="333"/>
      <c r="GB66" s="333"/>
      <c r="GC66" s="333"/>
      <c r="GD66" s="333"/>
      <c r="GE66" s="333"/>
      <c r="GF66" s="334"/>
      <c r="GG66" s="335"/>
      <c r="GH66" s="333"/>
      <c r="GI66" s="333"/>
      <c r="GJ66" s="333"/>
      <c r="GK66" s="333"/>
      <c r="GL66" s="333"/>
      <c r="GM66" s="333"/>
      <c r="GN66" s="334"/>
      <c r="GO66" s="335"/>
      <c r="GP66" s="333"/>
      <c r="GQ66" s="333"/>
      <c r="GR66" s="333"/>
      <c r="GS66" s="334"/>
      <c r="GT66" s="335"/>
      <c r="GU66" s="333"/>
      <c r="GV66" s="333"/>
      <c r="GW66" s="333"/>
      <c r="GX66" s="333"/>
      <c r="GY66" s="333"/>
      <c r="GZ66" s="334"/>
      <c r="HA66" s="335"/>
      <c r="HB66" s="333"/>
      <c r="HC66" s="333"/>
      <c r="HD66" s="333"/>
      <c r="HE66" s="333"/>
      <c r="HF66" s="333"/>
      <c r="HG66" s="334"/>
      <c r="HH66" s="335"/>
      <c r="HI66" s="333"/>
      <c r="HJ66" s="333"/>
      <c r="HK66" s="333"/>
      <c r="HL66" s="334"/>
      <c r="HM66" s="335"/>
      <c r="HN66" s="333"/>
      <c r="HO66" s="333"/>
      <c r="HP66" s="333"/>
      <c r="HQ66" s="334"/>
      <c r="HR66" s="335"/>
      <c r="HS66" s="333"/>
      <c r="HT66" s="333"/>
      <c r="HU66" s="333"/>
      <c r="HV66" s="333"/>
      <c r="HW66" s="334"/>
      <c r="HX66" s="335"/>
      <c r="HY66" s="333"/>
      <c r="HZ66" s="333"/>
      <c r="IA66" s="333"/>
      <c r="IB66" s="333"/>
      <c r="IC66" s="333"/>
      <c r="ID66" s="333"/>
      <c r="IE66" s="336"/>
    </row>
    <row r="67" spans="1:239" ht="37.5" customHeight="1" hidden="1">
      <c r="A67" s="178" t="str">
        <f>'7.1.'!A67:E67</f>
        <v>5.1.</v>
      </c>
      <c r="B67" s="89"/>
      <c r="C67" s="89"/>
      <c r="D67" s="89"/>
      <c r="E67" s="90"/>
      <c r="F67" s="179" t="str">
        <f>'7.1.'!F67:AI67</f>
        <v>Отсыпка трассы вновь строимого кабельного канала</v>
      </c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1"/>
      <c r="AC67" s="258">
        <f>AJ67+AO67+AT67+BA67</f>
        <v>0</v>
      </c>
      <c r="AD67" s="258"/>
      <c r="AE67" s="258"/>
      <c r="AF67" s="258"/>
      <c r="AG67" s="258"/>
      <c r="AH67" s="258"/>
      <c r="AI67" s="259"/>
      <c r="AJ67" s="88">
        <v>0</v>
      </c>
      <c r="AK67" s="89"/>
      <c r="AL67" s="89"/>
      <c r="AM67" s="89"/>
      <c r="AN67" s="90"/>
      <c r="AO67" s="88">
        <v>0</v>
      </c>
      <c r="AP67" s="89"/>
      <c r="AQ67" s="89"/>
      <c r="AR67" s="89"/>
      <c r="AS67" s="90"/>
      <c r="AT67" s="88">
        <v>0</v>
      </c>
      <c r="AU67" s="89"/>
      <c r="AV67" s="89"/>
      <c r="AW67" s="89"/>
      <c r="AX67" s="89"/>
      <c r="AY67" s="89"/>
      <c r="AZ67" s="90"/>
      <c r="BA67" s="88">
        <v>0</v>
      </c>
      <c r="BB67" s="89"/>
      <c r="BC67" s="89"/>
      <c r="BD67" s="89"/>
      <c r="BE67" s="89"/>
      <c r="BF67" s="90"/>
      <c r="BG67" s="88">
        <f>BN67+BS67+BX67+CE67</f>
        <v>0</v>
      </c>
      <c r="BH67" s="89"/>
      <c r="BI67" s="89"/>
      <c r="BJ67" s="89"/>
      <c r="BK67" s="89"/>
      <c r="BL67" s="89"/>
      <c r="BM67" s="90"/>
      <c r="BN67" s="88">
        <v>0</v>
      </c>
      <c r="BO67" s="89"/>
      <c r="BP67" s="89"/>
      <c r="BQ67" s="89"/>
      <c r="BR67" s="90"/>
      <c r="BS67" s="88">
        <v>0</v>
      </c>
      <c r="BT67" s="89"/>
      <c r="BU67" s="89"/>
      <c r="BV67" s="89"/>
      <c r="BW67" s="90"/>
      <c r="BX67" s="88">
        <v>0</v>
      </c>
      <c r="BY67" s="89"/>
      <c r="BZ67" s="89"/>
      <c r="CA67" s="89"/>
      <c r="CB67" s="89"/>
      <c r="CC67" s="89"/>
      <c r="CD67" s="90"/>
      <c r="CE67" s="88">
        <v>0</v>
      </c>
      <c r="CF67" s="89"/>
      <c r="CG67" s="89"/>
      <c r="CH67" s="89"/>
      <c r="CI67" s="89"/>
      <c r="CJ67" s="90"/>
      <c r="CK67" s="88">
        <f t="shared" si="15"/>
        <v>0</v>
      </c>
      <c r="CL67" s="89"/>
      <c r="CM67" s="89"/>
      <c r="CN67" s="89"/>
      <c r="CO67" s="89"/>
      <c r="CP67" s="89"/>
      <c r="CQ67" s="90"/>
      <c r="CR67" s="88">
        <f t="shared" si="7"/>
        <v>0</v>
      </c>
      <c r="CS67" s="89"/>
      <c r="CT67" s="89"/>
      <c r="CU67" s="89"/>
      <c r="CV67" s="90"/>
      <c r="CW67" s="88">
        <f t="shared" si="8"/>
        <v>0</v>
      </c>
      <c r="CX67" s="89"/>
      <c r="CY67" s="89"/>
      <c r="CZ67" s="89"/>
      <c r="DA67" s="90"/>
      <c r="DB67" s="88">
        <f t="shared" si="23"/>
        <v>0</v>
      </c>
      <c r="DC67" s="89"/>
      <c r="DD67" s="89"/>
      <c r="DE67" s="89"/>
      <c r="DF67" s="89"/>
      <c r="DG67" s="89"/>
      <c r="DH67" s="90"/>
      <c r="DI67" s="88">
        <f t="shared" si="9"/>
        <v>0</v>
      </c>
      <c r="DJ67" s="89"/>
      <c r="DK67" s="89"/>
      <c r="DL67" s="89"/>
      <c r="DM67" s="89"/>
      <c r="DN67" s="90"/>
      <c r="DO67" s="88">
        <f t="shared" si="14"/>
        <v>0</v>
      </c>
      <c r="DP67" s="89"/>
      <c r="DQ67" s="89"/>
      <c r="DR67" s="89"/>
      <c r="DS67" s="89"/>
      <c r="DT67" s="89"/>
      <c r="DU67" s="90"/>
      <c r="DV67" s="88">
        <v>0</v>
      </c>
      <c r="DW67" s="89"/>
      <c r="DX67" s="89"/>
      <c r="DY67" s="89"/>
      <c r="DZ67" s="90"/>
      <c r="EA67" s="88">
        <v>0</v>
      </c>
      <c r="EB67" s="89"/>
      <c r="EC67" s="89"/>
      <c r="ED67" s="89"/>
      <c r="EE67" s="90"/>
      <c r="EF67" s="88">
        <v>0</v>
      </c>
      <c r="EG67" s="89"/>
      <c r="EH67" s="89"/>
      <c r="EI67" s="89"/>
      <c r="EJ67" s="89"/>
      <c r="EK67" s="89"/>
      <c r="EL67" s="90"/>
      <c r="EM67" s="88">
        <v>0</v>
      </c>
      <c r="EN67" s="89"/>
      <c r="EO67" s="89"/>
      <c r="EP67" s="89"/>
      <c r="EQ67" s="89"/>
      <c r="ER67" s="90"/>
      <c r="ES67" s="254"/>
      <c r="ET67" s="255"/>
      <c r="EU67" s="255"/>
      <c r="EV67" s="255"/>
      <c r="EW67" s="255"/>
      <c r="EX67" s="255"/>
      <c r="EY67" s="256"/>
      <c r="EZ67" s="254"/>
      <c r="FA67" s="255"/>
      <c r="FB67" s="255"/>
      <c r="FC67" s="255"/>
      <c r="FD67" s="255"/>
      <c r="FE67" s="255"/>
      <c r="FF67" s="256"/>
      <c r="FG67" s="254"/>
      <c r="FH67" s="255"/>
      <c r="FI67" s="255"/>
      <c r="FJ67" s="255"/>
      <c r="FK67" s="256"/>
      <c r="FL67" s="254"/>
      <c r="FM67" s="255"/>
      <c r="FN67" s="255"/>
      <c r="FO67" s="255"/>
      <c r="FP67" s="255"/>
      <c r="FQ67" s="255"/>
      <c r="FR67" s="256"/>
      <c r="FS67" s="254"/>
      <c r="FT67" s="255"/>
      <c r="FU67" s="255"/>
      <c r="FV67" s="255"/>
      <c r="FW67" s="255"/>
      <c r="FX67" s="255"/>
      <c r="FY67" s="256"/>
      <c r="FZ67" s="254"/>
      <c r="GA67" s="255"/>
      <c r="GB67" s="255"/>
      <c r="GC67" s="255"/>
      <c r="GD67" s="255"/>
      <c r="GE67" s="255"/>
      <c r="GF67" s="256"/>
      <c r="GG67" s="254"/>
      <c r="GH67" s="255"/>
      <c r="GI67" s="255"/>
      <c r="GJ67" s="255"/>
      <c r="GK67" s="255"/>
      <c r="GL67" s="255"/>
      <c r="GM67" s="255"/>
      <c r="GN67" s="256"/>
      <c r="GO67" s="254"/>
      <c r="GP67" s="255"/>
      <c r="GQ67" s="255"/>
      <c r="GR67" s="255"/>
      <c r="GS67" s="256"/>
      <c r="GT67" s="254"/>
      <c r="GU67" s="255"/>
      <c r="GV67" s="255"/>
      <c r="GW67" s="255"/>
      <c r="GX67" s="255"/>
      <c r="GY67" s="255"/>
      <c r="GZ67" s="256"/>
      <c r="HA67" s="254"/>
      <c r="HB67" s="255"/>
      <c r="HC67" s="255"/>
      <c r="HD67" s="255"/>
      <c r="HE67" s="255"/>
      <c r="HF67" s="255"/>
      <c r="HG67" s="256"/>
      <c r="HH67" s="254"/>
      <c r="HI67" s="255"/>
      <c r="HJ67" s="255"/>
      <c r="HK67" s="255"/>
      <c r="HL67" s="256"/>
      <c r="HM67" s="254"/>
      <c r="HN67" s="255"/>
      <c r="HO67" s="255"/>
      <c r="HP67" s="255"/>
      <c r="HQ67" s="256"/>
      <c r="HR67" s="254"/>
      <c r="HS67" s="255"/>
      <c r="HT67" s="255"/>
      <c r="HU67" s="255"/>
      <c r="HV67" s="255"/>
      <c r="HW67" s="256"/>
      <c r="HX67" s="254"/>
      <c r="HY67" s="255"/>
      <c r="HZ67" s="255"/>
      <c r="IA67" s="255"/>
      <c r="IB67" s="255"/>
      <c r="IC67" s="255"/>
      <c r="ID67" s="255"/>
      <c r="IE67" s="257"/>
    </row>
    <row r="68" spans="1:239" ht="36" customHeight="1" hidden="1">
      <c r="A68" s="178" t="str">
        <f>'7.1.'!A68:E68</f>
        <v>5.2.</v>
      </c>
      <c r="B68" s="89"/>
      <c r="C68" s="89"/>
      <c r="D68" s="89"/>
      <c r="E68" s="90"/>
      <c r="F68" s="179" t="str">
        <f>'7.1.'!F68:AI68</f>
        <v>Прокладка пяти кабельных вставок КЛ-6 кВ протяженностью 380 м каждая</v>
      </c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1"/>
      <c r="AC68" s="258">
        <f>AJ68+AO68+AT68+BA68</f>
        <v>0</v>
      </c>
      <c r="AD68" s="258"/>
      <c r="AE68" s="258"/>
      <c r="AF68" s="258"/>
      <c r="AG68" s="258"/>
      <c r="AH68" s="258"/>
      <c r="AI68" s="259"/>
      <c r="AJ68" s="88">
        <v>0</v>
      </c>
      <c r="AK68" s="89"/>
      <c r="AL68" s="89"/>
      <c r="AM68" s="89"/>
      <c r="AN68" s="90"/>
      <c r="AO68" s="88">
        <v>0</v>
      </c>
      <c r="AP68" s="89"/>
      <c r="AQ68" s="89"/>
      <c r="AR68" s="89"/>
      <c r="AS68" s="90"/>
      <c r="AT68" s="88">
        <v>0</v>
      </c>
      <c r="AU68" s="89"/>
      <c r="AV68" s="89"/>
      <c r="AW68" s="89"/>
      <c r="AX68" s="89"/>
      <c r="AY68" s="89"/>
      <c r="AZ68" s="90"/>
      <c r="BA68" s="88">
        <v>0</v>
      </c>
      <c r="BB68" s="89"/>
      <c r="BC68" s="89"/>
      <c r="BD68" s="89"/>
      <c r="BE68" s="89"/>
      <c r="BF68" s="90"/>
      <c r="BG68" s="88">
        <f>BN68+BS68+BX68+CE68</f>
        <v>0</v>
      </c>
      <c r="BH68" s="89"/>
      <c r="BI68" s="89"/>
      <c r="BJ68" s="89"/>
      <c r="BK68" s="89"/>
      <c r="BL68" s="89"/>
      <c r="BM68" s="90"/>
      <c r="BN68" s="88">
        <v>0</v>
      </c>
      <c r="BO68" s="89"/>
      <c r="BP68" s="89"/>
      <c r="BQ68" s="89"/>
      <c r="BR68" s="90"/>
      <c r="BS68" s="88">
        <v>0</v>
      </c>
      <c r="BT68" s="89"/>
      <c r="BU68" s="89"/>
      <c r="BV68" s="89"/>
      <c r="BW68" s="90"/>
      <c r="BX68" s="88">
        <v>0</v>
      </c>
      <c r="BY68" s="89"/>
      <c r="BZ68" s="89"/>
      <c r="CA68" s="89"/>
      <c r="CB68" s="89"/>
      <c r="CC68" s="89"/>
      <c r="CD68" s="90"/>
      <c r="CE68" s="88">
        <v>0</v>
      </c>
      <c r="CF68" s="89"/>
      <c r="CG68" s="89"/>
      <c r="CH68" s="89"/>
      <c r="CI68" s="89"/>
      <c r="CJ68" s="90"/>
      <c r="CK68" s="88">
        <f t="shared" si="15"/>
        <v>0</v>
      </c>
      <c r="CL68" s="89"/>
      <c r="CM68" s="89"/>
      <c r="CN68" s="89"/>
      <c r="CO68" s="89"/>
      <c r="CP68" s="89"/>
      <c r="CQ68" s="90"/>
      <c r="CR68" s="88">
        <f t="shared" si="7"/>
        <v>0</v>
      </c>
      <c r="CS68" s="89"/>
      <c r="CT68" s="89"/>
      <c r="CU68" s="89"/>
      <c r="CV68" s="90"/>
      <c r="CW68" s="88">
        <f t="shared" si="8"/>
        <v>0</v>
      </c>
      <c r="CX68" s="89"/>
      <c r="CY68" s="89"/>
      <c r="CZ68" s="89"/>
      <c r="DA68" s="90"/>
      <c r="DB68" s="88">
        <f t="shared" si="23"/>
        <v>0</v>
      </c>
      <c r="DC68" s="89"/>
      <c r="DD68" s="89"/>
      <c r="DE68" s="89"/>
      <c r="DF68" s="89"/>
      <c r="DG68" s="89"/>
      <c r="DH68" s="90"/>
      <c r="DI68" s="88">
        <f t="shared" si="9"/>
        <v>0</v>
      </c>
      <c r="DJ68" s="89"/>
      <c r="DK68" s="89"/>
      <c r="DL68" s="89"/>
      <c r="DM68" s="89"/>
      <c r="DN68" s="90"/>
      <c r="DO68" s="88">
        <f t="shared" si="14"/>
        <v>0</v>
      </c>
      <c r="DP68" s="89"/>
      <c r="DQ68" s="89"/>
      <c r="DR68" s="89"/>
      <c r="DS68" s="89"/>
      <c r="DT68" s="89"/>
      <c r="DU68" s="90"/>
      <c r="DV68" s="88">
        <v>0</v>
      </c>
      <c r="DW68" s="89"/>
      <c r="DX68" s="89"/>
      <c r="DY68" s="89"/>
      <c r="DZ68" s="90"/>
      <c r="EA68" s="88">
        <v>0</v>
      </c>
      <c r="EB68" s="89"/>
      <c r="EC68" s="89"/>
      <c r="ED68" s="89"/>
      <c r="EE68" s="90"/>
      <c r="EF68" s="88">
        <v>0</v>
      </c>
      <c r="EG68" s="89"/>
      <c r="EH68" s="89"/>
      <c r="EI68" s="89"/>
      <c r="EJ68" s="89"/>
      <c r="EK68" s="89"/>
      <c r="EL68" s="90"/>
      <c r="EM68" s="88">
        <v>0</v>
      </c>
      <c r="EN68" s="89"/>
      <c r="EO68" s="89"/>
      <c r="EP68" s="89"/>
      <c r="EQ68" s="89"/>
      <c r="ER68" s="90"/>
      <c r="ES68" s="254"/>
      <c r="ET68" s="255"/>
      <c r="EU68" s="255"/>
      <c r="EV68" s="255"/>
      <c r="EW68" s="255"/>
      <c r="EX68" s="255"/>
      <c r="EY68" s="256"/>
      <c r="EZ68" s="254"/>
      <c r="FA68" s="255"/>
      <c r="FB68" s="255"/>
      <c r="FC68" s="255"/>
      <c r="FD68" s="255"/>
      <c r="FE68" s="255"/>
      <c r="FF68" s="256"/>
      <c r="FG68" s="254"/>
      <c r="FH68" s="255"/>
      <c r="FI68" s="255"/>
      <c r="FJ68" s="255"/>
      <c r="FK68" s="256"/>
      <c r="FL68" s="254"/>
      <c r="FM68" s="255"/>
      <c r="FN68" s="255"/>
      <c r="FO68" s="255"/>
      <c r="FP68" s="255"/>
      <c r="FQ68" s="255"/>
      <c r="FR68" s="256"/>
      <c r="FS68" s="254"/>
      <c r="FT68" s="255"/>
      <c r="FU68" s="255"/>
      <c r="FV68" s="255"/>
      <c r="FW68" s="255"/>
      <c r="FX68" s="255"/>
      <c r="FY68" s="256"/>
      <c r="FZ68" s="254"/>
      <c r="GA68" s="255"/>
      <c r="GB68" s="255"/>
      <c r="GC68" s="255"/>
      <c r="GD68" s="255"/>
      <c r="GE68" s="255"/>
      <c r="GF68" s="256"/>
      <c r="GG68" s="254"/>
      <c r="GH68" s="255"/>
      <c r="GI68" s="255"/>
      <c r="GJ68" s="255"/>
      <c r="GK68" s="255"/>
      <c r="GL68" s="255"/>
      <c r="GM68" s="255"/>
      <c r="GN68" s="256"/>
      <c r="GO68" s="254"/>
      <c r="GP68" s="255"/>
      <c r="GQ68" s="255"/>
      <c r="GR68" s="255"/>
      <c r="GS68" s="256"/>
      <c r="GT68" s="254"/>
      <c r="GU68" s="255"/>
      <c r="GV68" s="255"/>
      <c r="GW68" s="255"/>
      <c r="GX68" s="255"/>
      <c r="GY68" s="255"/>
      <c r="GZ68" s="256"/>
      <c r="HA68" s="254"/>
      <c r="HB68" s="255"/>
      <c r="HC68" s="255"/>
      <c r="HD68" s="255"/>
      <c r="HE68" s="255"/>
      <c r="HF68" s="255"/>
      <c r="HG68" s="256"/>
      <c r="HH68" s="254"/>
      <c r="HI68" s="255"/>
      <c r="HJ68" s="255"/>
      <c r="HK68" s="255"/>
      <c r="HL68" s="256"/>
      <c r="HM68" s="254"/>
      <c r="HN68" s="255"/>
      <c r="HO68" s="255"/>
      <c r="HP68" s="255"/>
      <c r="HQ68" s="256"/>
      <c r="HR68" s="254"/>
      <c r="HS68" s="255"/>
      <c r="HT68" s="255"/>
      <c r="HU68" s="255"/>
      <c r="HV68" s="255"/>
      <c r="HW68" s="256"/>
      <c r="HX68" s="254"/>
      <c r="HY68" s="255"/>
      <c r="HZ68" s="255"/>
      <c r="IA68" s="255"/>
      <c r="IB68" s="255"/>
      <c r="IC68" s="255"/>
      <c r="ID68" s="255"/>
      <c r="IE68" s="257"/>
    </row>
    <row r="69" spans="1:239" s="22" customFormat="1" ht="12.75" customHeight="1" hidden="1">
      <c r="A69" s="174" t="str">
        <f>'7.1.'!A69:E69</f>
        <v>6.</v>
      </c>
      <c r="B69" s="119"/>
      <c r="C69" s="119"/>
      <c r="D69" s="119"/>
      <c r="E69" s="120"/>
      <c r="F69" s="175" t="str">
        <f>'7.1.'!F69:AI69</f>
        <v>Прочее</v>
      </c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7"/>
      <c r="AC69" s="176">
        <f>AC70+AC71</f>
        <v>0</v>
      </c>
      <c r="AD69" s="176"/>
      <c r="AE69" s="176"/>
      <c r="AF69" s="176"/>
      <c r="AG69" s="176"/>
      <c r="AH69" s="176"/>
      <c r="AI69" s="177"/>
      <c r="AJ69" s="118">
        <f>AJ70+AJ71</f>
        <v>0</v>
      </c>
      <c r="AK69" s="119"/>
      <c r="AL69" s="119"/>
      <c r="AM69" s="119"/>
      <c r="AN69" s="120"/>
      <c r="AO69" s="118">
        <f>AO70+AO71</f>
        <v>0</v>
      </c>
      <c r="AP69" s="119"/>
      <c r="AQ69" s="119"/>
      <c r="AR69" s="119"/>
      <c r="AS69" s="120"/>
      <c r="AT69" s="118">
        <f>AT70+AT71</f>
        <v>0</v>
      </c>
      <c r="AU69" s="119"/>
      <c r="AV69" s="119"/>
      <c r="AW69" s="119"/>
      <c r="AX69" s="119"/>
      <c r="AY69" s="119"/>
      <c r="AZ69" s="120"/>
      <c r="BA69" s="118">
        <f>BA70+BA71</f>
        <v>0</v>
      </c>
      <c r="BB69" s="119"/>
      <c r="BC69" s="119"/>
      <c r="BD69" s="119"/>
      <c r="BE69" s="119"/>
      <c r="BF69" s="120"/>
      <c r="BG69" s="118">
        <f>BG70+BG71</f>
        <v>0</v>
      </c>
      <c r="BH69" s="119"/>
      <c r="BI69" s="119"/>
      <c r="BJ69" s="119"/>
      <c r="BK69" s="119"/>
      <c r="BL69" s="119"/>
      <c r="BM69" s="120"/>
      <c r="BN69" s="118">
        <f>BN70+BN71</f>
        <v>0</v>
      </c>
      <c r="BO69" s="119"/>
      <c r="BP69" s="119"/>
      <c r="BQ69" s="119"/>
      <c r="BR69" s="120"/>
      <c r="BS69" s="118">
        <f>BS70+BS71</f>
        <v>0</v>
      </c>
      <c r="BT69" s="119"/>
      <c r="BU69" s="119"/>
      <c r="BV69" s="119"/>
      <c r="BW69" s="120"/>
      <c r="BX69" s="118">
        <f>BX70+BX71</f>
        <v>0</v>
      </c>
      <c r="BY69" s="119"/>
      <c r="BZ69" s="119"/>
      <c r="CA69" s="119"/>
      <c r="CB69" s="119"/>
      <c r="CC69" s="119"/>
      <c r="CD69" s="120"/>
      <c r="CE69" s="118">
        <f>CE70+CE71</f>
        <v>0</v>
      </c>
      <c r="CF69" s="119"/>
      <c r="CG69" s="119"/>
      <c r="CH69" s="119"/>
      <c r="CI69" s="119"/>
      <c r="CJ69" s="120"/>
      <c r="CK69" s="118">
        <f>CK70</f>
        <v>0</v>
      </c>
      <c r="CL69" s="119"/>
      <c r="CM69" s="119"/>
      <c r="CN69" s="119"/>
      <c r="CO69" s="119"/>
      <c r="CP69" s="119"/>
      <c r="CQ69" s="120"/>
      <c r="CR69" s="118">
        <f t="shared" si="7"/>
        <v>0</v>
      </c>
      <c r="CS69" s="119"/>
      <c r="CT69" s="119"/>
      <c r="CU69" s="119"/>
      <c r="CV69" s="120"/>
      <c r="CW69" s="118">
        <f t="shared" si="8"/>
        <v>0</v>
      </c>
      <c r="CX69" s="119"/>
      <c r="CY69" s="119"/>
      <c r="CZ69" s="119"/>
      <c r="DA69" s="120"/>
      <c r="DB69" s="118">
        <f t="shared" si="23"/>
        <v>0</v>
      </c>
      <c r="DC69" s="119"/>
      <c r="DD69" s="119"/>
      <c r="DE69" s="119"/>
      <c r="DF69" s="119"/>
      <c r="DG69" s="119"/>
      <c r="DH69" s="120"/>
      <c r="DI69" s="118">
        <f t="shared" si="9"/>
        <v>0</v>
      </c>
      <c r="DJ69" s="119"/>
      <c r="DK69" s="119"/>
      <c r="DL69" s="119"/>
      <c r="DM69" s="119"/>
      <c r="DN69" s="120"/>
      <c r="DO69" s="118">
        <f t="shared" si="14"/>
        <v>0</v>
      </c>
      <c r="DP69" s="119"/>
      <c r="DQ69" s="119"/>
      <c r="DR69" s="119"/>
      <c r="DS69" s="119"/>
      <c r="DT69" s="119"/>
      <c r="DU69" s="120"/>
      <c r="DV69" s="118">
        <f>DV70+DV71</f>
        <v>0</v>
      </c>
      <c r="DW69" s="119"/>
      <c r="DX69" s="119"/>
      <c r="DY69" s="119"/>
      <c r="DZ69" s="120"/>
      <c r="EA69" s="118">
        <f>EA70+EA71</f>
        <v>0</v>
      </c>
      <c r="EB69" s="119"/>
      <c r="EC69" s="119"/>
      <c r="ED69" s="119"/>
      <c r="EE69" s="120"/>
      <c r="EF69" s="118">
        <f>EF70+EF71</f>
        <v>0</v>
      </c>
      <c r="EG69" s="119"/>
      <c r="EH69" s="119"/>
      <c r="EI69" s="119"/>
      <c r="EJ69" s="119"/>
      <c r="EK69" s="119"/>
      <c r="EL69" s="120"/>
      <c r="EM69" s="118">
        <f>EM70+EM71</f>
        <v>0</v>
      </c>
      <c r="EN69" s="119"/>
      <c r="EO69" s="119"/>
      <c r="EP69" s="119"/>
      <c r="EQ69" s="119"/>
      <c r="ER69" s="120"/>
      <c r="ES69" s="335"/>
      <c r="ET69" s="333"/>
      <c r="EU69" s="333"/>
      <c r="EV69" s="333"/>
      <c r="EW69" s="333"/>
      <c r="EX69" s="333"/>
      <c r="EY69" s="334"/>
      <c r="EZ69" s="335"/>
      <c r="FA69" s="333"/>
      <c r="FB69" s="333"/>
      <c r="FC69" s="333"/>
      <c r="FD69" s="333"/>
      <c r="FE69" s="333"/>
      <c r="FF69" s="334"/>
      <c r="FG69" s="335"/>
      <c r="FH69" s="333"/>
      <c r="FI69" s="333"/>
      <c r="FJ69" s="333"/>
      <c r="FK69" s="334"/>
      <c r="FL69" s="335"/>
      <c r="FM69" s="333"/>
      <c r="FN69" s="333"/>
      <c r="FO69" s="333"/>
      <c r="FP69" s="333"/>
      <c r="FQ69" s="333"/>
      <c r="FR69" s="334"/>
      <c r="FS69" s="335"/>
      <c r="FT69" s="333"/>
      <c r="FU69" s="333"/>
      <c r="FV69" s="333"/>
      <c r="FW69" s="333"/>
      <c r="FX69" s="333"/>
      <c r="FY69" s="334"/>
      <c r="FZ69" s="335"/>
      <c r="GA69" s="333"/>
      <c r="GB69" s="333"/>
      <c r="GC69" s="333"/>
      <c r="GD69" s="333"/>
      <c r="GE69" s="333"/>
      <c r="GF69" s="334"/>
      <c r="GG69" s="335"/>
      <c r="GH69" s="333"/>
      <c r="GI69" s="333"/>
      <c r="GJ69" s="333"/>
      <c r="GK69" s="333"/>
      <c r="GL69" s="333"/>
      <c r="GM69" s="333"/>
      <c r="GN69" s="334"/>
      <c r="GO69" s="335"/>
      <c r="GP69" s="333"/>
      <c r="GQ69" s="333"/>
      <c r="GR69" s="333"/>
      <c r="GS69" s="334"/>
      <c r="GT69" s="335"/>
      <c r="GU69" s="333"/>
      <c r="GV69" s="333"/>
      <c r="GW69" s="333"/>
      <c r="GX69" s="333"/>
      <c r="GY69" s="333"/>
      <c r="GZ69" s="334"/>
      <c r="HA69" s="335"/>
      <c r="HB69" s="333"/>
      <c r="HC69" s="333"/>
      <c r="HD69" s="333"/>
      <c r="HE69" s="333"/>
      <c r="HF69" s="333"/>
      <c r="HG69" s="334"/>
      <c r="HH69" s="335"/>
      <c r="HI69" s="333"/>
      <c r="HJ69" s="333"/>
      <c r="HK69" s="333"/>
      <c r="HL69" s="334"/>
      <c r="HM69" s="335"/>
      <c r="HN69" s="333"/>
      <c r="HO69" s="333"/>
      <c r="HP69" s="333"/>
      <c r="HQ69" s="334"/>
      <c r="HR69" s="335"/>
      <c r="HS69" s="333"/>
      <c r="HT69" s="333"/>
      <c r="HU69" s="333"/>
      <c r="HV69" s="333"/>
      <c r="HW69" s="334"/>
      <c r="HX69" s="335"/>
      <c r="HY69" s="333"/>
      <c r="HZ69" s="333"/>
      <c r="IA69" s="333"/>
      <c r="IB69" s="333"/>
      <c r="IC69" s="333"/>
      <c r="ID69" s="333"/>
      <c r="IE69" s="336"/>
    </row>
    <row r="70" spans="1:239" ht="15" customHeight="1" hidden="1">
      <c r="A70" s="178" t="str">
        <f>'7.1.'!A70:E70</f>
        <v>6.1.</v>
      </c>
      <c r="B70" s="89"/>
      <c r="C70" s="89"/>
      <c r="D70" s="89"/>
      <c r="E70" s="90"/>
      <c r="F70" s="349" t="str">
        <f>'7.1.'!F70:AI70</f>
        <v>Закупка  снегохода</v>
      </c>
      <c r="G70" s="350"/>
      <c r="H70" s="350"/>
      <c r="I70" s="350"/>
      <c r="J70" s="350"/>
      <c r="K70" s="350"/>
      <c r="L70" s="350"/>
      <c r="M70" s="350"/>
      <c r="N70" s="350"/>
      <c r="O70" s="350"/>
      <c r="P70" s="350"/>
      <c r="Q70" s="350"/>
      <c r="R70" s="350"/>
      <c r="S70" s="350"/>
      <c r="T70" s="350"/>
      <c r="U70" s="350"/>
      <c r="V70" s="350"/>
      <c r="W70" s="350"/>
      <c r="X70" s="350"/>
      <c r="Y70" s="350"/>
      <c r="Z70" s="350"/>
      <c r="AA70" s="350"/>
      <c r="AB70" s="351"/>
      <c r="AC70" s="258">
        <f>'7.1.'!AU70</f>
        <v>0</v>
      </c>
      <c r="AD70" s="258"/>
      <c r="AE70" s="258"/>
      <c r="AF70" s="258"/>
      <c r="AG70" s="258"/>
      <c r="AH70" s="258"/>
      <c r="AI70" s="259"/>
      <c r="AJ70" s="88">
        <v>0</v>
      </c>
      <c r="AK70" s="89"/>
      <c r="AL70" s="89"/>
      <c r="AM70" s="89"/>
      <c r="AN70" s="90"/>
      <c r="AO70" s="88">
        <v>0</v>
      </c>
      <c r="AP70" s="89"/>
      <c r="AQ70" s="89"/>
      <c r="AR70" s="89"/>
      <c r="AS70" s="90"/>
      <c r="AT70" s="88">
        <v>0</v>
      </c>
      <c r="AU70" s="89"/>
      <c r="AV70" s="89"/>
      <c r="AW70" s="89"/>
      <c r="AX70" s="89"/>
      <c r="AY70" s="89"/>
      <c r="AZ70" s="90"/>
      <c r="BA70" s="88">
        <v>0</v>
      </c>
      <c r="BB70" s="89"/>
      <c r="BC70" s="89"/>
      <c r="BD70" s="89"/>
      <c r="BE70" s="89"/>
      <c r="BF70" s="90"/>
      <c r="BG70" s="88">
        <f>BN70+BS70+BX70+CE70</f>
        <v>0</v>
      </c>
      <c r="BH70" s="89"/>
      <c r="BI70" s="89"/>
      <c r="BJ70" s="89"/>
      <c r="BK70" s="89"/>
      <c r="BL70" s="89"/>
      <c r="BM70" s="90"/>
      <c r="BN70" s="88">
        <v>0</v>
      </c>
      <c r="BO70" s="89"/>
      <c r="BP70" s="89"/>
      <c r="BQ70" s="89"/>
      <c r="BR70" s="90"/>
      <c r="BS70" s="88">
        <v>0</v>
      </c>
      <c r="BT70" s="89"/>
      <c r="BU70" s="89"/>
      <c r="BV70" s="89"/>
      <c r="BW70" s="90"/>
      <c r="BX70" s="88">
        <v>0</v>
      </c>
      <c r="BY70" s="89"/>
      <c r="BZ70" s="89"/>
      <c r="CA70" s="89"/>
      <c r="CB70" s="89"/>
      <c r="CC70" s="89"/>
      <c r="CD70" s="90"/>
      <c r="CE70" s="88">
        <v>0</v>
      </c>
      <c r="CF70" s="89"/>
      <c r="CG70" s="89"/>
      <c r="CH70" s="89"/>
      <c r="CI70" s="89"/>
      <c r="CJ70" s="90"/>
      <c r="CK70" s="88">
        <f>BG70-AC70</f>
        <v>0</v>
      </c>
      <c r="CL70" s="89"/>
      <c r="CM70" s="89"/>
      <c r="CN70" s="89"/>
      <c r="CO70" s="89"/>
      <c r="CP70" s="89"/>
      <c r="CQ70" s="90"/>
      <c r="CR70" s="88">
        <f t="shared" si="7"/>
        <v>0</v>
      </c>
      <c r="CS70" s="89"/>
      <c r="CT70" s="89"/>
      <c r="CU70" s="89"/>
      <c r="CV70" s="90"/>
      <c r="CW70" s="88">
        <f t="shared" si="8"/>
        <v>0</v>
      </c>
      <c r="CX70" s="89"/>
      <c r="CY70" s="89"/>
      <c r="CZ70" s="89"/>
      <c r="DA70" s="90"/>
      <c r="DB70" s="88">
        <f t="shared" si="23"/>
        <v>0</v>
      </c>
      <c r="DC70" s="89"/>
      <c r="DD70" s="89"/>
      <c r="DE70" s="89"/>
      <c r="DF70" s="89"/>
      <c r="DG70" s="89"/>
      <c r="DH70" s="90"/>
      <c r="DI70" s="88">
        <f t="shared" si="9"/>
        <v>0</v>
      </c>
      <c r="DJ70" s="89"/>
      <c r="DK70" s="89"/>
      <c r="DL70" s="89"/>
      <c r="DM70" s="89"/>
      <c r="DN70" s="90"/>
      <c r="DO70" s="88">
        <f t="shared" si="14"/>
        <v>0</v>
      </c>
      <c r="DP70" s="89"/>
      <c r="DQ70" s="89"/>
      <c r="DR70" s="89"/>
      <c r="DS70" s="89"/>
      <c r="DT70" s="89"/>
      <c r="DU70" s="90"/>
      <c r="DV70" s="88">
        <v>0</v>
      </c>
      <c r="DW70" s="89"/>
      <c r="DX70" s="89"/>
      <c r="DY70" s="89"/>
      <c r="DZ70" s="90"/>
      <c r="EA70" s="88">
        <v>0</v>
      </c>
      <c r="EB70" s="89"/>
      <c r="EC70" s="89"/>
      <c r="ED70" s="89"/>
      <c r="EE70" s="90"/>
      <c r="EF70" s="88">
        <v>0</v>
      </c>
      <c r="EG70" s="89"/>
      <c r="EH70" s="89"/>
      <c r="EI70" s="89"/>
      <c r="EJ70" s="89"/>
      <c r="EK70" s="89"/>
      <c r="EL70" s="90"/>
      <c r="EM70" s="88">
        <v>0</v>
      </c>
      <c r="EN70" s="89"/>
      <c r="EO70" s="89"/>
      <c r="EP70" s="89"/>
      <c r="EQ70" s="89"/>
      <c r="ER70" s="90"/>
      <c r="ES70" s="254"/>
      <c r="ET70" s="255"/>
      <c r="EU70" s="255"/>
      <c r="EV70" s="255"/>
      <c r="EW70" s="255"/>
      <c r="EX70" s="255"/>
      <c r="EY70" s="256"/>
      <c r="EZ70" s="254"/>
      <c r="FA70" s="255"/>
      <c r="FB70" s="255"/>
      <c r="FC70" s="255"/>
      <c r="FD70" s="255"/>
      <c r="FE70" s="255"/>
      <c r="FF70" s="256"/>
      <c r="FG70" s="254"/>
      <c r="FH70" s="255"/>
      <c r="FI70" s="255"/>
      <c r="FJ70" s="255"/>
      <c r="FK70" s="256"/>
      <c r="FL70" s="254"/>
      <c r="FM70" s="255"/>
      <c r="FN70" s="255"/>
      <c r="FO70" s="255"/>
      <c r="FP70" s="255"/>
      <c r="FQ70" s="255"/>
      <c r="FR70" s="256"/>
      <c r="FS70" s="254"/>
      <c r="FT70" s="255"/>
      <c r="FU70" s="255"/>
      <c r="FV70" s="255"/>
      <c r="FW70" s="255"/>
      <c r="FX70" s="255"/>
      <c r="FY70" s="256"/>
      <c r="FZ70" s="254"/>
      <c r="GA70" s="255"/>
      <c r="GB70" s="255"/>
      <c r="GC70" s="255"/>
      <c r="GD70" s="255"/>
      <c r="GE70" s="255"/>
      <c r="GF70" s="256"/>
      <c r="GG70" s="254"/>
      <c r="GH70" s="255"/>
      <c r="GI70" s="255"/>
      <c r="GJ70" s="255"/>
      <c r="GK70" s="255"/>
      <c r="GL70" s="255"/>
      <c r="GM70" s="255"/>
      <c r="GN70" s="256"/>
      <c r="GO70" s="254"/>
      <c r="GP70" s="255"/>
      <c r="GQ70" s="255"/>
      <c r="GR70" s="255"/>
      <c r="GS70" s="256"/>
      <c r="GT70" s="254"/>
      <c r="GU70" s="255"/>
      <c r="GV70" s="255"/>
      <c r="GW70" s="255"/>
      <c r="GX70" s="255"/>
      <c r="GY70" s="255"/>
      <c r="GZ70" s="256"/>
      <c r="HA70" s="254"/>
      <c r="HB70" s="255"/>
      <c r="HC70" s="255"/>
      <c r="HD70" s="255"/>
      <c r="HE70" s="255"/>
      <c r="HF70" s="255"/>
      <c r="HG70" s="256"/>
      <c r="HH70" s="254"/>
      <c r="HI70" s="255"/>
      <c r="HJ70" s="255"/>
      <c r="HK70" s="255"/>
      <c r="HL70" s="256"/>
      <c r="HM70" s="254"/>
      <c r="HN70" s="255"/>
      <c r="HO70" s="255"/>
      <c r="HP70" s="255"/>
      <c r="HQ70" s="256"/>
      <c r="HR70" s="254"/>
      <c r="HS70" s="255"/>
      <c r="HT70" s="255"/>
      <c r="HU70" s="255"/>
      <c r="HV70" s="255"/>
      <c r="HW70" s="256"/>
      <c r="HX70" s="254"/>
      <c r="HY70" s="255"/>
      <c r="HZ70" s="255"/>
      <c r="IA70" s="255"/>
      <c r="IB70" s="255"/>
      <c r="IC70" s="255"/>
      <c r="ID70" s="255"/>
      <c r="IE70" s="257"/>
    </row>
    <row r="71" spans="1:239" s="60" customFormat="1" ht="37.5" customHeight="1" hidden="1">
      <c r="A71" s="280" t="str">
        <f>'7.1.'!A71:E71</f>
        <v>6.2.</v>
      </c>
      <c r="B71" s="228"/>
      <c r="C71" s="228"/>
      <c r="D71" s="228"/>
      <c r="E71" s="229"/>
      <c r="F71" s="281" t="str">
        <f>'7.1.'!F71:AI71</f>
        <v>Перевод на электроотопление объектов п. Октябрьский</v>
      </c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3"/>
      <c r="AC71" s="284">
        <f>AJ71+AO71+AT71+BA71</f>
        <v>0</v>
      </c>
      <c r="AD71" s="284"/>
      <c r="AE71" s="284"/>
      <c r="AF71" s="284"/>
      <c r="AG71" s="284"/>
      <c r="AH71" s="284"/>
      <c r="AI71" s="285"/>
      <c r="AJ71" s="227">
        <v>0</v>
      </c>
      <c r="AK71" s="228"/>
      <c r="AL71" s="228"/>
      <c r="AM71" s="228"/>
      <c r="AN71" s="229"/>
      <c r="AO71" s="227">
        <v>0</v>
      </c>
      <c r="AP71" s="228"/>
      <c r="AQ71" s="228"/>
      <c r="AR71" s="228"/>
      <c r="AS71" s="229"/>
      <c r="AT71" s="227">
        <v>0</v>
      </c>
      <c r="AU71" s="228"/>
      <c r="AV71" s="228"/>
      <c r="AW71" s="228"/>
      <c r="AX71" s="228"/>
      <c r="AY71" s="228"/>
      <c r="AZ71" s="229"/>
      <c r="BA71" s="227">
        <v>0</v>
      </c>
      <c r="BB71" s="228"/>
      <c r="BC71" s="228"/>
      <c r="BD71" s="228"/>
      <c r="BE71" s="228"/>
      <c r="BF71" s="229"/>
      <c r="BG71" s="227">
        <f>BN71+BS71+BX71+CE71</f>
        <v>0</v>
      </c>
      <c r="BH71" s="228"/>
      <c r="BI71" s="228"/>
      <c r="BJ71" s="228"/>
      <c r="BK71" s="228"/>
      <c r="BL71" s="228"/>
      <c r="BM71" s="229"/>
      <c r="BN71" s="227">
        <v>0</v>
      </c>
      <c r="BO71" s="228"/>
      <c r="BP71" s="228"/>
      <c r="BQ71" s="228"/>
      <c r="BR71" s="229"/>
      <c r="BS71" s="227">
        <v>0</v>
      </c>
      <c r="BT71" s="228"/>
      <c r="BU71" s="228"/>
      <c r="BV71" s="228"/>
      <c r="BW71" s="229"/>
      <c r="BX71" s="227">
        <v>0</v>
      </c>
      <c r="BY71" s="228"/>
      <c r="BZ71" s="228"/>
      <c r="CA71" s="228"/>
      <c r="CB71" s="228"/>
      <c r="CC71" s="228"/>
      <c r="CD71" s="229"/>
      <c r="CE71" s="227">
        <v>0</v>
      </c>
      <c r="CF71" s="228"/>
      <c r="CG71" s="228"/>
      <c r="CH71" s="228"/>
      <c r="CI71" s="228"/>
      <c r="CJ71" s="229"/>
      <c r="CK71" s="227">
        <f t="shared" si="15"/>
        <v>0</v>
      </c>
      <c r="CL71" s="228"/>
      <c r="CM71" s="228"/>
      <c r="CN71" s="228"/>
      <c r="CO71" s="228"/>
      <c r="CP71" s="228"/>
      <c r="CQ71" s="229"/>
      <c r="CR71" s="227">
        <f t="shared" si="7"/>
        <v>0</v>
      </c>
      <c r="CS71" s="228"/>
      <c r="CT71" s="228"/>
      <c r="CU71" s="228"/>
      <c r="CV71" s="229"/>
      <c r="CW71" s="227">
        <f t="shared" si="8"/>
        <v>0</v>
      </c>
      <c r="CX71" s="228"/>
      <c r="CY71" s="228"/>
      <c r="CZ71" s="228"/>
      <c r="DA71" s="229"/>
      <c r="DB71" s="227">
        <f t="shared" si="23"/>
        <v>0</v>
      </c>
      <c r="DC71" s="228"/>
      <c r="DD71" s="228"/>
      <c r="DE71" s="228"/>
      <c r="DF71" s="228"/>
      <c r="DG71" s="228"/>
      <c r="DH71" s="229"/>
      <c r="DI71" s="227">
        <f t="shared" si="9"/>
        <v>0</v>
      </c>
      <c r="DJ71" s="228"/>
      <c r="DK71" s="228"/>
      <c r="DL71" s="228"/>
      <c r="DM71" s="228"/>
      <c r="DN71" s="229"/>
      <c r="DO71" s="227">
        <f t="shared" si="14"/>
        <v>0</v>
      </c>
      <c r="DP71" s="228"/>
      <c r="DQ71" s="228"/>
      <c r="DR71" s="228"/>
      <c r="DS71" s="228"/>
      <c r="DT71" s="228"/>
      <c r="DU71" s="229"/>
      <c r="DV71" s="227">
        <v>0</v>
      </c>
      <c r="DW71" s="228"/>
      <c r="DX71" s="228"/>
      <c r="DY71" s="228"/>
      <c r="DZ71" s="229"/>
      <c r="EA71" s="227">
        <v>0</v>
      </c>
      <c r="EB71" s="228"/>
      <c r="EC71" s="228"/>
      <c r="ED71" s="228"/>
      <c r="EE71" s="229"/>
      <c r="EF71" s="227">
        <v>0</v>
      </c>
      <c r="EG71" s="228"/>
      <c r="EH71" s="228"/>
      <c r="EI71" s="228"/>
      <c r="EJ71" s="228"/>
      <c r="EK71" s="228"/>
      <c r="EL71" s="229"/>
      <c r="EM71" s="227">
        <v>0</v>
      </c>
      <c r="EN71" s="228"/>
      <c r="EO71" s="228"/>
      <c r="EP71" s="228"/>
      <c r="EQ71" s="228"/>
      <c r="ER71" s="229"/>
      <c r="ES71" s="352"/>
      <c r="ET71" s="353"/>
      <c r="EU71" s="353"/>
      <c r="EV71" s="353"/>
      <c r="EW71" s="353"/>
      <c r="EX71" s="353"/>
      <c r="EY71" s="354"/>
      <c r="EZ71" s="352"/>
      <c r="FA71" s="353"/>
      <c r="FB71" s="353"/>
      <c r="FC71" s="353"/>
      <c r="FD71" s="353"/>
      <c r="FE71" s="353"/>
      <c r="FF71" s="354"/>
      <c r="FG71" s="352"/>
      <c r="FH71" s="353"/>
      <c r="FI71" s="353"/>
      <c r="FJ71" s="353"/>
      <c r="FK71" s="354"/>
      <c r="FL71" s="352"/>
      <c r="FM71" s="353"/>
      <c r="FN71" s="353"/>
      <c r="FO71" s="353"/>
      <c r="FP71" s="353"/>
      <c r="FQ71" s="353"/>
      <c r="FR71" s="354"/>
      <c r="FS71" s="352"/>
      <c r="FT71" s="353"/>
      <c r="FU71" s="353"/>
      <c r="FV71" s="353"/>
      <c r="FW71" s="353"/>
      <c r="FX71" s="353"/>
      <c r="FY71" s="354"/>
      <c r="FZ71" s="352"/>
      <c r="GA71" s="353"/>
      <c r="GB71" s="353"/>
      <c r="GC71" s="353"/>
      <c r="GD71" s="353"/>
      <c r="GE71" s="353"/>
      <c r="GF71" s="354"/>
      <c r="GG71" s="352"/>
      <c r="GH71" s="353"/>
      <c r="GI71" s="353"/>
      <c r="GJ71" s="353"/>
      <c r="GK71" s="353"/>
      <c r="GL71" s="353"/>
      <c r="GM71" s="353"/>
      <c r="GN71" s="354"/>
      <c r="GO71" s="352"/>
      <c r="GP71" s="353"/>
      <c r="GQ71" s="353"/>
      <c r="GR71" s="353"/>
      <c r="GS71" s="354"/>
      <c r="GT71" s="352"/>
      <c r="GU71" s="353"/>
      <c r="GV71" s="353"/>
      <c r="GW71" s="353"/>
      <c r="GX71" s="353"/>
      <c r="GY71" s="353"/>
      <c r="GZ71" s="354"/>
      <c r="HA71" s="352"/>
      <c r="HB71" s="353"/>
      <c r="HC71" s="353"/>
      <c r="HD71" s="353"/>
      <c r="HE71" s="353"/>
      <c r="HF71" s="353"/>
      <c r="HG71" s="354"/>
      <c r="HH71" s="352"/>
      <c r="HI71" s="353"/>
      <c r="HJ71" s="353"/>
      <c r="HK71" s="353"/>
      <c r="HL71" s="354"/>
      <c r="HM71" s="352"/>
      <c r="HN71" s="353"/>
      <c r="HO71" s="353"/>
      <c r="HP71" s="353"/>
      <c r="HQ71" s="354"/>
      <c r="HR71" s="352"/>
      <c r="HS71" s="353"/>
      <c r="HT71" s="353"/>
      <c r="HU71" s="353"/>
      <c r="HV71" s="353"/>
      <c r="HW71" s="354"/>
      <c r="HX71" s="352"/>
      <c r="HY71" s="353"/>
      <c r="HZ71" s="353"/>
      <c r="IA71" s="353"/>
      <c r="IB71" s="353"/>
      <c r="IC71" s="353"/>
      <c r="ID71" s="353"/>
      <c r="IE71" s="355"/>
    </row>
    <row r="72" spans="1:239" ht="10.5" customHeight="1" thickBot="1">
      <c r="A72" s="343" t="s">
        <v>235</v>
      </c>
      <c r="B72" s="293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  <c r="X72" s="293"/>
      <c r="Y72" s="293"/>
      <c r="Z72" s="293"/>
      <c r="AA72" s="293"/>
      <c r="AB72" s="294"/>
      <c r="AC72" s="293">
        <f>AC27+AC46+AC52+AC66+AC69+AC56</f>
        <v>38030</v>
      </c>
      <c r="AD72" s="293"/>
      <c r="AE72" s="293"/>
      <c r="AF72" s="293"/>
      <c r="AG72" s="293"/>
      <c r="AH72" s="293"/>
      <c r="AI72" s="294"/>
      <c r="AJ72" s="292">
        <f>AJ27+AJ46+AJ52+AJ66+AJ69+AJ56</f>
        <v>0</v>
      </c>
      <c r="AK72" s="293"/>
      <c r="AL72" s="293"/>
      <c r="AM72" s="293"/>
      <c r="AN72" s="294"/>
      <c r="AO72" s="292">
        <f>AO27+AO46+AO52+AO66+AO69+AO56</f>
        <v>0</v>
      </c>
      <c r="AP72" s="293"/>
      <c r="AQ72" s="293"/>
      <c r="AR72" s="293"/>
      <c r="AS72" s="294"/>
      <c r="AT72" s="292">
        <f>AT27+AT46+AT52+AT66+AT69+AT56</f>
        <v>0</v>
      </c>
      <c r="AU72" s="293"/>
      <c r="AV72" s="293"/>
      <c r="AW72" s="293"/>
      <c r="AX72" s="293"/>
      <c r="AY72" s="293"/>
      <c r="AZ72" s="294"/>
      <c r="BA72" s="292">
        <f>BA27+BA46+BA52+BA66+BA69+BA56</f>
        <v>0</v>
      </c>
      <c r="BB72" s="293"/>
      <c r="BC72" s="293"/>
      <c r="BD72" s="293"/>
      <c r="BE72" s="293"/>
      <c r="BF72" s="294"/>
      <c r="BG72" s="292">
        <f>BG27+BG46+BG52+BG66+BG69+BG56</f>
        <v>20550.273540000002</v>
      </c>
      <c r="BH72" s="293"/>
      <c r="BI72" s="293"/>
      <c r="BJ72" s="293"/>
      <c r="BK72" s="293"/>
      <c r="BL72" s="293"/>
      <c r="BM72" s="294"/>
      <c r="BN72" s="292">
        <f>BN27+BN46+BN52+BN66+BN69+BN56</f>
        <v>0</v>
      </c>
      <c r="BO72" s="293"/>
      <c r="BP72" s="293"/>
      <c r="BQ72" s="293"/>
      <c r="BR72" s="294"/>
      <c r="BS72" s="292">
        <f>BS27+BS46+BS52+BS66+BS69+BS56</f>
        <v>936.85</v>
      </c>
      <c r="BT72" s="293"/>
      <c r="BU72" s="293"/>
      <c r="BV72" s="293"/>
      <c r="BW72" s="294"/>
      <c r="BX72" s="292">
        <f>BX27+BX46+BX52+BX66+BX69+BX56</f>
        <v>19292.63654</v>
      </c>
      <c r="BY72" s="293"/>
      <c r="BZ72" s="293"/>
      <c r="CA72" s="293"/>
      <c r="CB72" s="293"/>
      <c r="CC72" s="293"/>
      <c r="CD72" s="294"/>
      <c r="CE72" s="292">
        <f>CE27+CE46+CE52+CE66+CE69+CE56</f>
        <v>320.78700000000003</v>
      </c>
      <c r="CF72" s="293"/>
      <c r="CG72" s="293"/>
      <c r="CH72" s="293"/>
      <c r="CI72" s="293"/>
      <c r="CJ72" s="294"/>
      <c r="CK72" s="292">
        <f>CK27+CK46+CK52+CK66+CK69+CK56</f>
        <v>-17479.726459999998</v>
      </c>
      <c r="CL72" s="344"/>
      <c r="CM72" s="344"/>
      <c r="CN72" s="344"/>
      <c r="CO72" s="344"/>
      <c r="CP72" s="344"/>
      <c r="CQ72" s="345"/>
      <c r="CR72" s="292">
        <f>CR27+CR46+CR52+CR66+CR69+CR56</f>
        <v>0</v>
      </c>
      <c r="CS72" s="293"/>
      <c r="CT72" s="293"/>
      <c r="CU72" s="293"/>
      <c r="CV72" s="294"/>
      <c r="CW72" s="292">
        <f>CW27+CW46+CW52+CW66+CW69+CW56</f>
        <v>936.85</v>
      </c>
      <c r="CX72" s="293"/>
      <c r="CY72" s="293"/>
      <c r="CZ72" s="293"/>
      <c r="DA72" s="294"/>
      <c r="DB72" s="292">
        <f>DB27+DB46+DB52+DB66+DB69+DB56</f>
        <v>19292.63654</v>
      </c>
      <c r="DC72" s="293"/>
      <c r="DD72" s="293"/>
      <c r="DE72" s="293"/>
      <c r="DF72" s="293"/>
      <c r="DG72" s="293"/>
      <c r="DH72" s="294"/>
      <c r="DI72" s="292">
        <f>DI27+DI46+DI52+DI66+DI69+DI56</f>
        <v>320.78700000000003</v>
      </c>
      <c r="DJ72" s="293"/>
      <c r="DK72" s="293"/>
      <c r="DL72" s="293"/>
      <c r="DM72" s="293"/>
      <c r="DN72" s="294"/>
      <c r="DO72" s="292">
        <f>DO27+DO46+DO52+DO66+DO69+DO56</f>
        <v>15598.99722</v>
      </c>
      <c r="DP72" s="293"/>
      <c r="DQ72" s="293"/>
      <c r="DR72" s="293"/>
      <c r="DS72" s="293"/>
      <c r="DT72" s="293"/>
      <c r="DU72" s="294"/>
      <c r="DV72" s="292">
        <f>DV27+DV46+DV52+DV66+DV69+DV56</f>
        <v>0</v>
      </c>
      <c r="DW72" s="293"/>
      <c r="DX72" s="293"/>
      <c r="DY72" s="293"/>
      <c r="DZ72" s="294"/>
      <c r="EA72" s="292">
        <f>EA27+EA46+EA52+EA66+EA69+EA56</f>
        <v>936.85</v>
      </c>
      <c r="EB72" s="293"/>
      <c r="EC72" s="293"/>
      <c r="ED72" s="293"/>
      <c r="EE72" s="294"/>
      <c r="EF72" s="292">
        <f>EF27+EF46+EF52+EF66+EF69+EF56</f>
        <v>14357.640220000001</v>
      </c>
      <c r="EG72" s="293"/>
      <c r="EH72" s="293"/>
      <c r="EI72" s="293"/>
      <c r="EJ72" s="293"/>
      <c r="EK72" s="293"/>
      <c r="EL72" s="294"/>
      <c r="EM72" s="292">
        <f>EM27+EM46+EM52+EM66+EM69+EM56</f>
        <v>304.507</v>
      </c>
      <c r="EN72" s="293"/>
      <c r="EO72" s="293"/>
      <c r="EP72" s="293"/>
      <c r="EQ72" s="293"/>
      <c r="ER72" s="294"/>
      <c r="ES72" s="292"/>
      <c r="ET72" s="293"/>
      <c r="EU72" s="293"/>
      <c r="EV72" s="293"/>
      <c r="EW72" s="293"/>
      <c r="EX72" s="293"/>
      <c r="EY72" s="294"/>
      <c r="EZ72" s="292"/>
      <c r="FA72" s="293"/>
      <c r="FB72" s="293"/>
      <c r="FC72" s="293"/>
      <c r="FD72" s="293"/>
      <c r="FE72" s="293"/>
      <c r="FF72" s="294"/>
      <c r="FG72" s="292"/>
      <c r="FH72" s="293"/>
      <c r="FI72" s="293"/>
      <c r="FJ72" s="293"/>
      <c r="FK72" s="294"/>
      <c r="FL72" s="292"/>
      <c r="FM72" s="293"/>
      <c r="FN72" s="293"/>
      <c r="FO72" s="293"/>
      <c r="FP72" s="293"/>
      <c r="FQ72" s="293"/>
      <c r="FR72" s="294"/>
      <c r="FS72" s="292"/>
      <c r="FT72" s="293"/>
      <c r="FU72" s="293"/>
      <c r="FV72" s="293"/>
      <c r="FW72" s="293"/>
      <c r="FX72" s="293"/>
      <c r="FY72" s="294"/>
      <c r="FZ72" s="292"/>
      <c r="GA72" s="293"/>
      <c r="GB72" s="293"/>
      <c r="GC72" s="293"/>
      <c r="GD72" s="293"/>
      <c r="GE72" s="293"/>
      <c r="GF72" s="294"/>
      <c r="GG72" s="292"/>
      <c r="GH72" s="293"/>
      <c r="GI72" s="293"/>
      <c r="GJ72" s="293"/>
      <c r="GK72" s="293"/>
      <c r="GL72" s="293"/>
      <c r="GM72" s="293"/>
      <c r="GN72" s="294"/>
      <c r="GO72" s="292"/>
      <c r="GP72" s="293"/>
      <c r="GQ72" s="293"/>
      <c r="GR72" s="293"/>
      <c r="GS72" s="294"/>
      <c r="GT72" s="292"/>
      <c r="GU72" s="293"/>
      <c r="GV72" s="293"/>
      <c r="GW72" s="293"/>
      <c r="GX72" s="293"/>
      <c r="GY72" s="293"/>
      <c r="GZ72" s="294"/>
      <c r="HA72" s="292"/>
      <c r="HB72" s="293"/>
      <c r="HC72" s="293"/>
      <c r="HD72" s="293"/>
      <c r="HE72" s="293"/>
      <c r="HF72" s="293"/>
      <c r="HG72" s="294"/>
      <c r="HH72" s="292"/>
      <c r="HI72" s="293"/>
      <c r="HJ72" s="293"/>
      <c r="HK72" s="293"/>
      <c r="HL72" s="294"/>
      <c r="HM72" s="292"/>
      <c r="HN72" s="293"/>
      <c r="HO72" s="293"/>
      <c r="HP72" s="293"/>
      <c r="HQ72" s="294"/>
      <c r="HR72" s="292"/>
      <c r="HS72" s="293"/>
      <c r="HT72" s="293"/>
      <c r="HU72" s="293"/>
      <c r="HV72" s="293"/>
      <c r="HW72" s="294"/>
      <c r="HX72" s="292"/>
      <c r="HY72" s="293"/>
      <c r="HZ72" s="293"/>
      <c r="IA72" s="293"/>
      <c r="IB72" s="293"/>
      <c r="IC72" s="293"/>
      <c r="ID72" s="293"/>
      <c r="IE72" s="295"/>
    </row>
    <row r="73" spans="1:239" ht="15.75" customHeight="1">
      <c r="A73" s="37"/>
      <c r="B73" s="37"/>
      <c r="C73" s="37"/>
      <c r="D73" s="37"/>
      <c r="E73" s="37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39"/>
      <c r="AE73" s="39"/>
      <c r="AF73" s="39"/>
      <c r="AG73" s="39"/>
      <c r="AH73" s="39"/>
      <c r="AI73" s="39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</row>
    <row r="74" spans="1:23" s="43" customFormat="1" ht="11.25" customHeight="1">
      <c r="A74" s="41" t="s">
        <v>233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</row>
    <row r="75" s="43" customFormat="1" ht="9.75">
      <c r="A75" s="44" t="s">
        <v>234</v>
      </c>
    </row>
    <row r="76" spans="3:5" ht="9">
      <c r="C76" s="9"/>
      <c r="D76" s="9"/>
      <c r="E76" s="9"/>
    </row>
    <row r="77" spans="10:177" s="1" customFormat="1" ht="9.75">
      <c r="J77" s="1" t="s">
        <v>36</v>
      </c>
      <c r="FU77" s="1" t="s">
        <v>37</v>
      </c>
    </row>
  </sheetData>
  <sheetProtection/>
  <mergeCells count="2113">
    <mergeCell ref="GT33:GZ33"/>
    <mergeCell ref="HA33:HG33"/>
    <mergeCell ref="HH33:HL33"/>
    <mergeCell ref="HM33:HQ33"/>
    <mergeCell ref="HR33:HW33"/>
    <mergeCell ref="HX33:IE33"/>
    <mergeCell ref="FG33:FK33"/>
    <mergeCell ref="FL33:FR33"/>
    <mergeCell ref="FS33:FY33"/>
    <mergeCell ref="FZ33:GF33"/>
    <mergeCell ref="GG33:GN33"/>
    <mergeCell ref="GO33:GS33"/>
    <mergeCell ref="DV33:DZ33"/>
    <mergeCell ref="EA33:EE33"/>
    <mergeCell ref="EF33:EL33"/>
    <mergeCell ref="EM33:ER33"/>
    <mergeCell ref="ES33:EY33"/>
    <mergeCell ref="EZ33:FF33"/>
    <mergeCell ref="CK33:CQ33"/>
    <mergeCell ref="CR33:CV33"/>
    <mergeCell ref="CW33:DA33"/>
    <mergeCell ref="DB33:DH33"/>
    <mergeCell ref="DI33:DN33"/>
    <mergeCell ref="DO33:DU33"/>
    <mergeCell ref="BA33:BF33"/>
    <mergeCell ref="BG33:BM33"/>
    <mergeCell ref="BN33:BR33"/>
    <mergeCell ref="BS33:BW33"/>
    <mergeCell ref="BX33:CD33"/>
    <mergeCell ref="CE33:CJ33"/>
    <mergeCell ref="A33:E33"/>
    <mergeCell ref="F33:AB33"/>
    <mergeCell ref="AC33:AI33"/>
    <mergeCell ref="AJ33:AN33"/>
    <mergeCell ref="AO33:AS33"/>
    <mergeCell ref="AT33:AZ33"/>
    <mergeCell ref="GT30:GZ30"/>
    <mergeCell ref="HA30:HG30"/>
    <mergeCell ref="HH30:HL30"/>
    <mergeCell ref="HM30:HQ30"/>
    <mergeCell ref="HR30:HW30"/>
    <mergeCell ref="HX30:IE30"/>
    <mergeCell ref="FG30:FK30"/>
    <mergeCell ref="FL30:FR30"/>
    <mergeCell ref="FS30:FY30"/>
    <mergeCell ref="FZ30:GF30"/>
    <mergeCell ref="GG30:GN30"/>
    <mergeCell ref="GO30:GS30"/>
    <mergeCell ref="DV30:DZ30"/>
    <mergeCell ref="EA30:EE30"/>
    <mergeCell ref="EF30:EL30"/>
    <mergeCell ref="EM30:ER30"/>
    <mergeCell ref="ES30:EY30"/>
    <mergeCell ref="EZ30:FF30"/>
    <mergeCell ref="CK30:CQ30"/>
    <mergeCell ref="CR30:CV30"/>
    <mergeCell ref="CW30:DA30"/>
    <mergeCell ref="DB30:DH30"/>
    <mergeCell ref="DI30:DN30"/>
    <mergeCell ref="DO30:DU30"/>
    <mergeCell ref="BA30:BF30"/>
    <mergeCell ref="BG30:BM30"/>
    <mergeCell ref="BN30:BR30"/>
    <mergeCell ref="BS30:BW30"/>
    <mergeCell ref="BX30:CD30"/>
    <mergeCell ref="CE30:CJ30"/>
    <mergeCell ref="A30:E30"/>
    <mergeCell ref="F30:AB30"/>
    <mergeCell ref="AC30:AI30"/>
    <mergeCell ref="AJ30:AN30"/>
    <mergeCell ref="AO30:AS30"/>
    <mergeCell ref="AT30:AZ30"/>
    <mergeCell ref="HH63:HL63"/>
    <mergeCell ref="HM63:HQ63"/>
    <mergeCell ref="HR63:HW63"/>
    <mergeCell ref="HX63:IE63"/>
    <mergeCell ref="FS63:FY63"/>
    <mergeCell ref="FZ63:GF63"/>
    <mergeCell ref="GG63:GN63"/>
    <mergeCell ref="GO63:GS63"/>
    <mergeCell ref="GT63:GZ63"/>
    <mergeCell ref="HA63:HG63"/>
    <mergeCell ref="EF63:EL63"/>
    <mergeCell ref="EM63:ER63"/>
    <mergeCell ref="ES63:EY63"/>
    <mergeCell ref="EZ63:FF63"/>
    <mergeCell ref="FG63:FK63"/>
    <mergeCell ref="FL63:FR63"/>
    <mergeCell ref="CW63:DA63"/>
    <mergeCell ref="DB63:DH63"/>
    <mergeCell ref="DI63:DN63"/>
    <mergeCell ref="DO63:DU63"/>
    <mergeCell ref="DV63:DZ63"/>
    <mergeCell ref="EA63:EE63"/>
    <mergeCell ref="BN63:BR63"/>
    <mergeCell ref="BS63:BW63"/>
    <mergeCell ref="BX63:CD63"/>
    <mergeCell ref="CE63:CJ63"/>
    <mergeCell ref="CK63:CQ63"/>
    <mergeCell ref="CR63:CV63"/>
    <mergeCell ref="HH62:HL62"/>
    <mergeCell ref="HM62:HQ62"/>
    <mergeCell ref="HR62:HW62"/>
    <mergeCell ref="HX62:IE62"/>
    <mergeCell ref="AC63:AI63"/>
    <mergeCell ref="AJ63:AN63"/>
    <mergeCell ref="AO63:AS63"/>
    <mergeCell ref="AT63:AZ63"/>
    <mergeCell ref="BA63:BF63"/>
    <mergeCell ref="BG63:BM63"/>
    <mergeCell ref="FS62:FY62"/>
    <mergeCell ref="FZ62:GF62"/>
    <mergeCell ref="GG62:GN62"/>
    <mergeCell ref="GO62:GS62"/>
    <mergeCell ref="GT62:GZ62"/>
    <mergeCell ref="HA62:HG62"/>
    <mergeCell ref="EF62:EL62"/>
    <mergeCell ref="EM62:ER62"/>
    <mergeCell ref="ES62:EY62"/>
    <mergeCell ref="EZ62:FF62"/>
    <mergeCell ref="FG62:FK62"/>
    <mergeCell ref="FL62:FR62"/>
    <mergeCell ref="CW62:DA62"/>
    <mergeCell ref="DB62:DH62"/>
    <mergeCell ref="DI62:DN62"/>
    <mergeCell ref="DO62:DU62"/>
    <mergeCell ref="DV62:DZ62"/>
    <mergeCell ref="EA62:EE62"/>
    <mergeCell ref="BN62:BR62"/>
    <mergeCell ref="BS62:BW62"/>
    <mergeCell ref="BX62:CD62"/>
    <mergeCell ref="CE62:CJ62"/>
    <mergeCell ref="CK62:CQ62"/>
    <mergeCell ref="CR62:CV62"/>
    <mergeCell ref="HH61:HL61"/>
    <mergeCell ref="HM61:HQ61"/>
    <mergeCell ref="HR61:HW61"/>
    <mergeCell ref="HX61:IE61"/>
    <mergeCell ref="AC62:AI62"/>
    <mergeCell ref="AJ62:AN62"/>
    <mergeCell ref="AO62:AS62"/>
    <mergeCell ref="AT62:AZ62"/>
    <mergeCell ref="BA62:BF62"/>
    <mergeCell ref="BG62:BM62"/>
    <mergeCell ref="FS61:FY61"/>
    <mergeCell ref="FZ61:GF61"/>
    <mergeCell ref="GG61:GN61"/>
    <mergeCell ref="GO61:GS61"/>
    <mergeCell ref="GT61:GZ61"/>
    <mergeCell ref="HA61:HG61"/>
    <mergeCell ref="EF61:EL61"/>
    <mergeCell ref="EM61:ER61"/>
    <mergeCell ref="ES61:EY61"/>
    <mergeCell ref="EZ61:FF61"/>
    <mergeCell ref="FG61:FK61"/>
    <mergeCell ref="FL61:FR61"/>
    <mergeCell ref="CW61:DA61"/>
    <mergeCell ref="DB61:DH61"/>
    <mergeCell ref="DI61:DN61"/>
    <mergeCell ref="DO61:DU61"/>
    <mergeCell ref="DV61:DZ61"/>
    <mergeCell ref="EA61:EE61"/>
    <mergeCell ref="BN61:BR61"/>
    <mergeCell ref="BS61:BW61"/>
    <mergeCell ref="BX61:CD61"/>
    <mergeCell ref="CE61:CJ61"/>
    <mergeCell ref="CK61:CQ61"/>
    <mergeCell ref="CR61:CV61"/>
    <mergeCell ref="HH59:HL59"/>
    <mergeCell ref="HM59:HQ59"/>
    <mergeCell ref="HR59:HW59"/>
    <mergeCell ref="HX59:IE59"/>
    <mergeCell ref="AC61:AI61"/>
    <mergeCell ref="AJ61:AN61"/>
    <mergeCell ref="AO61:AS61"/>
    <mergeCell ref="AT61:AZ61"/>
    <mergeCell ref="BA61:BF61"/>
    <mergeCell ref="BG61:BM61"/>
    <mergeCell ref="FS59:FY59"/>
    <mergeCell ref="FZ59:GF59"/>
    <mergeCell ref="GG59:GN59"/>
    <mergeCell ref="GO59:GS59"/>
    <mergeCell ref="GT59:GZ59"/>
    <mergeCell ref="HA59:HG59"/>
    <mergeCell ref="EF59:EL59"/>
    <mergeCell ref="EM59:ER59"/>
    <mergeCell ref="ES59:EY59"/>
    <mergeCell ref="EZ59:FF59"/>
    <mergeCell ref="FG59:FK59"/>
    <mergeCell ref="FL59:FR59"/>
    <mergeCell ref="CW59:DA59"/>
    <mergeCell ref="DB59:DH59"/>
    <mergeCell ref="DI59:DN59"/>
    <mergeCell ref="DO59:DU59"/>
    <mergeCell ref="DV59:DZ59"/>
    <mergeCell ref="EA59:EE59"/>
    <mergeCell ref="BN59:BR59"/>
    <mergeCell ref="BS59:BW59"/>
    <mergeCell ref="BX59:CD59"/>
    <mergeCell ref="CE59:CJ59"/>
    <mergeCell ref="CK59:CQ59"/>
    <mergeCell ref="CR59:CV59"/>
    <mergeCell ref="HH58:HL58"/>
    <mergeCell ref="HM58:HQ58"/>
    <mergeCell ref="HR58:HW58"/>
    <mergeCell ref="HX58:IE58"/>
    <mergeCell ref="AC59:AI59"/>
    <mergeCell ref="AJ59:AN59"/>
    <mergeCell ref="AO59:AS59"/>
    <mergeCell ref="AT59:AZ59"/>
    <mergeCell ref="BA59:BF59"/>
    <mergeCell ref="BG59:BM59"/>
    <mergeCell ref="FS58:FY58"/>
    <mergeCell ref="FZ58:GF58"/>
    <mergeCell ref="GG58:GN58"/>
    <mergeCell ref="GO58:GS58"/>
    <mergeCell ref="GT58:GZ58"/>
    <mergeCell ref="HA58:HG58"/>
    <mergeCell ref="EF58:EL58"/>
    <mergeCell ref="EM58:ER58"/>
    <mergeCell ref="ES58:EY58"/>
    <mergeCell ref="EZ58:FF58"/>
    <mergeCell ref="FG58:FK58"/>
    <mergeCell ref="FL58:FR58"/>
    <mergeCell ref="CW58:DA58"/>
    <mergeCell ref="DB58:DH58"/>
    <mergeCell ref="DI58:DN58"/>
    <mergeCell ref="DO58:DU58"/>
    <mergeCell ref="DV58:DZ58"/>
    <mergeCell ref="EA58:EE58"/>
    <mergeCell ref="BN58:BR58"/>
    <mergeCell ref="BS58:BW58"/>
    <mergeCell ref="BX58:CD58"/>
    <mergeCell ref="CE58:CJ58"/>
    <mergeCell ref="CK58:CQ58"/>
    <mergeCell ref="CR58:CV58"/>
    <mergeCell ref="HH57:HL57"/>
    <mergeCell ref="HM57:HQ57"/>
    <mergeCell ref="HR57:HW57"/>
    <mergeCell ref="HX57:IE57"/>
    <mergeCell ref="AC58:AI58"/>
    <mergeCell ref="AJ58:AN58"/>
    <mergeCell ref="AO58:AS58"/>
    <mergeCell ref="AT58:AZ58"/>
    <mergeCell ref="BA58:BF58"/>
    <mergeCell ref="BG58:BM58"/>
    <mergeCell ref="FS57:FY57"/>
    <mergeCell ref="FZ57:GF57"/>
    <mergeCell ref="GG57:GN57"/>
    <mergeCell ref="GO57:GS57"/>
    <mergeCell ref="GT57:GZ57"/>
    <mergeCell ref="HA57:HG57"/>
    <mergeCell ref="EF57:EL57"/>
    <mergeCell ref="EM57:ER57"/>
    <mergeCell ref="ES57:EY57"/>
    <mergeCell ref="EZ57:FF57"/>
    <mergeCell ref="FG57:FK57"/>
    <mergeCell ref="FL57:FR57"/>
    <mergeCell ref="CW57:DA57"/>
    <mergeCell ref="DB57:DH57"/>
    <mergeCell ref="DI57:DN57"/>
    <mergeCell ref="DO57:DU57"/>
    <mergeCell ref="DV57:DZ57"/>
    <mergeCell ref="EA57:EE57"/>
    <mergeCell ref="BN57:BR57"/>
    <mergeCell ref="BS57:BW57"/>
    <mergeCell ref="BX57:CD57"/>
    <mergeCell ref="CE57:CJ57"/>
    <mergeCell ref="CK57:CQ57"/>
    <mergeCell ref="CR57:CV57"/>
    <mergeCell ref="HH56:HL56"/>
    <mergeCell ref="HM56:HQ56"/>
    <mergeCell ref="HR56:HW56"/>
    <mergeCell ref="HX56:IE56"/>
    <mergeCell ref="AC57:AI57"/>
    <mergeCell ref="AJ57:AN57"/>
    <mergeCell ref="AO57:AS57"/>
    <mergeCell ref="AT57:AZ57"/>
    <mergeCell ref="BA57:BF57"/>
    <mergeCell ref="BG57:BM57"/>
    <mergeCell ref="FS56:FY56"/>
    <mergeCell ref="FZ56:GF56"/>
    <mergeCell ref="GG56:GN56"/>
    <mergeCell ref="GO56:GS56"/>
    <mergeCell ref="GT56:GZ56"/>
    <mergeCell ref="HA56:HG56"/>
    <mergeCell ref="EF56:EL56"/>
    <mergeCell ref="EM56:ER56"/>
    <mergeCell ref="ES56:EY56"/>
    <mergeCell ref="EZ56:FF56"/>
    <mergeCell ref="FG56:FK56"/>
    <mergeCell ref="FL56:FR56"/>
    <mergeCell ref="CW56:DA56"/>
    <mergeCell ref="DB56:DH56"/>
    <mergeCell ref="DI56:DN56"/>
    <mergeCell ref="DO56:DU56"/>
    <mergeCell ref="DV56:DZ56"/>
    <mergeCell ref="EA56:EE56"/>
    <mergeCell ref="BN56:BR56"/>
    <mergeCell ref="BS56:BW56"/>
    <mergeCell ref="BX56:CD56"/>
    <mergeCell ref="CE56:CJ56"/>
    <mergeCell ref="CK56:CQ56"/>
    <mergeCell ref="CR56:CV56"/>
    <mergeCell ref="AC56:AI56"/>
    <mergeCell ref="AJ56:AN56"/>
    <mergeCell ref="AO56:AS56"/>
    <mergeCell ref="AT56:AZ56"/>
    <mergeCell ref="BA56:BF56"/>
    <mergeCell ref="BG56:BM56"/>
    <mergeCell ref="A63:E63"/>
    <mergeCell ref="F56:AB56"/>
    <mergeCell ref="F57:AB57"/>
    <mergeCell ref="F58:AB58"/>
    <mergeCell ref="F59:AB59"/>
    <mergeCell ref="F61:AB61"/>
    <mergeCell ref="F62:AB62"/>
    <mergeCell ref="F63:AB63"/>
    <mergeCell ref="A56:E56"/>
    <mergeCell ref="A57:E57"/>
    <mergeCell ref="A58:E58"/>
    <mergeCell ref="A59:E59"/>
    <mergeCell ref="A61:E61"/>
    <mergeCell ref="A62:E62"/>
    <mergeCell ref="HH37:HL37"/>
    <mergeCell ref="HM37:HQ37"/>
    <mergeCell ref="EF37:EL37"/>
    <mergeCell ref="EM37:ER37"/>
    <mergeCell ref="ES37:EY37"/>
    <mergeCell ref="EZ37:FF37"/>
    <mergeCell ref="HR37:HW37"/>
    <mergeCell ref="HX37:IE37"/>
    <mergeCell ref="FS37:FY37"/>
    <mergeCell ref="FZ37:GF37"/>
    <mergeCell ref="GG37:GN37"/>
    <mergeCell ref="GO37:GS37"/>
    <mergeCell ref="GT37:GZ37"/>
    <mergeCell ref="HA37:HG37"/>
    <mergeCell ref="FG37:FK37"/>
    <mergeCell ref="FL37:FR37"/>
    <mergeCell ref="CW37:DA37"/>
    <mergeCell ref="DB37:DH37"/>
    <mergeCell ref="DI37:DN37"/>
    <mergeCell ref="DO37:DU37"/>
    <mergeCell ref="DV37:DZ37"/>
    <mergeCell ref="EA37:EE37"/>
    <mergeCell ref="BA37:BF37"/>
    <mergeCell ref="BG37:BM37"/>
    <mergeCell ref="BN37:BR37"/>
    <mergeCell ref="BS37:BW37"/>
    <mergeCell ref="BX37:CD37"/>
    <mergeCell ref="CE37:CJ37"/>
    <mergeCell ref="A37:E37"/>
    <mergeCell ref="F37:AB37"/>
    <mergeCell ref="AC37:AI37"/>
    <mergeCell ref="AJ37:AN37"/>
    <mergeCell ref="AO37:AS37"/>
    <mergeCell ref="AT37:AZ37"/>
    <mergeCell ref="HH68:HL68"/>
    <mergeCell ref="HM68:HQ68"/>
    <mergeCell ref="HR68:HW68"/>
    <mergeCell ref="HX68:IE68"/>
    <mergeCell ref="FS68:FY68"/>
    <mergeCell ref="FZ68:GF68"/>
    <mergeCell ref="GG68:GN68"/>
    <mergeCell ref="GO68:GS68"/>
    <mergeCell ref="GT68:GZ68"/>
    <mergeCell ref="HA68:HG68"/>
    <mergeCell ref="GT71:GZ71"/>
    <mergeCell ref="HA71:HG71"/>
    <mergeCell ref="HH71:HL71"/>
    <mergeCell ref="HM71:HQ71"/>
    <mergeCell ref="HR71:HW71"/>
    <mergeCell ref="HX71:IE71"/>
    <mergeCell ref="FG71:FK71"/>
    <mergeCell ref="FL71:FR71"/>
    <mergeCell ref="FS71:FY71"/>
    <mergeCell ref="FZ71:GF71"/>
    <mergeCell ref="GG71:GN71"/>
    <mergeCell ref="GO71:GS71"/>
    <mergeCell ref="DV71:DZ71"/>
    <mergeCell ref="EA71:EE71"/>
    <mergeCell ref="EF71:EL71"/>
    <mergeCell ref="EM71:ER71"/>
    <mergeCell ref="ES71:EY71"/>
    <mergeCell ref="EZ71:FF71"/>
    <mergeCell ref="CK71:CQ71"/>
    <mergeCell ref="CR71:CV71"/>
    <mergeCell ref="CW71:DA71"/>
    <mergeCell ref="DB71:DH71"/>
    <mergeCell ref="DI71:DN71"/>
    <mergeCell ref="DO71:DU71"/>
    <mergeCell ref="BA71:BF71"/>
    <mergeCell ref="BG71:BM71"/>
    <mergeCell ref="BN71:BR71"/>
    <mergeCell ref="BS71:BW71"/>
    <mergeCell ref="BX71:CD71"/>
    <mergeCell ref="CE71:CJ71"/>
    <mergeCell ref="A71:E71"/>
    <mergeCell ref="F71:AB71"/>
    <mergeCell ref="AC71:AI71"/>
    <mergeCell ref="AJ71:AN71"/>
    <mergeCell ref="AO71:AS71"/>
    <mergeCell ref="AT71:AZ71"/>
    <mergeCell ref="GT70:GZ70"/>
    <mergeCell ref="HA70:HG70"/>
    <mergeCell ref="HH70:HL70"/>
    <mergeCell ref="HM70:HQ70"/>
    <mergeCell ref="HR70:HW70"/>
    <mergeCell ref="HX70:IE70"/>
    <mergeCell ref="FG70:FK70"/>
    <mergeCell ref="FL70:FR70"/>
    <mergeCell ref="FS70:FY70"/>
    <mergeCell ref="FZ70:GF70"/>
    <mergeCell ref="GG70:GN70"/>
    <mergeCell ref="GO70:GS70"/>
    <mergeCell ref="DV70:DZ70"/>
    <mergeCell ref="EA70:EE70"/>
    <mergeCell ref="EF70:EL70"/>
    <mergeCell ref="EM70:ER70"/>
    <mergeCell ref="ES70:EY70"/>
    <mergeCell ref="EZ70:FF70"/>
    <mergeCell ref="CK70:CQ70"/>
    <mergeCell ref="CR70:CV70"/>
    <mergeCell ref="CW70:DA70"/>
    <mergeCell ref="DB70:DH70"/>
    <mergeCell ref="DI70:DN70"/>
    <mergeCell ref="DO70:DU70"/>
    <mergeCell ref="BA70:BF70"/>
    <mergeCell ref="BG70:BM70"/>
    <mergeCell ref="BN70:BR70"/>
    <mergeCell ref="BS70:BW70"/>
    <mergeCell ref="BX70:CD70"/>
    <mergeCell ref="CE70:CJ70"/>
    <mergeCell ref="A70:E70"/>
    <mergeCell ref="F70:AB70"/>
    <mergeCell ref="AC70:AI70"/>
    <mergeCell ref="AJ70:AN70"/>
    <mergeCell ref="AO70:AS70"/>
    <mergeCell ref="AT70:AZ70"/>
    <mergeCell ref="GT69:GZ69"/>
    <mergeCell ref="HA69:HG69"/>
    <mergeCell ref="HH69:HL69"/>
    <mergeCell ref="HM69:HQ69"/>
    <mergeCell ref="HR69:HW69"/>
    <mergeCell ref="HX69:IE69"/>
    <mergeCell ref="FG69:FK69"/>
    <mergeCell ref="FL69:FR69"/>
    <mergeCell ref="FS69:FY69"/>
    <mergeCell ref="FZ69:GF69"/>
    <mergeCell ref="GG69:GN69"/>
    <mergeCell ref="GO69:GS69"/>
    <mergeCell ref="DV69:DZ69"/>
    <mergeCell ref="EA69:EE69"/>
    <mergeCell ref="EF69:EL69"/>
    <mergeCell ref="EM69:ER69"/>
    <mergeCell ref="ES69:EY69"/>
    <mergeCell ref="EZ69:FF69"/>
    <mergeCell ref="CK69:CQ69"/>
    <mergeCell ref="CR69:CV69"/>
    <mergeCell ref="CW69:DA69"/>
    <mergeCell ref="DB69:DH69"/>
    <mergeCell ref="DI69:DN69"/>
    <mergeCell ref="DO69:DU69"/>
    <mergeCell ref="BA69:BF69"/>
    <mergeCell ref="BG69:BM69"/>
    <mergeCell ref="BN69:BR69"/>
    <mergeCell ref="BS69:BW69"/>
    <mergeCell ref="BX69:CD69"/>
    <mergeCell ref="CE69:CJ69"/>
    <mergeCell ref="A69:E69"/>
    <mergeCell ref="F69:AB69"/>
    <mergeCell ref="AC69:AI69"/>
    <mergeCell ref="AJ69:AN69"/>
    <mergeCell ref="AO69:AS69"/>
    <mergeCell ref="AT69:AZ69"/>
    <mergeCell ref="GT22:GZ22"/>
    <mergeCell ref="HA22:HG22"/>
    <mergeCell ref="HH22:HL22"/>
    <mergeCell ref="HM22:HQ22"/>
    <mergeCell ref="HR22:HW22"/>
    <mergeCell ref="HX22:IE22"/>
    <mergeCell ref="FG22:FK22"/>
    <mergeCell ref="FL22:FR22"/>
    <mergeCell ref="FS22:FY22"/>
    <mergeCell ref="FZ22:GF22"/>
    <mergeCell ref="GG22:GN22"/>
    <mergeCell ref="GO22:GS22"/>
    <mergeCell ref="DV22:DZ22"/>
    <mergeCell ref="EA22:EE22"/>
    <mergeCell ref="EF22:EL22"/>
    <mergeCell ref="EM22:ER22"/>
    <mergeCell ref="ES22:EY22"/>
    <mergeCell ref="EZ22:FF22"/>
    <mergeCell ref="CK22:CQ22"/>
    <mergeCell ref="CR22:CV22"/>
    <mergeCell ref="CW22:DA22"/>
    <mergeCell ref="DB22:DH22"/>
    <mergeCell ref="DI22:DN22"/>
    <mergeCell ref="DO22:DU22"/>
    <mergeCell ref="BA22:BF22"/>
    <mergeCell ref="BG22:BM22"/>
    <mergeCell ref="BN22:BR22"/>
    <mergeCell ref="BS22:BW22"/>
    <mergeCell ref="BX22:CD22"/>
    <mergeCell ref="CE22:CJ22"/>
    <mergeCell ref="A22:E22"/>
    <mergeCell ref="F22:AB22"/>
    <mergeCell ref="AC22:AI22"/>
    <mergeCell ref="AJ22:AN22"/>
    <mergeCell ref="AO22:AS22"/>
    <mergeCell ref="AT22:AZ22"/>
    <mergeCell ref="HD7:IE7"/>
    <mergeCell ref="HX8:HZ8"/>
    <mergeCell ref="F44:AB44"/>
    <mergeCell ref="F45:AB45"/>
    <mergeCell ref="HH3:IE3"/>
    <mergeCell ref="GT54:GZ54"/>
    <mergeCell ref="HA54:HG54"/>
    <mergeCell ref="HH54:HL54"/>
    <mergeCell ref="HM54:HQ54"/>
    <mergeCell ref="HR54:HW54"/>
    <mergeCell ref="HX54:IE54"/>
    <mergeCell ref="GT53:GZ53"/>
    <mergeCell ref="HA53:HG53"/>
    <mergeCell ref="HU8:HW8"/>
    <mergeCell ref="FL54:FR54"/>
    <mergeCell ref="FS54:FY54"/>
    <mergeCell ref="FZ54:GF54"/>
    <mergeCell ref="GG54:GN54"/>
    <mergeCell ref="GO54:GS54"/>
    <mergeCell ref="GG53:GN53"/>
    <mergeCell ref="HD5:IE5"/>
    <mergeCell ref="HJ8:HT8"/>
    <mergeCell ref="HH8:HI8"/>
    <mergeCell ref="HE8:HG8"/>
    <mergeCell ref="HC8:HD8"/>
    <mergeCell ref="EA54:EE54"/>
    <mergeCell ref="EF54:EL54"/>
    <mergeCell ref="EM54:ER54"/>
    <mergeCell ref="ES54:EY54"/>
    <mergeCell ref="EZ54:FF54"/>
    <mergeCell ref="FG54:FK54"/>
    <mergeCell ref="EM72:ER72"/>
    <mergeCell ref="BA54:BF54"/>
    <mergeCell ref="BG54:BM54"/>
    <mergeCell ref="BN54:BR54"/>
    <mergeCell ref="BS54:BW54"/>
    <mergeCell ref="BX54:CD54"/>
    <mergeCell ref="CE54:CJ54"/>
    <mergeCell ref="CK54:CQ54"/>
    <mergeCell ref="CR54:CV54"/>
    <mergeCell ref="CW54:DA54"/>
    <mergeCell ref="GO53:GS53"/>
    <mergeCell ref="A54:E54"/>
    <mergeCell ref="F54:AB54"/>
    <mergeCell ref="AJ54:AN54"/>
    <mergeCell ref="AO54:AS54"/>
    <mergeCell ref="AT54:AZ54"/>
    <mergeCell ref="DB54:DH54"/>
    <mergeCell ref="DI54:DN54"/>
    <mergeCell ref="DO54:DU54"/>
    <mergeCell ref="DV54:DZ54"/>
    <mergeCell ref="EZ53:FF53"/>
    <mergeCell ref="HH53:HL53"/>
    <mergeCell ref="HM53:HQ53"/>
    <mergeCell ref="HR53:HW53"/>
    <mergeCell ref="HX53:IE53"/>
    <mergeCell ref="FG53:FK53"/>
    <mergeCell ref="FL53:FR53"/>
    <mergeCell ref="FS53:FY53"/>
    <mergeCell ref="FZ53:GF53"/>
    <mergeCell ref="DO53:DU53"/>
    <mergeCell ref="DV53:DZ53"/>
    <mergeCell ref="EA53:EE53"/>
    <mergeCell ref="EF53:EL53"/>
    <mergeCell ref="EM53:ER53"/>
    <mergeCell ref="ES53:EY53"/>
    <mergeCell ref="CE53:CJ53"/>
    <mergeCell ref="CK53:CQ53"/>
    <mergeCell ref="CR53:CV53"/>
    <mergeCell ref="CW53:DA53"/>
    <mergeCell ref="DB53:DH53"/>
    <mergeCell ref="DI53:DN53"/>
    <mergeCell ref="HX52:IE52"/>
    <mergeCell ref="A53:E53"/>
    <mergeCell ref="F53:AB53"/>
    <mergeCell ref="AJ53:AN53"/>
    <mergeCell ref="AO53:AS53"/>
    <mergeCell ref="AT53:AZ53"/>
    <mergeCell ref="BA53:BF53"/>
    <mergeCell ref="BG53:BM53"/>
    <mergeCell ref="BN53:BR53"/>
    <mergeCell ref="BS53:BW53"/>
    <mergeCell ref="GO52:GS52"/>
    <mergeCell ref="GT52:GZ52"/>
    <mergeCell ref="HA52:HG52"/>
    <mergeCell ref="HH52:HL52"/>
    <mergeCell ref="HM52:HQ52"/>
    <mergeCell ref="HR52:HW52"/>
    <mergeCell ref="EZ52:FF52"/>
    <mergeCell ref="FG52:FK52"/>
    <mergeCell ref="FL52:FR52"/>
    <mergeCell ref="FS52:FY52"/>
    <mergeCell ref="FZ52:GF52"/>
    <mergeCell ref="GG52:GN52"/>
    <mergeCell ref="DO52:DU52"/>
    <mergeCell ref="DV52:DZ52"/>
    <mergeCell ref="EA52:EE52"/>
    <mergeCell ref="EF52:EL52"/>
    <mergeCell ref="EM52:ER52"/>
    <mergeCell ref="ES52:EY52"/>
    <mergeCell ref="CE52:CJ52"/>
    <mergeCell ref="CK52:CQ52"/>
    <mergeCell ref="CR52:CV52"/>
    <mergeCell ref="CW52:DA52"/>
    <mergeCell ref="DB52:DH52"/>
    <mergeCell ref="DI52:DN52"/>
    <mergeCell ref="A52:E52"/>
    <mergeCell ref="F52:AB52"/>
    <mergeCell ref="AJ52:AN52"/>
    <mergeCell ref="AO52:AS52"/>
    <mergeCell ref="AT52:AZ52"/>
    <mergeCell ref="BA52:BF52"/>
    <mergeCell ref="AC52:AI52"/>
    <mergeCell ref="BG52:BM52"/>
    <mergeCell ref="BN52:BR52"/>
    <mergeCell ref="BS52:BW52"/>
    <mergeCell ref="A66:E66"/>
    <mergeCell ref="F66:AB66"/>
    <mergeCell ref="A67:E67"/>
    <mergeCell ref="F67:AB67"/>
    <mergeCell ref="BA66:BF66"/>
    <mergeCell ref="BG66:BM66"/>
    <mergeCell ref="BN66:BR66"/>
    <mergeCell ref="F68:AB68"/>
    <mergeCell ref="A68:E68"/>
    <mergeCell ref="AC66:AI66"/>
    <mergeCell ref="AJ66:AN66"/>
    <mergeCell ref="AO66:AS66"/>
    <mergeCell ref="AT66:AZ66"/>
    <mergeCell ref="BS66:BW66"/>
    <mergeCell ref="BX66:CD66"/>
    <mergeCell ref="CE66:CJ66"/>
    <mergeCell ref="CK66:CQ66"/>
    <mergeCell ref="CR66:CV66"/>
    <mergeCell ref="CW66:DA66"/>
    <mergeCell ref="DB66:DH66"/>
    <mergeCell ref="DI66:DN66"/>
    <mergeCell ref="DO66:DU66"/>
    <mergeCell ref="DV66:DZ66"/>
    <mergeCell ref="EA66:EE66"/>
    <mergeCell ref="EF66:EL66"/>
    <mergeCell ref="EM66:ER66"/>
    <mergeCell ref="ES66:EY66"/>
    <mergeCell ref="EZ66:FF66"/>
    <mergeCell ref="FG66:FK66"/>
    <mergeCell ref="FL66:FR66"/>
    <mergeCell ref="FS66:FY66"/>
    <mergeCell ref="FZ66:GF66"/>
    <mergeCell ref="GG66:GN66"/>
    <mergeCell ref="GO66:GS66"/>
    <mergeCell ref="GT66:GZ66"/>
    <mergeCell ref="HA66:HG66"/>
    <mergeCell ref="HH66:HL66"/>
    <mergeCell ref="HM66:HQ66"/>
    <mergeCell ref="HR66:HW66"/>
    <mergeCell ref="HX66:IE66"/>
    <mergeCell ref="AC67:AI67"/>
    <mergeCell ref="AJ67:AN67"/>
    <mergeCell ref="AO67:AS67"/>
    <mergeCell ref="AT67:AZ67"/>
    <mergeCell ref="BA67:BF67"/>
    <mergeCell ref="BG67:BM67"/>
    <mergeCell ref="BN67:BR67"/>
    <mergeCell ref="BS67:BW67"/>
    <mergeCell ref="BX67:CD67"/>
    <mergeCell ref="CE67:CJ67"/>
    <mergeCell ref="CK67:CQ67"/>
    <mergeCell ref="CR67:CV67"/>
    <mergeCell ref="CW67:DA67"/>
    <mergeCell ref="FS67:FY67"/>
    <mergeCell ref="DB67:DH67"/>
    <mergeCell ref="DI67:DN67"/>
    <mergeCell ref="DO67:DU67"/>
    <mergeCell ref="DV67:DZ67"/>
    <mergeCell ref="EA67:EE67"/>
    <mergeCell ref="EF67:EL67"/>
    <mergeCell ref="GG67:GN67"/>
    <mergeCell ref="GO67:GS67"/>
    <mergeCell ref="GT67:GZ67"/>
    <mergeCell ref="HA67:HG67"/>
    <mergeCell ref="HH67:HL67"/>
    <mergeCell ref="EM67:ER67"/>
    <mergeCell ref="ES67:EY67"/>
    <mergeCell ref="EZ67:FF67"/>
    <mergeCell ref="FG67:FK67"/>
    <mergeCell ref="FL67:FR67"/>
    <mergeCell ref="HM67:HQ67"/>
    <mergeCell ref="HR67:HW67"/>
    <mergeCell ref="HX67:IE67"/>
    <mergeCell ref="AC68:AI68"/>
    <mergeCell ref="AJ68:AN68"/>
    <mergeCell ref="AO68:AS68"/>
    <mergeCell ref="AT68:AZ68"/>
    <mergeCell ref="BA68:BF68"/>
    <mergeCell ref="BG68:BM68"/>
    <mergeCell ref="FZ67:GF67"/>
    <mergeCell ref="EF72:EL72"/>
    <mergeCell ref="BN68:BR68"/>
    <mergeCell ref="BS68:BW68"/>
    <mergeCell ref="BX68:CD68"/>
    <mergeCell ref="CE68:CJ68"/>
    <mergeCell ref="CK68:CQ68"/>
    <mergeCell ref="CR68:CV68"/>
    <mergeCell ref="CW68:DA68"/>
    <mergeCell ref="DB68:DH68"/>
    <mergeCell ref="DI68:DN68"/>
    <mergeCell ref="HX49:IE49"/>
    <mergeCell ref="DO68:DU68"/>
    <mergeCell ref="DV68:DZ68"/>
    <mergeCell ref="EA68:EE68"/>
    <mergeCell ref="EF68:EL68"/>
    <mergeCell ref="EM68:ER68"/>
    <mergeCell ref="ES68:EY68"/>
    <mergeCell ref="EZ68:FF68"/>
    <mergeCell ref="FG68:FK68"/>
    <mergeCell ref="FL68:FR68"/>
    <mergeCell ref="GO49:GS49"/>
    <mergeCell ref="GT49:GZ49"/>
    <mergeCell ref="HA49:HG49"/>
    <mergeCell ref="HH49:HL49"/>
    <mergeCell ref="HM49:HQ49"/>
    <mergeCell ref="HR49:HW49"/>
    <mergeCell ref="EZ49:FF49"/>
    <mergeCell ref="FG49:FK49"/>
    <mergeCell ref="FL49:FR49"/>
    <mergeCell ref="FS49:FY49"/>
    <mergeCell ref="FZ49:GF49"/>
    <mergeCell ref="GG49:GN49"/>
    <mergeCell ref="DO49:DU49"/>
    <mergeCell ref="DV49:DZ49"/>
    <mergeCell ref="EA49:EE49"/>
    <mergeCell ref="EF49:EL49"/>
    <mergeCell ref="EM49:ER49"/>
    <mergeCell ref="ES49:EY49"/>
    <mergeCell ref="DI49:DN49"/>
    <mergeCell ref="EA72:EE72"/>
    <mergeCell ref="BA49:BF49"/>
    <mergeCell ref="BG49:BM49"/>
    <mergeCell ref="BN49:BR49"/>
    <mergeCell ref="BS49:BW49"/>
    <mergeCell ref="BX49:CD49"/>
    <mergeCell ref="CE49:CJ49"/>
    <mergeCell ref="CK49:CQ49"/>
    <mergeCell ref="CR49:CV49"/>
    <mergeCell ref="A49:E49"/>
    <mergeCell ref="F49:AB49"/>
    <mergeCell ref="AJ49:AN49"/>
    <mergeCell ref="AO49:AS49"/>
    <mergeCell ref="AT49:AZ49"/>
    <mergeCell ref="DB49:DH49"/>
    <mergeCell ref="CW49:DA49"/>
    <mergeCell ref="GT48:GZ48"/>
    <mergeCell ref="HA48:HG48"/>
    <mergeCell ref="HH48:HL48"/>
    <mergeCell ref="HM48:HQ48"/>
    <mergeCell ref="HR48:HW48"/>
    <mergeCell ref="HX48:IE48"/>
    <mergeCell ref="FG48:FK48"/>
    <mergeCell ref="FL48:FR48"/>
    <mergeCell ref="FS48:FY48"/>
    <mergeCell ref="FZ48:GF48"/>
    <mergeCell ref="GG48:GN48"/>
    <mergeCell ref="GO48:GS48"/>
    <mergeCell ref="DV48:DZ48"/>
    <mergeCell ref="EA48:EE48"/>
    <mergeCell ref="EF48:EL48"/>
    <mergeCell ref="EM48:ER48"/>
    <mergeCell ref="ES48:EY48"/>
    <mergeCell ref="EZ48:FF48"/>
    <mergeCell ref="CK48:CQ48"/>
    <mergeCell ref="CR48:CV48"/>
    <mergeCell ref="CW48:DA48"/>
    <mergeCell ref="DB48:DH48"/>
    <mergeCell ref="DI48:DN48"/>
    <mergeCell ref="DO48:DU48"/>
    <mergeCell ref="HM47:HQ47"/>
    <mergeCell ref="HR47:HW47"/>
    <mergeCell ref="HX47:IE47"/>
    <mergeCell ref="DV72:DZ72"/>
    <mergeCell ref="BA48:BF48"/>
    <mergeCell ref="BG48:BM48"/>
    <mergeCell ref="BN48:BR48"/>
    <mergeCell ref="BS48:BW48"/>
    <mergeCell ref="BX48:CD48"/>
    <mergeCell ref="CE48:CJ48"/>
    <mergeCell ref="FZ47:GF47"/>
    <mergeCell ref="GG47:GN47"/>
    <mergeCell ref="GO47:GS47"/>
    <mergeCell ref="GT47:GZ47"/>
    <mergeCell ref="HA47:HG47"/>
    <mergeCell ref="HH47:HL47"/>
    <mergeCell ref="EM47:ER47"/>
    <mergeCell ref="ES47:EY47"/>
    <mergeCell ref="EZ47:FF47"/>
    <mergeCell ref="FG47:FK47"/>
    <mergeCell ref="FL47:FR47"/>
    <mergeCell ref="FS47:FY47"/>
    <mergeCell ref="DV47:DZ47"/>
    <mergeCell ref="EA47:EE47"/>
    <mergeCell ref="EF47:EL47"/>
    <mergeCell ref="DB47:DH47"/>
    <mergeCell ref="DI47:DN47"/>
    <mergeCell ref="DO47:DU47"/>
    <mergeCell ref="DO72:DU72"/>
    <mergeCell ref="BA47:BF47"/>
    <mergeCell ref="BG47:BM47"/>
    <mergeCell ref="BN47:BR47"/>
    <mergeCell ref="BS47:BW47"/>
    <mergeCell ref="BX47:CD47"/>
    <mergeCell ref="CE47:CJ47"/>
    <mergeCell ref="DI72:DN72"/>
    <mergeCell ref="CK72:CQ72"/>
    <mergeCell ref="CR72:CV72"/>
    <mergeCell ref="HR46:HW46"/>
    <mergeCell ref="HX46:IE46"/>
    <mergeCell ref="A47:E47"/>
    <mergeCell ref="F47:AB47"/>
    <mergeCell ref="AJ47:AN47"/>
    <mergeCell ref="AO47:AS47"/>
    <mergeCell ref="AT47:AZ47"/>
    <mergeCell ref="CK47:CQ47"/>
    <mergeCell ref="CR47:CV47"/>
    <mergeCell ref="CW47:DA47"/>
    <mergeCell ref="GG46:GN46"/>
    <mergeCell ref="GO46:GS46"/>
    <mergeCell ref="GT46:GZ46"/>
    <mergeCell ref="HA46:HG46"/>
    <mergeCell ref="HH46:HL46"/>
    <mergeCell ref="HM46:HQ46"/>
    <mergeCell ref="ES46:EY46"/>
    <mergeCell ref="EZ46:FF46"/>
    <mergeCell ref="FG46:FK46"/>
    <mergeCell ref="FL46:FR46"/>
    <mergeCell ref="FS46:FY46"/>
    <mergeCell ref="FZ46:GF46"/>
    <mergeCell ref="BS46:BW46"/>
    <mergeCell ref="BX46:CD46"/>
    <mergeCell ref="CE46:CJ46"/>
    <mergeCell ref="EA46:EE46"/>
    <mergeCell ref="EF46:EL46"/>
    <mergeCell ref="EM46:ER46"/>
    <mergeCell ref="DI46:DN46"/>
    <mergeCell ref="DO46:DU46"/>
    <mergeCell ref="DV46:DZ46"/>
    <mergeCell ref="HX45:IE45"/>
    <mergeCell ref="A46:E46"/>
    <mergeCell ref="F46:AB46"/>
    <mergeCell ref="AJ46:AN46"/>
    <mergeCell ref="AO46:AS46"/>
    <mergeCell ref="AT46:AZ46"/>
    <mergeCell ref="DB46:DH46"/>
    <mergeCell ref="BA46:BF46"/>
    <mergeCell ref="BG46:BM46"/>
    <mergeCell ref="BN46:BR46"/>
    <mergeCell ref="GT45:GZ45"/>
    <mergeCell ref="HA45:HG45"/>
    <mergeCell ref="DO45:DU45"/>
    <mergeCell ref="DV45:DZ45"/>
    <mergeCell ref="EA45:EE45"/>
    <mergeCell ref="EF45:EL45"/>
    <mergeCell ref="EM45:ER45"/>
    <mergeCell ref="ES45:EY45"/>
    <mergeCell ref="HH45:HL45"/>
    <mergeCell ref="HM45:HQ45"/>
    <mergeCell ref="HR45:HW45"/>
    <mergeCell ref="EZ45:FF45"/>
    <mergeCell ref="FG45:FK45"/>
    <mergeCell ref="FL45:FR45"/>
    <mergeCell ref="FS45:FY45"/>
    <mergeCell ref="FZ45:GF45"/>
    <mergeCell ref="GG45:GN45"/>
    <mergeCell ref="GO45:GS45"/>
    <mergeCell ref="CE45:CJ45"/>
    <mergeCell ref="CK45:CQ45"/>
    <mergeCell ref="CR45:CV45"/>
    <mergeCell ref="CW45:DA45"/>
    <mergeCell ref="DB45:DH45"/>
    <mergeCell ref="DI45:DN45"/>
    <mergeCell ref="CW72:DA72"/>
    <mergeCell ref="DB72:DH72"/>
    <mergeCell ref="BA45:BF45"/>
    <mergeCell ref="BG45:BM45"/>
    <mergeCell ref="BN45:BR45"/>
    <mergeCell ref="BS45:BW45"/>
    <mergeCell ref="BX45:CD45"/>
    <mergeCell ref="CK46:CQ46"/>
    <mergeCell ref="CR46:CV46"/>
    <mergeCell ref="CW46:DA46"/>
    <mergeCell ref="GT44:GZ44"/>
    <mergeCell ref="HA44:HG44"/>
    <mergeCell ref="HH44:HL44"/>
    <mergeCell ref="HM44:HQ44"/>
    <mergeCell ref="HR44:HW44"/>
    <mergeCell ref="HX44:IE44"/>
    <mergeCell ref="FG44:FK44"/>
    <mergeCell ref="FL44:FR44"/>
    <mergeCell ref="FS44:FY44"/>
    <mergeCell ref="FZ44:GF44"/>
    <mergeCell ref="GG44:GN44"/>
    <mergeCell ref="GO44:GS44"/>
    <mergeCell ref="BA44:BF44"/>
    <mergeCell ref="BG44:BM44"/>
    <mergeCell ref="BN44:BR44"/>
    <mergeCell ref="BS44:BW44"/>
    <mergeCell ref="BX44:CD44"/>
    <mergeCell ref="CE44:CJ44"/>
    <mergeCell ref="CK44:CQ44"/>
    <mergeCell ref="CR44:CV44"/>
    <mergeCell ref="HM43:HQ43"/>
    <mergeCell ref="HR43:HW43"/>
    <mergeCell ref="HX43:IE43"/>
    <mergeCell ref="A44:E44"/>
    <mergeCell ref="AJ44:AN44"/>
    <mergeCell ref="AO44:AS44"/>
    <mergeCell ref="AT44:AZ44"/>
    <mergeCell ref="CW44:DA44"/>
    <mergeCell ref="DB44:DH44"/>
    <mergeCell ref="DI44:DN44"/>
    <mergeCell ref="FZ43:GF43"/>
    <mergeCell ref="GG43:GN43"/>
    <mergeCell ref="GO43:GS43"/>
    <mergeCell ref="GT43:GZ43"/>
    <mergeCell ref="DB43:DH43"/>
    <mergeCell ref="EM44:ER44"/>
    <mergeCell ref="ES44:EY44"/>
    <mergeCell ref="EZ44:FF44"/>
    <mergeCell ref="HA43:HG43"/>
    <mergeCell ref="HH43:HL43"/>
    <mergeCell ref="EM43:ER43"/>
    <mergeCell ref="ES43:EY43"/>
    <mergeCell ref="EZ43:FF43"/>
    <mergeCell ref="FG43:FK43"/>
    <mergeCell ref="FL43:FR43"/>
    <mergeCell ref="FS43:FY43"/>
    <mergeCell ref="BA51:BF51"/>
    <mergeCell ref="DI43:DN43"/>
    <mergeCell ref="DO43:DU43"/>
    <mergeCell ref="DV43:DZ43"/>
    <mergeCell ref="EA43:EE43"/>
    <mergeCell ref="EF43:EL43"/>
    <mergeCell ref="DO44:DU44"/>
    <mergeCell ref="DV44:DZ44"/>
    <mergeCell ref="EA44:EE44"/>
    <mergeCell ref="EF44:EL44"/>
    <mergeCell ref="CE72:CJ72"/>
    <mergeCell ref="BA43:BF43"/>
    <mergeCell ref="BG43:BM43"/>
    <mergeCell ref="BN43:BR43"/>
    <mergeCell ref="BS43:BW43"/>
    <mergeCell ref="BX43:CD43"/>
    <mergeCell ref="CE43:CJ43"/>
    <mergeCell ref="BS72:BW72"/>
    <mergeCell ref="BS55:BW55"/>
    <mergeCell ref="BX72:CD72"/>
    <mergeCell ref="HR42:HW42"/>
    <mergeCell ref="HX42:IE42"/>
    <mergeCell ref="A43:E43"/>
    <mergeCell ref="F43:AB43"/>
    <mergeCell ref="AJ43:AN43"/>
    <mergeCell ref="AO43:AS43"/>
    <mergeCell ref="AT43:AZ43"/>
    <mergeCell ref="CK43:CQ43"/>
    <mergeCell ref="CR43:CV43"/>
    <mergeCell ref="CW43:DA43"/>
    <mergeCell ref="GG42:GN42"/>
    <mergeCell ref="GO42:GS42"/>
    <mergeCell ref="GT42:GZ42"/>
    <mergeCell ref="HA42:HG42"/>
    <mergeCell ref="HH42:HL42"/>
    <mergeCell ref="HM42:HQ42"/>
    <mergeCell ref="ES42:EY42"/>
    <mergeCell ref="EZ42:FF42"/>
    <mergeCell ref="FG42:FK42"/>
    <mergeCell ref="FL42:FR42"/>
    <mergeCell ref="FS42:FY42"/>
    <mergeCell ref="FZ42:GF42"/>
    <mergeCell ref="DI42:DN42"/>
    <mergeCell ref="DO42:DU42"/>
    <mergeCell ref="DV42:DZ42"/>
    <mergeCell ref="EA42:EE42"/>
    <mergeCell ref="EF42:EL42"/>
    <mergeCell ref="EM42:ER42"/>
    <mergeCell ref="HR41:HW41"/>
    <mergeCell ref="HX41:IE41"/>
    <mergeCell ref="A42:E42"/>
    <mergeCell ref="F42:AB42"/>
    <mergeCell ref="AJ42:AN42"/>
    <mergeCell ref="AO42:AS42"/>
    <mergeCell ref="AT42:AZ42"/>
    <mergeCell ref="BA42:BF42"/>
    <mergeCell ref="BG42:BM42"/>
    <mergeCell ref="CE42:CJ42"/>
    <mergeCell ref="GG41:GN41"/>
    <mergeCell ref="GO41:GS41"/>
    <mergeCell ref="GT41:GZ41"/>
    <mergeCell ref="HA41:HG41"/>
    <mergeCell ref="HH41:HL41"/>
    <mergeCell ref="HM41:HQ41"/>
    <mergeCell ref="ES41:EY41"/>
    <mergeCell ref="EZ41:FF41"/>
    <mergeCell ref="FG41:FK41"/>
    <mergeCell ref="FL41:FR41"/>
    <mergeCell ref="FS41:FY41"/>
    <mergeCell ref="FZ41:GF41"/>
    <mergeCell ref="DI41:DN41"/>
    <mergeCell ref="DO41:DU41"/>
    <mergeCell ref="DV41:DZ41"/>
    <mergeCell ref="EA41:EE41"/>
    <mergeCell ref="EF41:EL41"/>
    <mergeCell ref="EM41:ER41"/>
    <mergeCell ref="BN42:BR42"/>
    <mergeCell ref="BS42:BW42"/>
    <mergeCell ref="BX42:CD42"/>
    <mergeCell ref="BG72:BM72"/>
    <mergeCell ref="DB41:DH41"/>
    <mergeCell ref="CK42:CQ42"/>
    <mergeCell ref="CR42:CV42"/>
    <mergeCell ref="CW42:DA42"/>
    <mergeCell ref="DB42:DH42"/>
    <mergeCell ref="CW41:DA41"/>
    <mergeCell ref="BA41:BF41"/>
    <mergeCell ref="BG41:BM41"/>
    <mergeCell ref="BN41:BR41"/>
    <mergeCell ref="BS41:BW41"/>
    <mergeCell ref="BX41:CD41"/>
    <mergeCell ref="HR40:HW40"/>
    <mergeCell ref="GO40:GS40"/>
    <mergeCell ref="GT40:GZ40"/>
    <mergeCell ref="HA40:HG40"/>
    <mergeCell ref="HH40:HL40"/>
    <mergeCell ref="HX40:IE40"/>
    <mergeCell ref="A41:E41"/>
    <mergeCell ref="F41:AB41"/>
    <mergeCell ref="AJ41:AN41"/>
    <mergeCell ref="AO41:AS41"/>
    <mergeCell ref="AT41:AZ41"/>
    <mergeCell ref="CE41:CJ41"/>
    <mergeCell ref="CK41:CQ41"/>
    <mergeCell ref="CR41:CV41"/>
    <mergeCell ref="GG40:GN40"/>
    <mergeCell ref="HM40:HQ40"/>
    <mergeCell ref="ES40:EY40"/>
    <mergeCell ref="EZ40:FF40"/>
    <mergeCell ref="FG40:FK40"/>
    <mergeCell ref="FL40:FR40"/>
    <mergeCell ref="FS40:FY40"/>
    <mergeCell ref="FZ40:GF40"/>
    <mergeCell ref="DI40:DN40"/>
    <mergeCell ref="DO40:DU40"/>
    <mergeCell ref="DV40:DZ40"/>
    <mergeCell ref="EA40:EE40"/>
    <mergeCell ref="EF40:EL40"/>
    <mergeCell ref="EM40:ER40"/>
    <mergeCell ref="HR39:HW39"/>
    <mergeCell ref="HX39:IE39"/>
    <mergeCell ref="A40:E40"/>
    <mergeCell ref="F40:AB40"/>
    <mergeCell ref="AJ40:AN40"/>
    <mergeCell ref="AO40:AS40"/>
    <mergeCell ref="AT40:AZ40"/>
    <mergeCell ref="BA40:BF40"/>
    <mergeCell ref="BG40:BM40"/>
    <mergeCell ref="CE40:CJ40"/>
    <mergeCell ref="GG39:GN39"/>
    <mergeCell ref="GO39:GS39"/>
    <mergeCell ref="GT39:GZ39"/>
    <mergeCell ref="HA39:HG39"/>
    <mergeCell ref="HH39:HL39"/>
    <mergeCell ref="HM39:HQ39"/>
    <mergeCell ref="ES39:EY39"/>
    <mergeCell ref="EZ39:FF39"/>
    <mergeCell ref="FG39:FK39"/>
    <mergeCell ref="FL39:FR39"/>
    <mergeCell ref="FS39:FY39"/>
    <mergeCell ref="FZ39:GF39"/>
    <mergeCell ref="DI39:DN39"/>
    <mergeCell ref="DO39:DU39"/>
    <mergeCell ref="DV39:DZ39"/>
    <mergeCell ref="EA39:EE39"/>
    <mergeCell ref="EF39:EL39"/>
    <mergeCell ref="EM39:ER39"/>
    <mergeCell ref="BN72:BR72"/>
    <mergeCell ref="BN40:BR40"/>
    <mergeCell ref="BS40:BW40"/>
    <mergeCell ref="BX40:CD40"/>
    <mergeCell ref="BA72:BF72"/>
    <mergeCell ref="DB39:DH39"/>
    <mergeCell ref="CK40:CQ40"/>
    <mergeCell ref="CR40:CV40"/>
    <mergeCell ref="CW40:DA40"/>
    <mergeCell ref="DB40:DH40"/>
    <mergeCell ref="CW39:DA39"/>
    <mergeCell ref="BA39:BF39"/>
    <mergeCell ref="BG39:BM39"/>
    <mergeCell ref="BN39:BR39"/>
    <mergeCell ref="BS39:BW39"/>
    <mergeCell ref="BX39:CD39"/>
    <mergeCell ref="HR38:HW38"/>
    <mergeCell ref="HX38:IE38"/>
    <mergeCell ref="A39:E39"/>
    <mergeCell ref="F39:AB39"/>
    <mergeCell ref="AJ39:AN39"/>
    <mergeCell ref="AO39:AS39"/>
    <mergeCell ref="AT39:AZ39"/>
    <mergeCell ref="CE39:CJ39"/>
    <mergeCell ref="CK39:CQ39"/>
    <mergeCell ref="CR39:CV39"/>
    <mergeCell ref="GG38:GN38"/>
    <mergeCell ref="GO38:GS38"/>
    <mergeCell ref="GT38:GZ38"/>
    <mergeCell ref="HA38:HG38"/>
    <mergeCell ref="HH38:HL38"/>
    <mergeCell ref="HM38:HQ38"/>
    <mergeCell ref="ES38:EY38"/>
    <mergeCell ref="EZ38:FF38"/>
    <mergeCell ref="FG38:FK38"/>
    <mergeCell ref="FL38:FR38"/>
    <mergeCell ref="FS38:FY38"/>
    <mergeCell ref="FZ38:GF38"/>
    <mergeCell ref="CW38:DA38"/>
    <mergeCell ref="DO38:DU38"/>
    <mergeCell ref="DV38:DZ38"/>
    <mergeCell ref="EA38:EE38"/>
    <mergeCell ref="EF38:EL38"/>
    <mergeCell ref="EM38:ER38"/>
    <mergeCell ref="DB38:DH38"/>
    <mergeCell ref="DI38:DN38"/>
    <mergeCell ref="A38:E38"/>
    <mergeCell ref="F38:AB38"/>
    <mergeCell ref="AJ38:AN38"/>
    <mergeCell ref="AO38:AS38"/>
    <mergeCell ref="AT38:AZ38"/>
    <mergeCell ref="CE38:CJ38"/>
    <mergeCell ref="GT35:GZ35"/>
    <mergeCell ref="HA35:HG35"/>
    <mergeCell ref="HH35:HL35"/>
    <mergeCell ref="HM35:HQ35"/>
    <mergeCell ref="HR35:HW35"/>
    <mergeCell ref="HX35:IE35"/>
    <mergeCell ref="FG35:FK35"/>
    <mergeCell ref="FL35:FR35"/>
    <mergeCell ref="FS35:FY35"/>
    <mergeCell ref="FZ35:GF35"/>
    <mergeCell ref="GG35:GN35"/>
    <mergeCell ref="GO35:GS35"/>
    <mergeCell ref="DV35:DZ35"/>
    <mergeCell ref="EA35:EE35"/>
    <mergeCell ref="EF35:EL35"/>
    <mergeCell ref="EM35:ER35"/>
    <mergeCell ref="ES35:EY35"/>
    <mergeCell ref="EZ35:FF35"/>
    <mergeCell ref="BG35:BM35"/>
    <mergeCell ref="CR35:CV35"/>
    <mergeCell ref="BX38:CD38"/>
    <mergeCell ref="CK37:CQ37"/>
    <mergeCell ref="CR37:CV37"/>
    <mergeCell ref="CK36:CQ36"/>
    <mergeCell ref="CR36:CV36"/>
    <mergeCell ref="CK38:CQ38"/>
    <mergeCell ref="CR38:CV38"/>
    <mergeCell ref="BX36:CD36"/>
    <mergeCell ref="A72:AB72"/>
    <mergeCell ref="AC72:AI72"/>
    <mergeCell ref="AJ72:AN72"/>
    <mergeCell ref="AO72:AS72"/>
    <mergeCell ref="AT72:AZ72"/>
    <mergeCell ref="BA35:BF35"/>
    <mergeCell ref="AC55:AI55"/>
    <mergeCell ref="A45:E45"/>
    <mergeCell ref="AJ45:AN45"/>
    <mergeCell ref="AO45:AS45"/>
    <mergeCell ref="HM34:HQ34"/>
    <mergeCell ref="HR34:HW34"/>
    <mergeCell ref="HX34:IE34"/>
    <mergeCell ref="BN35:BR35"/>
    <mergeCell ref="BS35:BW35"/>
    <mergeCell ref="BX35:CD35"/>
    <mergeCell ref="CE35:CJ35"/>
    <mergeCell ref="CK35:CQ35"/>
    <mergeCell ref="CW35:DA35"/>
    <mergeCell ref="DO35:DU35"/>
    <mergeCell ref="FZ34:GF34"/>
    <mergeCell ref="GG34:GN34"/>
    <mergeCell ref="GO34:GS34"/>
    <mergeCell ref="GT34:GZ34"/>
    <mergeCell ref="HA34:HG34"/>
    <mergeCell ref="HH34:HL34"/>
    <mergeCell ref="EM34:ER34"/>
    <mergeCell ref="ES34:EY34"/>
    <mergeCell ref="EZ34:FF34"/>
    <mergeCell ref="FG34:FK34"/>
    <mergeCell ref="FL34:FR34"/>
    <mergeCell ref="FS34:FY34"/>
    <mergeCell ref="CK34:CQ34"/>
    <mergeCell ref="CR34:CV34"/>
    <mergeCell ref="CW34:DA34"/>
    <mergeCell ref="DB34:DH34"/>
    <mergeCell ref="DI34:DN34"/>
    <mergeCell ref="EF34:EL34"/>
    <mergeCell ref="EA32:EE32"/>
    <mergeCell ref="BA34:BF34"/>
    <mergeCell ref="BG34:BM34"/>
    <mergeCell ref="BN34:BR34"/>
    <mergeCell ref="BS34:BW34"/>
    <mergeCell ref="BX34:CD34"/>
    <mergeCell ref="DO34:DU34"/>
    <mergeCell ref="DV34:DZ34"/>
    <mergeCell ref="EA34:EE34"/>
    <mergeCell ref="CW32:DA32"/>
    <mergeCell ref="HA32:HG32"/>
    <mergeCell ref="HH32:HL32"/>
    <mergeCell ref="HM32:HQ32"/>
    <mergeCell ref="GG32:GN32"/>
    <mergeCell ref="GO32:GS32"/>
    <mergeCell ref="GT32:GZ32"/>
    <mergeCell ref="EF32:EL32"/>
    <mergeCell ref="EM32:ER32"/>
    <mergeCell ref="ES32:EY32"/>
    <mergeCell ref="HR32:HW32"/>
    <mergeCell ref="HX32:IE32"/>
    <mergeCell ref="A34:E34"/>
    <mergeCell ref="F34:AB34"/>
    <mergeCell ref="AJ34:AN34"/>
    <mergeCell ref="AO34:AS34"/>
    <mergeCell ref="AT34:AZ34"/>
    <mergeCell ref="FL32:FR32"/>
    <mergeCell ref="FS32:FY32"/>
    <mergeCell ref="FZ32:GF32"/>
    <mergeCell ref="AT48:AZ48"/>
    <mergeCell ref="BX52:CD52"/>
    <mergeCell ref="BX53:CD53"/>
    <mergeCell ref="AT35:AZ35"/>
    <mergeCell ref="EZ32:FF32"/>
    <mergeCell ref="FG32:FK32"/>
    <mergeCell ref="CR32:CV32"/>
    <mergeCell ref="DB32:DH32"/>
    <mergeCell ref="DI32:DN32"/>
    <mergeCell ref="HM31:HQ31"/>
    <mergeCell ref="HR31:HW31"/>
    <mergeCell ref="HX31:IE31"/>
    <mergeCell ref="A32:E32"/>
    <mergeCell ref="F32:AB32"/>
    <mergeCell ref="AJ32:AN32"/>
    <mergeCell ref="AO32:AS32"/>
    <mergeCell ref="AT32:AZ32"/>
    <mergeCell ref="CE32:CJ32"/>
    <mergeCell ref="BA32:BF32"/>
    <mergeCell ref="FZ31:GF31"/>
    <mergeCell ref="GG31:GN31"/>
    <mergeCell ref="GO31:GS31"/>
    <mergeCell ref="GT31:GZ31"/>
    <mergeCell ref="DB31:DH31"/>
    <mergeCell ref="DI31:DN31"/>
    <mergeCell ref="DO31:DU31"/>
    <mergeCell ref="CK32:CQ32"/>
    <mergeCell ref="HA31:HG31"/>
    <mergeCell ref="HH31:HL31"/>
    <mergeCell ref="EM31:ER31"/>
    <mergeCell ref="ES31:EY31"/>
    <mergeCell ref="EZ31:FF31"/>
    <mergeCell ref="FG31:FK31"/>
    <mergeCell ref="FL31:FR31"/>
    <mergeCell ref="FS31:FY31"/>
    <mergeCell ref="AC42:AI42"/>
    <mergeCell ref="AC43:AI43"/>
    <mergeCell ref="DV31:DZ31"/>
    <mergeCell ref="EA31:EE31"/>
    <mergeCell ref="EF31:EL31"/>
    <mergeCell ref="BG32:BM32"/>
    <mergeCell ref="BN32:BR32"/>
    <mergeCell ref="BS32:BW32"/>
    <mergeCell ref="BX32:CD32"/>
    <mergeCell ref="DV32:DZ32"/>
    <mergeCell ref="AT45:AZ45"/>
    <mergeCell ref="BX31:CD31"/>
    <mergeCell ref="DO32:DU32"/>
    <mergeCell ref="DB35:DH35"/>
    <mergeCell ref="DI35:DN35"/>
    <mergeCell ref="BA38:BF38"/>
    <mergeCell ref="BA36:BF36"/>
    <mergeCell ref="BG36:BM36"/>
    <mergeCell ref="BN36:BR36"/>
    <mergeCell ref="BS36:BW36"/>
    <mergeCell ref="AO48:AS48"/>
    <mergeCell ref="CK31:CQ31"/>
    <mergeCell ref="CR31:CV31"/>
    <mergeCell ref="CW31:DA31"/>
    <mergeCell ref="AC53:AI53"/>
    <mergeCell ref="BA31:BF31"/>
    <mergeCell ref="BG31:BM31"/>
    <mergeCell ref="BN31:BR31"/>
    <mergeCell ref="BS31:BW31"/>
    <mergeCell ref="AC34:AI34"/>
    <mergeCell ref="HH29:HL29"/>
    <mergeCell ref="HM29:HQ29"/>
    <mergeCell ref="HR29:HW29"/>
    <mergeCell ref="HX29:IE29"/>
    <mergeCell ref="A31:E31"/>
    <mergeCell ref="F31:AB31"/>
    <mergeCell ref="AJ31:AN31"/>
    <mergeCell ref="AO31:AS31"/>
    <mergeCell ref="AT31:AZ31"/>
    <mergeCell ref="CE31:CJ31"/>
    <mergeCell ref="FS29:FY29"/>
    <mergeCell ref="FZ29:GF29"/>
    <mergeCell ref="GG29:GN29"/>
    <mergeCell ref="GO29:GS29"/>
    <mergeCell ref="GT29:GZ29"/>
    <mergeCell ref="HA29:HG29"/>
    <mergeCell ref="EF29:EL29"/>
    <mergeCell ref="EM29:ER29"/>
    <mergeCell ref="ES29:EY29"/>
    <mergeCell ref="EZ29:FF29"/>
    <mergeCell ref="FG29:FK29"/>
    <mergeCell ref="FL29:FR29"/>
    <mergeCell ref="DO29:DU29"/>
    <mergeCell ref="DV29:DZ29"/>
    <mergeCell ref="EA29:EE29"/>
    <mergeCell ref="CR29:CV29"/>
    <mergeCell ref="CW29:DA29"/>
    <mergeCell ref="DB29:DH29"/>
    <mergeCell ref="DI29:DN29"/>
    <mergeCell ref="BX29:CD29"/>
    <mergeCell ref="AC40:AI40"/>
    <mergeCell ref="AC41:AI41"/>
    <mergeCell ref="BG29:BM29"/>
    <mergeCell ref="BN29:BR29"/>
    <mergeCell ref="BS29:BW29"/>
    <mergeCell ref="AO35:AS35"/>
    <mergeCell ref="BG38:BM38"/>
    <mergeCell ref="BN38:BR38"/>
    <mergeCell ref="BS38:BW38"/>
    <mergeCell ref="AO29:AS29"/>
    <mergeCell ref="AT29:AZ29"/>
    <mergeCell ref="CK29:CQ29"/>
    <mergeCell ref="A48:E48"/>
    <mergeCell ref="F48:AB48"/>
    <mergeCell ref="CE29:CJ29"/>
    <mergeCell ref="CE34:CJ34"/>
    <mergeCell ref="A35:E35"/>
    <mergeCell ref="F35:AB35"/>
    <mergeCell ref="AJ35:AN35"/>
    <mergeCell ref="GO24:GS24"/>
    <mergeCell ref="GT24:GZ24"/>
    <mergeCell ref="HA24:HG24"/>
    <mergeCell ref="HH24:HL24"/>
    <mergeCell ref="HM24:HQ24"/>
    <mergeCell ref="HR24:HW24"/>
    <mergeCell ref="EZ24:FF24"/>
    <mergeCell ref="FG24:FK24"/>
    <mergeCell ref="FL24:FR24"/>
    <mergeCell ref="FS24:FY24"/>
    <mergeCell ref="FZ24:GF24"/>
    <mergeCell ref="GG24:GN24"/>
    <mergeCell ref="HX28:IE28"/>
    <mergeCell ref="GO28:GS28"/>
    <mergeCell ref="GT28:GZ28"/>
    <mergeCell ref="HA28:HG28"/>
    <mergeCell ref="HH28:HL28"/>
    <mergeCell ref="HM28:HQ28"/>
    <mergeCell ref="HR28:HW28"/>
    <mergeCell ref="DO24:DU24"/>
    <mergeCell ref="DV24:DZ24"/>
    <mergeCell ref="EA24:EE24"/>
    <mergeCell ref="EF24:EL24"/>
    <mergeCell ref="EM24:ER24"/>
    <mergeCell ref="ES24:EY24"/>
    <mergeCell ref="EZ28:FF28"/>
    <mergeCell ref="FG28:FK28"/>
    <mergeCell ref="FL28:FR28"/>
    <mergeCell ref="FS28:FY28"/>
    <mergeCell ref="FZ28:GF28"/>
    <mergeCell ref="GG28:GN28"/>
    <mergeCell ref="DO28:DU28"/>
    <mergeCell ref="DV28:DZ28"/>
    <mergeCell ref="EA28:EE28"/>
    <mergeCell ref="EF28:EL28"/>
    <mergeCell ref="EM28:ER28"/>
    <mergeCell ref="ES28:EY28"/>
    <mergeCell ref="DB28:DH28"/>
    <mergeCell ref="DI28:DN28"/>
    <mergeCell ref="CK24:CQ24"/>
    <mergeCell ref="CR24:CV24"/>
    <mergeCell ref="CW24:DA24"/>
    <mergeCell ref="DB24:DH24"/>
    <mergeCell ref="DI24:DN24"/>
    <mergeCell ref="DB27:DH27"/>
    <mergeCell ref="DI27:DN27"/>
    <mergeCell ref="CR28:CV28"/>
    <mergeCell ref="HM27:HQ27"/>
    <mergeCell ref="HR27:HW27"/>
    <mergeCell ref="HX27:IE27"/>
    <mergeCell ref="A28:E28"/>
    <mergeCell ref="F28:AB28"/>
    <mergeCell ref="AJ28:AN28"/>
    <mergeCell ref="AO28:AS28"/>
    <mergeCell ref="AT28:AZ28"/>
    <mergeCell ref="CE28:CJ28"/>
    <mergeCell ref="CK28:CQ28"/>
    <mergeCell ref="FZ27:GF27"/>
    <mergeCell ref="GG27:GN27"/>
    <mergeCell ref="GO27:GS27"/>
    <mergeCell ref="GT27:GZ27"/>
    <mergeCell ref="HA27:HG27"/>
    <mergeCell ref="HH27:HL27"/>
    <mergeCell ref="EM27:ER27"/>
    <mergeCell ref="ES27:EY27"/>
    <mergeCell ref="EZ27:FF27"/>
    <mergeCell ref="FG27:FK27"/>
    <mergeCell ref="FL27:FR27"/>
    <mergeCell ref="FS27:FY27"/>
    <mergeCell ref="DO27:DU27"/>
    <mergeCell ref="DV27:DZ27"/>
    <mergeCell ref="EA27:EE27"/>
    <mergeCell ref="EF27:EL27"/>
    <mergeCell ref="CR27:CV27"/>
    <mergeCell ref="CW27:DA27"/>
    <mergeCell ref="BS28:BW28"/>
    <mergeCell ref="BX28:CD28"/>
    <mergeCell ref="CW28:DA28"/>
    <mergeCell ref="HR25:HW25"/>
    <mergeCell ref="HX25:IE25"/>
    <mergeCell ref="AT27:AZ27"/>
    <mergeCell ref="BA27:BF27"/>
    <mergeCell ref="BG27:BM27"/>
    <mergeCell ref="BN27:BR27"/>
    <mergeCell ref="BS27:BW27"/>
    <mergeCell ref="HM25:HQ25"/>
    <mergeCell ref="FS25:FY25"/>
    <mergeCell ref="FZ25:GF25"/>
    <mergeCell ref="GG25:GN25"/>
    <mergeCell ref="GO25:GS25"/>
    <mergeCell ref="GT25:GZ25"/>
    <mergeCell ref="HA25:HG25"/>
    <mergeCell ref="HH25:HL25"/>
    <mergeCell ref="ES25:EY25"/>
    <mergeCell ref="EZ25:FF25"/>
    <mergeCell ref="FG25:FK25"/>
    <mergeCell ref="FL25:FR25"/>
    <mergeCell ref="DI25:DN25"/>
    <mergeCell ref="DO25:DU25"/>
    <mergeCell ref="DV25:DZ25"/>
    <mergeCell ref="EA25:EE25"/>
    <mergeCell ref="EF25:EL25"/>
    <mergeCell ref="EM25:ER25"/>
    <mergeCell ref="CE25:CJ25"/>
    <mergeCell ref="CK25:CQ25"/>
    <mergeCell ref="CR25:CV25"/>
    <mergeCell ref="CW25:DA25"/>
    <mergeCell ref="DB25:DH25"/>
    <mergeCell ref="BG28:BM28"/>
    <mergeCell ref="BN28:BR28"/>
    <mergeCell ref="BX27:CD27"/>
    <mergeCell ref="CE27:CJ27"/>
    <mergeCell ref="CK27:CQ27"/>
    <mergeCell ref="A27:E27"/>
    <mergeCell ref="F27:AB27"/>
    <mergeCell ref="AJ27:AN27"/>
    <mergeCell ref="AO27:AS27"/>
    <mergeCell ref="BA25:BF25"/>
    <mergeCell ref="BA29:BF29"/>
    <mergeCell ref="BA28:BF28"/>
    <mergeCell ref="A29:E29"/>
    <mergeCell ref="F29:AB29"/>
    <mergeCell ref="AJ29:AN29"/>
    <mergeCell ref="HM21:HQ21"/>
    <mergeCell ref="HR21:HW21"/>
    <mergeCell ref="HX21:IE21"/>
    <mergeCell ref="AJ25:AN25"/>
    <mergeCell ref="AO25:AS25"/>
    <mergeCell ref="AT25:AZ25"/>
    <mergeCell ref="BG25:BM25"/>
    <mergeCell ref="BN25:BR25"/>
    <mergeCell ref="BS25:BW25"/>
    <mergeCell ref="BX25:CD25"/>
    <mergeCell ref="FZ21:GF21"/>
    <mergeCell ref="GG21:GN21"/>
    <mergeCell ref="GO21:GS21"/>
    <mergeCell ref="GT21:GZ21"/>
    <mergeCell ref="HA21:HG21"/>
    <mergeCell ref="HH21:HL21"/>
    <mergeCell ref="EM21:ER21"/>
    <mergeCell ref="ES21:EY21"/>
    <mergeCell ref="EZ21:FF21"/>
    <mergeCell ref="FG21:FK21"/>
    <mergeCell ref="FL21:FR21"/>
    <mergeCell ref="FS21:FY21"/>
    <mergeCell ref="DB21:DH21"/>
    <mergeCell ref="DI21:DN21"/>
    <mergeCell ref="DO21:DU21"/>
    <mergeCell ref="DV21:DZ21"/>
    <mergeCell ref="EA21:EE21"/>
    <mergeCell ref="EF21:EL21"/>
    <mergeCell ref="BS21:BW21"/>
    <mergeCell ref="BX21:CD21"/>
    <mergeCell ref="CE21:CJ21"/>
    <mergeCell ref="CK21:CQ21"/>
    <mergeCell ref="CR21:CV21"/>
    <mergeCell ref="CW21:DA21"/>
    <mergeCell ref="HX20:IE20"/>
    <mergeCell ref="A21:E21"/>
    <mergeCell ref="F21:AB21"/>
    <mergeCell ref="AC21:AI21"/>
    <mergeCell ref="AJ21:AN21"/>
    <mergeCell ref="AO21:AS21"/>
    <mergeCell ref="AT21:AZ21"/>
    <mergeCell ref="BA21:BF21"/>
    <mergeCell ref="BG21:BM21"/>
    <mergeCell ref="BN21:BR21"/>
    <mergeCell ref="GO20:GS20"/>
    <mergeCell ref="GT20:GZ20"/>
    <mergeCell ref="HA20:HG20"/>
    <mergeCell ref="HH20:HL20"/>
    <mergeCell ref="HM20:HQ20"/>
    <mergeCell ref="HR20:HW20"/>
    <mergeCell ref="EZ20:FF20"/>
    <mergeCell ref="FG20:FK20"/>
    <mergeCell ref="FL20:FR20"/>
    <mergeCell ref="FS20:FY20"/>
    <mergeCell ref="FZ20:GF20"/>
    <mergeCell ref="GG20:GN20"/>
    <mergeCell ref="DO20:DU20"/>
    <mergeCell ref="DV20:DZ20"/>
    <mergeCell ref="EA20:EE20"/>
    <mergeCell ref="EF20:EL20"/>
    <mergeCell ref="EM20:ER20"/>
    <mergeCell ref="ES20:EY20"/>
    <mergeCell ref="CE20:CJ20"/>
    <mergeCell ref="CK20:CQ20"/>
    <mergeCell ref="CR20:CV20"/>
    <mergeCell ref="CW20:DA20"/>
    <mergeCell ref="DB20:DH20"/>
    <mergeCell ref="DI20:DN20"/>
    <mergeCell ref="AT20:AZ20"/>
    <mergeCell ref="BA20:BF20"/>
    <mergeCell ref="BG20:BM20"/>
    <mergeCell ref="BN20:BR20"/>
    <mergeCell ref="BS20:BW20"/>
    <mergeCell ref="BX20:CD20"/>
    <mergeCell ref="HA19:HG19"/>
    <mergeCell ref="HH19:HL19"/>
    <mergeCell ref="HM19:HQ19"/>
    <mergeCell ref="HR19:HW19"/>
    <mergeCell ref="HX19:IE19"/>
    <mergeCell ref="A20:E20"/>
    <mergeCell ref="F20:AB20"/>
    <mergeCell ref="AC20:AI20"/>
    <mergeCell ref="AJ20:AN20"/>
    <mergeCell ref="AO20:AS20"/>
    <mergeCell ref="FL19:FR19"/>
    <mergeCell ref="FS19:FY19"/>
    <mergeCell ref="FZ19:GF19"/>
    <mergeCell ref="GG19:GN19"/>
    <mergeCell ref="GO19:GS19"/>
    <mergeCell ref="GT19:GZ19"/>
    <mergeCell ref="EA19:EE19"/>
    <mergeCell ref="EF19:EL19"/>
    <mergeCell ref="EM19:ER19"/>
    <mergeCell ref="ES19:EY19"/>
    <mergeCell ref="EZ19:FF19"/>
    <mergeCell ref="FG19:FK19"/>
    <mergeCell ref="CR19:CV19"/>
    <mergeCell ref="CW19:DA19"/>
    <mergeCell ref="DB19:DH19"/>
    <mergeCell ref="DI19:DN19"/>
    <mergeCell ref="DO19:DU19"/>
    <mergeCell ref="DV19:DZ19"/>
    <mergeCell ref="BG19:BM19"/>
    <mergeCell ref="BN19:BR19"/>
    <mergeCell ref="BS19:BW19"/>
    <mergeCell ref="BX19:CD19"/>
    <mergeCell ref="CE19:CJ19"/>
    <mergeCell ref="CK19:CQ19"/>
    <mergeCell ref="HM18:HQ18"/>
    <mergeCell ref="HR18:HW18"/>
    <mergeCell ref="HX18:IE18"/>
    <mergeCell ref="A19:E19"/>
    <mergeCell ref="F19:AB19"/>
    <mergeCell ref="AC19:AI19"/>
    <mergeCell ref="AJ19:AN19"/>
    <mergeCell ref="AO19:AS19"/>
    <mergeCell ref="AT19:AZ19"/>
    <mergeCell ref="BA19:BF19"/>
    <mergeCell ref="FZ18:GF18"/>
    <mergeCell ref="GG18:GN18"/>
    <mergeCell ref="GO18:GS18"/>
    <mergeCell ref="GT18:GZ18"/>
    <mergeCell ref="HA18:HG18"/>
    <mergeCell ref="HH18:HL18"/>
    <mergeCell ref="EM18:ER18"/>
    <mergeCell ref="ES18:EY18"/>
    <mergeCell ref="EZ18:FF18"/>
    <mergeCell ref="FG18:FK18"/>
    <mergeCell ref="FL18:FR18"/>
    <mergeCell ref="FS18:FY18"/>
    <mergeCell ref="DB18:DH18"/>
    <mergeCell ref="DI18:DN18"/>
    <mergeCell ref="DO18:DU18"/>
    <mergeCell ref="DV18:DZ18"/>
    <mergeCell ref="EA18:EE18"/>
    <mergeCell ref="EF18:EL18"/>
    <mergeCell ref="BS18:BW18"/>
    <mergeCell ref="BX18:CD18"/>
    <mergeCell ref="CE18:CJ18"/>
    <mergeCell ref="CK18:CQ18"/>
    <mergeCell ref="CR18:CV18"/>
    <mergeCell ref="CW18:DA18"/>
    <mergeCell ref="HX17:IE17"/>
    <mergeCell ref="A18:E18"/>
    <mergeCell ref="F18:AB18"/>
    <mergeCell ref="AC18:AI18"/>
    <mergeCell ref="AJ18:AN18"/>
    <mergeCell ref="AO18:AS18"/>
    <mergeCell ref="AT18:AZ18"/>
    <mergeCell ref="BA18:BF18"/>
    <mergeCell ref="BG18:BM18"/>
    <mergeCell ref="BN18:BR18"/>
    <mergeCell ref="GO17:GS17"/>
    <mergeCell ref="GT17:GZ17"/>
    <mergeCell ref="HA17:HG17"/>
    <mergeCell ref="HH17:HL17"/>
    <mergeCell ref="HM17:HQ17"/>
    <mergeCell ref="HR17:HW17"/>
    <mergeCell ref="EZ17:FF17"/>
    <mergeCell ref="FG17:FK17"/>
    <mergeCell ref="FL17:FR17"/>
    <mergeCell ref="FS17:FY17"/>
    <mergeCell ref="FZ17:GF17"/>
    <mergeCell ref="GG17:GN17"/>
    <mergeCell ref="DO17:DU17"/>
    <mergeCell ref="DV17:DZ17"/>
    <mergeCell ref="EA17:EE17"/>
    <mergeCell ref="EF17:EL17"/>
    <mergeCell ref="EM17:ER17"/>
    <mergeCell ref="ES17:EY17"/>
    <mergeCell ref="CE17:CJ17"/>
    <mergeCell ref="CK17:CQ17"/>
    <mergeCell ref="CR17:CV17"/>
    <mergeCell ref="CW17:DA17"/>
    <mergeCell ref="DB17:DH17"/>
    <mergeCell ref="DI17:DN17"/>
    <mergeCell ref="AT17:AZ17"/>
    <mergeCell ref="BA17:BF17"/>
    <mergeCell ref="BG17:BM17"/>
    <mergeCell ref="BN17:BR17"/>
    <mergeCell ref="BS17:BW17"/>
    <mergeCell ref="BX17:CD17"/>
    <mergeCell ref="HA16:HG16"/>
    <mergeCell ref="HH16:HL16"/>
    <mergeCell ref="HM16:HQ16"/>
    <mergeCell ref="HR16:HW16"/>
    <mergeCell ref="HX16:IE16"/>
    <mergeCell ref="A17:E17"/>
    <mergeCell ref="F17:AB17"/>
    <mergeCell ref="AC17:AI17"/>
    <mergeCell ref="AJ17:AN17"/>
    <mergeCell ref="AO17:AS17"/>
    <mergeCell ref="FL16:FR16"/>
    <mergeCell ref="FS16:FY16"/>
    <mergeCell ref="FZ16:GF16"/>
    <mergeCell ref="GG16:GN16"/>
    <mergeCell ref="GO16:GS16"/>
    <mergeCell ref="GT16:GZ16"/>
    <mergeCell ref="EA16:EE16"/>
    <mergeCell ref="EF16:EL16"/>
    <mergeCell ref="EM16:ER16"/>
    <mergeCell ref="ES16:EY16"/>
    <mergeCell ref="EZ16:FF16"/>
    <mergeCell ref="FG16:FK16"/>
    <mergeCell ref="CR16:CV16"/>
    <mergeCell ref="CW16:DA16"/>
    <mergeCell ref="DB16:DH16"/>
    <mergeCell ref="DI16:DN16"/>
    <mergeCell ref="DO16:DU16"/>
    <mergeCell ref="DV16:DZ16"/>
    <mergeCell ref="HR13:HW13"/>
    <mergeCell ref="AO16:AS16"/>
    <mergeCell ref="AT16:AZ16"/>
    <mergeCell ref="BA16:BF16"/>
    <mergeCell ref="BG16:BM16"/>
    <mergeCell ref="BN16:BR16"/>
    <mergeCell ref="BS16:BW16"/>
    <mergeCell ref="BX16:CD16"/>
    <mergeCell ref="CE16:CJ16"/>
    <mergeCell ref="CK16:CQ16"/>
    <mergeCell ref="GG13:GN13"/>
    <mergeCell ref="GO13:GS13"/>
    <mergeCell ref="GT13:GZ13"/>
    <mergeCell ref="HA13:HG13"/>
    <mergeCell ref="HH13:HL13"/>
    <mergeCell ref="HM13:HQ13"/>
    <mergeCell ref="ES13:EY13"/>
    <mergeCell ref="EZ13:FF13"/>
    <mergeCell ref="FG13:FK13"/>
    <mergeCell ref="FL13:FR13"/>
    <mergeCell ref="FS13:FY13"/>
    <mergeCell ref="FZ13:GF13"/>
    <mergeCell ref="DI13:DN13"/>
    <mergeCell ref="DO13:DU13"/>
    <mergeCell ref="DV13:DZ13"/>
    <mergeCell ref="EA13:EE13"/>
    <mergeCell ref="EF13:EL13"/>
    <mergeCell ref="EM13:ER13"/>
    <mergeCell ref="BX13:CD13"/>
    <mergeCell ref="CE13:CJ13"/>
    <mergeCell ref="CK13:CQ13"/>
    <mergeCell ref="CR13:CV13"/>
    <mergeCell ref="CW13:DA13"/>
    <mergeCell ref="DB13:DH13"/>
    <mergeCell ref="A13:E13"/>
    <mergeCell ref="F13:AB13"/>
    <mergeCell ref="AC13:AI13"/>
    <mergeCell ref="AJ13:AN13"/>
    <mergeCell ref="AO13:AS13"/>
    <mergeCell ref="AT13:AZ13"/>
    <mergeCell ref="AC11:BF12"/>
    <mergeCell ref="BG11:CJ12"/>
    <mergeCell ref="CK11:DN12"/>
    <mergeCell ref="DO11:ER12"/>
    <mergeCell ref="GT12:HW12"/>
    <mergeCell ref="HX12:IE13"/>
    <mergeCell ref="BA13:BF13"/>
    <mergeCell ref="BG13:BM13"/>
    <mergeCell ref="BN13:BR13"/>
    <mergeCell ref="BS13:BW13"/>
    <mergeCell ref="AJ16:AN16"/>
    <mergeCell ref="ES11:IE11"/>
    <mergeCell ref="ES12:FR12"/>
    <mergeCell ref="FS12:GS12"/>
    <mergeCell ref="HG1:IE1"/>
    <mergeCell ref="A2:IE2"/>
    <mergeCell ref="HB4:IE4"/>
    <mergeCell ref="HD6:IE6"/>
    <mergeCell ref="A11:E12"/>
    <mergeCell ref="F11:AB12"/>
    <mergeCell ref="A16:E16"/>
    <mergeCell ref="F16:AB16"/>
    <mergeCell ref="AC16:AI16"/>
    <mergeCell ref="A25:AB25"/>
    <mergeCell ref="AC25:AI25"/>
    <mergeCell ref="A55:E55"/>
    <mergeCell ref="F55:AB55"/>
    <mergeCell ref="AC35:AI35"/>
    <mergeCell ref="AC38:AI38"/>
    <mergeCell ref="AC39:AI39"/>
    <mergeCell ref="AC44:AI44"/>
    <mergeCell ref="AJ55:AN55"/>
    <mergeCell ref="AC49:AI49"/>
    <mergeCell ref="AC46:AI46"/>
    <mergeCell ref="AC47:AI47"/>
    <mergeCell ref="AC48:AI48"/>
    <mergeCell ref="AJ48:AN48"/>
    <mergeCell ref="AC54:AI54"/>
    <mergeCell ref="HH55:HL55"/>
    <mergeCell ref="EM55:ER55"/>
    <mergeCell ref="ES55:EY55"/>
    <mergeCell ref="EZ55:FF55"/>
    <mergeCell ref="FG55:FK55"/>
    <mergeCell ref="AO55:AS55"/>
    <mergeCell ref="AT55:AZ55"/>
    <mergeCell ref="BA55:BF55"/>
    <mergeCell ref="BG55:BM55"/>
    <mergeCell ref="BN55:BR55"/>
    <mergeCell ref="GG55:GN55"/>
    <mergeCell ref="GO55:GS55"/>
    <mergeCell ref="GT55:GZ55"/>
    <mergeCell ref="BX55:CD55"/>
    <mergeCell ref="CE55:CJ55"/>
    <mergeCell ref="CK55:CQ55"/>
    <mergeCell ref="CR55:CV55"/>
    <mergeCell ref="CW55:DA55"/>
    <mergeCell ref="HA55:HG55"/>
    <mergeCell ref="DB55:DH55"/>
    <mergeCell ref="DI55:DN55"/>
    <mergeCell ref="DO55:DU55"/>
    <mergeCell ref="DV55:DZ55"/>
    <mergeCell ref="EA55:EE55"/>
    <mergeCell ref="EF55:EL55"/>
    <mergeCell ref="FL55:FR55"/>
    <mergeCell ref="FS55:FY55"/>
    <mergeCell ref="FZ55:GF55"/>
    <mergeCell ref="FZ72:GF72"/>
    <mergeCell ref="HM55:HQ55"/>
    <mergeCell ref="HR55:HW55"/>
    <mergeCell ref="HX55:IE55"/>
    <mergeCell ref="AC27:AI27"/>
    <mergeCell ref="AC28:AI28"/>
    <mergeCell ref="AC29:AI29"/>
    <mergeCell ref="AC31:AI31"/>
    <mergeCell ref="AC32:AI32"/>
    <mergeCell ref="BS50:BW50"/>
    <mergeCell ref="GO72:GS72"/>
    <mergeCell ref="GT72:GZ72"/>
    <mergeCell ref="HA72:HG72"/>
    <mergeCell ref="HH72:HL72"/>
    <mergeCell ref="HM72:HQ72"/>
    <mergeCell ref="ES72:EY72"/>
    <mergeCell ref="EZ72:FF72"/>
    <mergeCell ref="FG72:FK72"/>
    <mergeCell ref="FL72:FR72"/>
    <mergeCell ref="FS72:FY72"/>
    <mergeCell ref="HR72:HW72"/>
    <mergeCell ref="HX72:IE72"/>
    <mergeCell ref="A14:E14"/>
    <mergeCell ref="F14:AB14"/>
    <mergeCell ref="AC14:AI14"/>
    <mergeCell ref="AJ14:AN14"/>
    <mergeCell ref="AO14:AS14"/>
    <mergeCell ref="AT14:AZ14"/>
    <mergeCell ref="BA14:BF14"/>
    <mergeCell ref="GG72:GN72"/>
    <mergeCell ref="DV14:DZ14"/>
    <mergeCell ref="BG14:BM14"/>
    <mergeCell ref="BN14:BR14"/>
    <mergeCell ref="BS14:BW14"/>
    <mergeCell ref="BX14:CD14"/>
    <mergeCell ref="CE14:CJ14"/>
    <mergeCell ref="CK14:CQ14"/>
    <mergeCell ref="CR14:CV14"/>
    <mergeCell ref="CW14:DA14"/>
    <mergeCell ref="DB14:DH14"/>
    <mergeCell ref="GT14:GZ14"/>
    <mergeCell ref="EA14:EE14"/>
    <mergeCell ref="EF14:EL14"/>
    <mergeCell ref="EM14:ER14"/>
    <mergeCell ref="ES14:EY14"/>
    <mergeCell ref="EZ14:FF14"/>
    <mergeCell ref="FG14:FK14"/>
    <mergeCell ref="HA14:HG14"/>
    <mergeCell ref="HH14:HL14"/>
    <mergeCell ref="HM14:HQ14"/>
    <mergeCell ref="HR14:HW14"/>
    <mergeCell ref="HX14:IE14"/>
    <mergeCell ref="FL14:FR14"/>
    <mergeCell ref="FS14:FY14"/>
    <mergeCell ref="FZ14:GF14"/>
    <mergeCell ref="GG14:GN14"/>
    <mergeCell ref="GO14:GS14"/>
    <mergeCell ref="A51:E51"/>
    <mergeCell ref="F51:AB51"/>
    <mergeCell ref="AC51:AI51"/>
    <mergeCell ref="AJ51:AN51"/>
    <mergeCell ref="AO51:AS51"/>
    <mergeCell ref="AT51:AZ51"/>
    <mergeCell ref="BG51:BM51"/>
    <mergeCell ref="BN51:BR51"/>
    <mergeCell ref="BS51:BW51"/>
    <mergeCell ref="BX51:CD51"/>
    <mergeCell ref="CE51:CJ51"/>
    <mergeCell ref="DI51:DN51"/>
    <mergeCell ref="DI14:DN14"/>
    <mergeCell ref="DO51:DU51"/>
    <mergeCell ref="DO14:DU14"/>
    <mergeCell ref="A15:IE15"/>
    <mergeCell ref="A26:IE26"/>
    <mergeCell ref="AC45:AI45"/>
    <mergeCell ref="ES51:EY51"/>
    <mergeCell ref="EZ51:FF51"/>
    <mergeCell ref="FG51:FK51"/>
    <mergeCell ref="FL51:FR51"/>
    <mergeCell ref="DA3:EA3"/>
    <mergeCell ref="DV51:DZ51"/>
    <mergeCell ref="EA51:EE51"/>
    <mergeCell ref="EF51:EL51"/>
    <mergeCell ref="EM51:ER51"/>
    <mergeCell ref="CJ5:CW5"/>
    <mergeCell ref="CK51:CQ51"/>
    <mergeCell ref="CR51:CV51"/>
    <mergeCell ref="CW51:DA51"/>
    <mergeCell ref="DB51:DH51"/>
    <mergeCell ref="HH51:HL51"/>
    <mergeCell ref="HM51:HQ51"/>
    <mergeCell ref="HR51:HW51"/>
    <mergeCell ref="HX51:IE51"/>
    <mergeCell ref="FS51:FY51"/>
    <mergeCell ref="FZ51:GF51"/>
    <mergeCell ref="GG51:GN51"/>
    <mergeCell ref="GO51:GS51"/>
    <mergeCell ref="GT51:GZ51"/>
    <mergeCell ref="HA51:HG51"/>
    <mergeCell ref="A23:E23"/>
    <mergeCell ref="F23:AB23"/>
    <mergeCell ref="AC23:AI23"/>
    <mergeCell ref="AJ23:AN23"/>
    <mergeCell ref="AO23:AS23"/>
    <mergeCell ref="AT23:AZ23"/>
    <mergeCell ref="BA23:BF23"/>
    <mergeCell ref="BG23:BM23"/>
    <mergeCell ref="BN23:BR23"/>
    <mergeCell ref="BS23:BW23"/>
    <mergeCell ref="BX23:CD23"/>
    <mergeCell ref="CE23:CJ23"/>
    <mergeCell ref="CK23:CQ23"/>
    <mergeCell ref="CR23:CV23"/>
    <mergeCell ref="CW23:DA23"/>
    <mergeCell ref="DB23:DH23"/>
    <mergeCell ref="DI23:DN23"/>
    <mergeCell ref="DO23:DU23"/>
    <mergeCell ref="DV23:DZ23"/>
    <mergeCell ref="EA23:EE23"/>
    <mergeCell ref="EF23:EL23"/>
    <mergeCell ref="EM23:ER23"/>
    <mergeCell ref="ES23:EY23"/>
    <mergeCell ref="EZ23:FF23"/>
    <mergeCell ref="FG23:FK23"/>
    <mergeCell ref="FL23:FR23"/>
    <mergeCell ref="FS23:FY23"/>
    <mergeCell ref="FZ23:GF23"/>
    <mergeCell ref="GG23:GN23"/>
    <mergeCell ref="GO23:GS23"/>
    <mergeCell ref="GT23:GZ23"/>
    <mergeCell ref="HA23:HG23"/>
    <mergeCell ref="HH23:HL23"/>
    <mergeCell ref="HM23:HQ23"/>
    <mergeCell ref="HR23:HW23"/>
    <mergeCell ref="HX23:IE23"/>
    <mergeCell ref="A36:E36"/>
    <mergeCell ref="F36:AB36"/>
    <mergeCell ref="AC36:AI36"/>
    <mergeCell ref="AJ36:AN36"/>
    <mergeCell ref="AO36:AS36"/>
    <mergeCell ref="AT36:AZ36"/>
    <mergeCell ref="CE36:CJ36"/>
    <mergeCell ref="CW36:DA36"/>
    <mergeCell ref="DB36:DH36"/>
    <mergeCell ref="DI36:DN36"/>
    <mergeCell ref="DO36:DU36"/>
    <mergeCell ref="DV36:DZ36"/>
    <mergeCell ref="HM36:HQ36"/>
    <mergeCell ref="HR36:HW36"/>
    <mergeCell ref="HX36:IE36"/>
    <mergeCell ref="FS36:FY36"/>
    <mergeCell ref="FZ36:GF36"/>
    <mergeCell ref="GG36:GN36"/>
    <mergeCell ref="GO36:GS36"/>
    <mergeCell ref="GT36:GZ36"/>
    <mergeCell ref="HA36:HG36"/>
    <mergeCell ref="BG24:BM24"/>
    <mergeCell ref="BN24:BR24"/>
    <mergeCell ref="BS24:BW24"/>
    <mergeCell ref="BX24:CD24"/>
    <mergeCell ref="CE24:CJ24"/>
    <mergeCell ref="HH36:HL36"/>
    <mergeCell ref="EM36:ER36"/>
    <mergeCell ref="ES36:EY36"/>
    <mergeCell ref="EZ36:FF36"/>
    <mergeCell ref="FG36:FK36"/>
    <mergeCell ref="FL36:FR36"/>
    <mergeCell ref="EA36:EE36"/>
    <mergeCell ref="EF36:EL36"/>
    <mergeCell ref="A24:E24"/>
    <mergeCell ref="F24:AB24"/>
    <mergeCell ref="AC24:AI24"/>
    <mergeCell ref="AJ24:AN24"/>
    <mergeCell ref="AO24:AS24"/>
    <mergeCell ref="AT24:AZ24"/>
    <mergeCell ref="BA24:BF24"/>
    <mergeCell ref="HX24:IE24"/>
    <mergeCell ref="A50:E50"/>
    <mergeCell ref="F50:AB50"/>
    <mergeCell ref="AC50:AI50"/>
    <mergeCell ref="AJ50:AN50"/>
    <mergeCell ref="AO50:AS50"/>
    <mergeCell ref="AT50:AZ50"/>
    <mergeCell ref="BA50:BF50"/>
    <mergeCell ref="BG50:BM50"/>
    <mergeCell ref="BN50:BR50"/>
    <mergeCell ref="BX50:CD50"/>
    <mergeCell ref="CE50:CJ50"/>
    <mergeCell ref="CK50:CQ50"/>
    <mergeCell ref="CR50:CV50"/>
    <mergeCell ref="CW50:DA50"/>
    <mergeCell ref="DB50:DH50"/>
    <mergeCell ref="DI50:DN50"/>
    <mergeCell ref="DO50:DU50"/>
    <mergeCell ref="DV50:DZ50"/>
    <mergeCell ref="EA50:EE50"/>
    <mergeCell ref="EF50:EL50"/>
    <mergeCell ref="EM50:ER50"/>
    <mergeCell ref="ES50:EY50"/>
    <mergeCell ref="EZ50:FF50"/>
    <mergeCell ref="FG50:FK50"/>
    <mergeCell ref="FL50:FR50"/>
    <mergeCell ref="FS50:FY50"/>
    <mergeCell ref="FZ50:GF50"/>
    <mergeCell ref="GG50:GN50"/>
    <mergeCell ref="GO50:GS50"/>
    <mergeCell ref="GT50:GZ50"/>
    <mergeCell ref="HA50:HG50"/>
    <mergeCell ref="HH50:HL50"/>
    <mergeCell ref="HM50:HQ50"/>
    <mergeCell ref="HR50:HW50"/>
    <mergeCell ref="HX50:IE50"/>
    <mergeCell ref="A60:E60"/>
    <mergeCell ref="F60:AB60"/>
    <mergeCell ref="AC60:AI60"/>
    <mergeCell ref="AJ60:AN60"/>
    <mergeCell ref="AO60:AS60"/>
    <mergeCell ref="AT60:AZ60"/>
    <mergeCell ref="BA60:BF60"/>
    <mergeCell ref="BG60:BM60"/>
    <mergeCell ref="BN60:BR60"/>
    <mergeCell ref="BS60:BW60"/>
    <mergeCell ref="BX60:CD60"/>
    <mergeCell ref="CE60:CJ60"/>
    <mergeCell ref="CK60:CQ60"/>
    <mergeCell ref="CR60:CV60"/>
    <mergeCell ref="CW60:DA60"/>
    <mergeCell ref="DB60:DH60"/>
    <mergeCell ref="DI60:DN60"/>
    <mergeCell ref="DO60:DU60"/>
    <mergeCell ref="DV60:DZ60"/>
    <mergeCell ref="EA60:EE60"/>
    <mergeCell ref="EF60:EL60"/>
    <mergeCell ref="EM60:ER60"/>
    <mergeCell ref="ES60:EY60"/>
    <mergeCell ref="EZ60:FF60"/>
    <mergeCell ref="FG60:FK60"/>
    <mergeCell ref="FL60:FR60"/>
    <mergeCell ref="HH60:HL60"/>
    <mergeCell ref="HM60:HQ60"/>
    <mergeCell ref="HR60:HW60"/>
    <mergeCell ref="HX60:IE60"/>
    <mergeCell ref="FS60:FY60"/>
    <mergeCell ref="FZ60:GF60"/>
    <mergeCell ref="GG60:GN60"/>
    <mergeCell ref="GO60:GS60"/>
    <mergeCell ref="GT60:GZ60"/>
    <mergeCell ref="HA60:HG60"/>
    <mergeCell ref="A64:E64"/>
    <mergeCell ref="A65:E65"/>
    <mergeCell ref="F64:AB64"/>
    <mergeCell ref="F65:AB65"/>
    <mergeCell ref="AC64:AI64"/>
    <mergeCell ref="AC65:AI65"/>
    <mergeCell ref="AJ64:AN64"/>
    <mergeCell ref="AO64:AS64"/>
    <mergeCell ref="AT64:AZ64"/>
    <mergeCell ref="BA64:BF64"/>
    <mergeCell ref="AJ65:AN65"/>
    <mergeCell ref="AO65:AS65"/>
    <mergeCell ref="AT65:AZ65"/>
    <mergeCell ref="BA65:BF65"/>
    <mergeCell ref="BG64:BM64"/>
    <mergeCell ref="BG65:BM65"/>
    <mergeCell ref="BN64:BR64"/>
    <mergeCell ref="BS64:BW64"/>
    <mergeCell ref="BX64:CD64"/>
    <mergeCell ref="CE64:CJ64"/>
    <mergeCell ref="CK64:CQ64"/>
    <mergeCell ref="CR64:CV64"/>
    <mergeCell ref="CW64:DA64"/>
    <mergeCell ref="DB64:DH64"/>
    <mergeCell ref="DI64:DN64"/>
    <mergeCell ref="DO64:DU64"/>
    <mergeCell ref="DV64:DZ64"/>
    <mergeCell ref="EA64:EE64"/>
    <mergeCell ref="EF64:EL64"/>
    <mergeCell ref="EM64:ER64"/>
    <mergeCell ref="BN65:BR65"/>
    <mergeCell ref="BS65:BW65"/>
    <mergeCell ref="BX65:CD65"/>
    <mergeCell ref="CE65:CJ65"/>
    <mergeCell ref="CK65:CQ65"/>
    <mergeCell ref="CR65:CV65"/>
    <mergeCell ref="CW65:DA65"/>
    <mergeCell ref="DB65:DH65"/>
    <mergeCell ref="DI65:DN65"/>
    <mergeCell ref="DO65:DU65"/>
    <mergeCell ref="DV65:DZ65"/>
    <mergeCell ref="EA65:EE65"/>
    <mergeCell ref="EF65:EL65"/>
    <mergeCell ref="EM65:ER65"/>
    <mergeCell ref="ES64:EY64"/>
    <mergeCell ref="EZ64:FF64"/>
    <mergeCell ref="FG64:FK64"/>
    <mergeCell ref="FL64:FR64"/>
    <mergeCell ref="FS64:FY64"/>
    <mergeCell ref="FZ64:GF64"/>
    <mergeCell ref="GG64:GN64"/>
    <mergeCell ref="GO64:GS64"/>
    <mergeCell ref="GT64:GZ64"/>
    <mergeCell ref="HA64:HG64"/>
    <mergeCell ref="HH64:HL64"/>
    <mergeCell ref="HM64:HQ64"/>
    <mergeCell ref="HR64:HW64"/>
    <mergeCell ref="HX64:IE64"/>
    <mergeCell ref="ES65:EY65"/>
    <mergeCell ref="EZ65:FF65"/>
    <mergeCell ref="FG65:FK65"/>
    <mergeCell ref="FL65:FR65"/>
    <mergeCell ref="FS65:FY65"/>
    <mergeCell ref="FZ65:GF65"/>
    <mergeCell ref="HR65:HW65"/>
    <mergeCell ref="HX65:IE65"/>
    <mergeCell ref="GG65:GN65"/>
    <mergeCell ref="GO65:GS65"/>
    <mergeCell ref="GT65:GZ65"/>
    <mergeCell ref="HA65:HG65"/>
    <mergeCell ref="HH65:HL65"/>
    <mergeCell ref="HM65:HQ65"/>
  </mergeCells>
  <printOptions/>
  <pageMargins left="0.25" right="0.2" top="0.23" bottom="0.22" header="0.1968503937007874" footer="0.1968503937007874"/>
  <pageSetup horizontalDpi="600" verticalDpi="600" orientation="landscape" paperSize="9" scale="67" r:id="rId3"/>
  <rowBreaks count="1" manualBreakCount="1">
    <brk id="41" max="238" man="1"/>
  </rowBreaks>
  <ignoredErrors>
    <ignoredError sqref="BG69 BG52 AC6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48"/>
  <sheetViews>
    <sheetView view="pageBreakPreview" zoomScaleSheetLayoutView="100" workbookViewId="0" topLeftCell="A1">
      <selection activeCell="AX25" sqref="AX25:BF25"/>
    </sheetView>
  </sheetViews>
  <sheetFormatPr defaultColWidth="0.875" defaultRowHeight="12.75"/>
  <cols>
    <col min="1" max="53" width="0.875" style="1" customWidth="1"/>
    <col min="54" max="16384" width="0.875" style="1" customWidth="1"/>
  </cols>
  <sheetData>
    <row r="1" spans="132:155" ht="9.75" customHeight="1"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 t="s">
        <v>58</v>
      </c>
    </row>
    <row r="2" spans="131:155" ht="9.75" customHeight="1"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1" t="s">
        <v>59</v>
      </c>
    </row>
    <row r="3" spans="131:155" ht="9.75" customHeight="1"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1" t="s">
        <v>60</v>
      </c>
    </row>
    <row r="4" spans="1:155" s="12" customFormat="1" ht="14.25" customHeight="1">
      <c r="A4" s="226" t="s">
        <v>280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7"/>
      <c r="BK4" s="357"/>
      <c r="BL4" s="357"/>
      <c r="BM4" s="357"/>
      <c r="BN4" s="357"/>
      <c r="BO4" s="357"/>
      <c r="BP4" s="357"/>
      <c r="BQ4" s="357"/>
      <c r="BR4" s="357"/>
      <c r="BS4" s="357"/>
      <c r="BT4" s="357"/>
      <c r="BU4" s="357"/>
      <c r="BV4" s="357"/>
      <c r="BW4" s="357"/>
      <c r="BX4" s="357"/>
      <c r="BY4" s="357"/>
      <c r="BZ4" s="357"/>
      <c r="CA4" s="357"/>
      <c r="CB4" s="357"/>
      <c r="CC4" s="357"/>
      <c r="CD4" s="357"/>
      <c r="CE4" s="357"/>
      <c r="CF4" s="357"/>
      <c r="CG4" s="357"/>
      <c r="CH4" s="357"/>
      <c r="CI4" s="357"/>
      <c r="CJ4" s="357"/>
      <c r="CK4" s="357"/>
      <c r="CL4" s="357"/>
      <c r="CM4" s="357"/>
      <c r="CN4" s="357"/>
      <c r="CO4" s="357"/>
      <c r="CP4" s="357"/>
      <c r="CQ4" s="357"/>
      <c r="CR4" s="357"/>
      <c r="CS4" s="357"/>
      <c r="CT4" s="357"/>
      <c r="CU4" s="357"/>
      <c r="CV4" s="357"/>
      <c r="CW4" s="357"/>
      <c r="CX4" s="357"/>
      <c r="CY4" s="357"/>
      <c r="CZ4" s="357"/>
      <c r="DA4" s="357"/>
      <c r="DB4" s="357"/>
      <c r="DC4" s="357"/>
      <c r="DD4" s="357"/>
      <c r="DE4" s="357"/>
      <c r="DF4" s="357"/>
      <c r="DG4" s="357"/>
      <c r="DH4" s="357"/>
      <c r="DI4" s="357"/>
      <c r="DJ4" s="357"/>
      <c r="DK4" s="357"/>
      <c r="DL4" s="357"/>
      <c r="DM4" s="357"/>
      <c r="DN4" s="357"/>
      <c r="DO4" s="357"/>
      <c r="DP4" s="357"/>
      <c r="DQ4" s="357"/>
      <c r="DR4" s="357"/>
      <c r="DS4" s="357"/>
      <c r="DT4" s="357"/>
      <c r="DU4" s="357"/>
      <c r="DV4" s="357"/>
      <c r="DW4" s="357"/>
      <c r="DX4" s="357"/>
      <c r="DY4" s="357"/>
      <c r="DZ4" s="357"/>
      <c r="EA4" s="357"/>
      <c r="EB4" s="357"/>
      <c r="EC4" s="357"/>
      <c r="ED4" s="357"/>
      <c r="EE4" s="357"/>
      <c r="EF4" s="357"/>
      <c r="EG4" s="357"/>
      <c r="EH4" s="357"/>
      <c r="EI4" s="357"/>
      <c r="EJ4" s="357"/>
      <c r="EK4" s="357"/>
      <c r="EL4" s="357"/>
      <c r="EM4" s="357"/>
      <c r="EN4" s="357"/>
      <c r="EO4" s="357"/>
      <c r="EP4" s="357"/>
      <c r="EQ4" s="357"/>
      <c r="ER4" s="357"/>
      <c r="ES4" s="357"/>
      <c r="ET4" s="357"/>
      <c r="EU4" s="357"/>
      <c r="EV4" s="357"/>
      <c r="EW4" s="357"/>
      <c r="EX4" s="357"/>
      <c r="EY4" s="357"/>
    </row>
    <row r="5" spans="1:155" s="12" customFormat="1" ht="14.25" customHeight="1">
      <c r="A5" s="357" t="s">
        <v>61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7"/>
      <c r="BM5" s="357"/>
      <c r="BN5" s="357"/>
      <c r="BO5" s="357"/>
      <c r="BP5" s="357"/>
      <c r="BQ5" s="357"/>
      <c r="BR5" s="357"/>
      <c r="BS5" s="357"/>
      <c r="BT5" s="357"/>
      <c r="BU5" s="357"/>
      <c r="BV5" s="357"/>
      <c r="BW5" s="357"/>
      <c r="BX5" s="357"/>
      <c r="BY5" s="357"/>
      <c r="BZ5" s="357"/>
      <c r="CA5" s="357"/>
      <c r="CB5" s="357"/>
      <c r="CC5" s="357"/>
      <c r="CD5" s="357"/>
      <c r="CE5" s="357"/>
      <c r="CF5" s="357"/>
      <c r="CG5" s="357"/>
      <c r="CH5" s="357"/>
      <c r="CI5" s="357"/>
      <c r="CJ5" s="357"/>
      <c r="CK5" s="357"/>
      <c r="CL5" s="357"/>
      <c r="CM5" s="357"/>
      <c r="CN5" s="357"/>
      <c r="CO5" s="357"/>
      <c r="CP5" s="357"/>
      <c r="CQ5" s="357"/>
      <c r="CR5" s="357"/>
      <c r="CS5" s="357"/>
      <c r="CT5" s="357"/>
      <c r="CU5" s="357"/>
      <c r="CV5" s="357"/>
      <c r="CW5" s="357"/>
      <c r="CX5" s="357"/>
      <c r="CY5" s="357"/>
      <c r="CZ5" s="357"/>
      <c r="DA5" s="357"/>
      <c r="DB5" s="357"/>
      <c r="DC5" s="357"/>
      <c r="DD5" s="357"/>
      <c r="DE5" s="357"/>
      <c r="DF5" s="357"/>
      <c r="DG5" s="357"/>
      <c r="DH5" s="357"/>
      <c r="DI5" s="357"/>
      <c r="DJ5" s="357"/>
      <c r="DK5" s="357"/>
      <c r="DL5" s="357"/>
      <c r="DM5" s="357"/>
      <c r="DN5" s="357"/>
      <c r="DO5" s="357"/>
      <c r="DP5" s="357"/>
      <c r="DQ5" s="357"/>
      <c r="DR5" s="357"/>
      <c r="DS5" s="357"/>
      <c r="DT5" s="357"/>
      <c r="DU5" s="357"/>
      <c r="DV5" s="357"/>
      <c r="DW5" s="357"/>
      <c r="DX5" s="357"/>
      <c r="DY5" s="357"/>
      <c r="DZ5" s="357"/>
      <c r="EA5" s="357"/>
      <c r="EB5" s="357"/>
      <c r="EC5" s="357"/>
      <c r="ED5" s="357"/>
      <c r="EE5" s="357"/>
      <c r="EF5" s="357"/>
      <c r="EG5" s="357"/>
      <c r="EH5" s="357"/>
      <c r="EI5" s="357"/>
      <c r="EJ5" s="357"/>
      <c r="EK5" s="357"/>
      <c r="EL5" s="357"/>
      <c r="EM5" s="357"/>
      <c r="EN5" s="357"/>
      <c r="EO5" s="357"/>
      <c r="EP5" s="357"/>
      <c r="EQ5" s="357"/>
      <c r="ER5" s="357"/>
      <c r="ES5" s="357"/>
      <c r="ET5" s="357"/>
      <c r="EU5" s="357"/>
      <c r="EV5" s="357"/>
      <c r="EW5" s="357"/>
      <c r="EX5" s="357"/>
      <c r="EY5" s="357"/>
    </row>
    <row r="6" spans="67:155" ht="23.25" customHeight="1">
      <c r="BO6" s="224" t="str">
        <f>'7.1.'!DD3</f>
        <v>по состоянию на 15.11.2016 г.</v>
      </c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5"/>
      <c r="CO6" s="225"/>
      <c r="DW6" s="3"/>
      <c r="DX6" s="3"/>
      <c r="DY6" s="3"/>
      <c r="DZ6" s="3"/>
      <c r="EA6" s="3"/>
      <c r="EB6" s="167" t="s">
        <v>182</v>
      </c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</row>
    <row r="7" spans="126:155" ht="12.75">
      <c r="DV7" s="222" t="s">
        <v>289</v>
      </c>
      <c r="DW7" s="356"/>
      <c r="DX7" s="356"/>
      <c r="DY7" s="356"/>
      <c r="DZ7" s="356"/>
      <c r="EA7" s="356"/>
      <c r="EB7" s="356"/>
      <c r="EC7" s="356"/>
      <c r="ED7" s="356"/>
      <c r="EE7" s="356"/>
      <c r="EF7" s="356"/>
      <c r="EG7" s="356"/>
      <c r="EH7" s="356"/>
      <c r="EI7" s="356"/>
      <c r="EJ7" s="356"/>
      <c r="EK7" s="356"/>
      <c r="EL7" s="356"/>
      <c r="EM7" s="356"/>
      <c r="EN7" s="356"/>
      <c r="EO7" s="356"/>
      <c r="EP7" s="356"/>
      <c r="EQ7" s="356"/>
      <c r="ER7" s="356"/>
      <c r="ES7" s="356"/>
      <c r="ET7" s="356"/>
      <c r="EU7" s="356"/>
      <c r="EV7" s="356"/>
      <c r="EW7" s="356"/>
      <c r="EX7" s="356"/>
      <c r="EY7" s="356"/>
    </row>
    <row r="8" spans="127:155" ht="12">
      <c r="DW8" s="3"/>
      <c r="DX8" s="222" t="s">
        <v>183</v>
      </c>
      <c r="DY8" s="222"/>
      <c r="DZ8" s="222"/>
      <c r="EA8" s="222"/>
      <c r="EB8" s="222"/>
      <c r="EC8" s="222"/>
      <c r="ED8" s="222"/>
      <c r="EE8" s="222"/>
      <c r="EF8" s="222"/>
      <c r="EG8" s="222"/>
      <c r="EH8" s="222"/>
      <c r="EI8" s="222"/>
      <c r="EJ8" s="222"/>
      <c r="EK8" s="222"/>
      <c r="EL8" s="222"/>
      <c r="EM8" s="222"/>
      <c r="EN8" s="222"/>
      <c r="EO8" s="222"/>
      <c r="EP8" s="222"/>
      <c r="EQ8" s="222"/>
      <c r="ER8" s="222"/>
      <c r="ES8" s="222"/>
      <c r="ET8" s="222"/>
      <c r="EU8" s="222"/>
      <c r="EV8" s="222"/>
      <c r="EW8" s="222"/>
      <c r="EX8" s="222"/>
      <c r="EY8" s="222"/>
    </row>
    <row r="9" spans="127:155" ht="12">
      <c r="DW9" s="4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</row>
    <row r="10" spans="127:155" ht="12">
      <c r="DW10" s="3"/>
      <c r="DX10" s="169" t="s">
        <v>11</v>
      </c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</row>
    <row r="11" spans="127:155" ht="12">
      <c r="DW11" s="170" t="s">
        <v>12</v>
      </c>
      <c r="DX11" s="170"/>
      <c r="DY11" s="171"/>
      <c r="DZ11" s="171"/>
      <c r="EA11" s="171"/>
      <c r="EB11" s="172" t="s">
        <v>12</v>
      </c>
      <c r="EC11" s="172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170">
        <v>20</v>
      </c>
      <c r="EP11" s="170"/>
      <c r="EQ11" s="170"/>
      <c r="ER11" s="173"/>
      <c r="ES11" s="173"/>
      <c r="ET11" s="173"/>
      <c r="EU11" s="3"/>
      <c r="EV11" s="6" t="s">
        <v>13</v>
      </c>
      <c r="EW11" s="3"/>
      <c r="EX11" s="3"/>
      <c r="EY11" s="6"/>
    </row>
    <row r="12" spans="127:155" ht="12"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5" t="s">
        <v>14</v>
      </c>
    </row>
    <row r="13" ht="6" customHeight="1" thickBot="1"/>
    <row r="14" spans="1:155" ht="10.5" customHeight="1">
      <c r="A14" s="358" t="s">
        <v>0</v>
      </c>
      <c r="B14" s="359"/>
      <c r="C14" s="359"/>
      <c r="D14" s="359"/>
      <c r="E14" s="359"/>
      <c r="F14" s="360"/>
      <c r="G14" s="367" t="s">
        <v>62</v>
      </c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59"/>
      <c r="AL14" s="359"/>
      <c r="AM14" s="359"/>
      <c r="AN14" s="360"/>
      <c r="AO14" s="370" t="s">
        <v>312</v>
      </c>
      <c r="AP14" s="371"/>
      <c r="AQ14" s="371"/>
      <c r="AR14" s="371"/>
      <c r="AS14" s="371"/>
      <c r="AT14" s="371"/>
      <c r="AU14" s="371"/>
      <c r="AV14" s="371"/>
      <c r="AW14" s="371"/>
      <c r="AX14" s="371"/>
      <c r="AY14" s="371"/>
      <c r="AZ14" s="371"/>
      <c r="BA14" s="371"/>
      <c r="BB14" s="371"/>
      <c r="BC14" s="371"/>
      <c r="BD14" s="371"/>
      <c r="BE14" s="371"/>
      <c r="BF14" s="371"/>
      <c r="BG14" s="371"/>
      <c r="BH14" s="371"/>
      <c r="BI14" s="371"/>
      <c r="BJ14" s="371"/>
      <c r="BK14" s="371"/>
      <c r="BL14" s="371"/>
      <c r="BM14" s="371"/>
      <c r="BN14" s="371"/>
      <c r="BO14" s="371"/>
      <c r="BP14" s="371"/>
      <c r="BQ14" s="371"/>
      <c r="BR14" s="371"/>
      <c r="BS14" s="371"/>
      <c r="BT14" s="371"/>
      <c r="BU14" s="371"/>
      <c r="BV14" s="371"/>
      <c r="BW14" s="371"/>
      <c r="BX14" s="371"/>
      <c r="BY14" s="371"/>
      <c r="BZ14" s="371"/>
      <c r="CA14" s="371"/>
      <c r="CB14" s="371"/>
      <c r="CC14" s="371"/>
      <c r="CD14" s="371"/>
      <c r="CE14" s="371"/>
      <c r="CF14" s="371"/>
      <c r="CG14" s="371"/>
      <c r="CH14" s="371"/>
      <c r="CI14" s="371"/>
      <c r="CJ14" s="371"/>
      <c r="CK14" s="371"/>
      <c r="CL14" s="371"/>
      <c r="CM14" s="371"/>
      <c r="CN14" s="371"/>
      <c r="CO14" s="371"/>
      <c r="CP14" s="371"/>
      <c r="CQ14" s="371"/>
      <c r="CR14" s="371"/>
      <c r="CS14" s="371"/>
      <c r="CT14" s="371"/>
      <c r="CU14" s="371"/>
      <c r="CV14" s="371"/>
      <c r="CW14" s="371"/>
      <c r="CX14" s="371"/>
      <c r="CY14" s="371"/>
      <c r="CZ14" s="371"/>
      <c r="DA14" s="371"/>
      <c r="DB14" s="371"/>
      <c r="DC14" s="371"/>
      <c r="DD14" s="371"/>
      <c r="DE14" s="371"/>
      <c r="DF14" s="371"/>
      <c r="DG14" s="371"/>
      <c r="DH14" s="371"/>
      <c r="DI14" s="371"/>
      <c r="DJ14" s="371"/>
      <c r="DK14" s="371"/>
      <c r="DL14" s="371"/>
      <c r="DM14" s="371"/>
      <c r="DN14" s="371"/>
      <c r="DO14" s="371"/>
      <c r="DP14" s="371"/>
      <c r="DQ14" s="371"/>
      <c r="DR14" s="371"/>
      <c r="DS14" s="371"/>
      <c r="DT14" s="371"/>
      <c r="DU14" s="371"/>
      <c r="DV14" s="371"/>
      <c r="DW14" s="371"/>
      <c r="DX14" s="371"/>
      <c r="DY14" s="371"/>
      <c r="DZ14" s="372"/>
      <c r="EA14" s="367" t="s">
        <v>10</v>
      </c>
      <c r="EB14" s="359"/>
      <c r="EC14" s="359"/>
      <c r="ED14" s="359"/>
      <c r="EE14" s="359"/>
      <c r="EF14" s="359"/>
      <c r="EG14" s="359"/>
      <c r="EH14" s="359"/>
      <c r="EI14" s="359"/>
      <c r="EJ14" s="359"/>
      <c r="EK14" s="359"/>
      <c r="EL14" s="359"/>
      <c r="EM14" s="359"/>
      <c r="EN14" s="359"/>
      <c r="EO14" s="359"/>
      <c r="EP14" s="359"/>
      <c r="EQ14" s="359"/>
      <c r="ER14" s="359"/>
      <c r="ES14" s="359"/>
      <c r="ET14" s="359"/>
      <c r="EU14" s="359"/>
      <c r="EV14" s="359"/>
      <c r="EW14" s="359"/>
      <c r="EX14" s="359"/>
      <c r="EY14" s="373"/>
    </row>
    <row r="15" spans="1:155" ht="10.5" customHeight="1">
      <c r="A15" s="361"/>
      <c r="B15" s="362"/>
      <c r="C15" s="362"/>
      <c r="D15" s="362"/>
      <c r="E15" s="362"/>
      <c r="F15" s="363"/>
      <c r="G15" s="368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3"/>
      <c r="AO15" s="376" t="s">
        <v>2</v>
      </c>
      <c r="AP15" s="377"/>
      <c r="AQ15" s="377"/>
      <c r="AR15" s="377"/>
      <c r="AS15" s="377"/>
      <c r="AT15" s="377"/>
      <c r="AU15" s="377"/>
      <c r="AV15" s="377"/>
      <c r="AW15" s="377"/>
      <c r="AX15" s="377"/>
      <c r="AY15" s="377"/>
      <c r="AZ15" s="377"/>
      <c r="BA15" s="377"/>
      <c r="BB15" s="377"/>
      <c r="BC15" s="377"/>
      <c r="BD15" s="377"/>
      <c r="BE15" s="377"/>
      <c r="BF15" s="378"/>
      <c r="BG15" s="376" t="s">
        <v>31</v>
      </c>
      <c r="BH15" s="377"/>
      <c r="BI15" s="377"/>
      <c r="BJ15" s="377"/>
      <c r="BK15" s="377"/>
      <c r="BL15" s="377"/>
      <c r="BM15" s="377"/>
      <c r="BN15" s="377"/>
      <c r="BO15" s="377"/>
      <c r="BP15" s="377"/>
      <c r="BQ15" s="377"/>
      <c r="BR15" s="377"/>
      <c r="BS15" s="377"/>
      <c r="BT15" s="377"/>
      <c r="BU15" s="377"/>
      <c r="BV15" s="377"/>
      <c r="BW15" s="377"/>
      <c r="BX15" s="378"/>
      <c r="BY15" s="376" t="s">
        <v>32</v>
      </c>
      <c r="BZ15" s="377"/>
      <c r="CA15" s="377"/>
      <c r="CB15" s="377"/>
      <c r="CC15" s="377"/>
      <c r="CD15" s="377"/>
      <c r="CE15" s="377"/>
      <c r="CF15" s="377"/>
      <c r="CG15" s="377"/>
      <c r="CH15" s="377"/>
      <c r="CI15" s="377"/>
      <c r="CJ15" s="377"/>
      <c r="CK15" s="377"/>
      <c r="CL15" s="377"/>
      <c r="CM15" s="377"/>
      <c r="CN15" s="377"/>
      <c r="CO15" s="377"/>
      <c r="CP15" s="378"/>
      <c r="CQ15" s="376" t="s">
        <v>33</v>
      </c>
      <c r="CR15" s="377"/>
      <c r="CS15" s="377"/>
      <c r="CT15" s="377"/>
      <c r="CU15" s="377"/>
      <c r="CV15" s="377"/>
      <c r="CW15" s="377"/>
      <c r="CX15" s="377"/>
      <c r="CY15" s="377"/>
      <c r="CZ15" s="377"/>
      <c r="DA15" s="377"/>
      <c r="DB15" s="377"/>
      <c r="DC15" s="377"/>
      <c r="DD15" s="377"/>
      <c r="DE15" s="377"/>
      <c r="DF15" s="377"/>
      <c r="DG15" s="377"/>
      <c r="DH15" s="378"/>
      <c r="DI15" s="376" t="s">
        <v>34</v>
      </c>
      <c r="DJ15" s="377"/>
      <c r="DK15" s="377"/>
      <c r="DL15" s="377"/>
      <c r="DM15" s="377"/>
      <c r="DN15" s="377"/>
      <c r="DO15" s="377"/>
      <c r="DP15" s="377"/>
      <c r="DQ15" s="377"/>
      <c r="DR15" s="377"/>
      <c r="DS15" s="377"/>
      <c r="DT15" s="377"/>
      <c r="DU15" s="377"/>
      <c r="DV15" s="377"/>
      <c r="DW15" s="377"/>
      <c r="DX15" s="377"/>
      <c r="DY15" s="377"/>
      <c r="DZ15" s="378"/>
      <c r="EA15" s="368"/>
      <c r="EB15" s="362"/>
      <c r="EC15" s="362"/>
      <c r="ED15" s="362"/>
      <c r="EE15" s="362"/>
      <c r="EF15" s="362"/>
      <c r="EG15" s="362"/>
      <c r="EH15" s="362"/>
      <c r="EI15" s="362"/>
      <c r="EJ15" s="362"/>
      <c r="EK15" s="362"/>
      <c r="EL15" s="362"/>
      <c r="EM15" s="362"/>
      <c r="EN15" s="362"/>
      <c r="EO15" s="362"/>
      <c r="EP15" s="362"/>
      <c r="EQ15" s="362"/>
      <c r="ER15" s="362"/>
      <c r="ES15" s="362"/>
      <c r="ET15" s="362"/>
      <c r="EU15" s="362"/>
      <c r="EV15" s="362"/>
      <c r="EW15" s="362"/>
      <c r="EX15" s="362"/>
      <c r="EY15" s="374"/>
    </row>
    <row r="16" spans="1:155" ht="24" customHeight="1" thickBot="1">
      <c r="A16" s="364"/>
      <c r="B16" s="365"/>
      <c r="C16" s="365"/>
      <c r="D16" s="365"/>
      <c r="E16" s="365"/>
      <c r="F16" s="366"/>
      <c r="G16" s="369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  <c r="AN16" s="366"/>
      <c r="AO16" s="379" t="s">
        <v>63</v>
      </c>
      <c r="AP16" s="380"/>
      <c r="AQ16" s="380"/>
      <c r="AR16" s="380"/>
      <c r="AS16" s="380"/>
      <c r="AT16" s="380"/>
      <c r="AU16" s="380"/>
      <c r="AV16" s="380"/>
      <c r="AW16" s="381"/>
      <c r="AX16" s="382" t="s">
        <v>276</v>
      </c>
      <c r="AY16" s="383"/>
      <c r="AZ16" s="383"/>
      <c r="BA16" s="383"/>
      <c r="BB16" s="383"/>
      <c r="BC16" s="383"/>
      <c r="BD16" s="383"/>
      <c r="BE16" s="383"/>
      <c r="BF16" s="384"/>
      <c r="BG16" s="379" t="s">
        <v>3</v>
      </c>
      <c r="BH16" s="380"/>
      <c r="BI16" s="380"/>
      <c r="BJ16" s="380"/>
      <c r="BK16" s="380"/>
      <c r="BL16" s="380"/>
      <c r="BM16" s="380"/>
      <c r="BN16" s="380"/>
      <c r="BO16" s="381"/>
      <c r="BP16" s="379" t="s">
        <v>4</v>
      </c>
      <c r="BQ16" s="380"/>
      <c r="BR16" s="380"/>
      <c r="BS16" s="380"/>
      <c r="BT16" s="380"/>
      <c r="BU16" s="380"/>
      <c r="BV16" s="380"/>
      <c r="BW16" s="380"/>
      <c r="BX16" s="381"/>
      <c r="BY16" s="379" t="s">
        <v>3</v>
      </c>
      <c r="BZ16" s="380"/>
      <c r="CA16" s="380"/>
      <c r="CB16" s="380"/>
      <c r="CC16" s="380"/>
      <c r="CD16" s="380"/>
      <c r="CE16" s="380"/>
      <c r="CF16" s="380"/>
      <c r="CG16" s="381"/>
      <c r="CH16" s="379" t="s">
        <v>4</v>
      </c>
      <c r="CI16" s="380"/>
      <c r="CJ16" s="380"/>
      <c r="CK16" s="380"/>
      <c r="CL16" s="380"/>
      <c r="CM16" s="380"/>
      <c r="CN16" s="380"/>
      <c r="CO16" s="380"/>
      <c r="CP16" s="381"/>
      <c r="CQ16" s="379" t="s">
        <v>3</v>
      </c>
      <c r="CR16" s="380"/>
      <c r="CS16" s="380"/>
      <c r="CT16" s="380"/>
      <c r="CU16" s="380"/>
      <c r="CV16" s="380"/>
      <c r="CW16" s="380"/>
      <c r="CX16" s="380"/>
      <c r="CY16" s="381"/>
      <c r="CZ16" s="379" t="s">
        <v>4</v>
      </c>
      <c r="DA16" s="380"/>
      <c r="DB16" s="380"/>
      <c r="DC16" s="380"/>
      <c r="DD16" s="380"/>
      <c r="DE16" s="380"/>
      <c r="DF16" s="380"/>
      <c r="DG16" s="380"/>
      <c r="DH16" s="381"/>
      <c r="DI16" s="379" t="s">
        <v>3</v>
      </c>
      <c r="DJ16" s="380"/>
      <c r="DK16" s="380"/>
      <c r="DL16" s="380"/>
      <c r="DM16" s="380"/>
      <c r="DN16" s="380"/>
      <c r="DO16" s="380"/>
      <c r="DP16" s="380"/>
      <c r="DQ16" s="381"/>
      <c r="DR16" s="379" t="s">
        <v>4</v>
      </c>
      <c r="DS16" s="380"/>
      <c r="DT16" s="380"/>
      <c r="DU16" s="380"/>
      <c r="DV16" s="380"/>
      <c r="DW16" s="380"/>
      <c r="DX16" s="380"/>
      <c r="DY16" s="380"/>
      <c r="DZ16" s="381"/>
      <c r="EA16" s="369"/>
      <c r="EB16" s="365"/>
      <c r="EC16" s="365"/>
      <c r="ED16" s="365"/>
      <c r="EE16" s="365"/>
      <c r="EF16" s="365"/>
      <c r="EG16" s="365"/>
      <c r="EH16" s="365"/>
      <c r="EI16" s="365"/>
      <c r="EJ16" s="365"/>
      <c r="EK16" s="365"/>
      <c r="EL16" s="365"/>
      <c r="EM16" s="365"/>
      <c r="EN16" s="365"/>
      <c r="EO16" s="365"/>
      <c r="EP16" s="365"/>
      <c r="EQ16" s="365"/>
      <c r="ER16" s="365"/>
      <c r="ES16" s="365"/>
      <c r="ET16" s="365"/>
      <c r="EU16" s="365"/>
      <c r="EV16" s="365"/>
      <c r="EW16" s="365"/>
      <c r="EX16" s="365"/>
      <c r="EY16" s="375"/>
    </row>
    <row r="17" spans="1:155" ht="10.5" customHeight="1">
      <c r="A17" s="385" t="s">
        <v>19</v>
      </c>
      <c r="B17" s="386"/>
      <c r="C17" s="386"/>
      <c r="D17" s="386"/>
      <c r="E17" s="386"/>
      <c r="F17" s="387"/>
      <c r="G17" s="388" t="s">
        <v>64</v>
      </c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89"/>
      <c r="AN17" s="390"/>
      <c r="AO17" s="391">
        <f>AO18+AO25+AO29</f>
        <v>34.99491525423729</v>
      </c>
      <c r="AP17" s="392"/>
      <c r="AQ17" s="392"/>
      <c r="AR17" s="392"/>
      <c r="AS17" s="392"/>
      <c r="AT17" s="392"/>
      <c r="AU17" s="392"/>
      <c r="AV17" s="392"/>
      <c r="AW17" s="393"/>
      <c r="AX17" s="391">
        <f>AX18+AX25+AX29</f>
        <v>17.59667893</v>
      </c>
      <c r="AY17" s="392"/>
      <c r="AZ17" s="392"/>
      <c r="BA17" s="392"/>
      <c r="BB17" s="392"/>
      <c r="BC17" s="392"/>
      <c r="BD17" s="392"/>
      <c r="BE17" s="392"/>
      <c r="BF17" s="393"/>
      <c r="BG17" s="391">
        <f>BG18+BG25+BG29</f>
        <v>0</v>
      </c>
      <c r="BH17" s="392"/>
      <c r="BI17" s="392"/>
      <c r="BJ17" s="392"/>
      <c r="BK17" s="392"/>
      <c r="BL17" s="392"/>
      <c r="BM17" s="392"/>
      <c r="BN17" s="392"/>
      <c r="BO17" s="393"/>
      <c r="BP17" s="391">
        <f>BP18+BP25+BP29</f>
        <v>3.44753681</v>
      </c>
      <c r="BQ17" s="392"/>
      <c r="BR17" s="392"/>
      <c r="BS17" s="392"/>
      <c r="BT17" s="392"/>
      <c r="BU17" s="392"/>
      <c r="BV17" s="392"/>
      <c r="BW17" s="392"/>
      <c r="BX17" s="393"/>
      <c r="BY17" s="391">
        <f>BY18+BY25+BY29</f>
        <v>0</v>
      </c>
      <c r="BZ17" s="392"/>
      <c r="CA17" s="392"/>
      <c r="CB17" s="392"/>
      <c r="CC17" s="392"/>
      <c r="CD17" s="392"/>
      <c r="CE17" s="392"/>
      <c r="CF17" s="392"/>
      <c r="CG17" s="393"/>
      <c r="CH17" s="391">
        <f>CH18+CH25+CH29</f>
        <v>0.97919238</v>
      </c>
      <c r="CI17" s="392"/>
      <c r="CJ17" s="392"/>
      <c r="CK17" s="392"/>
      <c r="CL17" s="392"/>
      <c r="CM17" s="392"/>
      <c r="CN17" s="392"/>
      <c r="CO17" s="392"/>
      <c r="CP17" s="393"/>
      <c r="CQ17" s="391">
        <f>CQ18+CQ25+CQ29</f>
        <v>0</v>
      </c>
      <c r="CR17" s="392"/>
      <c r="CS17" s="392"/>
      <c r="CT17" s="392"/>
      <c r="CU17" s="392"/>
      <c r="CV17" s="392"/>
      <c r="CW17" s="392"/>
      <c r="CX17" s="392"/>
      <c r="CY17" s="393"/>
      <c r="CZ17" s="391">
        <f>CZ18+CZ25+CZ29</f>
        <v>13.16994974</v>
      </c>
      <c r="DA17" s="392"/>
      <c r="DB17" s="392"/>
      <c r="DC17" s="392"/>
      <c r="DD17" s="392"/>
      <c r="DE17" s="392"/>
      <c r="DF17" s="392"/>
      <c r="DG17" s="392"/>
      <c r="DH17" s="393"/>
      <c r="DI17" s="391">
        <f>DI18+DI25+DI29</f>
        <v>34.99491525423729</v>
      </c>
      <c r="DJ17" s="392"/>
      <c r="DK17" s="392"/>
      <c r="DL17" s="392"/>
      <c r="DM17" s="392"/>
      <c r="DN17" s="392"/>
      <c r="DO17" s="392"/>
      <c r="DP17" s="392"/>
      <c r="DQ17" s="393"/>
      <c r="DR17" s="391">
        <f>DR18+DR25+DR29</f>
        <v>0</v>
      </c>
      <c r="DS17" s="392"/>
      <c r="DT17" s="392"/>
      <c r="DU17" s="392"/>
      <c r="DV17" s="392"/>
      <c r="DW17" s="392"/>
      <c r="DX17" s="392"/>
      <c r="DY17" s="392"/>
      <c r="DZ17" s="393"/>
      <c r="EA17" s="394" t="str">
        <f>'7.1.'!HF15</f>
        <v>               
1. Корректировка Инвестиционной программы АО "КЭС" на 2016 - 2017 гг. утверждена приказом РСТ Камчатского края от 31.10.2016 г. №279-ОД.                        2. Невозможность проведения строительно-монтажных работ в зимний период и период высоких нагрузок в путину.
3. Дефицит собственных оборотных средств.          4. Отсутствие кредитных средств в регулируемых тарифах.
5. Отсутствие источника финансирования в виде возврата НДС.
</v>
      </c>
      <c r="EB17" s="395"/>
      <c r="EC17" s="395"/>
      <c r="ED17" s="395"/>
      <c r="EE17" s="395"/>
      <c r="EF17" s="395"/>
      <c r="EG17" s="395"/>
      <c r="EH17" s="395"/>
      <c r="EI17" s="395"/>
      <c r="EJ17" s="395"/>
      <c r="EK17" s="395"/>
      <c r="EL17" s="395"/>
      <c r="EM17" s="395"/>
      <c r="EN17" s="395"/>
      <c r="EO17" s="395"/>
      <c r="EP17" s="395"/>
      <c r="EQ17" s="395"/>
      <c r="ER17" s="395"/>
      <c r="ES17" s="395"/>
      <c r="ET17" s="395"/>
      <c r="EU17" s="395"/>
      <c r="EV17" s="395"/>
      <c r="EW17" s="395"/>
      <c r="EX17" s="395"/>
      <c r="EY17" s="396"/>
    </row>
    <row r="18" spans="1:155" ht="10.5" customHeight="1">
      <c r="A18" s="406" t="s">
        <v>65</v>
      </c>
      <c r="B18" s="407"/>
      <c r="C18" s="407"/>
      <c r="D18" s="407"/>
      <c r="E18" s="407"/>
      <c r="F18" s="408"/>
      <c r="G18" s="409" t="s">
        <v>66</v>
      </c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  <c r="AK18" s="410"/>
      <c r="AL18" s="410"/>
      <c r="AM18" s="410"/>
      <c r="AN18" s="411"/>
      <c r="AO18" s="391">
        <f>AO19</f>
        <v>20.83898305084746</v>
      </c>
      <c r="AP18" s="392"/>
      <c r="AQ18" s="392"/>
      <c r="AR18" s="392"/>
      <c r="AS18" s="392"/>
      <c r="AT18" s="392"/>
      <c r="AU18" s="392"/>
      <c r="AV18" s="392"/>
      <c r="AW18" s="393"/>
      <c r="AX18" s="391">
        <f>AX19</f>
        <v>11.50517166</v>
      </c>
      <c r="AY18" s="392"/>
      <c r="AZ18" s="392"/>
      <c r="BA18" s="392"/>
      <c r="BB18" s="392"/>
      <c r="BC18" s="392"/>
      <c r="BD18" s="392"/>
      <c r="BE18" s="392"/>
      <c r="BF18" s="393"/>
      <c r="BG18" s="391">
        <f>BG19</f>
        <v>0</v>
      </c>
      <c r="BH18" s="392"/>
      <c r="BI18" s="392"/>
      <c r="BJ18" s="392"/>
      <c r="BK18" s="392"/>
      <c r="BL18" s="392"/>
      <c r="BM18" s="392"/>
      <c r="BN18" s="392"/>
      <c r="BO18" s="393"/>
      <c r="BP18" s="391">
        <f>BP19</f>
        <v>2.1718133</v>
      </c>
      <c r="BQ18" s="392"/>
      <c r="BR18" s="392"/>
      <c r="BS18" s="392"/>
      <c r="BT18" s="392"/>
      <c r="BU18" s="392"/>
      <c r="BV18" s="392"/>
      <c r="BW18" s="392"/>
      <c r="BX18" s="393"/>
      <c r="BY18" s="391">
        <f>BY19</f>
        <v>0</v>
      </c>
      <c r="BZ18" s="392"/>
      <c r="CA18" s="392"/>
      <c r="CB18" s="392"/>
      <c r="CC18" s="392"/>
      <c r="CD18" s="392"/>
      <c r="CE18" s="392"/>
      <c r="CF18" s="392"/>
      <c r="CG18" s="393"/>
      <c r="CH18" s="391">
        <f>CH19</f>
        <v>0</v>
      </c>
      <c r="CI18" s="392"/>
      <c r="CJ18" s="392"/>
      <c r="CK18" s="392"/>
      <c r="CL18" s="392"/>
      <c r="CM18" s="392"/>
      <c r="CN18" s="392"/>
      <c r="CO18" s="392"/>
      <c r="CP18" s="393"/>
      <c r="CQ18" s="391">
        <f>CQ19</f>
        <v>0</v>
      </c>
      <c r="CR18" s="392"/>
      <c r="CS18" s="392"/>
      <c r="CT18" s="392"/>
      <c r="CU18" s="392"/>
      <c r="CV18" s="392"/>
      <c r="CW18" s="392"/>
      <c r="CX18" s="392"/>
      <c r="CY18" s="393"/>
      <c r="CZ18" s="391">
        <f>CZ19</f>
        <v>9.33335836</v>
      </c>
      <c r="DA18" s="392"/>
      <c r="DB18" s="392"/>
      <c r="DC18" s="392"/>
      <c r="DD18" s="392"/>
      <c r="DE18" s="392"/>
      <c r="DF18" s="392"/>
      <c r="DG18" s="392"/>
      <c r="DH18" s="393"/>
      <c r="DI18" s="391">
        <f>DI19</f>
        <v>20.83898305084746</v>
      </c>
      <c r="DJ18" s="392"/>
      <c r="DK18" s="392"/>
      <c r="DL18" s="392"/>
      <c r="DM18" s="392"/>
      <c r="DN18" s="392"/>
      <c r="DO18" s="392"/>
      <c r="DP18" s="392"/>
      <c r="DQ18" s="393"/>
      <c r="DR18" s="391">
        <f>DR19</f>
        <v>0</v>
      </c>
      <c r="DS18" s="392"/>
      <c r="DT18" s="392"/>
      <c r="DU18" s="392"/>
      <c r="DV18" s="392"/>
      <c r="DW18" s="392"/>
      <c r="DX18" s="392"/>
      <c r="DY18" s="392"/>
      <c r="DZ18" s="393"/>
      <c r="EA18" s="397"/>
      <c r="EB18" s="398"/>
      <c r="EC18" s="398"/>
      <c r="ED18" s="398"/>
      <c r="EE18" s="398"/>
      <c r="EF18" s="398"/>
      <c r="EG18" s="398"/>
      <c r="EH18" s="398"/>
      <c r="EI18" s="398"/>
      <c r="EJ18" s="398"/>
      <c r="EK18" s="398"/>
      <c r="EL18" s="398"/>
      <c r="EM18" s="398"/>
      <c r="EN18" s="398"/>
      <c r="EO18" s="398"/>
      <c r="EP18" s="398"/>
      <c r="EQ18" s="398"/>
      <c r="ER18" s="398"/>
      <c r="ES18" s="398"/>
      <c r="ET18" s="398"/>
      <c r="EU18" s="398"/>
      <c r="EV18" s="398"/>
      <c r="EW18" s="398"/>
      <c r="EX18" s="398"/>
      <c r="EY18" s="399"/>
    </row>
    <row r="19" spans="1:155" ht="21.75" customHeight="1">
      <c r="A19" s="406" t="s">
        <v>67</v>
      </c>
      <c r="B19" s="407"/>
      <c r="C19" s="407"/>
      <c r="D19" s="407"/>
      <c r="E19" s="407"/>
      <c r="F19" s="408"/>
      <c r="G19" s="409" t="s">
        <v>68</v>
      </c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0"/>
      <c r="AJ19" s="410"/>
      <c r="AK19" s="410"/>
      <c r="AL19" s="410"/>
      <c r="AM19" s="410"/>
      <c r="AN19" s="411"/>
      <c r="AO19" s="391">
        <f>BG19+BY19+CQ19+DI19</f>
        <v>20.83898305084746</v>
      </c>
      <c r="AP19" s="392"/>
      <c r="AQ19" s="392"/>
      <c r="AR19" s="392"/>
      <c r="AS19" s="392"/>
      <c r="AT19" s="392"/>
      <c r="AU19" s="392"/>
      <c r="AV19" s="392"/>
      <c r="AW19" s="393"/>
      <c r="AX19" s="391">
        <f>BP19+CH19+CZ19+DR19</f>
        <v>11.50517166</v>
      </c>
      <c r="AY19" s="392"/>
      <c r="AZ19" s="392"/>
      <c r="BA19" s="392"/>
      <c r="BB19" s="392"/>
      <c r="BC19" s="392"/>
      <c r="BD19" s="392"/>
      <c r="BE19" s="392"/>
      <c r="BF19" s="393"/>
      <c r="BG19" s="403">
        <v>0</v>
      </c>
      <c r="BH19" s="404"/>
      <c r="BI19" s="404"/>
      <c r="BJ19" s="404"/>
      <c r="BK19" s="404"/>
      <c r="BL19" s="404"/>
      <c r="BM19" s="404"/>
      <c r="BN19" s="404"/>
      <c r="BO19" s="405"/>
      <c r="BP19" s="403">
        <v>2.1718133</v>
      </c>
      <c r="BQ19" s="404"/>
      <c r="BR19" s="404"/>
      <c r="BS19" s="404"/>
      <c r="BT19" s="404"/>
      <c r="BU19" s="404"/>
      <c r="BV19" s="404"/>
      <c r="BW19" s="404"/>
      <c r="BX19" s="405"/>
      <c r="BY19" s="403">
        <v>0</v>
      </c>
      <c r="BZ19" s="404"/>
      <c r="CA19" s="404"/>
      <c r="CB19" s="404"/>
      <c r="CC19" s="404"/>
      <c r="CD19" s="404"/>
      <c r="CE19" s="404"/>
      <c r="CF19" s="404"/>
      <c r="CG19" s="405"/>
      <c r="CH19" s="403">
        <v>0</v>
      </c>
      <c r="CI19" s="404"/>
      <c r="CJ19" s="404"/>
      <c r="CK19" s="404"/>
      <c r="CL19" s="404"/>
      <c r="CM19" s="404"/>
      <c r="CN19" s="404"/>
      <c r="CO19" s="404"/>
      <c r="CP19" s="405"/>
      <c r="CQ19" s="403">
        <v>0</v>
      </c>
      <c r="CR19" s="404"/>
      <c r="CS19" s="404"/>
      <c r="CT19" s="404"/>
      <c r="CU19" s="404"/>
      <c r="CV19" s="404"/>
      <c r="CW19" s="404"/>
      <c r="CX19" s="404"/>
      <c r="CY19" s="405"/>
      <c r="CZ19" s="403">
        <v>9.33335836</v>
      </c>
      <c r="DA19" s="404"/>
      <c r="DB19" s="404"/>
      <c r="DC19" s="404"/>
      <c r="DD19" s="404"/>
      <c r="DE19" s="404"/>
      <c r="DF19" s="404"/>
      <c r="DG19" s="404"/>
      <c r="DH19" s="405"/>
      <c r="DI19" s="403">
        <f>24.59/1.18</f>
        <v>20.83898305084746</v>
      </c>
      <c r="DJ19" s="404"/>
      <c r="DK19" s="404"/>
      <c r="DL19" s="404"/>
      <c r="DM19" s="404"/>
      <c r="DN19" s="404"/>
      <c r="DO19" s="404"/>
      <c r="DP19" s="404"/>
      <c r="DQ19" s="405"/>
      <c r="DR19" s="412">
        <v>0</v>
      </c>
      <c r="DS19" s="413"/>
      <c r="DT19" s="413"/>
      <c r="DU19" s="413"/>
      <c r="DV19" s="413"/>
      <c r="DW19" s="413"/>
      <c r="DX19" s="413"/>
      <c r="DY19" s="413"/>
      <c r="DZ19" s="414"/>
      <c r="EA19" s="397"/>
      <c r="EB19" s="398"/>
      <c r="EC19" s="398"/>
      <c r="ED19" s="398"/>
      <c r="EE19" s="398"/>
      <c r="EF19" s="398"/>
      <c r="EG19" s="398"/>
      <c r="EH19" s="398"/>
      <c r="EI19" s="398"/>
      <c r="EJ19" s="398"/>
      <c r="EK19" s="398"/>
      <c r="EL19" s="398"/>
      <c r="EM19" s="398"/>
      <c r="EN19" s="398"/>
      <c r="EO19" s="398"/>
      <c r="EP19" s="398"/>
      <c r="EQ19" s="398"/>
      <c r="ER19" s="398"/>
      <c r="ES19" s="398"/>
      <c r="ET19" s="398"/>
      <c r="EU19" s="398"/>
      <c r="EV19" s="398"/>
      <c r="EW19" s="398"/>
      <c r="EX19" s="398"/>
      <c r="EY19" s="399"/>
    </row>
    <row r="20" spans="1:155" ht="10.5" customHeight="1">
      <c r="A20" s="406" t="s">
        <v>69</v>
      </c>
      <c r="B20" s="407"/>
      <c r="C20" s="407"/>
      <c r="D20" s="407"/>
      <c r="E20" s="407"/>
      <c r="F20" s="408"/>
      <c r="G20" s="409" t="s">
        <v>70</v>
      </c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0"/>
      <c r="AN20" s="411"/>
      <c r="AO20" s="391"/>
      <c r="AP20" s="392"/>
      <c r="AQ20" s="392"/>
      <c r="AR20" s="392"/>
      <c r="AS20" s="392"/>
      <c r="AT20" s="392"/>
      <c r="AU20" s="392"/>
      <c r="AV20" s="392"/>
      <c r="AW20" s="393"/>
      <c r="AX20" s="391"/>
      <c r="AY20" s="392"/>
      <c r="AZ20" s="392"/>
      <c r="BA20" s="392"/>
      <c r="BB20" s="392"/>
      <c r="BC20" s="392"/>
      <c r="BD20" s="392"/>
      <c r="BE20" s="392"/>
      <c r="BF20" s="393"/>
      <c r="BG20" s="403"/>
      <c r="BH20" s="404"/>
      <c r="BI20" s="404"/>
      <c r="BJ20" s="404"/>
      <c r="BK20" s="404"/>
      <c r="BL20" s="404"/>
      <c r="BM20" s="404"/>
      <c r="BN20" s="404"/>
      <c r="BO20" s="405"/>
      <c r="BP20" s="403"/>
      <c r="BQ20" s="404"/>
      <c r="BR20" s="404"/>
      <c r="BS20" s="404"/>
      <c r="BT20" s="404"/>
      <c r="BU20" s="404"/>
      <c r="BV20" s="404"/>
      <c r="BW20" s="404"/>
      <c r="BX20" s="405"/>
      <c r="BY20" s="403"/>
      <c r="BZ20" s="404"/>
      <c r="CA20" s="404"/>
      <c r="CB20" s="404"/>
      <c r="CC20" s="404"/>
      <c r="CD20" s="404"/>
      <c r="CE20" s="404"/>
      <c r="CF20" s="404"/>
      <c r="CG20" s="405"/>
      <c r="CH20" s="403"/>
      <c r="CI20" s="404"/>
      <c r="CJ20" s="404"/>
      <c r="CK20" s="404"/>
      <c r="CL20" s="404"/>
      <c r="CM20" s="404"/>
      <c r="CN20" s="404"/>
      <c r="CO20" s="404"/>
      <c r="CP20" s="405"/>
      <c r="CQ20" s="403"/>
      <c r="CR20" s="404"/>
      <c r="CS20" s="404"/>
      <c r="CT20" s="404"/>
      <c r="CU20" s="404"/>
      <c r="CV20" s="404"/>
      <c r="CW20" s="404"/>
      <c r="CX20" s="404"/>
      <c r="CY20" s="405"/>
      <c r="CZ20" s="403"/>
      <c r="DA20" s="404"/>
      <c r="DB20" s="404"/>
      <c r="DC20" s="404"/>
      <c r="DD20" s="404"/>
      <c r="DE20" s="404"/>
      <c r="DF20" s="404"/>
      <c r="DG20" s="404"/>
      <c r="DH20" s="405"/>
      <c r="DI20" s="403"/>
      <c r="DJ20" s="404"/>
      <c r="DK20" s="404"/>
      <c r="DL20" s="404"/>
      <c r="DM20" s="404"/>
      <c r="DN20" s="404"/>
      <c r="DO20" s="404"/>
      <c r="DP20" s="404"/>
      <c r="DQ20" s="405"/>
      <c r="DR20" s="412"/>
      <c r="DS20" s="413"/>
      <c r="DT20" s="413"/>
      <c r="DU20" s="413"/>
      <c r="DV20" s="413"/>
      <c r="DW20" s="413"/>
      <c r="DX20" s="413"/>
      <c r="DY20" s="413"/>
      <c r="DZ20" s="414"/>
      <c r="EA20" s="397"/>
      <c r="EB20" s="398"/>
      <c r="EC20" s="398"/>
      <c r="ED20" s="398"/>
      <c r="EE20" s="398"/>
      <c r="EF20" s="398"/>
      <c r="EG20" s="398"/>
      <c r="EH20" s="398"/>
      <c r="EI20" s="398"/>
      <c r="EJ20" s="398"/>
      <c r="EK20" s="398"/>
      <c r="EL20" s="398"/>
      <c r="EM20" s="398"/>
      <c r="EN20" s="398"/>
      <c r="EO20" s="398"/>
      <c r="EP20" s="398"/>
      <c r="EQ20" s="398"/>
      <c r="ER20" s="398"/>
      <c r="ES20" s="398"/>
      <c r="ET20" s="398"/>
      <c r="EU20" s="398"/>
      <c r="EV20" s="398"/>
      <c r="EW20" s="398"/>
      <c r="EX20" s="398"/>
      <c r="EY20" s="399"/>
    </row>
    <row r="21" spans="1:155" ht="21.75" customHeight="1">
      <c r="A21" s="406" t="s">
        <v>71</v>
      </c>
      <c r="B21" s="407"/>
      <c r="C21" s="407"/>
      <c r="D21" s="407"/>
      <c r="E21" s="407"/>
      <c r="F21" s="408"/>
      <c r="G21" s="409" t="s">
        <v>72</v>
      </c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0"/>
      <c r="AL21" s="410"/>
      <c r="AM21" s="410"/>
      <c r="AN21" s="411"/>
      <c r="AO21" s="391"/>
      <c r="AP21" s="392"/>
      <c r="AQ21" s="392"/>
      <c r="AR21" s="392"/>
      <c r="AS21" s="392"/>
      <c r="AT21" s="392"/>
      <c r="AU21" s="392"/>
      <c r="AV21" s="392"/>
      <c r="AW21" s="393"/>
      <c r="AX21" s="391"/>
      <c r="AY21" s="392"/>
      <c r="AZ21" s="392"/>
      <c r="BA21" s="392"/>
      <c r="BB21" s="392"/>
      <c r="BC21" s="392"/>
      <c r="BD21" s="392"/>
      <c r="BE21" s="392"/>
      <c r="BF21" s="393"/>
      <c r="BG21" s="403"/>
      <c r="BH21" s="404"/>
      <c r="BI21" s="404"/>
      <c r="BJ21" s="404"/>
      <c r="BK21" s="404"/>
      <c r="BL21" s="404"/>
      <c r="BM21" s="404"/>
      <c r="BN21" s="404"/>
      <c r="BO21" s="405"/>
      <c r="BP21" s="403"/>
      <c r="BQ21" s="404"/>
      <c r="BR21" s="404"/>
      <c r="BS21" s="404"/>
      <c r="BT21" s="404"/>
      <c r="BU21" s="404"/>
      <c r="BV21" s="404"/>
      <c r="BW21" s="404"/>
      <c r="BX21" s="405"/>
      <c r="BY21" s="403"/>
      <c r="BZ21" s="404"/>
      <c r="CA21" s="404"/>
      <c r="CB21" s="404"/>
      <c r="CC21" s="404"/>
      <c r="CD21" s="404"/>
      <c r="CE21" s="404"/>
      <c r="CF21" s="404"/>
      <c r="CG21" s="405"/>
      <c r="CH21" s="403"/>
      <c r="CI21" s="404"/>
      <c r="CJ21" s="404"/>
      <c r="CK21" s="404"/>
      <c r="CL21" s="404"/>
      <c r="CM21" s="404"/>
      <c r="CN21" s="404"/>
      <c r="CO21" s="404"/>
      <c r="CP21" s="405"/>
      <c r="CQ21" s="403"/>
      <c r="CR21" s="404"/>
      <c r="CS21" s="404"/>
      <c r="CT21" s="404"/>
      <c r="CU21" s="404"/>
      <c r="CV21" s="404"/>
      <c r="CW21" s="404"/>
      <c r="CX21" s="404"/>
      <c r="CY21" s="405"/>
      <c r="CZ21" s="403"/>
      <c r="DA21" s="404"/>
      <c r="DB21" s="404"/>
      <c r="DC21" s="404"/>
      <c r="DD21" s="404"/>
      <c r="DE21" s="404"/>
      <c r="DF21" s="404"/>
      <c r="DG21" s="404"/>
      <c r="DH21" s="405"/>
      <c r="DI21" s="403"/>
      <c r="DJ21" s="404"/>
      <c r="DK21" s="404"/>
      <c r="DL21" s="404"/>
      <c r="DM21" s="404"/>
      <c r="DN21" s="404"/>
      <c r="DO21" s="404"/>
      <c r="DP21" s="404"/>
      <c r="DQ21" s="405"/>
      <c r="DR21" s="412"/>
      <c r="DS21" s="413"/>
      <c r="DT21" s="413"/>
      <c r="DU21" s="413"/>
      <c r="DV21" s="413"/>
      <c r="DW21" s="413"/>
      <c r="DX21" s="413"/>
      <c r="DY21" s="413"/>
      <c r="DZ21" s="414"/>
      <c r="EA21" s="397"/>
      <c r="EB21" s="398"/>
      <c r="EC21" s="398"/>
      <c r="ED21" s="398"/>
      <c r="EE21" s="398"/>
      <c r="EF21" s="398"/>
      <c r="EG21" s="398"/>
      <c r="EH21" s="398"/>
      <c r="EI21" s="398"/>
      <c r="EJ21" s="398"/>
      <c r="EK21" s="398"/>
      <c r="EL21" s="398"/>
      <c r="EM21" s="398"/>
      <c r="EN21" s="398"/>
      <c r="EO21" s="398"/>
      <c r="EP21" s="398"/>
      <c r="EQ21" s="398"/>
      <c r="ER21" s="398"/>
      <c r="ES21" s="398"/>
      <c r="ET21" s="398"/>
      <c r="EU21" s="398"/>
      <c r="EV21" s="398"/>
      <c r="EW21" s="398"/>
      <c r="EX21" s="398"/>
      <c r="EY21" s="399"/>
    </row>
    <row r="22" spans="1:155" ht="21.75" customHeight="1">
      <c r="A22" s="406" t="s">
        <v>73</v>
      </c>
      <c r="B22" s="407"/>
      <c r="C22" s="407"/>
      <c r="D22" s="407"/>
      <c r="E22" s="407"/>
      <c r="F22" s="408"/>
      <c r="G22" s="409" t="s">
        <v>74</v>
      </c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1"/>
      <c r="AO22" s="391"/>
      <c r="AP22" s="392"/>
      <c r="AQ22" s="392"/>
      <c r="AR22" s="392"/>
      <c r="AS22" s="392"/>
      <c r="AT22" s="392"/>
      <c r="AU22" s="392"/>
      <c r="AV22" s="392"/>
      <c r="AW22" s="393"/>
      <c r="AX22" s="391"/>
      <c r="AY22" s="392"/>
      <c r="AZ22" s="392"/>
      <c r="BA22" s="392"/>
      <c r="BB22" s="392"/>
      <c r="BC22" s="392"/>
      <c r="BD22" s="392"/>
      <c r="BE22" s="392"/>
      <c r="BF22" s="393"/>
      <c r="BG22" s="403"/>
      <c r="BH22" s="404"/>
      <c r="BI22" s="404"/>
      <c r="BJ22" s="404"/>
      <c r="BK22" s="404"/>
      <c r="BL22" s="404"/>
      <c r="BM22" s="404"/>
      <c r="BN22" s="404"/>
      <c r="BO22" s="405"/>
      <c r="BP22" s="403"/>
      <c r="BQ22" s="404"/>
      <c r="BR22" s="404"/>
      <c r="BS22" s="404"/>
      <c r="BT22" s="404"/>
      <c r="BU22" s="404"/>
      <c r="BV22" s="404"/>
      <c r="BW22" s="404"/>
      <c r="BX22" s="405"/>
      <c r="BY22" s="403"/>
      <c r="BZ22" s="404"/>
      <c r="CA22" s="404"/>
      <c r="CB22" s="404"/>
      <c r="CC22" s="404"/>
      <c r="CD22" s="404"/>
      <c r="CE22" s="404"/>
      <c r="CF22" s="404"/>
      <c r="CG22" s="405"/>
      <c r="CH22" s="403"/>
      <c r="CI22" s="404"/>
      <c r="CJ22" s="404"/>
      <c r="CK22" s="404"/>
      <c r="CL22" s="404"/>
      <c r="CM22" s="404"/>
      <c r="CN22" s="404"/>
      <c r="CO22" s="404"/>
      <c r="CP22" s="405"/>
      <c r="CQ22" s="403"/>
      <c r="CR22" s="404"/>
      <c r="CS22" s="404"/>
      <c r="CT22" s="404"/>
      <c r="CU22" s="404"/>
      <c r="CV22" s="404"/>
      <c r="CW22" s="404"/>
      <c r="CX22" s="404"/>
      <c r="CY22" s="405"/>
      <c r="CZ22" s="403"/>
      <c r="DA22" s="404"/>
      <c r="DB22" s="404"/>
      <c r="DC22" s="404"/>
      <c r="DD22" s="404"/>
      <c r="DE22" s="404"/>
      <c r="DF22" s="404"/>
      <c r="DG22" s="404"/>
      <c r="DH22" s="405"/>
      <c r="DI22" s="403"/>
      <c r="DJ22" s="404"/>
      <c r="DK22" s="404"/>
      <c r="DL22" s="404"/>
      <c r="DM22" s="404"/>
      <c r="DN22" s="404"/>
      <c r="DO22" s="404"/>
      <c r="DP22" s="404"/>
      <c r="DQ22" s="405"/>
      <c r="DR22" s="412"/>
      <c r="DS22" s="413"/>
      <c r="DT22" s="413"/>
      <c r="DU22" s="413"/>
      <c r="DV22" s="413"/>
      <c r="DW22" s="413"/>
      <c r="DX22" s="413"/>
      <c r="DY22" s="413"/>
      <c r="DZ22" s="414"/>
      <c r="EA22" s="397"/>
      <c r="EB22" s="398"/>
      <c r="EC22" s="398"/>
      <c r="ED22" s="398"/>
      <c r="EE22" s="398"/>
      <c r="EF22" s="398"/>
      <c r="EG22" s="398"/>
      <c r="EH22" s="398"/>
      <c r="EI22" s="398"/>
      <c r="EJ22" s="398"/>
      <c r="EK22" s="398"/>
      <c r="EL22" s="398"/>
      <c r="EM22" s="398"/>
      <c r="EN22" s="398"/>
      <c r="EO22" s="398"/>
      <c r="EP22" s="398"/>
      <c r="EQ22" s="398"/>
      <c r="ER22" s="398"/>
      <c r="ES22" s="398"/>
      <c r="ET22" s="398"/>
      <c r="EU22" s="398"/>
      <c r="EV22" s="398"/>
      <c r="EW22" s="398"/>
      <c r="EX22" s="398"/>
      <c r="EY22" s="399"/>
    </row>
    <row r="23" spans="1:155" ht="22.5" customHeight="1">
      <c r="A23" s="406" t="s">
        <v>75</v>
      </c>
      <c r="B23" s="407"/>
      <c r="C23" s="407"/>
      <c r="D23" s="407"/>
      <c r="E23" s="407"/>
      <c r="F23" s="408"/>
      <c r="G23" s="409" t="s">
        <v>76</v>
      </c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410"/>
      <c r="AL23" s="410"/>
      <c r="AM23" s="410"/>
      <c r="AN23" s="411"/>
      <c r="AO23" s="391"/>
      <c r="AP23" s="392"/>
      <c r="AQ23" s="392"/>
      <c r="AR23" s="392"/>
      <c r="AS23" s="392"/>
      <c r="AT23" s="392"/>
      <c r="AU23" s="392"/>
      <c r="AV23" s="392"/>
      <c r="AW23" s="393"/>
      <c r="AX23" s="391"/>
      <c r="AY23" s="392"/>
      <c r="AZ23" s="392"/>
      <c r="BA23" s="392"/>
      <c r="BB23" s="392"/>
      <c r="BC23" s="392"/>
      <c r="BD23" s="392"/>
      <c r="BE23" s="392"/>
      <c r="BF23" s="393"/>
      <c r="BG23" s="403"/>
      <c r="BH23" s="404"/>
      <c r="BI23" s="404"/>
      <c r="BJ23" s="404"/>
      <c r="BK23" s="404"/>
      <c r="BL23" s="404"/>
      <c r="BM23" s="404"/>
      <c r="BN23" s="404"/>
      <c r="BO23" s="405"/>
      <c r="BP23" s="403"/>
      <c r="BQ23" s="404"/>
      <c r="BR23" s="404"/>
      <c r="BS23" s="404"/>
      <c r="BT23" s="404"/>
      <c r="BU23" s="404"/>
      <c r="BV23" s="404"/>
      <c r="BW23" s="404"/>
      <c r="BX23" s="405"/>
      <c r="BY23" s="403"/>
      <c r="BZ23" s="404"/>
      <c r="CA23" s="404"/>
      <c r="CB23" s="404"/>
      <c r="CC23" s="404"/>
      <c r="CD23" s="404"/>
      <c r="CE23" s="404"/>
      <c r="CF23" s="404"/>
      <c r="CG23" s="405"/>
      <c r="CH23" s="403"/>
      <c r="CI23" s="404"/>
      <c r="CJ23" s="404"/>
      <c r="CK23" s="404"/>
      <c r="CL23" s="404"/>
      <c r="CM23" s="404"/>
      <c r="CN23" s="404"/>
      <c r="CO23" s="404"/>
      <c r="CP23" s="405"/>
      <c r="CQ23" s="403"/>
      <c r="CR23" s="404"/>
      <c r="CS23" s="404"/>
      <c r="CT23" s="404"/>
      <c r="CU23" s="404"/>
      <c r="CV23" s="404"/>
      <c r="CW23" s="404"/>
      <c r="CX23" s="404"/>
      <c r="CY23" s="405"/>
      <c r="CZ23" s="403"/>
      <c r="DA23" s="404"/>
      <c r="DB23" s="404"/>
      <c r="DC23" s="404"/>
      <c r="DD23" s="404"/>
      <c r="DE23" s="404"/>
      <c r="DF23" s="404"/>
      <c r="DG23" s="404"/>
      <c r="DH23" s="405"/>
      <c r="DI23" s="403"/>
      <c r="DJ23" s="404"/>
      <c r="DK23" s="404"/>
      <c r="DL23" s="404"/>
      <c r="DM23" s="404"/>
      <c r="DN23" s="404"/>
      <c r="DO23" s="404"/>
      <c r="DP23" s="404"/>
      <c r="DQ23" s="405"/>
      <c r="DR23" s="412"/>
      <c r="DS23" s="413"/>
      <c r="DT23" s="413"/>
      <c r="DU23" s="413"/>
      <c r="DV23" s="413"/>
      <c r="DW23" s="413"/>
      <c r="DX23" s="413"/>
      <c r="DY23" s="413"/>
      <c r="DZ23" s="414"/>
      <c r="EA23" s="397"/>
      <c r="EB23" s="398"/>
      <c r="EC23" s="398"/>
      <c r="ED23" s="398"/>
      <c r="EE23" s="398"/>
      <c r="EF23" s="398"/>
      <c r="EG23" s="398"/>
      <c r="EH23" s="398"/>
      <c r="EI23" s="398"/>
      <c r="EJ23" s="398"/>
      <c r="EK23" s="398"/>
      <c r="EL23" s="398"/>
      <c r="EM23" s="398"/>
      <c r="EN23" s="398"/>
      <c r="EO23" s="398"/>
      <c r="EP23" s="398"/>
      <c r="EQ23" s="398"/>
      <c r="ER23" s="398"/>
      <c r="ES23" s="398"/>
      <c r="ET23" s="398"/>
      <c r="EU23" s="398"/>
      <c r="EV23" s="398"/>
      <c r="EW23" s="398"/>
      <c r="EX23" s="398"/>
      <c r="EY23" s="399"/>
    </row>
    <row r="24" spans="1:155" ht="10.5" customHeight="1">
      <c r="A24" s="406" t="s">
        <v>77</v>
      </c>
      <c r="B24" s="407"/>
      <c r="C24" s="407"/>
      <c r="D24" s="407"/>
      <c r="E24" s="407"/>
      <c r="F24" s="408"/>
      <c r="G24" s="409" t="s">
        <v>78</v>
      </c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0"/>
      <c r="AI24" s="410"/>
      <c r="AJ24" s="410"/>
      <c r="AK24" s="410"/>
      <c r="AL24" s="410"/>
      <c r="AM24" s="410"/>
      <c r="AN24" s="411"/>
      <c r="AO24" s="391"/>
      <c r="AP24" s="392"/>
      <c r="AQ24" s="392"/>
      <c r="AR24" s="392"/>
      <c r="AS24" s="392"/>
      <c r="AT24" s="392"/>
      <c r="AU24" s="392"/>
      <c r="AV24" s="392"/>
      <c r="AW24" s="393"/>
      <c r="AX24" s="391"/>
      <c r="AY24" s="392"/>
      <c r="AZ24" s="392"/>
      <c r="BA24" s="392"/>
      <c r="BB24" s="392"/>
      <c r="BC24" s="392"/>
      <c r="BD24" s="392"/>
      <c r="BE24" s="392"/>
      <c r="BF24" s="393"/>
      <c r="BG24" s="403"/>
      <c r="BH24" s="404"/>
      <c r="BI24" s="404"/>
      <c r="BJ24" s="404"/>
      <c r="BK24" s="404"/>
      <c r="BL24" s="404"/>
      <c r="BM24" s="404"/>
      <c r="BN24" s="404"/>
      <c r="BO24" s="405"/>
      <c r="BP24" s="403"/>
      <c r="BQ24" s="404"/>
      <c r="BR24" s="404"/>
      <c r="BS24" s="404"/>
      <c r="BT24" s="404"/>
      <c r="BU24" s="404"/>
      <c r="BV24" s="404"/>
      <c r="BW24" s="404"/>
      <c r="BX24" s="405"/>
      <c r="BY24" s="403"/>
      <c r="BZ24" s="404"/>
      <c r="CA24" s="404"/>
      <c r="CB24" s="404"/>
      <c r="CC24" s="404"/>
      <c r="CD24" s="404"/>
      <c r="CE24" s="404"/>
      <c r="CF24" s="404"/>
      <c r="CG24" s="405"/>
      <c r="CH24" s="403"/>
      <c r="CI24" s="404"/>
      <c r="CJ24" s="404"/>
      <c r="CK24" s="404"/>
      <c r="CL24" s="404"/>
      <c r="CM24" s="404"/>
      <c r="CN24" s="404"/>
      <c r="CO24" s="404"/>
      <c r="CP24" s="405"/>
      <c r="CQ24" s="403"/>
      <c r="CR24" s="404"/>
      <c r="CS24" s="404"/>
      <c r="CT24" s="404"/>
      <c r="CU24" s="404"/>
      <c r="CV24" s="404"/>
      <c r="CW24" s="404"/>
      <c r="CX24" s="404"/>
      <c r="CY24" s="405"/>
      <c r="CZ24" s="403"/>
      <c r="DA24" s="404"/>
      <c r="DB24" s="404"/>
      <c r="DC24" s="404"/>
      <c r="DD24" s="404"/>
      <c r="DE24" s="404"/>
      <c r="DF24" s="404"/>
      <c r="DG24" s="404"/>
      <c r="DH24" s="405"/>
      <c r="DI24" s="403"/>
      <c r="DJ24" s="404"/>
      <c r="DK24" s="404"/>
      <c r="DL24" s="404"/>
      <c r="DM24" s="404"/>
      <c r="DN24" s="404"/>
      <c r="DO24" s="404"/>
      <c r="DP24" s="404"/>
      <c r="DQ24" s="405"/>
      <c r="DR24" s="412"/>
      <c r="DS24" s="413"/>
      <c r="DT24" s="413"/>
      <c r="DU24" s="413"/>
      <c r="DV24" s="413"/>
      <c r="DW24" s="413"/>
      <c r="DX24" s="413"/>
      <c r="DY24" s="413"/>
      <c r="DZ24" s="414"/>
      <c r="EA24" s="397"/>
      <c r="EB24" s="398"/>
      <c r="EC24" s="398"/>
      <c r="ED24" s="398"/>
      <c r="EE24" s="398"/>
      <c r="EF24" s="398"/>
      <c r="EG24" s="398"/>
      <c r="EH24" s="398"/>
      <c r="EI24" s="398"/>
      <c r="EJ24" s="398"/>
      <c r="EK24" s="398"/>
      <c r="EL24" s="398"/>
      <c r="EM24" s="398"/>
      <c r="EN24" s="398"/>
      <c r="EO24" s="398"/>
      <c r="EP24" s="398"/>
      <c r="EQ24" s="398"/>
      <c r="ER24" s="398"/>
      <c r="ES24" s="398"/>
      <c r="ET24" s="398"/>
      <c r="EU24" s="398"/>
      <c r="EV24" s="398"/>
      <c r="EW24" s="398"/>
      <c r="EX24" s="398"/>
      <c r="EY24" s="399"/>
    </row>
    <row r="25" spans="1:155" ht="10.5" customHeight="1">
      <c r="A25" s="406" t="s">
        <v>79</v>
      </c>
      <c r="B25" s="407"/>
      <c r="C25" s="407"/>
      <c r="D25" s="407"/>
      <c r="E25" s="407"/>
      <c r="F25" s="408"/>
      <c r="G25" s="409" t="s">
        <v>207</v>
      </c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  <c r="AG25" s="410"/>
      <c r="AH25" s="410"/>
      <c r="AI25" s="410"/>
      <c r="AJ25" s="410"/>
      <c r="AK25" s="410"/>
      <c r="AL25" s="410"/>
      <c r="AM25" s="410"/>
      <c r="AN25" s="411"/>
      <c r="AO25" s="391">
        <f>AO26</f>
        <v>6.795762711864407</v>
      </c>
      <c r="AP25" s="392"/>
      <c r="AQ25" s="392"/>
      <c r="AR25" s="392"/>
      <c r="AS25" s="392"/>
      <c r="AT25" s="392"/>
      <c r="AU25" s="392"/>
      <c r="AV25" s="392"/>
      <c r="AW25" s="393"/>
      <c r="AX25" s="391">
        <f>AX26</f>
        <v>6.09150727</v>
      </c>
      <c r="AY25" s="392"/>
      <c r="AZ25" s="392"/>
      <c r="BA25" s="392"/>
      <c r="BB25" s="392"/>
      <c r="BC25" s="392"/>
      <c r="BD25" s="392"/>
      <c r="BE25" s="392"/>
      <c r="BF25" s="393"/>
      <c r="BG25" s="391">
        <f>BG26</f>
        <v>0</v>
      </c>
      <c r="BH25" s="392"/>
      <c r="BI25" s="392"/>
      <c r="BJ25" s="392"/>
      <c r="BK25" s="392"/>
      <c r="BL25" s="392"/>
      <c r="BM25" s="392"/>
      <c r="BN25" s="392"/>
      <c r="BO25" s="393"/>
      <c r="BP25" s="391">
        <f>BP26</f>
        <v>1.27572351</v>
      </c>
      <c r="BQ25" s="392"/>
      <c r="BR25" s="392"/>
      <c r="BS25" s="392"/>
      <c r="BT25" s="392"/>
      <c r="BU25" s="392"/>
      <c r="BV25" s="392"/>
      <c r="BW25" s="392"/>
      <c r="BX25" s="393"/>
      <c r="BY25" s="391">
        <f>BY26</f>
        <v>0</v>
      </c>
      <c r="BZ25" s="392"/>
      <c r="CA25" s="392"/>
      <c r="CB25" s="392"/>
      <c r="CC25" s="392"/>
      <c r="CD25" s="392"/>
      <c r="CE25" s="392"/>
      <c r="CF25" s="392"/>
      <c r="CG25" s="393"/>
      <c r="CH25" s="391">
        <f>CH26</f>
        <v>0.97919238</v>
      </c>
      <c r="CI25" s="392"/>
      <c r="CJ25" s="392"/>
      <c r="CK25" s="392"/>
      <c r="CL25" s="392"/>
      <c r="CM25" s="392"/>
      <c r="CN25" s="392"/>
      <c r="CO25" s="392"/>
      <c r="CP25" s="393"/>
      <c r="CQ25" s="391">
        <f>CQ26</f>
        <v>0</v>
      </c>
      <c r="CR25" s="392"/>
      <c r="CS25" s="392"/>
      <c r="CT25" s="392"/>
      <c r="CU25" s="392"/>
      <c r="CV25" s="392"/>
      <c r="CW25" s="392"/>
      <c r="CX25" s="392"/>
      <c r="CY25" s="393"/>
      <c r="CZ25" s="391">
        <f>CZ26</f>
        <v>3.83659138</v>
      </c>
      <c r="DA25" s="392"/>
      <c r="DB25" s="392"/>
      <c r="DC25" s="392"/>
      <c r="DD25" s="392"/>
      <c r="DE25" s="392"/>
      <c r="DF25" s="392"/>
      <c r="DG25" s="392"/>
      <c r="DH25" s="393"/>
      <c r="DI25" s="391">
        <f>DI26</f>
        <v>6.795762711864407</v>
      </c>
      <c r="DJ25" s="392"/>
      <c r="DK25" s="392"/>
      <c r="DL25" s="392"/>
      <c r="DM25" s="392"/>
      <c r="DN25" s="392"/>
      <c r="DO25" s="392"/>
      <c r="DP25" s="392"/>
      <c r="DQ25" s="393"/>
      <c r="DR25" s="391">
        <f>DR26</f>
        <v>0</v>
      </c>
      <c r="DS25" s="392"/>
      <c r="DT25" s="392"/>
      <c r="DU25" s="392"/>
      <c r="DV25" s="392"/>
      <c r="DW25" s="392"/>
      <c r="DX25" s="392"/>
      <c r="DY25" s="392"/>
      <c r="DZ25" s="393"/>
      <c r="EA25" s="397"/>
      <c r="EB25" s="398"/>
      <c r="EC25" s="398"/>
      <c r="ED25" s="398"/>
      <c r="EE25" s="398"/>
      <c r="EF25" s="398"/>
      <c r="EG25" s="398"/>
      <c r="EH25" s="398"/>
      <c r="EI25" s="398"/>
      <c r="EJ25" s="398"/>
      <c r="EK25" s="398"/>
      <c r="EL25" s="398"/>
      <c r="EM25" s="398"/>
      <c r="EN25" s="398"/>
      <c r="EO25" s="398"/>
      <c r="EP25" s="398"/>
      <c r="EQ25" s="398"/>
      <c r="ER25" s="398"/>
      <c r="ES25" s="398"/>
      <c r="ET25" s="398"/>
      <c r="EU25" s="398"/>
      <c r="EV25" s="398"/>
      <c r="EW25" s="398"/>
      <c r="EX25" s="398"/>
      <c r="EY25" s="399"/>
    </row>
    <row r="26" spans="1:155" ht="12.75" customHeight="1">
      <c r="A26" s="406" t="s">
        <v>80</v>
      </c>
      <c r="B26" s="407"/>
      <c r="C26" s="407"/>
      <c r="D26" s="407"/>
      <c r="E26" s="407"/>
      <c r="F26" s="408"/>
      <c r="G26" s="409" t="s">
        <v>208</v>
      </c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C26" s="410"/>
      <c r="AD26" s="410"/>
      <c r="AE26" s="410"/>
      <c r="AF26" s="410"/>
      <c r="AG26" s="410"/>
      <c r="AH26" s="410"/>
      <c r="AI26" s="410"/>
      <c r="AJ26" s="410"/>
      <c r="AK26" s="410"/>
      <c r="AL26" s="410"/>
      <c r="AM26" s="410"/>
      <c r="AN26" s="411"/>
      <c r="AO26" s="391">
        <f>BG26+BY26+CQ26+DI26</f>
        <v>6.795762711864407</v>
      </c>
      <c r="AP26" s="392"/>
      <c r="AQ26" s="392"/>
      <c r="AR26" s="392"/>
      <c r="AS26" s="392"/>
      <c r="AT26" s="392"/>
      <c r="AU26" s="392"/>
      <c r="AV26" s="392"/>
      <c r="AW26" s="393"/>
      <c r="AX26" s="391">
        <f>BP26+CH26+CZ26+DR26</f>
        <v>6.09150727</v>
      </c>
      <c r="AY26" s="392"/>
      <c r="AZ26" s="392"/>
      <c r="BA26" s="392"/>
      <c r="BB26" s="392"/>
      <c r="BC26" s="392"/>
      <c r="BD26" s="392"/>
      <c r="BE26" s="392"/>
      <c r="BF26" s="393"/>
      <c r="BG26" s="391">
        <v>0</v>
      </c>
      <c r="BH26" s="392"/>
      <c r="BI26" s="392"/>
      <c r="BJ26" s="392"/>
      <c r="BK26" s="392"/>
      <c r="BL26" s="392"/>
      <c r="BM26" s="392"/>
      <c r="BN26" s="392"/>
      <c r="BO26" s="393"/>
      <c r="BP26" s="391">
        <v>1.27572351</v>
      </c>
      <c r="BQ26" s="392"/>
      <c r="BR26" s="392"/>
      <c r="BS26" s="392"/>
      <c r="BT26" s="392"/>
      <c r="BU26" s="392"/>
      <c r="BV26" s="392"/>
      <c r="BW26" s="392"/>
      <c r="BX26" s="393"/>
      <c r="BY26" s="391">
        <v>0</v>
      </c>
      <c r="BZ26" s="392"/>
      <c r="CA26" s="392"/>
      <c r="CB26" s="392"/>
      <c r="CC26" s="392"/>
      <c r="CD26" s="392"/>
      <c r="CE26" s="392"/>
      <c r="CF26" s="392"/>
      <c r="CG26" s="393"/>
      <c r="CH26" s="391">
        <v>0.97919238</v>
      </c>
      <c r="CI26" s="392"/>
      <c r="CJ26" s="392"/>
      <c r="CK26" s="392"/>
      <c r="CL26" s="392"/>
      <c r="CM26" s="392"/>
      <c r="CN26" s="392"/>
      <c r="CO26" s="392"/>
      <c r="CP26" s="393"/>
      <c r="CQ26" s="391">
        <v>0</v>
      </c>
      <c r="CR26" s="392"/>
      <c r="CS26" s="392"/>
      <c r="CT26" s="392"/>
      <c r="CU26" s="392"/>
      <c r="CV26" s="392"/>
      <c r="CW26" s="392"/>
      <c r="CX26" s="392"/>
      <c r="CY26" s="393"/>
      <c r="CZ26" s="391">
        <v>3.83659138</v>
      </c>
      <c r="DA26" s="392"/>
      <c r="DB26" s="392"/>
      <c r="DC26" s="392"/>
      <c r="DD26" s="392"/>
      <c r="DE26" s="392"/>
      <c r="DF26" s="392"/>
      <c r="DG26" s="392"/>
      <c r="DH26" s="393"/>
      <c r="DI26" s="391">
        <f>8.019/1.18</f>
        <v>6.795762711864407</v>
      </c>
      <c r="DJ26" s="392"/>
      <c r="DK26" s="392"/>
      <c r="DL26" s="392"/>
      <c r="DM26" s="392"/>
      <c r="DN26" s="392"/>
      <c r="DO26" s="392"/>
      <c r="DP26" s="392"/>
      <c r="DQ26" s="393"/>
      <c r="DR26" s="391">
        <v>0</v>
      </c>
      <c r="DS26" s="392"/>
      <c r="DT26" s="392"/>
      <c r="DU26" s="392"/>
      <c r="DV26" s="392"/>
      <c r="DW26" s="392"/>
      <c r="DX26" s="392"/>
      <c r="DY26" s="392"/>
      <c r="DZ26" s="393"/>
      <c r="EA26" s="397"/>
      <c r="EB26" s="398"/>
      <c r="EC26" s="398"/>
      <c r="ED26" s="398"/>
      <c r="EE26" s="398"/>
      <c r="EF26" s="398"/>
      <c r="EG26" s="398"/>
      <c r="EH26" s="398"/>
      <c r="EI26" s="398"/>
      <c r="EJ26" s="398"/>
      <c r="EK26" s="398"/>
      <c r="EL26" s="398"/>
      <c r="EM26" s="398"/>
      <c r="EN26" s="398"/>
      <c r="EO26" s="398"/>
      <c r="EP26" s="398"/>
      <c r="EQ26" s="398"/>
      <c r="ER26" s="398"/>
      <c r="ES26" s="398"/>
      <c r="ET26" s="398"/>
      <c r="EU26" s="398"/>
      <c r="EV26" s="398"/>
      <c r="EW26" s="398"/>
      <c r="EX26" s="398"/>
      <c r="EY26" s="399"/>
    </row>
    <row r="27" spans="1:155" ht="10.5" customHeight="1">
      <c r="A27" s="406" t="s">
        <v>81</v>
      </c>
      <c r="B27" s="407"/>
      <c r="C27" s="407"/>
      <c r="D27" s="407"/>
      <c r="E27" s="407"/>
      <c r="F27" s="408"/>
      <c r="G27" s="409" t="s">
        <v>82</v>
      </c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0"/>
      <c r="AF27" s="410"/>
      <c r="AG27" s="410"/>
      <c r="AH27" s="410"/>
      <c r="AI27" s="410"/>
      <c r="AJ27" s="410"/>
      <c r="AK27" s="410"/>
      <c r="AL27" s="410"/>
      <c r="AM27" s="410"/>
      <c r="AN27" s="411"/>
      <c r="AO27" s="391"/>
      <c r="AP27" s="392"/>
      <c r="AQ27" s="392"/>
      <c r="AR27" s="392"/>
      <c r="AS27" s="392"/>
      <c r="AT27" s="392"/>
      <c r="AU27" s="392"/>
      <c r="AV27" s="392"/>
      <c r="AW27" s="393"/>
      <c r="AX27" s="391"/>
      <c r="AY27" s="392"/>
      <c r="AZ27" s="392"/>
      <c r="BA27" s="392"/>
      <c r="BB27" s="392"/>
      <c r="BC27" s="392"/>
      <c r="BD27" s="392"/>
      <c r="BE27" s="392"/>
      <c r="BF27" s="393"/>
      <c r="BG27" s="403"/>
      <c r="BH27" s="404"/>
      <c r="BI27" s="404"/>
      <c r="BJ27" s="404"/>
      <c r="BK27" s="404"/>
      <c r="BL27" s="404"/>
      <c r="BM27" s="404"/>
      <c r="BN27" s="404"/>
      <c r="BO27" s="405"/>
      <c r="BP27" s="403"/>
      <c r="BQ27" s="404"/>
      <c r="BR27" s="404"/>
      <c r="BS27" s="404"/>
      <c r="BT27" s="404"/>
      <c r="BU27" s="404"/>
      <c r="BV27" s="404"/>
      <c r="BW27" s="404"/>
      <c r="BX27" s="405"/>
      <c r="BY27" s="403"/>
      <c r="BZ27" s="404"/>
      <c r="CA27" s="404"/>
      <c r="CB27" s="404"/>
      <c r="CC27" s="404"/>
      <c r="CD27" s="404"/>
      <c r="CE27" s="404"/>
      <c r="CF27" s="404"/>
      <c r="CG27" s="405"/>
      <c r="CH27" s="403"/>
      <c r="CI27" s="404"/>
      <c r="CJ27" s="404"/>
      <c r="CK27" s="404"/>
      <c r="CL27" s="404"/>
      <c r="CM27" s="404"/>
      <c r="CN27" s="404"/>
      <c r="CO27" s="404"/>
      <c r="CP27" s="405"/>
      <c r="CQ27" s="403"/>
      <c r="CR27" s="404"/>
      <c r="CS27" s="404"/>
      <c r="CT27" s="404"/>
      <c r="CU27" s="404"/>
      <c r="CV27" s="404"/>
      <c r="CW27" s="404"/>
      <c r="CX27" s="404"/>
      <c r="CY27" s="405"/>
      <c r="CZ27" s="403"/>
      <c r="DA27" s="404"/>
      <c r="DB27" s="404"/>
      <c r="DC27" s="404"/>
      <c r="DD27" s="404"/>
      <c r="DE27" s="404"/>
      <c r="DF27" s="404"/>
      <c r="DG27" s="404"/>
      <c r="DH27" s="405"/>
      <c r="DI27" s="403"/>
      <c r="DJ27" s="404"/>
      <c r="DK27" s="404"/>
      <c r="DL27" s="404"/>
      <c r="DM27" s="404"/>
      <c r="DN27" s="404"/>
      <c r="DO27" s="404"/>
      <c r="DP27" s="404"/>
      <c r="DQ27" s="405"/>
      <c r="DR27" s="403"/>
      <c r="DS27" s="404"/>
      <c r="DT27" s="404"/>
      <c r="DU27" s="404"/>
      <c r="DV27" s="404"/>
      <c r="DW27" s="404"/>
      <c r="DX27" s="404"/>
      <c r="DY27" s="404"/>
      <c r="DZ27" s="405"/>
      <c r="EA27" s="397"/>
      <c r="EB27" s="398"/>
      <c r="EC27" s="398"/>
      <c r="ED27" s="398"/>
      <c r="EE27" s="398"/>
      <c r="EF27" s="398"/>
      <c r="EG27" s="398"/>
      <c r="EH27" s="398"/>
      <c r="EI27" s="398"/>
      <c r="EJ27" s="398"/>
      <c r="EK27" s="398"/>
      <c r="EL27" s="398"/>
      <c r="EM27" s="398"/>
      <c r="EN27" s="398"/>
      <c r="EO27" s="398"/>
      <c r="EP27" s="398"/>
      <c r="EQ27" s="398"/>
      <c r="ER27" s="398"/>
      <c r="ES27" s="398"/>
      <c r="ET27" s="398"/>
      <c r="EU27" s="398"/>
      <c r="EV27" s="398"/>
      <c r="EW27" s="398"/>
      <c r="EX27" s="398"/>
      <c r="EY27" s="399"/>
    </row>
    <row r="28" spans="1:155" ht="21.75" customHeight="1">
      <c r="A28" s="406" t="s">
        <v>83</v>
      </c>
      <c r="B28" s="407"/>
      <c r="C28" s="407"/>
      <c r="D28" s="407"/>
      <c r="E28" s="407"/>
      <c r="F28" s="408"/>
      <c r="G28" s="409" t="s">
        <v>84</v>
      </c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0"/>
      <c r="X28" s="410"/>
      <c r="Y28" s="410"/>
      <c r="Z28" s="410"/>
      <c r="AA28" s="410"/>
      <c r="AB28" s="410"/>
      <c r="AC28" s="410"/>
      <c r="AD28" s="410"/>
      <c r="AE28" s="410"/>
      <c r="AF28" s="410"/>
      <c r="AG28" s="410"/>
      <c r="AH28" s="410"/>
      <c r="AI28" s="410"/>
      <c r="AJ28" s="410"/>
      <c r="AK28" s="410"/>
      <c r="AL28" s="410"/>
      <c r="AM28" s="410"/>
      <c r="AN28" s="411"/>
      <c r="AO28" s="391"/>
      <c r="AP28" s="392"/>
      <c r="AQ28" s="392"/>
      <c r="AR28" s="392"/>
      <c r="AS28" s="392"/>
      <c r="AT28" s="392"/>
      <c r="AU28" s="392"/>
      <c r="AV28" s="392"/>
      <c r="AW28" s="393"/>
      <c r="AX28" s="391"/>
      <c r="AY28" s="392"/>
      <c r="AZ28" s="392"/>
      <c r="BA28" s="392"/>
      <c r="BB28" s="392"/>
      <c r="BC28" s="392"/>
      <c r="BD28" s="392"/>
      <c r="BE28" s="392"/>
      <c r="BF28" s="393"/>
      <c r="BG28" s="403"/>
      <c r="BH28" s="404"/>
      <c r="BI28" s="404"/>
      <c r="BJ28" s="404"/>
      <c r="BK28" s="404"/>
      <c r="BL28" s="404"/>
      <c r="BM28" s="404"/>
      <c r="BN28" s="404"/>
      <c r="BO28" s="405"/>
      <c r="BP28" s="403"/>
      <c r="BQ28" s="404"/>
      <c r="BR28" s="404"/>
      <c r="BS28" s="404"/>
      <c r="BT28" s="404"/>
      <c r="BU28" s="404"/>
      <c r="BV28" s="404"/>
      <c r="BW28" s="404"/>
      <c r="BX28" s="405"/>
      <c r="BY28" s="403"/>
      <c r="BZ28" s="404"/>
      <c r="CA28" s="404"/>
      <c r="CB28" s="404"/>
      <c r="CC28" s="404"/>
      <c r="CD28" s="404"/>
      <c r="CE28" s="404"/>
      <c r="CF28" s="404"/>
      <c r="CG28" s="405"/>
      <c r="CH28" s="403"/>
      <c r="CI28" s="404"/>
      <c r="CJ28" s="404"/>
      <c r="CK28" s="404"/>
      <c r="CL28" s="404"/>
      <c r="CM28" s="404"/>
      <c r="CN28" s="404"/>
      <c r="CO28" s="404"/>
      <c r="CP28" s="405"/>
      <c r="CQ28" s="403"/>
      <c r="CR28" s="404"/>
      <c r="CS28" s="404"/>
      <c r="CT28" s="404"/>
      <c r="CU28" s="404"/>
      <c r="CV28" s="404"/>
      <c r="CW28" s="404"/>
      <c r="CX28" s="404"/>
      <c r="CY28" s="405"/>
      <c r="CZ28" s="403"/>
      <c r="DA28" s="404"/>
      <c r="DB28" s="404"/>
      <c r="DC28" s="404"/>
      <c r="DD28" s="404"/>
      <c r="DE28" s="404"/>
      <c r="DF28" s="404"/>
      <c r="DG28" s="404"/>
      <c r="DH28" s="405"/>
      <c r="DI28" s="403"/>
      <c r="DJ28" s="404"/>
      <c r="DK28" s="404"/>
      <c r="DL28" s="404"/>
      <c r="DM28" s="404"/>
      <c r="DN28" s="404"/>
      <c r="DO28" s="404"/>
      <c r="DP28" s="404"/>
      <c r="DQ28" s="405"/>
      <c r="DR28" s="403"/>
      <c r="DS28" s="404"/>
      <c r="DT28" s="404"/>
      <c r="DU28" s="404"/>
      <c r="DV28" s="404"/>
      <c r="DW28" s="404"/>
      <c r="DX28" s="404"/>
      <c r="DY28" s="404"/>
      <c r="DZ28" s="405"/>
      <c r="EA28" s="397"/>
      <c r="EB28" s="398"/>
      <c r="EC28" s="398"/>
      <c r="ED28" s="398"/>
      <c r="EE28" s="398"/>
      <c r="EF28" s="398"/>
      <c r="EG28" s="398"/>
      <c r="EH28" s="398"/>
      <c r="EI28" s="398"/>
      <c r="EJ28" s="398"/>
      <c r="EK28" s="398"/>
      <c r="EL28" s="398"/>
      <c r="EM28" s="398"/>
      <c r="EN28" s="398"/>
      <c r="EO28" s="398"/>
      <c r="EP28" s="398"/>
      <c r="EQ28" s="398"/>
      <c r="ER28" s="398"/>
      <c r="ES28" s="398"/>
      <c r="ET28" s="398"/>
      <c r="EU28" s="398"/>
      <c r="EV28" s="398"/>
      <c r="EW28" s="398"/>
      <c r="EX28" s="398"/>
      <c r="EY28" s="399"/>
    </row>
    <row r="29" spans="1:155" ht="10.5" customHeight="1">
      <c r="A29" s="406" t="s">
        <v>85</v>
      </c>
      <c r="B29" s="407"/>
      <c r="C29" s="407"/>
      <c r="D29" s="407"/>
      <c r="E29" s="407"/>
      <c r="F29" s="408"/>
      <c r="G29" s="409" t="s">
        <v>86</v>
      </c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0"/>
      <c r="AI29" s="410"/>
      <c r="AJ29" s="410"/>
      <c r="AK29" s="410"/>
      <c r="AL29" s="410"/>
      <c r="AM29" s="410"/>
      <c r="AN29" s="411"/>
      <c r="AO29" s="391">
        <f>BG29+BY29+CQ29+DI29</f>
        <v>7.360169491525425</v>
      </c>
      <c r="AP29" s="392"/>
      <c r="AQ29" s="392"/>
      <c r="AR29" s="392"/>
      <c r="AS29" s="392"/>
      <c r="AT29" s="392"/>
      <c r="AU29" s="392"/>
      <c r="AV29" s="392"/>
      <c r="AW29" s="393"/>
      <c r="AX29" s="391">
        <f>BP29+CH29+CZ29+DR29</f>
        <v>0</v>
      </c>
      <c r="AY29" s="392"/>
      <c r="AZ29" s="392"/>
      <c r="BA29" s="392"/>
      <c r="BB29" s="392"/>
      <c r="BC29" s="392"/>
      <c r="BD29" s="392"/>
      <c r="BE29" s="392"/>
      <c r="BF29" s="393"/>
      <c r="BG29" s="403">
        <v>0</v>
      </c>
      <c r="BH29" s="404"/>
      <c r="BI29" s="404"/>
      <c r="BJ29" s="404"/>
      <c r="BK29" s="404"/>
      <c r="BL29" s="404"/>
      <c r="BM29" s="404"/>
      <c r="BN29" s="404"/>
      <c r="BO29" s="405"/>
      <c r="BP29" s="403">
        <v>0</v>
      </c>
      <c r="BQ29" s="404"/>
      <c r="BR29" s="404"/>
      <c r="BS29" s="404"/>
      <c r="BT29" s="404"/>
      <c r="BU29" s="404"/>
      <c r="BV29" s="404"/>
      <c r="BW29" s="404"/>
      <c r="BX29" s="405"/>
      <c r="BY29" s="403">
        <v>0</v>
      </c>
      <c r="BZ29" s="404"/>
      <c r="CA29" s="404"/>
      <c r="CB29" s="404"/>
      <c r="CC29" s="404"/>
      <c r="CD29" s="404"/>
      <c r="CE29" s="404"/>
      <c r="CF29" s="404"/>
      <c r="CG29" s="405"/>
      <c r="CH29" s="403">
        <v>0</v>
      </c>
      <c r="CI29" s="404"/>
      <c r="CJ29" s="404"/>
      <c r="CK29" s="404"/>
      <c r="CL29" s="404"/>
      <c r="CM29" s="404"/>
      <c r="CN29" s="404"/>
      <c r="CO29" s="404"/>
      <c r="CP29" s="405"/>
      <c r="CQ29" s="403">
        <v>0</v>
      </c>
      <c r="CR29" s="404"/>
      <c r="CS29" s="404"/>
      <c r="CT29" s="404"/>
      <c r="CU29" s="404"/>
      <c r="CV29" s="404"/>
      <c r="CW29" s="404"/>
      <c r="CX29" s="404"/>
      <c r="CY29" s="405"/>
      <c r="CZ29" s="403">
        <v>0</v>
      </c>
      <c r="DA29" s="404"/>
      <c r="DB29" s="404"/>
      <c r="DC29" s="404"/>
      <c r="DD29" s="404"/>
      <c r="DE29" s="404"/>
      <c r="DF29" s="404"/>
      <c r="DG29" s="404"/>
      <c r="DH29" s="405"/>
      <c r="DI29" s="403">
        <f>8.685/1.18</f>
        <v>7.360169491525425</v>
      </c>
      <c r="DJ29" s="404"/>
      <c r="DK29" s="404"/>
      <c r="DL29" s="404"/>
      <c r="DM29" s="404"/>
      <c r="DN29" s="404"/>
      <c r="DO29" s="404"/>
      <c r="DP29" s="404"/>
      <c r="DQ29" s="405"/>
      <c r="DR29" s="403">
        <v>0</v>
      </c>
      <c r="DS29" s="404"/>
      <c r="DT29" s="404"/>
      <c r="DU29" s="404"/>
      <c r="DV29" s="404"/>
      <c r="DW29" s="404"/>
      <c r="DX29" s="404"/>
      <c r="DY29" s="404"/>
      <c r="DZ29" s="405"/>
      <c r="EA29" s="397"/>
      <c r="EB29" s="398"/>
      <c r="EC29" s="398"/>
      <c r="ED29" s="398"/>
      <c r="EE29" s="398"/>
      <c r="EF29" s="398"/>
      <c r="EG29" s="398"/>
      <c r="EH29" s="398"/>
      <c r="EI29" s="398"/>
      <c r="EJ29" s="398"/>
      <c r="EK29" s="398"/>
      <c r="EL29" s="398"/>
      <c r="EM29" s="398"/>
      <c r="EN29" s="398"/>
      <c r="EO29" s="398"/>
      <c r="EP29" s="398"/>
      <c r="EQ29" s="398"/>
      <c r="ER29" s="398"/>
      <c r="ES29" s="398"/>
      <c r="ET29" s="398"/>
      <c r="EU29" s="398"/>
      <c r="EV29" s="398"/>
      <c r="EW29" s="398"/>
      <c r="EX29" s="398"/>
      <c r="EY29" s="399"/>
    </row>
    <row r="30" spans="1:155" ht="10.5" customHeight="1">
      <c r="A30" s="406" t="s">
        <v>87</v>
      </c>
      <c r="B30" s="407"/>
      <c r="C30" s="407"/>
      <c r="D30" s="407"/>
      <c r="E30" s="407"/>
      <c r="F30" s="408"/>
      <c r="G30" s="409" t="s">
        <v>88</v>
      </c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410"/>
      <c r="AG30" s="410"/>
      <c r="AH30" s="410"/>
      <c r="AI30" s="410"/>
      <c r="AJ30" s="410"/>
      <c r="AK30" s="410"/>
      <c r="AL30" s="410"/>
      <c r="AM30" s="410"/>
      <c r="AN30" s="411"/>
      <c r="AO30" s="391"/>
      <c r="AP30" s="392"/>
      <c r="AQ30" s="392"/>
      <c r="AR30" s="392"/>
      <c r="AS30" s="392"/>
      <c r="AT30" s="392"/>
      <c r="AU30" s="392"/>
      <c r="AV30" s="392"/>
      <c r="AW30" s="393"/>
      <c r="AX30" s="391"/>
      <c r="AY30" s="392"/>
      <c r="AZ30" s="392"/>
      <c r="BA30" s="392"/>
      <c r="BB30" s="392"/>
      <c r="BC30" s="392"/>
      <c r="BD30" s="392"/>
      <c r="BE30" s="392"/>
      <c r="BF30" s="393"/>
      <c r="BG30" s="403"/>
      <c r="BH30" s="404"/>
      <c r="BI30" s="404"/>
      <c r="BJ30" s="404"/>
      <c r="BK30" s="404"/>
      <c r="BL30" s="404"/>
      <c r="BM30" s="404"/>
      <c r="BN30" s="404"/>
      <c r="BO30" s="405"/>
      <c r="BP30" s="403"/>
      <c r="BQ30" s="404"/>
      <c r="BR30" s="404"/>
      <c r="BS30" s="404"/>
      <c r="BT30" s="404"/>
      <c r="BU30" s="404"/>
      <c r="BV30" s="404"/>
      <c r="BW30" s="404"/>
      <c r="BX30" s="405"/>
      <c r="BY30" s="403"/>
      <c r="BZ30" s="404"/>
      <c r="CA30" s="404"/>
      <c r="CB30" s="404"/>
      <c r="CC30" s="404"/>
      <c r="CD30" s="404"/>
      <c r="CE30" s="404"/>
      <c r="CF30" s="404"/>
      <c r="CG30" s="405"/>
      <c r="CH30" s="403"/>
      <c r="CI30" s="404"/>
      <c r="CJ30" s="404"/>
      <c r="CK30" s="404"/>
      <c r="CL30" s="404"/>
      <c r="CM30" s="404"/>
      <c r="CN30" s="404"/>
      <c r="CO30" s="404"/>
      <c r="CP30" s="405"/>
      <c r="CQ30" s="403"/>
      <c r="CR30" s="404"/>
      <c r="CS30" s="404"/>
      <c r="CT30" s="404"/>
      <c r="CU30" s="404"/>
      <c r="CV30" s="404"/>
      <c r="CW30" s="404"/>
      <c r="CX30" s="404"/>
      <c r="CY30" s="405"/>
      <c r="CZ30" s="403"/>
      <c r="DA30" s="404"/>
      <c r="DB30" s="404"/>
      <c r="DC30" s="404"/>
      <c r="DD30" s="404"/>
      <c r="DE30" s="404"/>
      <c r="DF30" s="404"/>
      <c r="DG30" s="404"/>
      <c r="DH30" s="405"/>
      <c r="DI30" s="403"/>
      <c r="DJ30" s="404"/>
      <c r="DK30" s="404"/>
      <c r="DL30" s="404"/>
      <c r="DM30" s="404"/>
      <c r="DN30" s="404"/>
      <c r="DO30" s="404"/>
      <c r="DP30" s="404"/>
      <c r="DQ30" s="405"/>
      <c r="DR30" s="403"/>
      <c r="DS30" s="404"/>
      <c r="DT30" s="404"/>
      <c r="DU30" s="404"/>
      <c r="DV30" s="404"/>
      <c r="DW30" s="404"/>
      <c r="DX30" s="404"/>
      <c r="DY30" s="404"/>
      <c r="DZ30" s="405"/>
      <c r="EA30" s="397"/>
      <c r="EB30" s="398"/>
      <c r="EC30" s="398"/>
      <c r="ED30" s="398"/>
      <c r="EE30" s="398"/>
      <c r="EF30" s="398"/>
      <c r="EG30" s="398"/>
      <c r="EH30" s="398"/>
      <c r="EI30" s="398"/>
      <c r="EJ30" s="398"/>
      <c r="EK30" s="398"/>
      <c r="EL30" s="398"/>
      <c r="EM30" s="398"/>
      <c r="EN30" s="398"/>
      <c r="EO30" s="398"/>
      <c r="EP30" s="398"/>
      <c r="EQ30" s="398"/>
      <c r="ER30" s="398"/>
      <c r="ES30" s="398"/>
      <c r="ET30" s="398"/>
      <c r="EU30" s="398"/>
      <c r="EV30" s="398"/>
      <c r="EW30" s="398"/>
      <c r="EX30" s="398"/>
      <c r="EY30" s="399"/>
    </row>
    <row r="31" spans="1:155" ht="10.5" customHeight="1">
      <c r="A31" s="406" t="s">
        <v>89</v>
      </c>
      <c r="B31" s="407"/>
      <c r="C31" s="407"/>
      <c r="D31" s="407"/>
      <c r="E31" s="407"/>
      <c r="F31" s="408"/>
      <c r="G31" s="409" t="s">
        <v>90</v>
      </c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410"/>
      <c r="Z31" s="410"/>
      <c r="AA31" s="410"/>
      <c r="AB31" s="410"/>
      <c r="AC31" s="410"/>
      <c r="AD31" s="410"/>
      <c r="AE31" s="410"/>
      <c r="AF31" s="410"/>
      <c r="AG31" s="410"/>
      <c r="AH31" s="410"/>
      <c r="AI31" s="410"/>
      <c r="AJ31" s="410"/>
      <c r="AK31" s="410"/>
      <c r="AL31" s="410"/>
      <c r="AM31" s="410"/>
      <c r="AN31" s="411"/>
      <c r="AO31" s="391"/>
      <c r="AP31" s="392"/>
      <c r="AQ31" s="392"/>
      <c r="AR31" s="392"/>
      <c r="AS31" s="392"/>
      <c r="AT31" s="392"/>
      <c r="AU31" s="392"/>
      <c r="AV31" s="392"/>
      <c r="AW31" s="393"/>
      <c r="AX31" s="391"/>
      <c r="AY31" s="392"/>
      <c r="AZ31" s="392"/>
      <c r="BA31" s="392"/>
      <c r="BB31" s="392"/>
      <c r="BC31" s="392"/>
      <c r="BD31" s="392"/>
      <c r="BE31" s="392"/>
      <c r="BF31" s="393"/>
      <c r="BG31" s="403"/>
      <c r="BH31" s="404"/>
      <c r="BI31" s="404"/>
      <c r="BJ31" s="404"/>
      <c r="BK31" s="404"/>
      <c r="BL31" s="404"/>
      <c r="BM31" s="404"/>
      <c r="BN31" s="404"/>
      <c r="BO31" s="405"/>
      <c r="BP31" s="403"/>
      <c r="BQ31" s="404"/>
      <c r="BR31" s="404"/>
      <c r="BS31" s="404"/>
      <c r="BT31" s="404"/>
      <c r="BU31" s="404"/>
      <c r="BV31" s="404"/>
      <c r="BW31" s="404"/>
      <c r="BX31" s="405"/>
      <c r="BY31" s="403"/>
      <c r="BZ31" s="404"/>
      <c r="CA31" s="404"/>
      <c r="CB31" s="404"/>
      <c r="CC31" s="404"/>
      <c r="CD31" s="404"/>
      <c r="CE31" s="404"/>
      <c r="CF31" s="404"/>
      <c r="CG31" s="405"/>
      <c r="CH31" s="403"/>
      <c r="CI31" s="404"/>
      <c r="CJ31" s="404"/>
      <c r="CK31" s="404"/>
      <c r="CL31" s="404"/>
      <c r="CM31" s="404"/>
      <c r="CN31" s="404"/>
      <c r="CO31" s="404"/>
      <c r="CP31" s="405"/>
      <c r="CQ31" s="403"/>
      <c r="CR31" s="404"/>
      <c r="CS31" s="404"/>
      <c r="CT31" s="404"/>
      <c r="CU31" s="404"/>
      <c r="CV31" s="404"/>
      <c r="CW31" s="404"/>
      <c r="CX31" s="404"/>
      <c r="CY31" s="405"/>
      <c r="CZ31" s="403"/>
      <c r="DA31" s="404"/>
      <c r="DB31" s="404"/>
      <c r="DC31" s="404"/>
      <c r="DD31" s="404"/>
      <c r="DE31" s="404"/>
      <c r="DF31" s="404"/>
      <c r="DG31" s="404"/>
      <c r="DH31" s="405"/>
      <c r="DI31" s="403"/>
      <c r="DJ31" s="404"/>
      <c r="DK31" s="404"/>
      <c r="DL31" s="404"/>
      <c r="DM31" s="404"/>
      <c r="DN31" s="404"/>
      <c r="DO31" s="404"/>
      <c r="DP31" s="404"/>
      <c r="DQ31" s="405"/>
      <c r="DR31" s="403"/>
      <c r="DS31" s="404"/>
      <c r="DT31" s="404"/>
      <c r="DU31" s="404"/>
      <c r="DV31" s="404"/>
      <c r="DW31" s="404"/>
      <c r="DX31" s="404"/>
      <c r="DY31" s="404"/>
      <c r="DZ31" s="405"/>
      <c r="EA31" s="397"/>
      <c r="EB31" s="398"/>
      <c r="EC31" s="398"/>
      <c r="ED31" s="398"/>
      <c r="EE31" s="398"/>
      <c r="EF31" s="398"/>
      <c r="EG31" s="398"/>
      <c r="EH31" s="398"/>
      <c r="EI31" s="398"/>
      <c r="EJ31" s="398"/>
      <c r="EK31" s="398"/>
      <c r="EL31" s="398"/>
      <c r="EM31" s="398"/>
      <c r="EN31" s="398"/>
      <c r="EO31" s="398"/>
      <c r="EP31" s="398"/>
      <c r="EQ31" s="398"/>
      <c r="ER31" s="398"/>
      <c r="ES31" s="398"/>
      <c r="ET31" s="398"/>
      <c r="EU31" s="398"/>
      <c r="EV31" s="398"/>
      <c r="EW31" s="398"/>
      <c r="EX31" s="398"/>
      <c r="EY31" s="399"/>
    </row>
    <row r="32" spans="1:155" ht="10.5" customHeight="1" thickBot="1">
      <c r="A32" s="415" t="s">
        <v>91</v>
      </c>
      <c r="B32" s="416"/>
      <c r="C32" s="416"/>
      <c r="D32" s="416"/>
      <c r="E32" s="416"/>
      <c r="F32" s="417"/>
      <c r="G32" s="418" t="s">
        <v>92</v>
      </c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19"/>
      <c r="Y32" s="419"/>
      <c r="Z32" s="419"/>
      <c r="AA32" s="419"/>
      <c r="AB32" s="419"/>
      <c r="AC32" s="419"/>
      <c r="AD32" s="419"/>
      <c r="AE32" s="419"/>
      <c r="AF32" s="419"/>
      <c r="AG32" s="419"/>
      <c r="AH32" s="419"/>
      <c r="AI32" s="419"/>
      <c r="AJ32" s="419"/>
      <c r="AK32" s="419"/>
      <c r="AL32" s="419"/>
      <c r="AM32" s="419"/>
      <c r="AN32" s="420"/>
      <c r="AO32" s="421"/>
      <c r="AP32" s="422"/>
      <c r="AQ32" s="422"/>
      <c r="AR32" s="422"/>
      <c r="AS32" s="422"/>
      <c r="AT32" s="422"/>
      <c r="AU32" s="422"/>
      <c r="AV32" s="422"/>
      <c r="AW32" s="423"/>
      <c r="AX32" s="424"/>
      <c r="AY32" s="425"/>
      <c r="AZ32" s="425"/>
      <c r="BA32" s="425"/>
      <c r="BB32" s="425"/>
      <c r="BC32" s="425"/>
      <c r="BD32" s="425"/>
      <c r="BE32" s="425"/>
      <c r="BF32" s="426"/>
      <c r="BG32" s="427"/>
      <c r="BH32" s="428"/>
      <c r="BI32" s="428"/>
      <c r="BJ32" s="428"/>
      <c r="BK32" s="428"/>
      <c r="BL32" s="428"/>
      <c r="BM32" s="428"/>
      <c r="BN32" s="428"/>
      <c r="BO32" s="429"/>
      <c r="BP32" s="427"/>
      <c r="BQ32" s="428"/>
      <c r="BR32" s="428"/>
      <c r="BS32" s="428"/>
      <c r="BT32" s="428"/>
      <c r="BU32" s="428"/>
      <c r="BV32" s="428"/>
      <c r="BW32" s="428"/>
      <c r="BX32" s="429"/>
      <c r="BY32" s="427"/>
      <c r="BZ32" s="428"/>
      <c r="CA32" s="428"/>
      <c r="CB32" s="428"/>
      <c r="CC32" s="428"/>
      <c r="CD32" s="428"/>
      <c r="CE32" s="428"/>
      <c r="CF32" s="428"/>
      <c r="CG32" s="429"/>
      <c r="CH32" s="427"/>
      <c r="CI32" s="428"/>
      <c r="CJ32" s="428"/>
      <c r="CK32" s="428"/>
      <c r="CL32" s="428"/>
      <c r="CM32" s="428"/>
      <c r="CN32" s="428"/>
      <c r="CO32" s="428"/>
      <c r="CP32" s="429"/>
      <c r="CQ32" s="427"/>
      <c r="CR32" s="428"/>
      <c r="CS32" s="428"/>
      <c r="CT32" s="428"/>
      <c r="CU32" s="428"/>
      <c r="CV32" s="428"/>
      <c r="CW32" s="428"/>
      <c r="CX32" s="428"/>
      <c r="CY32" s="429"/>
      <c r="CZ32" s="427"/>
      <c r="DA32" s="428"/>
      <c r="DB32" s="428"/>
      <c r="DC32" s="428"/>
      <c r="DD32" s="428"/>
      <c r="DE32" s="428"/>
      <c r="DF32" s="428"/>
      <c r="DG32" s="428"/>
      <c r="DH32" s="429"/>
      <c r="DI32" s="427"/>
      <c r="DJ32" s="428"/>
      <c r="DK32" s="428"/>
      <c r="DL32" s="428"/>
      <c r="DM32" s="428"/>
      <c r="DN32" s="428"/>
      <c r="DO32" s="428"/>
      <c r="DP32" s="428"/>
      <c r="DQ32" s="429"/>
      <c r="DR32" s="427"/>
      <c r="DS32" s="428"/>
      <c r="DT32" s="428"/>
      <c r="DU32" s="428"/>
      <c r="DV32" s="428"/>
      <c r="DW32" s="428"/>
      <c r="DX32" s="428"/>
      <c r="DY32" s="428"/>
      <c r="DZ32" s="429"/>
      <c r="EA32" s="397"/>
      <c r="EB32" s="398"/>
      <c r="EC32" s="398"/>
      <c r="ED32" s="398"/>
      <c r="EE32" s="398"/>
      <c r="EF32" s="398"/>
      <c r="EG32" s="398"/>
      <c r="EH32" s="398"/>
      <c r="EI32" s="398"/>
      <c r="EJ32" s="398"/>
      <c r="EK32" s="398"/>
      <c r="EL32" s="398"/>
      <c r="EM32" s="398"/>
      <c r="EN32" s="398"/>
      <c r="EO32" s="398"/>
      <c r="EP32" s="398"/>
      <c r="EQ32" s="398"/>
      <c r="ER32" s="398"/>
      <c r="ES32" s="398"/>
      <c r="ET32" s="398"/>
      <c r="EU32" s="398"/>
      <c r="EV32" s="398"/>
      <c r="EW32" s="398"/>
      <c r="EX32" s="398"/>
      <c r="EY32" s="399"/>
    </row>
    <row r="33" spans="1:155" ht="10.5" customHeight="1">
      <c r="A33" s="430" t="s">
        <v>93</v>
      </c>
      <c r="B33" s="431"/>
      <c r="C33" s="431"/>
      <c r="D33" s="431"/>
      <c r="E33" s="431"/>
      <c r="F33" s="432"/>
      <c r="G33" s="433" t="s">
        <v>94</v>
      </c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434"/>
      <c r="AC33" s="434"/>
      <c r="AD33" s="434"/>
      <c r="AE33" s="434"/>
      <c r="AF33" s="434"/>
      <c r="AG33" s="434"/>
      <c r="AH33" s="434"/>
      <c r="AI33" s="434"/>
      <c r="AJ33" s="434"/>
      <c r="AK33" s="434"/>
      <c r="AL33" s="434"/>
      <c r="AM33" s="434"/>
      <c r="AN33" s="435"/>
      <c r="AO33" s="391">
        <f>AO34</f>
        <v>0</v>
      </c>
      <c r="AP33" s="392"/>
      <c r="AQ33" s="392"/>
      <c r="AR33" s="392"/>
      <c r="AS33" s="392"/>
      <c r="AT33" s="392"/>
      <c r="AU33" s="392"/>
      <c r="AV33" s="392"/>
      <c r="AW33" s="393"/>
      <c r="AX33" s="436">
        <f>AX34</f>
        <v>0</v>
      </c>
      <c r="AY33" s="437"/>
      <c r="AZ33" s="437"/>
      <c r="BA33" s="437"/>
      <c r="BB33" s="437"/>
      <c r="BC33" s="437"/>
      <c r="BD33" s="437"/>
      <c r="BE33" s="437"/>
      <c r="BF33" s="438"/>
      <c r="BG33" s="436">
        <f>BG34</f>
        <v>0</v>
      </c>
      <c r="BH33" s="437"/>
      <c r="BI33" s="437"/>
      <c r="BJ33" s="437"/>
      <c r="BK33" s="437"/>
      <c r="BL33" s="437"/>
      <c r="BM33" s="437"/>
      <c r="BN33" s="437"/>
      <c r="BO33" s="438"/>
      <c r="BP33" s="436">
        <f>BP34</f>
        <v>0</v>
      </c>
      <c r="BQ33" s="437"/>
      <c r="BR33" s="437"/>
      <c r="BS33" s="437"/>
      <c r="BT33" s="437"/>
      <c r="BU33" s="437"/>
      <c r="BV33" s="437"/>
      <c r="BW33" s="437"/>
      <c r="BX33" s="438"/>
      <c r="BY33" s="436">
        <f>BY34</f>
        <v>0</v>
      </c>
      <c r="BZ33" s="437"/>
      <c r="CA33" s="437"/>
      <c r="CB33" s="437"/>
      <c r="CC33" s="437"/>
      <c r="CD33" s="437"/>
      <c r="CE33" s="437"/>
      <c r="CF33" s="437"/>
      <c r="CG33" s="438"/>
      <c r="CH33" s="436">
        <f>CH34</f>
        <v>0</v>
      </c>
      <c r="CI33" s="437"/>
      <c r="CJ33" s="437"/>
      <c r="CK33" s="437"/>
      <c r="CL33" s="437"/>
      <c r="CM33" s="437"/>
      <c r="CN33" s="437"/>
      <c r="CO33" s="437"/>
      <c r="CP33" s="438"/>
      <c r="CQ33" s="436">
        <f>CQ34</f>
        <v>0</v>
      </c>
      <c r="CR33" s="437"/>
      <c r="CS33" s="437"/>
      <c r="CT33" s="437"/>
      <c r="CU33" s="437"/>
      <c r="CV33" s="437"/>
      <c r="CW33" s="437"/>
      <c r="CX33" s="437"/>
      <c r="CY33" s="438"/>
      <c r="CZ33" s="436">
        <f>CZ34</f>
        <v>0</v>
      </c>
      <c r="DA33" s="437"/>
      <c r="DB33" s="437"/>
      <c r="DC33" s="437"/>
      <c r="DD33" s="437"/>
      <c r="DE33" s="437"/>
      <c r="DF33" s="437"/>
      <c r="DG33" s="437"/>
      <c r="DH33" s="438"/>
      <c r="DI33" s="436">
        <f>DI34</f>
        <v>0</v>
      </c>
      <c r="DJ33" s="437"/>
      <c r="DK33" s="437"/>
      <c r="DL33" s="437"/>
      <c r="DM33" s="437"/>
      <c r="DN33" s="437"/>
      <c r="DO33" s="437"/>
      <c r="DP33" s="437"/>
      <c r="DQ33" s="438"/>
      <c r="DR33" s="436">
        <f>DR34</f>
        <v>0</v>
      </c>
      <c r="DS33" s="437"/>
      <c r="DT33" s="437"/>
      <c r="DU33" s="437"/>
      <c r="DV33" s="437"/>
      <c r="DW33" s="437"/>
      <c r="DX33" s="437"/>
      <c r="DY33" s="437"/>
      <c r="DZ33" s="438"/>
      <c r="EA33" s="397"/>
      <c r="EB33" s="398"/>
      <c r="EC33" s="398"/>
      <c r="ED33" s="398"/>
      <c r="EE33" s="398"/>
      <c r="EF33" s="398"/>
      <c r="EG33" s="398"/>
      <c r="EH33" s="398"/>
      <c r="EI33" s="398"/>
      <c r="EJ33" s="398"/>
      <c r="EK33" s="398"/>
      <c r="EL33" s="398"/>
      <c r="EM33" s="398"/>
      <c r="EN33" s="398"/>
      <c r="EO33" s="398"/>
      <c r="EP33" s="398"/>
      <c r="EQ33" s="398"/>
      <c r="ER33" s="398"/>
      <c r="ES33" s="398"/>
      <c r="ET33" s="398"/>
      <c r="EU33" s="398"/>
      <c r="EV33" s="398"/>
      <c r="EW33" s="398"/>
      <c r="EX33" s="398"/>
      <c r="EY33" s="399"/>
    </row>
    <row r="34" spans="1:155" ht="10.5" customHeight="1">
      <c r="A34" s="406" t="s">
        <v>95</v>
      </c>
      <c r="B34" s="407"/>
      <c r="C34" s="407"/>
      <c r="D34" s="407"/>
      <c r="E34" s="407"/>
      <c r="F34" s="408"/>
      <c r="G34" s="409" t="s">
        <v>96</v>
      </c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410"/>
      <c r="AA34" s="410"/>
      <c r="AB34" s="410"/>
      <c r="AC34" s="410"/>
      <c r="AD34" s="410"/>
      <c r="AE34" s="410"/>
      <c r="AF34" s="410"/>
      <c r="AG34" s="410"/>
      <c r="AH34" s="410"/>
      <c r="AI34" s="410"/>
      <c r="AJ34" s="410"/>
      <c r="AK34" s="410"/>
      <c r="AL34" s="410"/>
      <c r="AM34" s="410"/>
      <c r="AN34" s="411"/>
      <c r="AO34" s="391">
        <f>BG34+BY34+CQ34+DI34</f>
        <v>0</v>
      </c>
      <c r="AP34" s="392"/>
      <c r="AQ34" s="392"/>
      <c r="AR34" s="392"/>
      <c r="AS34" s="392"/>
      <c r="AT34" s="392"/>
      <c r="AU34" s="392"/>
      <c r="AV34" s="392"/>
      <c r="AW34" s="393"/>
      <c r="AX34" s="403">
        <f>BP34+CH34+CZ34+DR34</f>
        <v>0</v>
      </c>
      <c r="AY34" s="404"/>
      <c r="AZ34" s="404"/>
      <c r="BA34" s="404"/>
      <c r="BB34" s="404"/>
      <c r="BC34" s="404"/>
      <c r="BD34" s="404"/>
      <c r="BE34" s="404"/>
      <c r="BF34" s="405"/>
      <c r="BG34" s="403">
        <v>0</v>
      </c>
      <c r="BH34" s="404"/>
      <c r="BI34" s="404"/>
      <c r="BJ34" s="404"/>
      <c r="BK34" s="404"/>
      <c r="BL34" s="404"/>
      <c r="BM34" s="404"/>
      <c r="BN34" s="404"/>
      <c r="BO34" s="405"/>
      <c r="BP34" s="403">
        <v>0</v>
      </c>
      <c r="BQ34" s="404"/>
      <c r="BR34" s="404"/>
      <c r="BS34" s="404"/>
      <c r="BT34" s="404"/>
      <c r="BU34" s="404"/>
      <c r="BV34" s="404"/>
      <c r="BW34" s="404"/>
      <c r="BX34" s="405"/>
      <c r="BY34" s="403">
        <v>0</v>
      </c>
      <c r="BZ34" s="404"/>
      <c r="CA34" s="404"/>
      <c r="CB34" s="404"/>
      <c r="CC34" s="404"/>
      <c r="CD34" s="404"/>
      <c r="CE34" s="404"/>
      <c r="CF34" s="404"/>
      <c r="CG34" s="405"/>
      <c r="CH34" s="403">
        <v>0</v>
      </c>
      <c r="CI34" s="404"/>
      <c r="CJ34" s="404"/>
      <c r="CK34" s="404"/>
      <c r="CL34" s="404"/>
      <c r="CM34" s="404"/>
      <c r="CN34" s="404"/>
      <c r="CO34" s="404"/>
      <c r="CP34" s="405"/>
      <c r="CQ34" s="403">
        <v>0</v>
      </c>
      <c r="CR34" s="404"/>
      <c r="CS34" s="404"/>
      <c r="CT34" s="404"/>
      <c r="CU34" s="404"/>
      <c r="CV34" s="404"/>
      <c r="CW34" s="404"/>
      <c r="CX34" s="404"/>
      <c r="CY34" s="405"/>
      <c r="CZ34" s="403">
        <v>0</v>
      </c>
      <c r="DA34" s="404"/>
      <c r="DB34" s="404"/>
      <c r="DC34" s="404"/>
      <c r="DD34" s="404"/>
      <c r="DE34" s="404"/>
      <c r="DF34" s="404"/>
      <c r="DG34" s="404"/>
      <c r="DH34" s="405"/>
      <c r="DI34" s="403">
        <v>0</v>
      </c>
      <c r="DJ34" s="404"/>
      <c r="DK34" s="404"/>
      <c r="DL34" s="404"/>
      <c r="DM34" s="404"/>
      <c r="DN34" s="404"/>
      <c r="DO34" s="404"/>
      <c r="DP34" s="404"/>
      <c r="DQ34" s="405"/>
      <c r="DR34" s="403">
        <v>0</v>
      </c>
      <c r="DS34" s="404"/>
      <c r="DT34" s="404"/>
      <c r="DU34" s="404"/>
      <c r="DV34" s="404"/>
      <c r="DW34" s="404"/>
      <c r="DX34" s="404"/>
      <c r="DY34" s="404"/>
      <c r="DZ34" s="405"/>
      <c r="EA34" s="397"/>
      <c r="EB34" s="398"/>
      <c r="EC34" s="398"/>
      <c r="ED34" s="398"/>
      <c r="EE34" s="398"/>
      <c r="EF34" s="398"/>
      <c r="EG34" s="398"/>
      <c r="EH34" s="398"/>
      <c r="EI34" s="398"/>
      <c r="EJ34" s="398"/>
      <c r="EK34" s="398"/>
      <c r="EL34" s="398"/>
      <c r="EM34" s="398"/>
      <c r="EN34" s="398"/>
      <c r="EO34" s="398"/>
      <c r="EP34" s="398"/>
      <c r="EQ34" s="398"/>
      <c r="ER34" s="398"/>
      <c r="ES34" s="398"/>
      <c r="ET34" s="398"/>
      <c r="EU34" s="398"/>
      <c r="EV34" s="398"/>
      <c r="EW34" s="398"/>
      <c r="EX34" s="398"/>
      <c r="EY34" s="399"/>
    </row>
    <row r="35" spans="1:155" ht="10.5" customHeight="1">
      <c r="A35" s="406" t="s">
        <v>97</v>
      </c>
      <c r="B35" s="407"/>
      <c r="C35" s="407"/>
      <c r="D35" s="407"/>
      <c r="E35" s="407"/>
      <c r="F35" s="408"/>
      <c r="G35" s="409" t="s">
        <v>98</v>
      </c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10"/>
      <c r="Z35" s="410"/>
      <c r="AA35" s="410"/>
      <c r="AB35" s="410"/>
      <c r="AC35" s="410"/>
      <c r="AD35" s="410"/>
      <c r="AE35" s="410"/>
      <c r="AF35" s="410"/>
      <c r="AG35" s="410"/>
      <c r="AH35" s="410"/>
      <c r="AI35" s="410"/>
      <c r="AJ35" s="410"/>
      <c r="AK35" s="410"/>
      <c r="AL35" s="410"/>
      <c r="AM35" s="410"/>
      <c r="AN35" s="411"/>
      <c r="AO35" s="391"/>
      <c r="AP35" s="392"/>
      <c r="AQ35" s="392"/>
      <c r="AR35" s="392"/>
      <c r="AS35" s="392"/>
      <c r="AT35" s="392"/>
      <c r="AU35" s="392"/>
      <c r="AV35" s="392"/>
      <c r="AW35" s="393"/>
      <c r="AX35" s="403"/>
      <c r="AY35" s="404"/>
      <c r="AZ35" s="404"/>
      <c r="BA35" s="404"/>
      <c r="BB35" s="404"/>
      <c r="BC35" s="404"/>
      <c r="BD35" s="404"/>
      <c r="BE35" s="404"/>
      <c r="BF35" s="405"/>
      <c r="BG35" s="403"/>
      <c r="BH35" s="404"/>
      <c r="BI35" s="404"/>
      <c r="BJ35" s="404"/>
      <c r="BK35" s="404"/>
      <c r="BL35" s="404"/>
      <c r="BM35" s="404"/>
      <c r="BN35" s="404"/>
      <c r="BO35" s="405"/>
      <c r="BP35" s="403"/>
      <c r="BQ35" s="404"/>
      <c r="BR35" s="404"/>
      <c r="BS35" s="404"/>
      <c r="BT35" s="404"/>
      <c r="BU35" s="404"/>
      <c r="BV35" s="404"/>
      <c r="BW35" s="404"/>
      <c r="BX35" s="405"/>
      <c r="BY35" s="403"/>
      <c r="BZ35" s="404"/>
      <c r="CA35" s="404"/>
      <c r="CB35" s="404"/>
      <c r="CC35" s="404"/>
      <c r="CD35" s="404"/>
      <c r="CE35" s="404"/>
      <c r="CF35" s="404"/>
      <c r="CG35" s="405"/>
      <c r="CH35" s="403"/>
      <c r="CI35" s="404"/>
      <c r="CJ35" s="404"/>
      <c r="CK35" s="404"/>
      <c r="CL35" s="404"/>
      <c r="CM35" s="404"/>
      <c r="CN35" s="404"/>
      <c r="CO35" s="404"/>
      <c r="CP35" s="405"/>
      <c r="CQ35" s="403"/>
      <c r="CR35" s="404"/>
      <c r="CS35" s="404"/>
      <c r="CT35" s="404"/>
      <c r="CU35" s="404"/>
      <c r="CV35" s="404"/>
      <c r="CW35" s="404"/>
      <c r="CX35" s="404"/>
      <c r="CY35" s="405"/>
      <c r="CZ35" s="403"/>
      <c r="DA35" s="404"/>
      <c r="DB35" s="404"/>
      <c r="DC35" s="404"/>
      <c r="DD35" s="404"/>
      <c r="DE35" s="404"/>
      <c r="DF35" s="404"/>
      <c r="DG35" s="404"/>
      <c r="DH35" s="405"/>
      <c r="DI35" s="403"/>
      <c r="DJ35" s="404"/>
      <c r="DK35" s="404"/>
      <c r="DL35" s="404"/>
      <c r="DM35" s="404"/>
      <c r="DN35" s="404"/>
      <c r="DO35" s="404"/>
      <c r="DP35" s="404"/>
      <c r="DQ35" s="405"/>
      <c r="DR35" s="403"/>
      <c r="DS35" s="404"/>
      <c r="DT35" s="404"/>
      <c r="DU35" s="404"/>
      <c r="DV35" s="404"/>
      <c r="DW35" s="404"/>
      <c r="DX35" s="404"/>
      <c r="DY35" s="404"/>
      <c r="DZ35" s="405"/>
      <c r="EA35" s="397"/>
      <c r="EB35" s="398"/>
      <c r="EC35" s="398"/>
      <c r="ED35" s="398"/>
      <c r="EE35" s="398"/>
      <c r="EF35" s="398"/>
      <c r="EG35" s="398"/>
      <c r="EH35" s="398"/>
      <c r="EI35" s="398"/>
      <c r="EJ35" s="398"/>
      <c r="EK35" s="398"/>
      <c r="EL35" s="398"/>
      <c r="EM35" s="398"/>
      <c r="EN35" s="398"/>
      <c r="EO35" s="398"/>
      <c r="EP35" s="398"/>
      <c r="EQ35" s="398"/>
      <c r="ER35" s="398"/>
      <c r="ES35" s="398"/>
      <c r="ET35" s="398"/>
      <c r="EU35" s="398"/>
      <c r="EV35" s="398"/>
      <c r="EW35" s="398"/>
      <c r="EX35" s="398"/>
      <c r="EY35" s="399"/>
    </row>
    <row r="36" spans="1:155" ht="10.5" customHeight="1">
      <c r="A36" s="406" t="s">
        <v>99</v>
      </c>
      <c r="B36" s="407"/>
      <c r="C36" s="407"/>
      <c r="D36" s="407"/>
      <c r="E36" s="407"/>
      <c r="F36" s="408"/>
      <c r="G36" s="409" t="s">
        <v>100</v>
      </c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  <c r="X36" s="410"/>
      <c r="Y36" s="410"/>
      <c r="Z36" s="410"/>
      <c r="AA36" s="410"/>
      <c r="AB36" s="410"/>
      <c r="AC36" s="410"/>
      <c r="AD36" s="410"/>
      <c r="AE36" s="410"/>
      <c r="AF36" s="410"/>
      <c r="AG36" s="410"/>
      <c r="AH36" s="410"/>
      <c r="AI36" s="410"/>
      <c r="AJ36" s="410"/>
      <c r="AK36" s="410"/>
      <c r="AL36" s="410"/>
      <c r="AM36" s="410"/>
      <c r="AN36" s="411"/>
      <c r="AO36" s="391"/>
      <c r="AP36" s="392"/>
      <c r="AQ36" s="392"/>
      <c r="AR36" s="392"/>
      <c r="AS36" s="392"/>
      <c r="AT36" s="392"/>
      <c r="AU36" s="392"/>
      <c r="AV36" s="392"/>
      <c r="AW36" s="393"/>
      <c r="AX36" s="403"/>
      <c r="AY36" s="404"/>
      <c r="AZ36" s="404"/>
      <c r="BA36" s="404"/>
      <c r="BB36" s="404"/>
      <c r="BC36" s="404"/>
      <c r="BD36" s="404"/>
      <c r="BE36" s="404"/>
      <c r="BF36" s="405"/>
      <c r="BG36" s="403"/>
      <c r="BH36" s="404"/>
      <c r="BI36" s="404"/>
      <c r="BJ36" s="404"/>
      <c r="BK36" s="404"/>
      <c r="BL36" s="404"/>
      <c r="BM36" s="404"/>
      <c r="BN36" s="404"/>
      <c r="BO36" s="405"/>
      <c r="BP36" s="403"/>
      <c r="BQ36" s="404"/>
      <c r="BR36" s="404"/>
      <c r="BS36" s="404"/>
      <c r="BT36" s="404"/>
      <c r="BU36" s="404"/>
      <c r="BV36" s="404"/>
      <c r="BW36" s="404"/>
      <c r="BX36" s="405"/>
      <c r="BY36" s="403"/>
      <c r="BZ36" s="404"/>
      <c r="CA36" s="404"/>
      <c r="CB36" s="404"/>
      <c r="CC36" s="404"/>
      <c r="CD36" s="404"/>
      <c r="CE36" s="404"/>
      <c r="CF36" s="404"/>
      <c r="CG36" s="405"/>
      <c r="CH36" s="403"/>
      <c r="CI36" s="404"/>
      <c r="CJ36" s="404"/>
      <c r="CK36" s="404"/>
      <c r="CL36" s="404"/>
      <c r="CM36" s="404"/>
      <c r="CN36" s="404"/>
      <c r="CO36" s="404"/>
      <c r="CP36" s="405"/>
      <c r="CQ36" s="403"/>
      <c r="CR36" s="404"/>
      <c r="CS36" s="404"/>
      <c r="CT36" s="404"/>
      <c r="CU36" s="404"/>
      <c r="CV36" s="404"/>
      <c r="CW36" s="404"/>
      <c r="CX36" s="404"/>
      <c r="CY36" s="405"/>
      <c r="CZ36" s="403"/>
      <c r="DA36" s="404"/>
      <c r="DB36" s="404"/>
      <c r="DC36" s="404"/>
      <c r="DD36" s="404"/>
      <c r="DE36" s="404"/>
      <c r="DF36" s="404"/>
      <c r="DG36" s="404"/>
      <c r="DH36" s="405"/>
      <c r="DI36" s="403"/>
      <c r="DJ36" s="404"/>
      <c r="DK36" s="404"/>
      <c r="DL36" s="404"/>
      <c r="DM36" s="404"/>
      <c r="DN36" s="404"/>
      <c r="DO36" s="404"/>
      <c r="DP36" s="404"/>
      <c r="DQ36" s="405"/>
      <c r="DR36" s="403"/>
      <c r="DS36" s="404"/>
      <c r="DT36" s="404"/>
      <c r="DU36" s="404"/>
      <c r="DV36" s="404"/>
      <c r="DW36" s="404"/>
      <c r="DX36" s="404"/>
      <c r="DY36" s="404"/>
      <c r="DZ36" s="405"/>
      <c r="EA36" s="397"/>
      <c r="EB36" s="398"/>
      <c r="EC36" s="398"/>
      <c r="ED36" s="398"/>
      <c r="EE36" s="398"/>
      <c r="EF36" s="398"/>
      <c r="EG36" s="398"/>
      <c r="EH36" s="398"/>
      <c r="EI36" s="398"/>
      <c r="EJ36" s="398"/>
      <c r="EK36" s="398"/>
      <c r="EL36" s="398"/>
      <c r="EM36" s="398"/>
      <c r="EN36" s="398"/>
      <c r="EO36" s="398"/>
      <c r="EP36" s="398"/>
      <c r="EQ36" s="398"/>
      <c r="ER36" s="398"/>
      <c r="ES36" s="398"/>
      <c r="ET36" s="398"/>
      <c r="EU36" s="398"/>
      <c r="EV36" s="398"/>
      <c r="EW36" s="398"/>
      <c r="EX36" s="398"/>
      <c r="EY36" s="399"/>
    </row>
    <row r="37" spans="1:155" ht="10.5" customHeight="1">
      <c r="A37" s="406" t="s">
        <v>101</v>
      </c>
      <c r="B37" s="407"/>
      <c r="C37" s="407"/>
      <c r="D37" s="407"/>
      <c r="E37" s="407"/>
      <c r="F37" s="408"/>
      <c r="G37" s="409" t="s">
        <v>102</v>
      </c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10"/>
      <c r="AI37" s="410"/>
      <c r="AJ37" s="410"/>
      <c r="AK37" s="410"/>
      <c r="AL37" s="410"/>
      <c r="AM37" s="410"/>
      <c r="AN37" s="411"/>
      <c r="AO37" s="391"/>
      <c r="AP37" s="392"/>
      <c r="AQ37" s="392"/>
      <c r="AR37" s="392"/>
      <c r="AS37" s="392"/>
      <c r="AT37" s="392"/>
      <c r="AU37" s="392"/>
      <c r="AV37" s="392"/>
      <c r="AW37" s="393"/>
      <c r="AX37" s="403"/>
      <c r="AY37" s="404"/>
      <c r="AZ37" s="404"/>
      <c r="BA37" s="404"/>
      <c r="BB37" s="404"/>
      <c r="BC37" s="404"/>
      <c r="BD37" s="404"/>
      <c r="BE37" s="404"/>
      <c r="BF37" s="405"/>
      <c r="BG37" s="403"/>
      <c r="BH37" s="404"/>
      <c r="BI37" s="404"/>
      <c r="BJ37" s="404"/>
      <c r="BK37" s="404"/>
      <c r="BL37" s="404"/>
      <c r="BM37" s="404"/>
      <c r="BN37" s="404"/>
      <c r="BO37" s="405"/>
      <c r="BP37" s="403"/>
      <c r="BQ37" s="404"/>
      <c r="BR37" s="404"/>
      <c r="BS37" s="404"/>
      <c r="BT37" s="404"/>
      <c r="BU37" s="404"/>
      <c r="BV37" s="404"/>
      <c r="BW37" s="404"/>
      <c r="BX37" s="405"/>
      <c r="BY37" s="403"/>
      <c r="BZ37" s="404"/>
      <c r="CA37" s="404"/>
      <c r="CB37" s="404"/>
      <c r="CC37" s="404"/>
      <c r="CD37" s="404"/>
      <c r="CE37" s="404"/>
      <c r="CF37" s="404"/>
      <c r="CG37" s="405"/>
      <c r="CH37" s="403"/>
      <c r="CI37" s="404"/>
      <c r="CJ37" s="404"/>
      <c r="CK37" s="404"/>
      <c r="CL37" s="404"/>
      <c r="CM37" s="404"/>
      <c r="CN37" s="404"/>
      <c r="CO37" s="404"/>
      <c r="CP37" s="405"/>
      <c r="CQ37" s="403"/>
      <c r="CR37" s="404"/>
      <c r="CS37" s="404"/>
      <c r="CT37" s="404"/>
      <c r="CU37" s="404"/>
      <c r="CV37" s="404"/>
      <c r="CW37" s="404"/>
      <c r="CX37" s="404"/>
      <c r="CY37" s="405"/>
      <c r="CZ37" s="403"/>
      <c r="DA37" s="404"/>
      <c r="DB37" s="404"/>
      <c r="DC37" s="404"/>
      <c r="DD37" s="404"/>
      <c r="DE37" s="404"/>
      <c r="DF37" s="404"/>
      <c r="DG37" s="404"/>
      <c r="DH37" s="405"/>
      <c r="DI37" s="403"/>
      <c r="DJ37" s="404"/>
      <c r="DK37" s="404"/>
      <c r="DL37" s="404"/>
      <c r="DM37" s="404"/>
      <c r="DN37" s="404"/>
      <c r="DO37" s="404"/>
      <c r="DP37" s="404"/>
      <c r="DQ37" s="405"/>
      <c r="DR37" s="403"/>
      <c r="DS37" s="404"/>
      <c r="DT37" s="404"/>
      <c r="DU37" s="404"/>
      <c r="DV37" s="404"/>
      <c r="DW37" s="404"/>
      <c r="DX37" s="404"/>
      <c r="DY37" s="404"/>
      <c r="DZ37" s="405"/>
      <c r="EA37" s="397"/>
      <c r="EB37" s="398"/>
      <c r="EC37" s="398"/>
      <c r="ED37" s="398"/>
      <c r="EE37" s="398"/>
      <c r="EF37" s="398"/>
      <c r="EG37" s="398"/>
      <c r="EH37" s="398"/>
      <c r="EI37" s="398"/>
      <c r="EJ37" s="398"/>
      <c r="EK37" s="398"/>
      <c r="EL37" s="398"/>
      <c r="EM37" s="398"/>
      <c r="EN37" s="398"/>
      <c r="EO37" s="398"/>
      <c r="EP37" s="398"/>
      <c r="EQ37" s="398"/>
      <c r="ER37" s="398"/>
      <c r="ES37" s="398"/>
      <c r="ET37" s="398"/>
      <c r="EU37" s="398"/>
      <c r="EV37" s="398"/>
      <c r="EW37" s="398"/>
      <c r="EX37" s="398"/>
      <c r="EY37" s="399"/>
    </row>
    <row r="38" spans="1:155" ht="10.5" customHeight="1">
      <c r="A38" s="406" t="s">
        <v>103</v>
      </c>
      <c r="B38" s="407"/>
      <c r="C38" s="407"/>
      <c r="D38" s="407"/>
      <c r="E38" s="407"/>
      <c r="F38" s="408"/>
      <c r="G38" s="409" t="s">
        <v>104</v>
      </c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410"/>
      <c r="AG38" s="410"/>
      <c r="AH38" s="410"/>
      <c r="AI38" s="410"/>
      <c r="AJ38" s="410"/>
      <c r="AK38" s="410"/>
      <c r="AL38" s="410"/>
      <c r="AM38" s="410"/>
      <c r="AN38" s="411"/>
      <c r="AO38" s="391"/>
      <c r="AP38" s="392"/>
      <c r="AQ38" s="392"/>
      <c r="AR38" s="392"/>
      <c r="AS38" s="392"/>
      <c r="AT38" s="392"/>
      <c r="AU38" s="392"/>
      <c r="AV38" s="392"/>
      <c r="AW38" s="393"/>
      <c r="AX38" s="403"/>
      <c r="AY38" s="404"/>
      <c r="AZ38" s="404"/>
      <c r="BA38" s="404"/>
      <c r="BB38" s="404"/>
      <c r="BC38" s="404"/>
      <c r="BD38" s="404"/>
      <c r="BE38" s="404"/>
      <c r="BF38" s="405"/>
      <c r="BG38" s="403"/>
      <c r="BH38" s="404"/>
      <c r="BI38" s="404"/>
      <c r="BJ38" s="404"/>
      <c r="BK38" s="404"/>
      <c r="BL38" s="404"/>
      <c r="BM38" s="404"/>
      <c r="BN38" s="404"/>
      <c r="BO38" s="405"/>
      <c r="BP38" s="403"/>
      <c r="BQ38" s="404"/>
      <c r="BR38" s="404"/>
      <c r="BS38" s="404"/>
      <c r="BT38" s="404"/>
      <c r="BU38" s="404"/>
      <c r="BV38" s="404"/>
      <c r="BW38" s="404"/>
      <c r="BX38" s="405"/>
      <c r="BY38" s="403"/>
      <c r="BZ38" s="404"/>
      <c r="CA38" s="404"/>
      <c r="CB38" s="404"/>
      <c r="CC38" s="404"/>
      <c r="CD38" s="404"/>
      <c r="CE38" s="404"/>
      <c r="CF38" s="404"/>
      <c r="CG38" s="405"/>
      <c r="CH38" s="403"/>
      <c r="CI38" s="404"/>
      <c r="CJ38" s="404"/>
      <c r="CK38" s="404"/>
      <c r="CL38" s="404"/>
      <c r="CM38" s="404"/>
      <c r="CN38" s="404"/>
      <c r="CO38" s="404"/>
      <c r="CP38" s="405"/>
      <c r="CQ38" s="403"/>
      <c r="CR38" s="404"/>
      <c r="CS38" s="404"/>
      <c r="CT38" s="404"/>
      <c r="CU38" s="404"/>
      <c r="CV38" s="404"/>
      <c r="CW38" s="404"/>
      <c r="CX38" s="404"/>
      <c r="CY38" s="405"/>
      <c r="CZ38" s="403"/>
      <c r="DA38" s="404"/>
      <c r="DB38" s="404"/>
      <c r="DC38" s="404"/>
      <c r="DD38" s="404"/>
      <c r="DE38" s="404"/>
      <c r="DF38" s="404"/>
      <c r="DG38" s="404"/>
      <c r="DH38" s="405"/>
      <c r="DI38" s="403"/>
      <c r="DJ38" s="404"/>
      <c r="DK38" s="404"/>
      <c r="DL38" s="404"/>
      <c r="DM38" s="404"/>
      <c r="DN38" s="404"/>
      <c r="DO38" s="404"/>
      <c r="DP38" s="404"/>
      <c r="DQ38" s="405"/>
      <c r="DR38" s="403"/>
      <c r="DS38" s="404"/>
      <c r="DT38" s="404"/>
      <c r="DU38" s="404"/>
      <c r="DV38" s="404"/>
      <c r="DW38" s="404"/>
      <c r="DX38" s="404"/>
      <c r="DY38" s="404"/>
      <c r="DZ38" s="405"/>
      <c r="EA38" s="397"/>
      <c r="EB38" s="398"/>
      <c r="EC38" s="398"/>
      <c r="ED38" s="398"/>
      <c r="EE38" s="398"/>
      <c r="EF38" s="398"/>
      <c r="EG38" s="398"/>
      <c r="EH38" s="398"/>
      <c r="EI38" s="398"/>
      <c r="EJ38" s="398"/>
      <c r="EK38" s="398"/>
      <c r="EL38" s="398"/>
      <c r="EM38" s="398"/>
      <c r="EN38" s="398"/>
      <c r="EO38" s="398"/>
      <c r="EP38" s="398"/>
      <c r="EQ38" s="398"/>
      <c r="ER38" s="398"/>
      <c r="ES38" s="398"/>
      <c r="ET38" s="398"/>
      <c r="EU38" s="398"/>
      <c r="EV38" s="398"/>
      <c r="EW38" s="398"/>
      <c r="EX38" s="398"/>
      <c r="EY38" s="399"/>
    </row>
    <row r="39" spans="1:155" ht="10.5" customHeight="1">
      <c r="A39" s="406" t="s">
        <v>105</v>
      </c>
      <c r="B39" s="407"/>
      <c r="C39" s="407"/>
      <c r="D39" s="407"/>
      <c r="E39" s="407"/>
      <c r="F39" s="408"/>
      <c r="G39" s="409" t="s">
        <v>106</v>
      </c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  <c r="AE39" s="410"/>
      <c r="AF39" s="410"/>
      <c r="AG39" s="410"/>
      <c r="AH39" s="410"/>
      <c r="AI39" s="410"/>
      <c r="AJ39" s="410"/>
      <c r="AK39" s="410"/>
      <c r="AL39" s="410"/>
      <c r="AM39" s="410"/>
      <c r="AN39" s="411"/>
      <c r="AO39" s="391"/>
      <c r="AP39" s="392"/>
      <c r="AQ39" s="392"/>
      <c r="AR39" s="392"/>
      <c r="AS39" s="392"/>
      <c r="AT39" s="392"/>
      <c r="AU39" s="392"/>
      <c r="AV39" s="392"/>
      <c r="AW39" s="393"/>
      <c r="AX39" s="403"/>
      <c r="AY39" s="404"/>
      <c r="AZ39" s="404"/>
      <c r="BA39" s="404"/>
      <c r="BB39" s="404"/>
      <c r="BC39" s="404"/>
      <c r="BD39" s="404"/>
      <c r="BE39" s="404"/>
      <c r="BF39" s="405"/>
      <c r="BG39" s="403"/>
      <c r="BH39" s="404"/>
      <c r="BI39" s="404"/>
      <c r="BJ39" s="404"/>
      <c r="BK39" s="404"/>
      <c r="BL39" s="404"/>
      <c r="BM39" s="404"/>
      <c r="BN39" s="404"/>
      <c r="BO39" s="405"/>
      <c r="BP39" s="403"/>
      <c r="BQ39" s="404"/>
      <c r="BR39" s="404"/>
      <c r="BS39" s="404"/>
      <c r="BT39" s="404"/>
      <c r="BU39" s="404"/>
      <c r="BV39" s="404"/>
      <c r="BW39" s="404"/>
      <c r="BX39" s="405"/>
      <c r="BY39" s="403"/>
      <c r="BZ39" s="404"/>
      <c r="CA39" s="404"/>
      <c r="CB39" s="404"/>
      <c r="CC39" s="404"/>
      <c r="CD39" s="404"/>
      <c r="CE39" s="404"/>
      <c r="CF39" s="404"/>
      <c r="CG39" s="405"/>
      <c r="CH39" s="403"/>
      <c r="CI39" s="404"/>
      <c r="CJ39" s="404"/>
      <c r="CK39" s="404"/>
      <c r="CL39" s="404"/>
      <c r="CM39" s="404"/>
      <c r="CN39" s="404"/>
      <c r="CO39" s="404"/>
      <c r="CP39" s="405"/>
      <c r="CQ39" s="403"/>
      <c r="CR39" s="404"/>
      <c r="CS39" s="404"/>
      <c r="CT39" s="404"/>
      <c r="CU39" s="404"/>
      <c r="CV39" s="404"/>
      <c r="CW39" s="404"/>
      <c r="CX39" s="404"/>
      <c r="CY39" s="405"/>
      <c r="CZ39" s="403"/>
      <c r="DA39" s="404"/>
      <c r="DB39" s="404"/>
      <c r="DC39" s="404"/>
      <c r="DD39" s="404"/>
      <c r="DE39" s="404"/>
      <c r="DF39" s="404"/>
      <c r="DG39" s="404"/>
      <c r="DH39" s="405"/>
      <c r="DI39" s="403"/>
      <c r="DJ39" s="404"/>
      <c r="DK39" s="404"/>
      <c r="DL39" s="404"/>
      <c r="DM39" s="404"/>
      <c r="DN39" s="404"/>
      <c r="DO39" s="404"/>
      <c r="DP39" s="404"/>
      <c r="DQ39" s="405"/>
      <c r="DR39" s="403"/>
      <c r="DS39" s="404"/>
      <c r="DT39" s="404"/>
      <c r="DU39" s="404"/>
      <c r="DV39" s="404"/>
      <c r="DW39" s="404"/>
      <c r="DX39" s="404"/>
      <c r="DY39" s="404"/>
      <c r="DZ39" s="405"/>
      <c r="EA39" s="397"/>
      <c r="EB39" s="398"/>
      <c r="EC39" s="398"/>
      <c r="ED39" s="398"/>
      <c r="EE39" s="398"/>
      <c r="EF39" s="398"/>
      <c r="EG39" s="398"/>
      <c r="EH39" s="398"/>
      <c r="EI39" s="398"/>
      <c r="EJ39" s="398"/>
      <c r="EK39" s="398"/>
      <c r="EL39" s="398"/>
      <c r="EM39" s="398"/>
      <c r="EN39" s="398"/>
      <c r="EO39" s="398"/>
      <c r="EP39" s="398"/>
      <c r="EQ39" s="398"/>
      <c r="ER39" s="398"/>
      <c r="ES39" s="398"/>
      <c r="ET39" s="398"/>
      <c r="EU39" s="398"/>
      <c r="EV39" s="398"/>
      <c r="EW39" s="398"/>
      <c r="EX39" s="398"/>
      <c r="EY39" s="399"/>
    </row>
    <row r="40" spans="1:155" ht="10.5" customHeight="1" thickBot="1">
      <c r="A40" s="439" t="s">
        <v>107</v>
      </c>
      <c r="B40" s="440"/>
      <c r="C40" s="440"/>
      <c r="D40" s="440"/>
      <c r="E40" s="440"/>
      <c r="F40" s="441"/>
      <c r="G40" s="442" t="s">
        <v>108</v>
      </c>
      <c r="H40" s="443"/>
      <c r="I40" s="443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3"/>
      <c r="AK40" s="443"/>
      <c r="AL40" s="443"/>
      <c r="AM40" s="443"/>
      <c r="AN40" s="444"/>
      <c r="AO40" s="421"/>
      <c r="AP40" s="422"/>
      <c r="AQ40" s="422"/>
      <c r="AR40" s="422"/>
      <c r="AS40" s="422"/>
      <c r="AT40" s="422"/>
      <c r="AU40" s="422"/>
      <c r="AV40" s="422"/>
      <c r="AW40" s="423"/>
      <c r="AX40" s="421"/>
      <c r="AY40" s="422"/>
      <c r="AZ40" s="422"/>
      <c r="BA40" s="422"/>
      <c r="BB40" s="422"/>
      <c r="BC40" s="422"/>
      <c r="BD40" s="422"/>
      <c r="BE40" s="422"/>
      <c r="BF40" s="423"/>
      <c r="BG40" s="421"/>
      <c r="BH40" s="422"/>
      <c r="BI40" s="422"/>
      <c r="BJ40" s="422"/>
      <c r="BK40" s="422"/>
      <c r="BL40" s="422"/>
      <c r="BM40" s="422"/>
      <c r="BN40" s="422"/>
      <c r="BO40" s="423"/>
      <c r="BP40" s="421"/>
      <c r="BQ40" s="422"/>
      <c r="BR40" s="422"/>
      <c r="BS40" s="422"/>
      <c r="BT40" s="422"/>
      <c r="BU40" s="422"/>
      <c r="BV40" s="422"/>
      <c r="BW40" s="422"/>
      <c r="BX40" s="423"/>
      <c r="BY40" s="421"/>
      <c r="BZ40" s="422"/>
      <c r="CA40" s="422"/>
      <c r="CB40" s="422"/>
      <c r="CC40" s="422"/>
      <c r="CD40" s="422"/>
      <c r="CE40" s="422"/>
      <c r="CF40" s="422"/>
      <c r="CG40" s="423"/>
      <c r="CH40" s="421"/>
      <c r="CI40" s="422"/>
      <c r="CJ40" s="422"/>
      <c r="CK40" s="422"/>
      <c r="CL40" s="422"/>
      <c r="CM40" s="422"/>
      <c r="CN40" s="422"/>
      <c r="CO40" s="422"/>
      <c r="CP40" s="423"/>
      <c r="CQ40" s="421"/>
      <c r="CR40" s="422"/>
      <c r="CS40" s="422"/>
      <c r="CT40" s="422"/>
      <c r="CU40" s="422"/>
      <c r="CV40" s="422"/>
      <c r="CW40" s="422"/>
      <c r="CX40" s="422"/>
      <c r="CY40" s="423"/>
      <c r="CZ40" s="421"/>
      <c r="DA40" s="422"/>
      <c r="DB40" s="422"/>
      <c r="DC40" s="422"/>
      <c r="DD40" s="422"/>
      <c r="DE40" s="422"/>
      <c r="DF40" s="422"/>
      <c r="DG40" s="422"/>
      <c r="DH40" s="423"/>
      <c r="DI40" s="421"/>
      <c r="DJ40" s="422"/>
      <c r="DK40" s="422"/>
      <c r="DL40" s="422"/>
      <c r="DM40" s="422"/>
      <c r="DN40" s="422"/>
      <c r="DO40" s="422"/>
      <c r="DP40" s="422"/>
      <c r="DQ40" s="423"/>
      <c r="DR40" s="421"/>
      <c r="DS40" s="422"/>
      <c r="DT40" s="422"/>
      <c r="DU40" s="422"/>
      <c r="DV40" s="422"/>
      <c r="DW40" s="422"/>
      <c r="DX40" s="422"/>
      <c r="DY40" s="422"/>
      <c r="DZ40" s="423"/>
      <c r="EA40" s="397"/>
      <c r="EB40" s="398"/>
      <c r="EC40" s="398"/>
      <c r="ED40" s="398"/>
      <c r="EE40" s="398"/>
      <c r="EF40" s="398"/>
      <c r="EG40" s="398"/>
      <c r="EH40" s="398"/>
      <c r="EI40" s="398"/>
      <c r="EJ40" s="398"/>
      <c r="EK40" s="398"/>
      <c r="EL40" s="398"/>
      <c r="EM40" s="398"/>
      <c r="EN40" s="398"/>
      <c r="EO40" s="398"/>
      <c r="EP40" s="398"/>
      <c r="EQ40" s="398"/>
      <c r="ER40" s="398"/>
      <c r="ES40" s="398"/>
      <c r="ET40" s="398"/>
      <c r="EU40" s="398"/>
      <c r="EV40" s="398"/>
      <c r="EW40" s="398"/>
      <c r="EX40" s="398"/>
      <c r="EY40" s="399"/>
    </row>
    <row r="41" spans="1:155" s="13" customFormat="1" ht="12.75" customHeight="1">
      <c r="A41" s="448"/>
      <c r="B41" s="449"/>
      <c r="C41" s="449"/>
      <c r="D41" s="449"/>
      <c r="E41" s="449"/>
      <c r="F41" s="450"/>
      <c r="G41" s="451" t="s">
        <v>109</v>
      </c>
      <c r="H41" s="452"/>
      <c r="I41" s="452"/>
      <c r="J41" s="452"/>
      <c r="K41" s="452"/>
      <c r="L41" s="452"/>
      <c r="M41" s="452"/>
      <c r="N41" s="452"/>
      <c r="O41" s="452"/>
      <c r="P41" s="452"/>
      <c r="Q41" s="452"/>
      <c r="R41" s="452"/>
      <c r="S41" s="452"/>
      <c r="T41" s="452"/>
      <c r="U41" s="452"/>
      <c r="V41" s="452"/>
      <c r="W41" s="452"/>
      <c r="X41" s="452"/>
      <c r="Y41" s="452"/>
      <c r="Z41" s="452"/>
      <c r="AA41" s="452"/>
      <c r="AB41" s="452"/>
      <c r="AC41" s="452"/>
      <c r="AD41" s="452"/>
      <c r="AE41" s="452"/>
      <c r="AF41" s="452"/>
      <c r="AG41" s="452"/>
      <c r="AH41" s="452"/>
      <c r="AI41" s="452"/>
      <c r="AJ41" s="452"/>
      <c r="AK41" s="452"/>
      <c r="AL41" s="452"/>
      <c r="AM41" s="452"/>
      <c r="AN41" s="453"/>
      <c r="AO41" s="445">
        <f>AO17+AO33</f>
        <v>34.99491525423729</v>
      </c>
      <c r="AP41" s="446"/>
      <c r="AQ41" s="446"/>
      <c r="AR41" s="446"/>
      <c r="AS41" s="446"/>
      <c r="AT41" s="446"/>
      <c r="AU41" s="446"/>
      <c r="AV41" s="446"/>
      <c r="AW41" s="447"/>
      <c r="AX41" s="445">
        <f>AX17+AX33</f>
        <v>17.59667893</v>
      </c>
      <c r="AY41" s="446"/>
      <c r="AZ41" s="446"/>
      <c r="BA41" s="446"/>
      <c r="BB41" s="446"/>
      <c r="BC41" s="446"/>
      <c r="BD41" s="446"/>
      <c r="BE41" s="446"/>
      <c r="BF41" s="447"/>
      <c r="BG41" s="445">
        <f>BG17+BG33</f>
        <v>0</v>
      </c>
      <c r="BH41" s="446"/>
      <c r="BI41" s="446"/>
      <c r="BJ41" s="446"/>
      <c r="BK41" s="446"/>
      <c r="BL41" s="446"/>
      <c r="BM41" s="446"/>
      <c r="BN41" s="446"/>
      <c r="BO41" s="447"/>
      <c r="BP41" s="445">
        <f>BP17+BP33</f>
        <v>3.44753681</v>
      </c>
      <c r="BQ41" s="446"/>
      <c r="BR41" s="446"/>
      <c r="BS41" s="446"/>
      <c r="BT41" s="446"/>
      <c r="BU41" s="446"/>
      <c r="BV41" s="446"/>
      <c r="BW41" s="446"/>
      <c r="BX41" s="447"/>
      <c r="BY41" s="445">
        <f>BY17+BY33</f>
        <v>0</v>
      </c>
      <c r="BZ41" s="446"/>
      <c r="CA41" s="446"/>
      <c r="CB41" s="446"/>
      <c r="CC41" s="446"/>
      <c r="CD41" s="446"/>
      <c r="CE41" s="446"/>
      <c r="CF41" s="446"/>
      <c r="CG41" s="447"/>
      <c r="CH41" s="445">
        <f>CH17+CH33</f>
        <v>0.97919238</v>
      </c>
      <c r="CI41" s="446"/>
      <c r="CJ41" s="446"/>
      <c r="CK41" s="446"/>
      <c r="CL41" s="446"/>
      <c r="CM41" s="446"/>
      <c r="CN41" s="446"/>
      <c r="CO41" s="446"/>
      <c r="CP41" s="447"/>
      <c r="CQ41" s="445">
        <f>CQ17+CQ33</f>
        <v>0</v>
      </c>
      <c r="CR41" s="446"/>
      <c r="CS41" s="446"/>
      <c r="CT41" s="446"/>
      <c r="CU41" s="446"/>
      <c r="CV41" s="446"/>
      <c r="CW41" s="446"/>
      <c r="CX41" s="446"/>
      <c r="CY41" s="447"/>
      <c r="CZ41" s="445">
        <f>CZ17+CZ33</f>
        <v>13.16994974</v>
      </c>
      <c r="DA41" s="446"/>
      <c r="DB41" s="446"/>
      <c r="DC41" s="446"/>
      <c r="DD41" s="446"/>
      <c r="DE41" s="446"/>
      <c r="DF41" s="446"/>
      <c r="DG41" s="446"/>
      <c r="DH41" s="447"/>
      <c r="DI41" s="445">
        <f>DI17+DI33</f>
        <v>34.99491525423729</v>
      </c>
      <c r="DJ41" s="446"/>
      <c r="DK41" s="446"/>
      <c r="DL41" s="446"/>
      <c r="DM41" s="446"/>
      <c r="DN41" s="446"/>
      <c r="DO41" s="446"/>
      <c r="DP41" s="446"/>
      <c r="DQ41" s="447"/>
      <c r="DR41" s="445">
        <f>DR17+DR33</f>
        <v>0</v>
      </c>
      <c r="DS41" s="446"/>
      <c r="DT41" s="446"/>
      <c r="DU41" s="446"/>
      <c r="DV41" s="446"/>
      <c r="DW41" s="446"/>
      <c r="DX41" s="446"/>
      <c r="DY41" s="446"/>
      <c r="DZ41" s="447"/>
      <c r="EA41" s="397"/>
      <c r="EB41" s="398"/>
      <c r="EC41" s="398"/>
      <c r="ED41" s="398"/>
      <c r="EE41" s="398"/>
      <c r="EF41" s="398"/>
      <c r="EG41" s="398"/>
      <c r="EH41" s="398"/>
      <c r="EI41" s="398"/>
      <c r="EJ41" s="398"/>
      <c r="EK41" s="398"/>
      <c r="EL41" s="398"/>
      <c r="EM41" s="398"/>
      <c r="EN41" s="398"/>
      <c r="EO41" s="398"/>
      <c r="EP41" s="398"/>
      <c r="EQ41" s="398"/>
      <c r="ER41" s="398"/>
      <c r="ES41" s="398"/>
      <c r="ET41" s="398"/>
      <c r="EU41" s="398"/>
      <c r="EV41" s="398"/>
      <c r="EW41" s="398"/>
      <c r="EX41" s="398"/>
      <c r="EY41" s="399"/>
    </row>
    <row r="42" spans="1:155" ht="10.5" customHeight="1">
      <c r="A42" s="406"/>
      <c r="B42" s="407"/>
      <c r="C42" s="407"/>
      <c r="D42" s="407"/>
      <c r="E42" s="407"/>
      <c r="F42" s="408"/>
      <c r="G42" s="409" t="s">
        <v>110</v>
      </c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0"/>
      <c r="Y42" s="410"/>
      <c r="Z42" s="410"/>
      <c r="AA42" s="410"/>
      <c r="AB42" s="410"/>
      <c r="AC42" s="410"/>
      <c r="AD42" s="410"/>
      <c r="AE42" s="410"/>
      <c r="AF42" s="410"/>
      <c r="AG42" s="410"/>
      <c r="AH42" s="410"/>
      <c r="AI42" s="410"/>
      <c r="AJ42" s="410"/>
      <c r="AK42" s="410"/>
      <c r="AL42" s="410"/>
      <c r="AM42" s="410"/>
      <c r="AN42" s="411"/>
      <c r="AO42" s="403"/>
      <c r="AP42" s="404"/>
      <c r="AQ42" s="404"/>
      <c r="AR42" s="404"/>
      <c r="AS42" s="404"/>
      <c r="AT42" s="404"/>
      <c r="AU42" s="404"/>
      <c r="AV42" s="404"/>
      <c r="AW42" s="405"/>
      <c r="AX42" s="403"/>
      <c r="AY42" s="404"/>
      <c r="AZ42" s="404"/>
      <c r="BA42" s="404"/>
      <c r="BB42" s="404"/>
      <c r="BC42" s="404"/>
      <c r="BD42" s="404"/>
      <c r="BE42" s="404"/>
      <c r="BF42" s="405"/>
      <c r="BG42" s="403"/>
      <c r="BH42" s="404"/>
      <c r="BI42" s="404"/>
      <c r="BJ42" s="404"/>
      <c r="BK42" s="404"/>
      <c r="BL42" s="404"/>
      <c r="BM42" s="404"/>
      <c r="BN42" s="404"/>
      <c r="BO42" s="405"/>
      <c r="BP42" s="403"/>
      <c r="BQ42" s="404"/>
      <c r="BR42" s="404"/>
      <c r="BS42" s="404"/>
      <c r="BT42" s="404"/>
      <c r="BU42" s="404"/>
      <c r="BV42" s="404"/>
      <c r="BW42" s="404"/>
      <c r="BX42" s="405"/>
      <c r="BY42" s="403"/>
      <c r="BZ42" s="404"/>
      <c r="CA42" s="404"/>
      <c r="CB42" s="404"/>
      <c r="CC42" s="404"/>
      <c r="CD42" s="404"/>
      <c r="CE42" s="404"/>
      <c r="CF42" s="404"/>
      <c r="CG42" s="405"/>
      <c r="CH42" s="403"/>
      <c r="CI42" s="404"/>
      <c r="CJ42" s="404"/>
      <c r="CK42" s="404"/>
      <c r="CL42" s="404"/>
      <c r="CM42" s="404"/>
      <c r="CN42" s="404"/>
      <c r="CO42" s="404"/>
      <c r="CP42" s="405"/>
      <c r="CQ42" s="403"/>
      <c r="CR42" s="404"/>
      <c r="CS42" s="404"/>
      <c r="CT42" s="404"/>
      <c r="CU42" s="404"/>
      <c r="CV42" s="404"/>
      <c r="CW42" s="404"/>
      <c r="CX42" s="404"/>
      <c r="CY42" s="405"/>
      <c r="CZ42" s="403"/>
      <c r="DA42" s="404"/>
      <c r="DB42" s="404"/>
      <c r="DC42" s="404"/>
      <c r="DD42" s="404"/>
      <c r="DE42" s="404"/>
      <c r="DF42" s="404"/>
      <c r="DG42" s="404"/>
      <c r="DH42" s="405"/>
      <c r="DI42" s="403"/>
      <c r="DJ42" s="404"/>
      <c r="DK42" s="404"/>
      <c r="DL42" s="404"/>
      <c r="DM42" s="404"/>
      <c r="DN42" s="404"/>
      <c r="DO42" s="404"/>
      <c r="DP42" s="404"/>
      <c r="DQ42" s="405"/>
      <c r="DR42" s="403"/>
      <c r="DS42" s="404"/>
      <c r="DT42" s="404"/>
      <c r="DU42" s="404"/>
      <c r="DV42" s="404"/>
      <c r="DW42" s="404"/>
      <c r="DX42" s="404"/>
      <c r="DY42" s="404"/>
      <c r="DZ42" s="405"/>
      <c r="EA42" s="397"/>
      <c r="EB42" s="398"/>
      <c r="EC42" s="398"/>
      <c r="ED42" s="398"/>
      <c r="EE42" s="398"/>
      <c r="EF42" s="398"/>
      <c r="EG42" s="398"/>
      <c r="EH42" s="398"/>
      <c r="EI42" s="398"/>
      <c r="EJ42" s="398"/>
      <c r="EK42" s="398"/>
      <c r="EL42" s="398"/>
      <c r="EM42" s="398"/>
      <c r="EN42" s="398"/>
      <c r="EO42" s="398"/>
      <c r="EP42" s="398"/>
      <c r="EQ42" s="398"/>
      <c r="ER42" s="398"/>
      <c r="ES42" s="398"/>
      <c r="ET42" s="398"/>
      <c r="EU42" s="398"/>
      <c r="EV42" s="398"/>
      <c r="EW42" s="398"/>
      <c r="EX42" s="398"/>
      <c r="EY42" s="399"/>
    </row>
    <row r="43" spans="1:155" ht="10.5" customHeight="1">
      <c r="A43" s="406"/>
      <c r="B43" s="407"/>
      <c r="C43" s="407"/>
      <c r="D43" s="407"/>
      <c r="E43" s="407"/>
      <c r="F43" s="408"/>
      <c r="G43" s="454" t="s">
        <v>111</v>
      </c>
      <c r="H43" s="455"/>
      <c r="I43" s="455"/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5"/>
      <c r="U43" s="455"/>
      <c r="V43" s="455"/>
      <c r="W43" s="455"/>
      <c r="X43" s="455"/>
      <c r="Y43" s="455"/>
      <c r="Z43" s="455"/>
      <c r="AA43" s="455"/>
      <c r="AB43" s="455"/>
      <c r="AC43" s="455"/>
      <c r="AD43" s="455"/>
      <c r="AE43" s="455"/>
      <c r="AF43" s="455"/>
      <c r="AG43" s="455"/>
      <c r="AH43" s="455"/>
      <c r="AI43" s="455"/>
      <c r="AJ43" s="455"/>
      <c r="AK43" s="455"/>
      <c r="AL43" s="455"/>
      <c r="AM43" s="455"/>
      <c r="AN43" s="456"/>
      <c r="AO43" s="403"/>
      <c r="AP43" s="404"/>
      <c r="AQ43" s="404"/>
      <c r="AR43" s="404"/>
      <c r="AS43" s="404"/>
      <c r="AT43" s="404"/>
      <c r="AU43" s="404"/>
      <c r="AV43" s="404"/>
      <c r="AW43" s="405"/>
      <c r="AX43" s="403"/>
      <c r="AY43" s="404"/>
      <c r="AZ43" s="404"/>
      <c r="BA43" s="404"/>
      <c r="BB43" s="404"/>
      <c r="BC43" s="404"/>
      <c r="BD43" s="404"/>
      <c r="BE43" s="404"/>
      <c r="BF43" s="405"/>
      <c r="BG43" s="403"/>
      <c r="BH43" s="404"/>
      <c r="BI43" s="404"/>
      <c r="BJ43" s="404"/>
      <c r="BK43" s="404"/>
      <c r="BL43" s="404"/>
      <c r="BM43" s="404"/>
      <c r="BN43" s="404"/>
      <c r="BO43" s="405"/>
      <c r="BP43" s="403"/>
      <c r="BQ43" s="404"/>
      <c r="BR43" s="404"/>
      <c r="BS43" s="404"/>
      <c r="BT43" s="404"/>
      <c r="BU43" s="404"/>
      <c r="BV43" s="404"/>
      <c r="BW43" s="404"/>
      <c r="BX43" s="405"/>
      <c r="BY43" s="403"/>
      <c r="BZ43" s="404"/>
      <c r="CA43" s="404"/>
      <c r="CB43" s="404"/>
      <c r="CC43" s="404"/>
      <c r="CD43" s="404"/>
      <c r="CE43" s="404"/>
      <c r="CF43" s="404"/>
      <c r="CG43" s="405"/>
      <c r="CH43" s="403"/>
      <c r="CI43" s="404"/>
      <c r="CJ43" s="404"/>
      <c r="CK43" s="404"/>
      <c r="CL43" s="404"/>
      <c r="CM43" s="404"/>
      <c r="CN43" s="404"/>
      <c r="CO43" s="404"/>
      <c r="CP43" s="405"/>
      <c r="CQ43" s="403"/>
      <c r="CR43" s="404"/>
      <c r="CS43" s="404"/>
      <c r="CT43" s="404"/>
      <c r="CU43" s="404"/>
      <c r="CV43" s="404"/>
      <c r="CW43" s="404"/>
      <c r="CX43" s="404"/>
      <c r="CY43" s="405"/>
      <c r="CZ43" s="403"/>
      <c r="DA43" s="404"/>
      <c r="DB43" s="404"/>
      <c r="DC43" s="404"/>
      <c r="DD43" s="404"/>
      <c r="DE43" s="404"/>
      <c r="DF43" s="404"/>
      <c r="DG43" s="404"/>
      <c r="DH43" s="405"/>
      <c r="DI43" s="403"/>
      <c r="DJ43" s="404"/>
      <c r="DK43" s="404"/>
      <c r="DL43" s="404"/>
      <c r="DM43" s="404"/>
      <c r="DN43" s="404"/>
      <c r="DO43" s="404"/>
      <c r="DP43" s="404"/>
      <c r="DQ43" s="405"/>
      <c r="DR43" s="403"/>
      <c r="DS43" s="404"/>
      <c r="DT43" s="404"/>
      <c r="DU43" s="404"/>
      <c r="DV43" s="404"/>
      <c r="DW43" s="404"/>
      <c r="DX43" s="404"/>
      <c r="DY43" s="404"/>
      <c r="DZ43" s="405"/>
      <c r="EA43" s="400"/>
      <c r="EB43" s="401"/>
      <c r="EC43" s="401"/>
      <c r="ED43" s="401"/>
      <c r="EE43" s="401"/>
      <c r="EF43" s="401"/>
      <c r="EG43" s="401"/>
      <c r="EH43" s="401"/>
      <c r="EI43" s="401"/>
      <c r="EJ43" s="401"/>
      <c r="EK43" s="401"/>
      <c r="EL43" s="401"/>
      <c r="EM43" s="401"/>
      <c r="EN43" s="401"/>
      <c r="EO43" s="401"/>
      <c r="EP43" s="401"/>
      <c r="EQ43" s="401"/>
      <c r="ER43" s="401"/>
      <c r="ES43" s="401"/>
      <c r="ET43" s="401"/>
      <c r="EU43" s="401"/>
      <c r="EV43" s="401"/>
      <c r="EW43" s="401"/>
      <c r="EX43" s="401"/>
      <c r="EY43" s="402"/>
    </row>
    <row r="44" spans="1:155" ht="10.5" customHeight="1" thickBot="1">
      <c r="A44" s="439"/>
      <c r="B44" s="440"/>
      <c r="C44" s="440"/>
      <c r="D44" s="440"/>
      <c r="E44" s="440"/>
      <c r="F44" s="441"/>
      <c r="G44" s="460" t="s">
        <v>112</v>
      </c>
      <c r="H44" s="461"/>
      <c r="I44" s="461"/>
      <c r="J44" s="461"/>
      <c r="K44" s="461"/>
      <c r="L44" s="461"/>
      <c r="M44" s="461"/>
      <c r="N44" s="461"/>
      <c r="O44" s="461"/>
      <c r="P44" s="461"/>
      <c r="Q44" s="461"/>
      <c r="R44" s="461"/>
      <c r="S44" s="461"/>
      <c r="T44" s="461"/>
      <c r="U44" s="461"/>
      <c r="V44" s="461"/>
      <c r="W44" s="461"/>
      <c r="X44" s="461"/>
      <c r="Y44" s="461"/>
      <c r="Z44" s="461"/>
      <c r="AA44" s="461"/>
      <c r="AB44" s="461"/>
      <c r="AC44" s="461"/>
      <c r="AD44" s="461"/>
      <c r="AE44" s="461"/>
      <c r="AF44" s="461"/>
      <c r="AG44" s="461"/>
      <c r="AH44" s="461"/>
      <c r="AI44" s="461"/>
      <c r="AJ44" s="461"/>
      <c r="AK44" s="461"/>
      <c r="AL44" s="461"/>
      <c r="AM44" s="461"/>
      <c r="AN44" s="462"/>
      <c r="AO44" s="421"/>
      <c r="AP44" s="422"/>
      <c r="AQ44" s="422"/>
      <c r="AR44" s="422"/>
      <c r="AS44" s="422"/>
      <c r="AT44" s="422"/>
      <c r="AU44" s="422"/>
      <c r="AV44" s="422"/>
      <c r="AW44" s="423"/>
      <c r="AX44" s="421"/>
      <c r="AY44" s="422"/>
      <c r="AZ44" s="422"/>
      <c r="BA44" s="422"/>
      <c r="BB44" s="422"/>
      <c r="BC44" s="422"/>
      <c r="BD44" s="422"/>
      <c r="BE44" s="422"/>
      <c r="BF44" s="423"/>
      <c r="BG44" s="421"/>
      <c r="BH44" s="422"/>
      <c r="BI44" s="422"/>
      <c r="BJ44" s="422"/>
      <c r="BK44" s="422"/>
      <c r="BL44" s="422"/>
      <c r="BM44" s="422"/>
      <c r="BN44" s="422"/>
      <c r="BO44" s="423"/>
      <c r="BP44" s="421"/>
      <c r="BQ44" s="422"/>
      <c r="BR44" s="422"/>
      <c r="BS44" s="422"/>
      <c r="BT44" s="422"/>
      <c r="BU44" s="422"/>
      <c r="BV44" s="422"/>
      <c r="BW44" s="422"/>
      <c r="BX44" s="423"/>
      <c r="BY44" s="421"/>
      <c r="BZ44" s="422"/>
      <c r="CA44" s="422"/>
      <c r="CB44" s="422"/>
      <c r="CC44" s="422"/>
      <c r="CD44" s="422"/>
      <c r="CE44" s="422"/>
      <c r="CF44" s="422"/>
      <c r="CG44" s="423"/>
      <c r="CH44" s="421"/>
      <c r="CI44" s="422"/>
      <c r="CJ44" s="422"/>
      <c r="CK44" s="422"/>
      <c r="CL44" s="422"/>
      <c r="CM44" s="422"/>
      <c r="CN44" s="422"/>
      <c r="CO44" s="422"/>
      <c r="CP44" s="423"/>
      <c r="CQ44" s="421"/>
      <c r="CR44" s="422"/>
      <c r="CS44" s="422"/>
      <c r="CT44" s="422"/>
      <c r="CU44" s="422"/>
      <c r="CV44" s="422"/>
      <c r="CW44" s="422"/>
      <c r="CX44" s="422"/>
      <c r="CY44" s="423"/>
      <c r="CZ44" s="421"/>
      <c r="DA44" s="422"/>
      <c r="DB44" s="422"/>
      <c r="DC44" s="422"/>
      <c r="DD44" s="422"/>
      <c r="DE44" s="422"/>
      <c r="DF44" s="422"/>
      <c r="DG44" s="422"/>
      <c r="DH44" s="423"/>
      <c r="DI44" s="421"/>
      <c r="DJ44" s="422"/>
      <c r="DK44" s="422"/>
      <c r="DL44" s="422"/>
      <c r="DM44" s="422"/>
      <c r="DN44" s="422"/>
      <c r="DO44" s="422"/>
      <c r="DP44" s="422"/>
      <c r="DQ44" s="423"/>
      <c r="DR44" s="421"/>
      <c r="DS44" s="422"/>
      <c r="DT44" s="422"/>
      <c r="DU44" s="422"/>
      <c r="DV44" s="422"/>
      <c r="DW44" s="422"/>
      <c r="DX44" s="422"/>
      <c r="DY44" s="422"/>
      <c r="DZ44" s="423"/>
      <c r="EA44" s="457"/>
      <c r="EB44" s="458"/>
      <c r="EC44" s="458"/>
      <c r="ED44" s="458"/>
      <c r="EE44" s="458"/>
      <c r="EF44" s="458"/>
      <c r="EG44" s="458"/>
      <c r="EH44" s="458"/>
      <c r="EI44" s="458"/>
      <c r="EJ44" s="458"/>
      <c r="EK44" s="458"/>
      <c r="EL44" s="458"/>
      <c r="EM44" s="458"/>
      <c r="EN44" s="458"/>
      <c r="EO44" s="458"/>
      <c r="EP44" s="458"/>
      <c r="EQ44" s="458"/>
      <c r="ER44" s="458"/>
      <c r="ES44" s="458"/>
      <c r="ET44" s="458"/>
      <c r="EU44" s="458"/>
      <c r="EV44" s="458"/>
      <c r="EW44" s="458"/>
      <c r="EX44" s="458"/>
      <c r="EY44" s="459"/>
    </row>
    <row r="45" spans="4:37" s="8" customFormat="1" ht="13.5" customHeight="1">
      <c r="D45" s="44" t="s">
        <v>348</v>
      </c>
      <c r="E45" s="44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</row>
    <row r="46" spans="4:37" s="8" customFormat="1" ht="9.75">
      <c r="D46" s="44" t="s">
        <v>236</v>
      </c>
      <c r="E46" s="44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</row>
    <row r="47" spans="5:6" s="8" customFormat="1" ht="9">
      <c r="E47" s="9"/>
      <c r="F47" s="9"/>
    </row>
    <row r="48" spans="10:87" ht="9.75">
      <c r="J48" s="1" t="s">
        <v>36</v>
      </c>
      <c r="CI48" s="1" t="s">
        <v>37</v>
      </c>
    </row>
  </sheetData>
  <sheetProtection/>
  <mergeCells count="371">
    <mergeCell ref="DI44:DQ44"/>
    <mergeCell ref="DR44:DZ44"/>
    <mergeCell ref="EA44:EY44"/>
    <mergeCell ref="A44:F44"/>
    <mergeCell ref="G44:AN44"/>
    <mergeCell ref="AO44:AW44"/>
    <mergeCell ref="AX44:BF44"/>
    <mergeCell ref="BG44:BO44"/>
    <mergeCell ref="DI42:DQ42"/>
    <mergeCell ref="DR42:DZ42"/>
    <mergeCell ref="BP44:BX44"/>
    <mergeCell ref="BY44:CG44"/>
    <mergeCell ref="CH44:CP44"/>
    <mergeCell ref="CQ44:CY44"/>
    <mergeCell ref="BY43:CG43"/>
    <mergeCell ref="CH43:CP43"/>
    <mergeCell ref="CQ43:CY43"/>
    <mergeCell ref="CZ44:DH44"/>
    <mergeCell ref="CH42:CP42"/>
    <mergeCell ref="CQ42:CY42"/>
    <mergeCell ref="A43:F43"/>
    <mergeCell ref="G43:AN43"/>
    <mergeCell ref="AO43:AW43"/>
    <mergeCell ref="AX43:BF43"/>
    <mergeCell ref="BG43:BO43"/>
    <mergeCell ref="BP43:BX43"/>
    <mergeCell ref="A42:F42"/>
    <mergeCell ref="G42:AN42"/>
    <mergeCell ref="AO42:AW42"/>
    <mergeCell ref="AX42:BF42"/>
    <mergeCell ref="BG42:BO42"/>
    <mergeCell ref="BP42:BX42"/>
    <mergeCell ref="BY41:CG41"/>
    <mergeCell ref="BP41:BX41"/>
    <mergeCell ref="BY42:CG42"/>
    <mergeCell ref="CH41:CP41"/>
    <mergeCell ref="CQ41:CY41"/>
    <mergeCell ref="CZ41:DH41"/>
    <mergeCell ref="DI41:DQ41"/>
    <mergeCell ref="DR41:DZ41"/>
    <mergeCell ref="A41:F41"/>
    <mergeCell ref="G41:AN41"/>
    <mergeCell ref="AO41:AW41"/>
    <mergeCell ref="AX41:BF41"/>
    <mergeCell ref="BG41:BO41"/>
    <mergeCell ref="BY40:CG40"/>
    <mergeCell ref="CH40:CP40"/>
    <mergeCell ref="CQ40:CY40"/>
    <mergeCell ref="CZ40:DH40"/>
    <mergeCell ref="DI40:DQ40"/>
    <mergeCell ref="DR40:DZ40"/>
    <mergeCell ref="A40:F40"/>
    <mergeCell ref="G40:AN40"/>
    <mergeCell ref="AO40:AW40"/>
    <mergeCell ref="AX40:BF40"/>
    <mergeCell ref="BG40:BO40"/>
    <mergeCell ref="BP40:BX40"/>
    <mergeCell ref="BY39:CG39"/>
    <mergeCell ref="CH39:CP39"/>
    <mergeCell ref="CQ39:CY39"/>
    <mergeCell ref="CZ39:DH39"/>
    <mergeCell ref="DI39:DQ39"/>
    <mergeCell ref="DR39:DZ39"/>
    <mergeCell ref="A39:F39"/>
    <mergeCell ref="G39:AN39"/>
    <mergeCell ref="AO39:AW39"/>
    <mergeCell ref="AX39:BF39"/>
    <mergeCell ref="BG39:BO39"/>
    <mergeCell ref="BP39:BX39"/>
    <mergeCell ref="BY38:CG38"/>
    <mergeCell ref="CH38:CP38"/>
    <mergeCell ref="CQ38:CY38"/>
    <mergeCell ref="CZ38:DH38"/>
    <mergeCell ref="DI38:DQ38"/>
    <mergeCell ref="DR38:DZ38"/>
    <mergeCell ref="A38:F38"/>
    <mergeCell ref="G38:AN38"/>
    <mergeCell ref="AO38:AW38"/>
    <mergeCell ref="AX38:BF38"/>
    <mergeCell ref="BG38:BO38"/>
    <mergeCell ref="BP38:BX38"/>
    <mergeCell ref="BY37:CG37"/>
    <mergeCell ref="CH37:CP37"/>
    <mergeCell ref="CQ37:CY37"/>
    <mergeCell ref="CZ37:DH37"/>
    <mergeCell ref="DI37:DQ37"/>
    <mergeCell ref="DR37:DZ37"/>
    <mergeCell ref="A37:F37"/>
    <mergeCell ref="G37:AN37"/>
    <mergeCell ref="AO37:AW37"/>
    <mergeCell ref="AX37:BF37"/>
    <mergeCell ref="BG37:BO37"/>
    <mergeCell ref="BP37:BX37"/>
    <mergeCell ref="BY36:CG36"/>
    <mergeCell ref="CH36:CP36"/>
    <mergeCell ref="CQ36:CY36"/>
    <mergeCell ref="CZ36:DH36"/>
    <mergeCell ref="DI36:DQ36"/>
    <mergeCell ref="DR36:DZ36"/>
    <mergeCell ref="A36:F36"/>
    <mergeCell ref="G36:AN36"/>
    <mergeCell ref="AO36:AW36"/>
    <mergeCell ref="AX36:BF36"/>
    <mergeCell ref="BG36:BO36"/>
    <mergeCell ref="BP36:BX36"/>
    <mergeCell ref="BY35:CG35"/>
    <mergeCell ref="CH35:CP35"/>
    <mergeCell ref="CQ35:CY35"/>
    <mergeCell ref="CZ35:DH35"/>
    <mergeCell ref="DI35:DQ35"/>
    <mergeCell ref="DR35:DZ35"/>
    <mergeCell ref="A35:F35"/>
    <mergeCell ref="G35:AN35"/>
    <mergeCell ref="AO35:AW35"/>
    <mergeCell ref="AX35:BF35"/>
    <mergeCell ref="BG35:BO35"/>
    <mergeCell ref="BP35:BX35"/>
    <mergeCell ref="BY34:CG34"/>
    <mergeCell ref="CH34:CP34"/>
    <mergeCell ref="CQ34:CY34"/>
    <mergeCell ref="CZ34:DH34"/>
    <mergeCell ref="DI34:DQ34"/>
    <mergeCell ref="DR34:DZ34"/>
    <mergeCell ref="A34:F34"/>
    <mergeCell ref="G34:AN34"/>
    <mergeCell ref="AO34:AW34"/>
    <mergeCell ref="AX34:BF34"/>
    <mergeCell ref="BG34:BO34"/>
    <mergeCell ref="BP34:BX34"/>
    <mergeCell ref="BY33:CG33"/>
    <mergeCell ref="CH33:CP33"/>
    <mergeCell ref="CQ33:CY33"/>
    <mergeCell ref="CZ33:DH33"/>
    <mergeCell ref="DI33:DQ33"/>
    <mergeCell ref="DR33:DZ33"/>
    <mergeCell ref="A33:F33"/>
    <mergeCell ref="G33:AN33"/>
    <mergeCell ref="AO33:AW33"/>
    <mergeCell ref="AX33:BF33"/>
    <mergeCell ref="BG33:BO33"/>
    <mergeCell ref="BP33:BX33"/>
    <mergeCell ref="BY32:CG32"/>
    <mergeCell ref="CH32:CP32"/>
    <mergeCell ref="CQ32:CY32"/>
    <mergeCell ref="CZ32:DH32"/>
    <mergeCell ref="DI32:DQ32"/>
    <mergeCell ref="DR32:DZ32"/>
    <mergeCell ref="A32:F32"/>
    <mergeCell ref="G32:AN32"/>
    <mergeCell ref="AO32:AW32"/>
    <mergeCell ref="AX32:BF32"/>
    <mergeCell ref="BG32:BO32"/>
    <mergeCell ref="BP32:BX32"/>
    <mergeCell ref="BY31:CG31"/>
    <mergeCell ref="CH31:CP31"/>
    <mergeCell ref="CQ31:CY31"/>
    <mergeCell ref="CZ31:DH31"/>
    <mergeCell ref="DI31:DQ31"/>
    <mergeCell ref="DR31:DZ31"/>
    <mergeCell ref="A31:F31"/>
    <mergeCell ref="G31:AN31"/>
    <mergeCell ref="AO31:AW31"/>
    <mergeCell ref="AX31:BF31"/>
    <mergeCell ref="BG31:BO31"/>
    <mergeCell ref="BP31:BX31"/>
    <mergeCell ref="BY30:CG30"/>
    <mergeCell ref="CH30:CP30"/>
    <mergeCell ref="CQ30:CY30"/>
    <mergeCell ref="CZ30:DH30"/>
    <mergeCell ref="DI30:DQ30"/>
    <mergeCell ref="DR30:DZ30"/>
    <mergeCell ref="A30:F30"/>
    <mergeCell ref="G30:AN30"/>
    <mergeCell ref="AO30:AW30"/>
    <mergeCell ref="AX30:BF30"/>
    <mergeCell ref="BG30:BO30"/>
    <mergeCell ref="BP30:BX30"/>
    <mergeCell ref="BY29:CG29"/>
    <mergeCell ref="CH29:CP29"/>
    <mergeCell ref="CQ29:CY29"/>
    <mergeCell ref="CZ29:DH29"/>
    <mergeCell ref="DI29:DQ29"/>
    <mergeCell ref="DR29:DZ29"/>
    <mergeCell ref="A29:F29"/>
    <mergeCell ref="G29:AN29"/>
    <mergeCell ref="AO29:AW29"/>
    <mergeCell ref="AX29:BF29"/>
    <mergeCell ref="BG29:BO29"/>
    <mergeCell ref="BP29:BX29"/>
    <mergeCell ref="BY28:CG28"/>
    <mergeCell ref="CH28:CP28"/>
    <mergeCell ref="CQ28:CY28"/>
    <mergeCell ref="CZ28:DH28"/>
    <mergeCell ref="DI28:DQ28"/>
    <mergeCell ref="DR28:DZ28"/>
    <mergeCell ref="A28:F28"/>
    <mergeCell ref="G28:AN28"/>
    <mergeCell ref="AO28:AW28"/>
    <mergeCell ref="AX28:BF28"/>
    <mergeCell ref="BG28:BO28"/>
    <mergeCell ref="BP28:BX28"/>
    <mergeCell ref="BY27:CG27"/>
    <mergeCell ref="CH27:CP27"/>
    <mergeCell ref="CQ27:CY27"/>
    <mergeCell ref="CZ27:DH27"/>
    <mergeCell ref="DI27:DQ27"/>
    <mergeCell ref="DR27:DZ27"/>
    <mergeCell ref="A27:F27"/>
    <mergeCell ref="G27:AN27"/>
    <mergeCell ref="AO27:AW27"/>
    <mergeCell ref="AX27:BF27"/>
    <mergeCell ref="BG27:BO27"/>
    <mergeCell ref="BP27:BX27"/>
    <mergeCell ref="BY26:CG26"/>
    <mergeCell ref="CH26:CP26"/>
    <mergeCell ref="CQ26:CY26"/>
    <mergeCell ref="CZ26:DH26"/>
    <mergeCell ref="DI26:DQ26"/>
    <mergeCell ref="DR26:DZ26"/>
    <mergeCell ref="A26:F26"/>
    <mergeCell ref="G26:AN26"/>
    <mergeCell ref="AO26:AW26"/>
    <mergeCell ref="AX26:BF26"/>
    <mergeCell ref="BG26:BO26"/>
    <mergeCell ref="BP26:BX26"/>
    <mergeCell ref="BY25:CG25"/>
    <mergeCell ref="CH25:CP25"/>
    <mergeCell ref="CQ25:CY25"/>
    <mergeCell ref="CZ25:DH25"/>
    <mergeCell ref="DI25:DQ25"/>
    <mergeCell ref="DR25:DZ25"/>
    <mergeCell ref="A25:F25"/>
    <mergeCell ref="G25:AN25"/>
    <mergeCell ref="AO25:AW25"/>
    <mergeCell ref="AX25:BF25"/>
    <mergeCell ref="BG25:BO25"/>
    <mergeCell ref="BP25:BX25"/>
    <mergeCell ref="BY24:CG24"/>
    <mergeCell ref="CH24:CP24"/>
    <mergeCell ref="CQ24:CY24"/>
    <mergeCell ref="CZ24:DH24"/>
    <mergeCell ref="DI24:DQ24"/>
    <mergeCell ref="DR24:DZ24"/>
    <mergeCell ref="A24:F24"/>
    <mergeCell ref="G24:AN24"/>
    <mergeCell ref="AO24:AW24"/>
    <mergeCell ref="AX24:BF24"/>
    <mergeCell ref="BG24:BO24"/>
    <mergeCell ref="BP24:BX24"/>
    <mergeCell ref="BY23:CG23"/>
    <mergeCell ref="CH23:CP23"/>
    <mergeCell ref="CQ23:CY23"/>
    <mergeCell ref="CZ23:DH23"/>
    <mergeCell ref="DI23:DQ23"/>
    <mergeCell ref="DR23:DZ23"/>
    <mergeCell ref="A23:F23"/>
    <mergeCell ref="G23:AN23"/>
    <mergeCell ref="AO23:AW23"/>
    <mergeCell ref="AX23:BF23"/>
    <mergeCell ref="BG23:BO23"/>
    <mergeCell ref="BP23:BX23"/>
    <mergeCell ref="BY22:CG22"/>
    <mergeCell ref="CH22:CP22"/>
    <mergeCell ref="CQ22:CY22"/>
    <mergeCell ref="CZ22:DH22"/>
    <mergeCell ref="DI22:DQ22"/>
    <mergeCell ref="DR22:DZ22"/>
    <mergeCell ref="A22:F22"/>
    <mergeCell ref="G22:AN22"/>
    <mergeCell ref="AO22:AW22"/>
    <mergeCell ref="AX22:BF22"/>
    <mergeCell ref="BG22:BO22"/>
    <mergeCell ref="BP22:BX22"/>
    <mergeCell ref="BY21:CG21"/>
    <mergeCell ref="CH21:CP21"/>
    <mergeCell ref="CQ21:CY21"/>
    <mergeCell ref="CZ21:DH21"/>
    <mergeCell ref="DI21:DQ21"/>
    <mergeCell ref="DR21:DZ21"/>
    <mergeCell ref="A21:F21"/>
    <mergeCell ref="G21:AN21"/>
    <mergeCell ref="AO21:AW21"/>
    <mergeCell ref="AX21:BF21"/>
    <mergeCell ref="BG21:BO21"/>
    <mergeCell ref="BP21:BX21"/>
    <mergeCell ref="BY20:CG20"/>
    <mergeCell ref="CH20:CP20"/>
    <mergeCell ref="CQ20:CY20"/>
    <mergeCell ref="CZ20:DH20"/>
    <mergeCell ref="DI20:DQ20"/>
    <mergeCell ref="DR20:DZ20"/>
    <mergeCell ref="A20:F20"/>
    <mergeCell ref="G20:AN20"/>
    <mergeCell ref="AO20:AW20"/>
    <mergeCell ref="AX20:BF20"/>
    <mergeCell ref="BG20:BO20"/>
    <mergeCell ref="BP20:BX20"/>
    <mergeCell ref="BY19:CG19"/>
    <mergeCell ref="CH19:CP19"/>
    <mergeCell ref="CQ19:CY19"/>
    <mergeCell ref="CZ19:DH19"/>
    <mergeCell ref="DI19:DQ19"/>
    <mergeCell ref="DR19:DZ19"/>
    <mergeCell ref="A19:F19"/>
    <mergeCell ref="G19:AN19"/>
    <mergeCell ref="AO19:AW19"/>
    <mergeCell ref="AX19:BF19"/>
    <mergeCell ref="BG19:BO19"/>
    <mergeCell ref="BP19:BX19"/>
    <mergeCell ref="BY18:CG18"/>
    <mergeCell ref="CH18:CP18"/>
    <mergeCell ref="CQ18:CY18"/>
    <mergeCell ref="CZ18:DH18"/>
    <mergeCell ref="DI18:DQ18"/>
    <mergeCell ref="DR18:DZ18"/>
    <mergeCell ref="A18:F18"/>
    <mergeCell ref="G18:AN18"/>
    <mergeCell ref="AO18:AW18"/>
    <mergeCell ref="AX18:BF18"/>
    <mergeCell ref="BG18:BO18"/>
    <mergeCell ref="BP18:BX18"/>
    <mergeCell ref="CH17:CP17"/>
    <mergeCell ref="CQ17:CY17"/>
    <mergeCell ref="CZ17:DH17"/>
    <mergeCell ref="DI17:DQ17"/>
    <mergeCell ref="DR17:DZ17"/>
    <mergeCell ref="EA17:EY43"/>
    <mergeCell ref="CZ43:DH43"/>
    <mergeCell ref="DI43:DQ43"/>
    <mergeCell ref="DR43:DZ43"/>
    <mergeCell ref="CZ42:DH42"/>
    <mergeCell ref="CZ16:DH16"/>
    <mergeCell ref="DI16:DQ16"/>
    <mergeCell ref="DR16:DZ16"/>
    <mergeCell ref="A17:F17"/>
    <mergeCell ref="G17:AN17"/>
    <mergeCell ref="AO17:AW17"/>
    <mergeCell ref="AX17:BF17"/>
    <mergeCell ref="BG17:BO17"/>
    <mergeCell ref="BP17:BX17"/>
    <mergeCell ref="BY17:CG17"/>
    <mergeCell ref="AX16:BF16"/>
    <mergeCell ref="BG16:BO16"/>
    <mergeCell ref="BP16:BX16"/>
    <mergeCell ref="BY16:CG16"/>
    <mergeCell ref="CH16:CP16"/>
    <mergeCell ref="CQ16:CY16"/>
    <mergeCell ref="A14:F16"/>
    <mergeCell ref="G14:AN16"/>
    <mergeCell ref="AO14:DZ14"/>
    <mergeCell ref="EA14:EY16"/>
    <mergeCell ref="AO15:BF15"/>
    <mergeCell ref="BG15:BX15"/>
    <mergeCell ref="BY15:CP15"/>
    <mergeCell ref="CQ15:DH15"/>
    <mergeCell ref="DI15:DZ15"/>
    <mergeCell ref="AO16:AW16"/>
    <mergeCell ref="DX10:EY10"/>
    <mergeCell ref="DW11:DX11"/>
    <mergeCell ref="DY11:EA11"/>
    <mergeCell ref="EB11:EC11"/>
    <mergeCell ref="ED11:EN11"/>
    <mergeCell ref="EO11:EQ11"/>
    <mergeCell ref="ER11:ET11"/>
    <mergeCell ref="DX8:EY8"/>
    <mergeCell ref="DV7:EY7"/>
    <mergeCell ref="A4:EY4"/>
    <mergeCell ref="A5:EY5"/>
    <mergeCell ref="EB6:EY6"/>
    <mergeCell ref="DX9:EY9"/>
    <mergeCell ref="BO6:CO6"/>
  </mergeCells>
  <printOptions/>
  <pageMargins left="0.7874015748031497" right="0.7086614173228347" top="0.22" bottom="0.31496062992125984" header="0.1968503937007874" footer="0.1968503937007874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I36"/>
  <sheetViews>
    <sheetView view="pageBreakPreview" zoomScaleSheetLayoutView="100" workbookViewId="0" topLeftCell="A1">
      <selection activeCell="FC29" sqref="FC29:FI29"/>
    </sheetView>
  </sheetViews>
  <sheetFormatPr defaultColWidth="0.875" defaultRowHeight="12.75"/>
  <cols>
    <col min="1" max="5" width="0.875" style="1" customWidth="1"/>
    <col min="6" max="25" width="1.4921875" style="1" customWidth="1"/>
    <col min="26" max="57" width="0.875" style="1" customWidth="1"/>
    <col min="58" max="58" width="1.875" style="1" customWidth="1"/>
    <col min="59" max="126" width="0.875" style="1" customWidth="1"/>
    <col min="127" max="127" width="1.37890625" style="1" customWidth="1"/>
    <col min="128" max="149" width="0.875" style="1" customWidth="1"/>
    <col min="150" max="150" width="1.37890625" style="1" customWidth="1"/>
    <col min="151" max="161" width="0.875" style="1" customWidth="1"/>
    <col min="162" max="162" width="1.12109375" style="1" customWidth="1"/>
    <col min="163" max="16384" width="0.875" style="1" customWidth="1"/>
  </cols>
  <sheetData>
    <row r="1" spans="139:165" s="14" customFormat="1" ht="35.25" customHeight="1">
      <c r="EI1" s="167" t="s">
        <v>113</v>
      </c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</row>
    <row r="3" spans="1:165" s="12" customFormat="1" ht="15">
      <c r="A3" s="480" t="s">
        <v>114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0"/>
      <c r="AN3" s="480"/>
      <c r="AO3" s="480"/>
      <c r="AP3" s="480"/>
      <c r="AQ3" s="480"/>
      <c r="AR3" s="480"/>
      <c r="AS3" s="480"/>
      <c r="AT3" s="480"/>
      <c r="AU3" s="480"/>
      <c r="AV3" s="480"/>
      <c r="AW3" s="480"/>
      <c r="AX3" s="480"/>
      <c r="AY3" s="480"/>
      <c r="AZ3" s="480"/>
      <c r="BA3" s="480"/>
      <c r="BB3" s="480"/>
      <c r="BC3" s="480"/>
      <c r="BD3" s="480"/>
      <c r="BE3" s="480"/>
      <c r="BF3" s="480"/>
      <c r="BG3" s="480"/>
      <c r="BH3" s="480"/>
      <c r="BI3" s="480"/>
      <c r="BJ3" s="480"/>
      <c r="BK3" s="480"/>
      <c r="BL3" s="480"/>
      <c r="BM3" s="480"/>
      <c r="BN3" s="480"/>
      <c r="BO3" s="480"/>
      <c r="BP3" s="480"/>
      <c r="BQ3" s="480"/>
      <c r="BR3" s="480"/>
      <c r="BS3" s="480"/>
      <c r="BT3" s="480"/>
      <c r="BU3" s="480"/>
      <c r="BV3" s="480"/>
      <c r="BW3" s="480"/>
      <c r="BX3" s="480"/>
      <c r="BY3" s="480"/>
      <c r="BZ3" s="480"/>
      <c r="CA3" s="480"/>
      <c r="CB3" s="480"/>
      <c r="CC3" s="480"/>
      <c r="CD3" s="480"/>
      <c r="CE3" s="480"/>
      <c r="CF3" s="480"/>
      <c r="CG3" s="480"/>
      <c r="CH3" s="480"/>
      <c r="CI3" s="480"/>
      <c r="CJ3" s="480"/>
      <c r="CK3" s="480"/>
      <c r="CL3" s="480"/>
      <c r="CM3" s="480"/>
      <c r="CN3" s="480"/>
      <c r="CO3" s="480"/>
      <c r="CP3" s="480"/>
      <c r="CQ3" s="480"/>
      <c r="CR3" s="480"/>
      <c r="CS3" s="480"/>
      <c r="CT3" s="480"/>
      <c r="CU3" s="480"/>
      <c r="CV3" s="480"/>
      <c r="CW3" s="480"/>
      <c r="CX3" s="480"/>
      <c r="CY3" s="480"/>
      <c r="CZ3" s="480"/>
      <c r="DA3" s="480"/>
      <c r="DB3" s="480"/>
      <c r="DC3" s="480"/>
      <c r="DD3" s="480"/>
      <c r="DE3" s="480"/>
      <c r="DF3" s="480"/>
      <c r="DG3" s="480"/>
      <c r="DH3" s="480"/>
      <c r="DI3" s="480"/>
      <c r="DJ3" s="480"/>
      <c r="DK3" s="480"/>
      <c r="DL3" s="480"/>
      <c r="DM3" s="480"/>
      <c r="DN3" s="480"/>
      <c r="DO3" s="480"/>
      <c r="DP3" s="480"/>
      <c r="DQ3" s="480"/>
      <c r="DR3" s="480"/>
      <c r="DS3" s="480"/>
      <c r="DT3" s="480"/>
      <c r="DU3" s="480"/>
      <c r="DV3" s="480"/>
      <c r="DW3" s="480"/>
      <c r="DX3" s="480"/>
      <c r="DY3" s="480"/>
      <c r="DZ3" s="480"/>
      <c r="EA3" s="480"/>
      <c r="EB3" s="480"/>
      <c r="EC3" s="480"/>
      <c r="ED3" s="480"/>
      <c r="EE3" s="480"/>
      <c r="EF3" s="480"/>
      <c r="EG3" s="480"/>
      <c r="EH3" s="480"/>
      <c r="EI3" s="480"/>
      <c r="EJ3" s="480"/>
      <c r="EK3" s="480"/>
      <c r="EL3" s="480"/>
      <c r="EM3" s="480"/>
      <c r="EN3" s="480"/>
      <c r="EO3" s="480"/>
      <c r="EP3" s="480"/>
      <c r="EQ3" s="480"/>
      <c r="ER3" s="480"/>
      <c r="ES3" s="480"/>
      <c r="ET3" s="480"/>
      <c r="EU3" s="480"/>
      <c r="EV3" s="480"/>
      <c r="EW3" s="480"/>
      <c r="EX3" s="480"/>
      <c r="EY3" s="480"/>
      <c r="EZ3" s="480"/>
      <c r="FA3" s="480"/>
      <c r="FB3" s="480"/>
      <c r="FC3" s="480"/>
      <c r="FD3" s="480"/>
      <c r="FE3" s="480"/>
      <c r="FF3" s="480"/>
      <c r="FG3" s="480"/>
      <c r="FH3" s="480"/>
      <c r="FI3" s="480"/>
    </row>
    <row r="5" spans="18:165" s="14" customFormat="1" ht="24.75" customHeight="1">
      <c r="R5" s="1"/>
      <c r="S5" s="1"/>
      <c r="T5" s="1"/>
      <c r="U5" s="1"/>
      <c r="V5" s="1"/>
      <c r="W5" s="1"/>
      <c r="BX5" s="224" t="str">
        <f>'7.1.'!DD3</f>
        <v>по состоянию на 15.11.2016 г.</v>
      </c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5"/>
      <c r="CX5" s="225"/>
      <c r="EI5" s="481" t="s">
        <v>182</v>
      </c>
      <c r="EJ5" s="481"/>
      <c r="EK5" s="481"/>
      <c r="EL5" s="481"/>
      <c r="EM5" s="481"/>
      <c r="EN5" s="481"/>
      <c r="EO5" s="481"/>
      <c r="EP5" s="481"/>
      <c r="EQ5" s="481"/>
      <c r="ER5" s="481"/>
      <c r="ES5" s="481"/>
      <c r="ET5" s="481"/>
      <c r="EU5" s="481"/>
      <c r="EV5" s="481"/>
      <c r="EW5" s="481"/>
      <c r="EX5" s="481"/>
      <c r="EY5" s="481"/>
      <c r="EZ5" s="481"/>
      <c r="FA5" s="481"/>
      <c r="FB5" s="481"/>
      <c r="FC5" s="481"/>
      <c r="FD5" s="481"/>
      <c r="FE5" s="481"/>
      <c r="FF5" s="481"/>
      <c r="FG5" s="481"/>
      <c r="FH5" s="481"/>
      <c r="FI5" s="481"/>
    </row>
    <row r="6" spans="18:165" s="14" customFormat="1" ht="13.5">
      <c r="R6" s="1"/>
      <c r="S6" s="1"/>
      <c r="T6" s="1"/>
      <c r="U6" s="1"/>
      <c r="V6" s="1"/>
      <c r="W6" s="1"/>
      <c r="ED6" s="479" t="s">
        <v>289</v>
      </c>
      <c r="EE6" s="223"/>
      <c r="EF6" s="223"/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23"/>
      <c r="ES6" s="223"/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3"/>
      <c r="FF6" s="223"/>
      <c r="FG6" s="223"/>
      <c r="FH6" s="223"/>
      <c r="FI6" s="223"/>
    </row>
    <row r="7" spans="18:165" s="14" customFormat="1" ht="13.5">
      <c r="R7" s="1"/>
      <c r="S7" s="1"/>
      <c r="T7" s="1"/>
      <c r="U7" s="1"/>
      <c r="V7" s="1"/>
      <c r="W7" s="1"/>
      <c r="EH7" s="479" t="s">
        <v>183</v>
      </c>
      <c r="EI7" s="479"/>
      <c r="EJ7" s="479"/>
      <c r="EK7" s="479"/>
      <c r="EL7" s="479"/>
      <c r="EM7" s="479"/>
      <c r="EN7" s="479"/>
      <c r="EO7" s="479"/>
      <c r="EP7" s="479"/>
      <c r="EQ7" s="479"/>
      <c r="ER7" s="479"/>
      <c r="ES7" s="479"/>
      <c r="ET7" s="479"/>
      <c r="EU7" s="479"/>
      <c r="EV7" s="479"/>
      <c r="EW7" s="479"/>
      <c r="EX7" s="479"/>
      <c r="EY7" s="479"/>
      <c r="EZ7" s="479"/>
      <c r="FA7" s="479"/>
      <c r="FB7" s="479"/>
      <c r="FC7" s="479"/>
      <c r="FD7" s="479"/>
      <c r="FE7" s="479"/>
      <c r="FF7" s="479"/>
      <c r="FG7" s="479"/>
      <c r="FH7" s="479"/>
      <c r="FI7" s="479"/>
    </row>
    <row r="8" spans="18:165" s="14" customFormat="1" ht="13.5">
      <c r="R8" s="17"/>
      <c r="EH8" s="482"/>
      <c r="EI8" s="482"/>
      <c r="EJ8" s="482"/>
      <c r="EK8" s="482"/>
      <c r="EL8" s="482"/>
      <c r="EM8" s="482"/>
      <c r="EN8" s="482"/>
      <c r="EO8" s="482"/>
      <c r="EP8" s="482"/>
      <c r="EQ8" s="482"/>
      <c r="ER8" s="482"/>
      <c r="ES8" s="482"/>
      <c r="ET8" s="482"/>
      <c r="EU8" s="482"/>
      <c r="EV8" s="482"/>
      <c r="EW8" s="482"/>
      <c r="EX8" s="482"/>
      <c r="EY8" s="482"/>
      <c r="EZ8" s="482"/>
      <c r="FA8" s="482"/>
      <c r="FB8" s="482"/>
      <c r="FC8" s="482"/>
      <c r="FD8" s="482"/>
      <c r="FE8" s="482"/>
      <c r="FF8" s="482"/>
      <c r="FG8" s="482"/>
      <c r="FH8" s="482"/>
      <c r="FI8" s="482"/>
    </row>
    <row r="9" spans="18:165" s="14" customFormat="1" ht="13.5">
      <c r="R9" s="1"/>
      <c r="EH9" s="169" t="s">
        <v>11</v>
      </c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</row>
    <row r="10" spans="136:164" s="18" customFormat="1" ht="12.75">
      <c r="EF10" s="477" t="s">
        <v>12</v>
      </c>
      <c r="EG10" s="477"/>
      <c r="EH10" s="478"/>
      <c r="EI10" s="478"/>
      <c r="EJ10" s="478"/>
      <c r="EK10" s="483" t="s">
        <v>12</v>
      </c>
      <c r="EL10" s="483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477">
        <v>20</v>
      </c>
      <c r="EY10" s="477"/>
      <c r="EZ10" s="477"/>
      <c r="FA10" s="484"/>
      <c r="FB10" s="484"/>
      <c r="FC10" s="484"/>
      <c r="FE10" s="20" t="s">
        <v>13</v>
      </c>
      <c r="FH10" s="20"/>
    </row>
    <row r="11" s="18" customFormat="1" ht="12.75">
      <c r="FI11" s="19" t="s">
        <v>14</v>
      </c>
    </row>
    <row r="12" ht="10.5" thickBot="1"/>
    <row r="13" spans="1:165" s="8" customFormat="1" ht="10.5" customHeight="1">
      <c r="A13" s="485" t="s">
        <v>115</v>
      </c>
      <c r="B13" s="314"/>
      <c r="C13" s="314"/>
      <c r="D13" s="314"/>
      <c r="E13" s="315"/>
      <c r="F13" s="313" t="s">
        <v>116</v>
      </c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494" t="s">
        <v>117</v>
      </c>
      <c r="AA13" s="495"/>
      <c r="AB13" s="495"/>
      <c r="AC13" s="495"/>
      <c r="AD13" s="495"/>
      <c r="AE13" s="495"/>
      <c r="AF13" s="495"/>
      <c r="AG13" s="495"/>
      <c r="AH13" s="495"/>
      <c r="AI13" s="495"/>
      <c r="AJ13" s="495"/>
      <c r="AK13" s="495"/>
      <c r="AL13" s="495"/>
      <c r="AM13" s="495"/>
      <c r="AN13" s="495"/>
      <c r="AO13" s="495"/>
      <c r="AP13" s="495"/>
      <c r="AQ13" s="495"/>
      <c r="AR13" s="495"/>
      <c r="AS13" s="495"/>
      <c r="AT13" s="495"/>
      <c r="AU13" s="495"/>
      <c r="AV13" s="495"/>
      <c r="AW13" s="495"/>
      <c r="AX13" s="495"/>
      <c r="AY13" s="495"/>
      <c r="AZ13" s="495"/>
      <c r="BA13" s="495"/>
      <c r="BB13" s="495"/>
      <c r="BC13" s="495"/>
      <c r="BD13" s="495"/>
      <c r="BE13" s="495"/>
      <c r="BF13" s="495"/>
      <c r="BG13" s="495"/>
      <c r="BH13" s="495"/>
      <c r="BI13" s="495"/>
      <c r="BJ13" s="495"/>
      <c r="BK13" s="495"/>
      <c r="BL13" s="495"/>
      <c r="BM13" s="495"/>
      <c r="BN13" s="495"/>
      <c r="BO13" s="495"/>
      <c r="BP13" s="495"/>
      <c r="BQ13" s="495"/>
      <c r="BR13" s="495"/>
      <c r="BS13" s="495"/>
      <c r="BT13" s="495"/>
      <c r="BU13" s="495"/>
      <c r="BV13" s="495"/>
      <c r="BW13" s="495"/>
      <c r="BX13" s="495"/>
      <c r="BY13" s="495"/>
      <c r="BZ13" s="495"/>
      <c r="CA13" s="495"/>
      <c r="CB13" s="495"/>
      <c r="CC13" s="495"/>
      <c r="CD13" s="495"/>
      <c r="CE13" s="495"/>
      <c r="CF13" s="495"/>
      <c r="CG13" s="495"/>
      <c r="CH13" s="495"/>
      <c r="CI13" s="495"/>
      <c r="CJ13" s="495"/>
      <c r="CK13" s="495"/>
      <c r="CL13" s="495"/>
      <c r="CM13" s="495"/>
      <c r="CN13" s="495"/>
      <c r="CO13" s="495"/>
      <c r="CP13" s="495"/>
      <c r="CQ13" s="496"/>
      <c r="CR13" s="495" t="s">
        <v>118</v>
      </c>
      <c r="CS13" s="495"/>
      <c r="CT13" s="495"/>
      <c r="CU13" s="495"/>
      <c r="CV13" s="495"/>
      <c r="CW13" s="495"/>
      <c r="CX13" s="495"/>
      <c r="CY13" s="495"/>
      <c r="CZ13" s="495"/>
      <c r="DA13" s="495"/>
      <c r="DB13" s="495"/>
      <c r="DC13" s="495"/>
      <c r="DD13" s="495"/>
      <c r="DE13" s="495"/>
      <c r="DF13" s="495"/>
      <c r="DG13" s="495"/>
      <c r="DH13" s="495"/>
      <c r="DI13" s="495"/>
      <c r="DJ13" s="495"/>
      <c r="DK13" s="495"/>
      <c r="DL13" s="495"/>
      <c r="DM13" s="495"/>
      <c r="DN13" s="495"/>
      <c r="DO13" s="495"/>
      <c r="DP13" s="495"/>
      <c r="DQ13" s="495"/>
      <c r="DR13" s="495"/>
      <c r="DS13" s="495"/>
      <c r="DT13" s="495"/>
      <c r="DU13" s="495"/>
      <c r="DV13" s="495"/>
      <c r="DW13" s="495"/>
      <c r="DX13" s="495"/>
      <c r="DY13" s="495"/>
      <c r="DZ13" s="495"/>
      <c r="EA13" s="495"/>
      <c r="EB13" s="495"/>
      <c r="EC13" s="495"/>
      <c r="ED13" s="495"/>
      <c r="EE13" s="495"/>
      <c r="EF13" s="495"/>
      <c r="EG13" s="495"/>
      <c r="EH13" s="495"/>
      <c r="EI13" s="495"/>
      <c r="EJ13" s="495"/>
      <c r="EK13" s="495"/>
      <c r="EL13" s="495"/>
      <c r="EM13" s="495"/>
      <c r="EN13" s="495"/>
      <c r="EO13" s="495"/>
      <c r="EP13" s="495"/>
      <c r="EQ13" s="495"/>
      <c r="ER13" s="495"/>
      <c r="ES13" s="495"/>
      <c r="ET13" s="495"/>
      <c r="EU13" s="495"/>
      <c r="EV13" s="495"/>
      <c r="EW13" s="495"/>
      <c r="EX13" s="495"/>
      <c r="EY13" s="495"/>
      <c r="EZ13" s="495"/>
      <c r="FA13" s="495"/>
      <c r="FB13" s="495"/>
      <c r="FC13" s="495"/>
      <c r="FD13" s="495"/>
      <c r="FE13" s="495"/>
      <c r="FF13" s="495"/>
      <c r="FG13" s="495"/>
      <c r="FH13" s="495"/>
      <c r="FI13" s="496"/>
    </row>
    <row r="14" spans="1:165" s="8" customFormat="1" ht="10.5" customHeight="1">
      <c r="A14" s="486"/>
      <c r="B14" s="487"/>
      <c r="C14" s="487"/>
      <c r="D14" s="487"/>
      <c r="E14" s="488"/>
      <c r="F14" s="492"/>
      <c r="G14" s="487"/>
      <c r="H14" s="487"/>
      <c r="I14" s="487"/>
      <c r="J14" s="487"/>
      <c r="K14" s="487"/>
      <c r="L14" s="487"/>
      <c r="M14" s="487"/>
      <c r="N14" s="487"/>
      <c r="O14" s="487"/>
      <c r="P14" s="487"/>
      <c r="Q14" s="487"/>
      <c r="R14" s="487"/>
      <c r="S14" s="487"/>
      <c r="T14" s="487"/>
      <c r="U14" s="487"/>
      <c r="V14" s="487"/>
      <c r="W14" s="487"/>
      <c r="X14" s="487"/>
      <c r="Y14" s="487"/>
      <c r="Z14" s="497" t="s">
        <v>63</v>
      </c>
      <c r="AA14" s="498"/>
      <c r="AB14" s="498"/>
      <c r="AC14" s="498"/>
      <c r="AD14" s="498"/>
      <c r="AE14" s="498"/>
      <c r="AF14" s="498"/>
      <c r="AG14" s="498"/>
      <c r="AH14" s="498"/>
      <c r="AI14" s="498"/>
      <c r="AJ14" s="498"/>
      <c r="AK14" s="498"/>
      <c r="AL14" s="498"/>
      <c r="AM14" s="498"/>
      <c r="AN14" s="498"/>
      <c r="AO14" s="498"/>
      <c r="AP14" s="498"/>
      <c r="AQ14" s="498"/>
      <c r="AR14" s="498"/>
      <c r="AS14" s="498"/>
      <c r="AT14" s="498"/>
      <c r="AU14" s="498"/>
      <c r="AV14" s="498"/>
      <c r="AW14" s="498"/>
      <c r="AX14" s="498"/>
      <c r="AY14" s="498"/>
      <c r="AZ14" s="498"/>
      <c r="BA14" s="498"/>
      <c r="BB14" s="498"/>
      <c r="BC14" s="498"/>
      <c r="BD14" s="498"/>
      <c r="BE14" s="498"/>
      <c r="BF14" s="498"/>
      <c r="BG14" s="498"/>
      <c r="BH14" s="498"/>
      <c r="BI14" s="499" t="s">
        <v>295</v>
      </c>
      <c r="BJ14" s="498"/>
      <c r="BK14" s="498"/>
      <c r="BL14" s="498"/>
      <c r="BM14" s="498"/>
      <c r="BN14" s="498"/>
      <c r="BO14" s="498"/>
      <c r="BP14" s="498"/>
      <c r="BQ14" s="498"/>
      <c r="BR14" s="498"/>
      <c r="BS14" s="498"/>
      <c r="BT14" s="498"/>
      <c r="BU14" s="498"/>
      <c r="BV14" s="498"/>
      <c r="BW14" s="498"/>
      <c r="BX14" s="498"/>
      <c r="BY14" s="498"/>
      <c r="BZ14" s="498"/>
      <c r="CA14" s="498"/>
      <c r="CB14" s="498"/>
      <c r="CC14" s="498"/>
      <c r="CD14" s="498"/>
      <c r="CE14" s="498"/>
      <c r="CF14" s="498"/>
      <c r="CG14" s="498"/>
      <c r="CH14" s="498"/>
      <c r="CI14" s="498"/>
      <c r="CJ14" s="498"/>
      <c r="CK14" s="498"/>
      <c r="CL14" s="498"/>
      <c r="CM14" s="498"/>
      <c r="CN14" s="498"/>
      <c r="CO14" s="498"/>
      <c r="CP14" s="498"/>
      <c r="CQ14" s="500"/>
      <c r="CR14" s="498" t="s">
        <v>63</v>
      </c>
      <c r="CS14" s="498"/>
      <c r="CT14" s="498"/>
      <c r="CU14" s="498"/>
      <c r="CV14" s="498"/>
      <c r="CW14" s="498"/>
      <c r="CX14" s="498"/>
      <c r="CY14" s="498"/>
      <c r="CZ14" s="498"/>
      <c r="DA14" s="498"/>
      <c r="DB14" s="498"/>
      <c r="DC14" s="498"/>
      <c r="DD14" s="498"/>
      <c r="DE14" s="498"/>
      <c r="DF14" s="498"/>
      <c r="DG14" s="498"/>
      <c r="DH14" s="498"/>
      <c r="DI14" s="498"/>
      <c r="DJ14" s="498"/>
      <c r="DK14" s="498"/>
      <c r="DL14" s="498"/>
      <c r="DM14" s="498"/>
      <c r="DN14" s="498"/>
      <c r="DO14" s="498"/>
      <c r="DP14" s="498"/>
      <c r="DQ14" s="498"/>
      <c r="DR14" s="498"/>
      <c r="DS14" s="498"/>
      <c r="DT14" s="498"/>
      <c r="DU14" s="498"/>
      <c r="DV14" s="498"/>
      <c r="DW14" s="498"/>
      <c r="DX14" s="498"/>
      <c r="DY14" s="498"/>
      <c r="DZ14" s="498"/>
      <c r="EA14" s="499" t="s">
        <v>295</v>
      </c>
      <c r="EB14" s="498"/>
      <c r="EC14" s="498"/>
      <c r="ED14" s="498"/>
      <c r="EE14" s="498"/>
      <c r="EF14" s="498"/>
      <c r="EG14" s="498"/>
      <c r="EH14" s="498"/>
      <c r="EI14" s="498"/>
      <c r="EJ14" s="498"/>
      <c r="EK14" s="498"/>
      <c r="EL14" s="498"/>
      <c r="EM14" s="498"/>
      <c r="EN14" s="498"/>
      <c r="EO14" s="498"/>
      <c r="EP14" s="498"/>
      <c r="EQ14" s="498"/>
      <c r="ER14" s="498"/>
      <c r="ES14" s="498"/>
      <c r="ET14" s="498"/>
      <c r="EU14" s="498"/>
      <c r="EV14" s="498"/>
      <c r="EW14" s="498"/>
      <c r="EX14" s="498"/>
      <c r="EY14" s="498"/>
      <c r="EZ14" s="498"/>
      <c r="FA14" s="498"/>
      <c r="FB14" s="498"/>
      <c r="FC14" s="498"/>
      <c r="FD14" s="498"/>
      <c r="FE14" s="498"/>
      <c r="FF14" s="498"/>
      <c r="FG14" s="498"/>
      <c r="FH14" s="498"/>
      <c r="FI14" s="500"/>
    </row>
    <row r="15" spans="1:165" s="8" customFormat="1" ht="10.5" customHeight="1">
      <c r="A15" s="486"/>
      <c r="B15" s="487"/>
      <c r="C15" s="487"/>
      <c r="D15" s="487"/>
      <c r="E15" s="488"/>
      <c r="F15" s="492"/>
      <c r="G15" s="487"/>
      <c r="H15" s="487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7"/>
      <c r="T15" s="487"/>
      <c r="U15" s="487"/>
      <c r="V15" s="487"/>
      <c r="W15" s="487"/>
      <c r="X15" s="487"/>
      <c r="Y15" s="487"/>
      <c r="Z15" s="497" t="s">
        <v>119</v>
      </c>
      <c r="AA15" s="498"/>
      <c r="AB15" s="498"/>
      <c r="AC15" s="498"/>
      <c r="AD15" s="498"/>
      <c r="AE15" s="498"/>
      <c r="AF15" s="498"/>
      <c r="AG15" s="498"/>
      <c r="AH15" s="498"/>
      <c r="AI15" s="498"/>
      <c r="AJ15" s="498"/>
      <c r="AK15" s="498"/>
      <c r="AL15" s="498"/>
      <c r="AM15" s="498"/>
      <c r="AN15" s="498"/>
      <c r="AO15" s="498"/>
      <c r="AP15" s="498"/>
      <c r="AQ15" s="498"/>
      <c r="AR15" s="498"/>
      <c r="AS15" s="498"/>
      <c r="AT15" s="498"/>
      <c r="AU15" s="498"/>
      <c r="AV15" s="498"/>
      <c r="AW15" s="498"/>
      <c r="AX15" s="498"/>
      <c r="AY15" s="498"/>
      <c r="AZ15" s="498"/>
      <c r="BA15" s="498"/>
      <c r="BB15" s="498"/>
      <c r="BC15" s="498"/>
      <c r="BD15" s="498"/>
      <c r="BE15" s="498"/>
      <c r="BF15" s="498"/>
      <c r="BG15" s="498"/>
      <c r="BH15" s="498"/>
      <c r="BI15" s="499" t="s">
        <v>119</v>
      </c>
      <c r="BJ15" s="498"/>
      <c r="BK15" s="498"/>
      <c r="BL15" s="498"/>
      <c r="BM15" s="498"/>
      <c r="BN15" s="498"/>
      <c r="BO15" s="498"/>
      <c r="BP15" s="498"/>
      <c r="BQ15" s="498"/>
      <c r="BR15" s="498"/>
      <c r="BS15" s="498"/>
      <c r="BT15" s="498"/>
      <c r="BU15" s="498"/>
      <c r="BV15" s="498"/>
      <c r="BW15" s="498"/>
      <c r="BX15" s="498"/>
      <c r="BY15" s="498"/>
      <c r="BZ15" s="498"/>
      <c r="CA15" s="498"/>
      <c r="CB15" s="498"/>
      <c r="CC15" s="498"/>
      <c r="CD15" s="498"/>
      <c r="CE15" s="498"/>
      <c r="CF15" s="498"/>
      <c r="CG15" s="498"/>
      <c r="CH15" s="498"/>
      <c r="CI15" s="498"/>
      <c r="CJ15" s="498"/>
      <c r="CK15" s="498"/>
      <c r="CL15" s="498"/>
      <c r="CM15" s="498"/>
      <c r="CN15" s="498"/>
      <c r="CO15" s="498"/>
      <c r="CP15" s="498"/>
      <c r="CQ15" s="500"/>
      <c r="CR15" s="498" t="s">
        <v>119</v>
      </c>
      <c r="CS15" s="498"/>
      <c r="CT15" s="498"/>
      <c r="CU15" s="498"/>
      <c r="CV15" s="498"/>
      <c r="CW15" s="498"/>
      <c r="CX15" s="498"/>
      <c r="CY15" s="498"/>
      <c r="CZ15" s="498"/>
      <c r="DA15" s="498"/>
      <c r="DB15" s="498"/>
      <c r="DC15" s="498"/>
      <c r="DD15" s="498"/>
      <c r="DE15" s="498"/>
      <c r="DF15" s="498"/>
      <c r="DG15" s="498"/>
      <c r="DH15" s="498"/>
      <c r="DI15" s="498"/>
      <c r="DJ15" s="498"/>
      <c r="DK15" s="498"/>
      <c r="DL15" s="498"/>
      <c r="DM15" s="498"/>
      <c r="DN15" s="498"/>
      <c r="DO15" s="498"/>
      <c r="DP15" s="498"/>
      <c r="DQ15" s="498"/>
      <c r="DR15" s="498"/>
      <c r="DS15" s="498"/>
      <c r="DT15" s="498"/>
      <c r="DU15" s="498"/>
      <c r="DV15" s="498"/>
      <c r="DW15" s="498"/>
      <c r="DX15" s="498"/>
      <c r="DY15" s="498"/>
      <c r="DZ15" s="498"/>
      <c r="EA15" s="499" t="s">
        <v>119</v>
      </c>
      <c r="EB15" s="498"/>
      <c r="EC15" s="498"/>
      <c r="ED15" s="498"/>
      <c r="EE15" s="498"/>
      <c r="EF15" s="498"/>
      <c r="EG15" s="498"/>
      <c r="EH15" s="498"/>
      <c r="EI15" s="498"/>
      <c r="EJ15" s="498"/>
      <c r="EK15" s="498"/>
      <c r="EL15" s="498"/>
      <c r="EM15" s="498"/>
      <c r="EN15" s="498"/>
      <c r="EO15" s="498"/>
      <c r="EP15" s="498"/>
      <c r="EQ15" s="498"/>
      <c r="ER15" s="498"/>
      <c r="ES15" s="498"/>
      <c r="ET15" s="498"/>
      <c r="EU15" s="498"/>
      <c r="EV15" s="498"/>
      <c r="EW15" s="498"/>
      <c r="EX15" s="498"/>
      <c r="EY15" s="498"/>
      <c r="EZ15" s="498"/>
      <c r="FA15" s="498"/>
      <c r="FB15" s="498"/>
      <c r="FC15" s="498"/>
      <c r="FD15" s="498"/>
      <c r="FE15" s="498"/>
      <c r="FF15" s="498"/>
      <c r="FG15" s="498"/>
      <c r="FH15" s="498"/>
      <c r="FI15" s="500"/>
    </row>
    <row r="16" spans="1:165" s="8" customFormat="1" ht="10.5" customHeight="1" thickBot="1">
      <c r="A16" s="489"/>
      <c r="B16" s="490"/>
      <c r="C16" s="490"/>
      <c r="D16" s="490"/>
      <c r="E16" s="491"/>
      <c r="F16" s="493"/>
      <c r="G16" s="490"/>
      <c r="H16" s="490"/>
      <c r="I16" s="490"/>
      <c r="J16" s="490"/>
      <c r="K16" s="490"/>
      <c r="L16" s="490"/>
      <c r="M16" s="490"/>
      <c r="N16" s="490"/>
      <c r="O16" s="490"/>
      <c r="P16" s="490"/>
      <c r="Q16" s="490"/>
      <c r="R16" s="490"/>
      <c r="S16" s="490"/>
      <c r="T16" s="490"/>
      <c r="U16" s="490"/>
      <c r="V16" s="490"/>
      <c r="W16" s="490"/>
      <c r="X16" s="490"/>
      <c r="Y16" s="490"/>
      <c r="Z16" s="501" t="s">
        <v>31</v>
      </c>
      <c r="AA16" s="502"/>
      <c r="AB16" s="502"/>
      <c r="AC16" s="502"/>
      <c r="AD16" s="502"/>
      <c r="AE16" s="502"/>
      <c r="AF16" s="502"/>
      <c r="AG16" s="503" t="s">
        <v>32</v>
      </c>
      <c r="AH16" s="502"/>
      <c r="AI16" s="502"/>
      <c r="AJ16" s="502"/>
      <c r="AK16" s="502"/>
      <c r="AL16" s="502"/>
      <c r="AM16" s="504"/>
      <c r="AN16" s="503" t="s">
        <v>33</v>
      </c>
      <c r="AO16" s="502"/>
      <c r="AP16" s="502"/>
      <c r="AQ16" s="502"/>
      <c r="AR16" s="502"/>
      <c r="AS16" s="502"/>
      <c r="AT16" s="504"/>
      <c r="AU16" s="503" t="s">
        <v>34</v>
      </c>
      <c r="AV16" s="502"/>
      <c r="AW16" s="502"/>
      <c r="AX16" s="502"/>
      <c r="AY16" s="502"/>
      <c r="AZ16" s="502"/>
      <c r="BA16" s="504"/>
      <c r="BB16" s="503">
        <v>2016</v>
      </c>
      <c r="BC16" s="502"/>
      <c r="BD16" s="502"/>
      <c r="BE16" s="502"/>
      <c r="BF16" s="502"/>
      <c r="BG16" s="502"/>
      <c r="BH16" s="504"/>
      <c r="BI16" s="502" t="s">
        <v>31</v>
      </c>
      <c r="BJ16" s="502"/>
      <c r="BK16" s="502"/>
      <c r="BL16" s="502"/>
      <c r="BM16" s="502"/>
      <c r="BN16" s="502"/>
      <c r="BO16" s="502"/>
      <c r="BP16" s="503" t="s">
        <v>32</v>
      </c>
      <c r="BQ16" s="502"/>
      <c r="BR16" s="502"/>
      <c r="BS16" s="502"/>
      <c r="BT16" s="502"/>
      <c r="BU16" s="502"/>
      <c r="BV16" s="504"/>
      <c r="BW16" s="503" t="s">
        <v>33</v>
      </c>
      <c r="BX16" s="502"/>
      <c r="BY16" s="502"/>
      <c r="BZ16" s="502"/>
      <c r="CA16" s="502"/>
      <c r="CB16" s="502"/>
      <c r="CC16" s="504"/>
      <c r="CD16" s="503" t="s">
        <v>34</v>
      </c>
      <c r="CE16" s="502"/>
      <c r="CF16" s="502"/>
      <c r="CG16" s="502"/>
      <c r="CH16" s="502"/>
      <c r="CI16" s="502"/>
      <c r="CJ16" s="504"/>
      <c r="CK16" s="503">
        <v>2016</v>
      </c>
      <c r="CL16" s="502"/>
      <c r="CM16" s="502"/>
      <c r="CN16" s="502"/>
      <c r="CO16" s="502"/>
      <c r="CP16" s="502"/>
      <c r="CQ16" s="505"/>
      <c r="CR16" s="502" t="s">
        <v>31</v>
      </c>
      <c r="CS16" s="502"/>
      <c r="CT16" s="502"/>
      <c r="CU16" s="502"/>
      <c r="CV16" s="502"/>
      <c r="CW16" s="502"/>
      <c r="CX16" s="502"/>
      <c r="CY16" s="503" t="s">
        <v>32</v>
      </c>
      <c r="CZ16" s="502"/>
      <c r="DA16" s="502"/>
      <c r="DB16" s="502"/>
      <c r="DC16" s="502"/>
      <c r="DD16" s="502"/>
      <c r="DE16" s="504"/>
      <c r="DF16" s="503" t="s">
        <v>33</v>
      </c>
      <c r="DG16" s="502"/>
      <c r="DH16" s="502"/>
      <c r="DI16" s="502"/>
      <c r="DJ16" s="502"/>
      <c r="DK16" s="502"/>
      <c r="DL16" s="504"/>
      <c r="DM16" s="503" t="s">
        <v>34</v>
      </c>
      <c r="DN16" s="502"/>
      <c r="DO16" s="502"/>
      <c r="DP16" s="502"/>
      <c r="DQ16" s="502"/>
      <c r="DR16" s="502"/>
      <c r="DS16" s="504"/>
      <c r="DT16" s="503">
        <v>2016</v>
      </c>
      <c r="DU16" s="502"/>
      <c r="DV16" s="502"/>
      <c r="DW16" s="502"/>
      <c r="DX16" s="502"/>
      <c r="DY16" s="502"/>
      <c r="DZ16" s="504"/>
      <c r="EA16" s="502" t="s">
        <v>31</v>
      </c>
      <c r="EB16" s="502"/>
      <c r="EC16" s="502"/>
      <c r="ED16" s="502"/>
      <c r="EE16" s="502"/>
      <c r="EF16" s="502"/>
      <c r="EG16" s="502"/>
      <c r="EH16" s="503" t="s">
        <v>32</v>
      </c>
      <c r="EI16" s="502"/>
      <c r="EJ16" s="502"/>
      <c r="EK16" s="502"/>
      <c r="EL16" s="502"/>
      <c r="EM16" s="502"/>
      <c r="EN16" s="504"/>
      <c r="EO16" s="503" t="s">
        <v>33</v>
      </c>
      <c r="EP16" s="502"/>
      <c r="EQ16" s="502"/>
      <c r="ER16" s="502"/>
      <c r="ES16" s="502"/>
      <c r="ET16" s="502"/>
      <c r="EU16" s="504"/>
      <c r="EV16" s="503" t="s">
        <v>34</v>
      </c>
      <c r="EW16" s="502"/>
      <c r="EX16" s="502"/>
      <c r="EY16" s="502"/>
      <c r="EZ16" s="502"/>
      <c r="FA16" s="502"/>
      <c r="FB16" s="504"/>
      <c r="FC16" s="503">
        <v>2016</v>
      </c>
      <c r="FD16" s="502"/>
      <c r="FE16" s="502"/>
      <c r="FF16" s="502"/>
      <c r="FG16" s="502"/>
      <c r="FH16" s="502"/>
      <c r="FI16" s="505"/>
    </row>
    <row r="17" spans="1:165" s="8" customFormat="1" ht="10.5" customHeight="1">
      <c r="A17" s="507">
        <v>1</v>
      </c>
      <c r="B17" s="300"/>
      <c r="C17" s="300"/>
      <c r="D17" s="300"/>
      <c r="E17" s="506"/>
      <c r="F17" s="299">
        <v>2</v>
      </c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507">
        <v>3</v>
      </c>
      <c r="AA17" s="300"/>
      <c r="AB17" s="300"/>
      <c r="AC17" s="300"/>
      <c r="AD17" s="300"/>
      <c r="AE17" s="300"/>
      <c r="AF17" s="300"/>
      <c r="AG17" s="299">
        <v>4</v>
      </c>
      <c r="AH17" s="300"/>
      <c r="AI17" s="300"/>
      <c r="AJ17" s="300"/>
      <c r="AK17" s="300"/>
      <c r="AL17" s="300"/>
      <c r="AM17" s="506"/>
      <c r="AN17" s="299">
        <v>5</v>
      </c>
      <c r="AO17" s="300"/>
      <c r="AP17" s="300"/>
      <c r="AQ17" s="300"/>
      <c r="AR17" s="300"/>
      <c r="AS17" s="300"/>
      <c r="AT17" s="506"/>
      <c r="AU17" s="299">
        <v>6</v>
      </c>
      <c r="AV17" s="300"/>
      <c r="AW17" s="300"/>
      <c r="AX17" s="300"/>
      <c r="AY17" s="300"/>
      <c r="AZ17" s="300"/>
      <c r="BA17" s="506"/>
      <c r="BB17" s="299">
        <v>7</v>
      </c>
      <c r="BC17" s="300"/>
      <c r="BD17" s="300"/>
      <c r="BE17" s="300"/>
      <c r="BF17" s="300"/>
      <c r="BG17" s="300"/>
      <c r="BH17" s="506"/>
      <c r="BI17" s="299">
        <v>8</v>
      </c>
      <c r="BJ17" s="300"/>
      <c r="BK17" s="300"/>
      <c r="BL17" s="300"/>
      <c r="BM17" s="300"/>
      <c r="BN17" s="300"/>
      <c r="BO17" s="300"/>
      <c r="BP17" s="299">
        <v>9</v>
      </c>
      <c r="BQ17" s="300"/>
      <c r="BR17" s="300"/>
      <c r="BS17" s="300"/>
      <c r="BT17" s="300"/>
      <c r="BU17" s="300"/>
      <c r="BV17" s="506"/>
      <c r="BW17" s="299">
        <v>10</v>
      </c>
      <c r="BX17" s="300"/>
      <c r="BY17" s="300"/>
      <c r="BZ17" s="300"/>
      <c r="CA17" s="300"/>
      <c r="CB17" s="300"/>
      <c r="CC17" s="506"/>
      <c r="CD17" s="299">
        <v>11</v>
      </c>
      <c r="CE17" s="300"/>
      <c r="CF17" s="300"/>
      <c r="CG17" s="300"/>
      <c r="CH17" s="300"/>
      <c r="CI17" s="300"/>
      <c r="CJ17" s="506"/>
      <c r="CK17" s="299">
        <v>12</v>
      </c>
      <c r="CL17" s="300"/>
      <c r="CM17" s="300"/>
      <c r="CN17" s="300"/>
      <c r="CO17" s="300"/>
      <c r="CP17" s="300"/>
      <c r="CQ17" s="301"/>
      <c r="CR17" s="300">
        <v>13</v>
      </c>
      <c r="CS17" s="300"/>
      <c r="CT17" s="300"/>
      <c r="CU17" s="300"/>
      <c r="CV17" s="300"/>
      <c r="CW17" s="300"/>
      <c r="CX17" s="300"/>
      <c r="CY17" s="299">
        <v>14</v>
      </c>
      <c r="CZ17" s="300"/>
      <c r="DA17" s="300"/>
      <c r="DB17" s="300"/>
      <c r="DC17" s="300"/>
      <c r="DD17" s="300"/>
      <c r="DE17" s="506"/>
      <c r="DF17" s="299">
        <v>15</v>
      </c>
      <c r="DG17" s="300"/>
      <c r="DH17" s="300"/>
      <c r="DI17" s="300"/>
      <c r="DJ17" s="300"/>
      <c r="DK17" s="300"/>
      <c r="DL17" s="506"/>
      <c r="DM17" s="299">
        <v>16</v>
      </c>
      <c r="DN17" s="300"/>
      <c r="DO17" s="300"/>
      <c r="DP17" s="300"/>
      <c r="DQ17" s="300"/>
      <c r="DR17" s="300"/>
      <c r="DS17" s="506"/>
      <c r="DT17" s="299">
        <v>17</v>
      </c>
      <c r="DU17" s="300"/>
      <c r="DV17" s="300"/>
      <c r="DW17" s="300"/>
      <c r="DX17" s="300"/>
      <c r="DY17" s="300"/>
      <c r="DZ17" s="506"/>
      <c r="EA17" s="299">
        <v>18</v>
      </c>
      <c r="EB17" s="300"/>
      <c r="EC17" s="300"/>
      <c r="ED17" s="300"/>
      <c r="EE17" s="300"/>
      <c r="EF17" s="300"/>
      <c r="EG17" s="300"/>
      <c r="EH17" s="299">
        <v>19</v>
      </c>
      <c r="EI17" s="300"/>
      <c r="EJ17" s="300"/>
      <c r="EK17" s="300"/>
      <c r="EL17" s="300"/>
      <c r="EM17" s="300"/>
      <c r="EN17" s="506"/>
      <c r="EO17" s="299">
        <v>20</v>
      </c>
      <c r="EP17" s="300"/>
      <c r="EQ17" s="300"/>
      <c r="ER17" s="300"/>
      <c r="ES17" s="300"/>
      <c r="ET17" s="300"/>
      <c r="EU17" s="506"/>
      <c r="EV17" s="299">
        <v>21</v>
      </c>
      <c r="EW17" s="300"/>
      <c r="EX17" s="300"/>
      <c r="EY17" s="300"/>
      <c r="EZ17" s="300"/>
      <c r="FA17" s="300"/>
      <c r="FB17" s="506"/>
      <c r="FC17" s="299">
        <v>22</v>
      </c>
      <c r="FD17" s="300"/>
      <c r="FE17" s="300"/>
      <c r="FF17" s="300"/>
      <c r="FG17" s="300"/>
      <c r="FH17" s="300"/>
      <c r="FI17" s="301"/>
    </row>
    <row r="18" spans="1:165" s="8" customFormat="1" ht="35.25" customHeight="1" hidden="1">
      <c r="A18" s="467" t="s">
        <v>19</v>
      </c>
      <c r="B18" s="468"/>
      <c r="C18" s="468"/>
      <c r="D18" s="468"/>
      <c r="E18" s="469"/>
      <c r="F18" s="470" t="s">
        <v>302</v>
      </c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2"/>
      <c r="Z18" s="473">
        <v>0</v>
      </c>
      <c r="AA18" s="465"/>
      <c r="AB18" s="465"/>
      <c r="AC18" s="465"/>
      <c r="AD18" s="465"/>
      <c r="AE18" s="465"/>
      <c r="AF18" s="465"/>
      <c r="AG18" s="465">
        <v>0</v>
      </c>
      <c r="AH18" s="465"/>
      <c r="AI18" s="465"/>
      <c r="AJ18" s="465"/>
      <c r="AK18" s="465"/>
      <c r="AL18" s="465"/>
      <c r="AM18" s="465"/>
      <c r="AN18" s="465">
        <v>0</v>
      </c>
      <c r="AO18" s="465"/>
      <c r="AP18" s="465"/>
      <c r="AQ18" s="465"/>
      <c r="AR18" s="465"/>
      <c r="AS18" s="465"/>
      <c r="AT18" s="465"/>
      <c r="AU18" s="465">
        <v>0</v>
      </c>
      <c r="AV18" s="465"/>
      <c r="AW18" s="465"/>
      <c r="AX18" s="465"/>
      <c r="AY18" s="465"/>
      <c r="AZ18" s="465"/>
      <c r="BA18" s="465"/>
      <c r="BB18" s="465">
        <f>Z18+AG18+AN18+AU18</f>
        <v>0</v>
      </c>
      <c r="BC18" s="465"/>
      <c r="BD18" s="465"/>
      <c r="BE18" s="465"/>
      <c r="BF18" s="465"/>
      <c r="BG18" s="465"/>
      <c r="BH18" s="465"/>
      <c r="BI18" s="465">
        <v>0</v>
      </c>
      <c r="BJ18" s="465"/>
      <c r="BK18" s="465"/>
      <c r="BL18" s="465"/>
      <c r="BM18" s="465"/>
      <c r="BN18" s="465"/>
      <c r="BO18" s="465"/>
      <c r="BP18" s="465">
        <v>0</v>
      </c>
      <c r="BQ18" s="465"/>
      <c r="BR18" s="465"/>
      <c r="BS18" s="465"/>
      <c r="BT18" s="465"/>
      <c r="BU18" s="465"/>
      <c r="BV18" s="465"/>
      <c r="BW18" s="465">
        <v>0</v>
      </c>
      <c r="BX18" s="465"/>
      <c r="BY18" s="465"/>
      <c r="BZ18" s="465"/>
      <c r="CA18" s="465"/>
      <c r="CB18" s="465"/>
      <c r="CC18" s="465"/>
      <c r="CD18" s="465">
        <v>0</v>
      </c>
      <c r="CE18" s="465"/>
      <c r="CF18" s="465"/>
      <c r="CG18" s="465"/>
      <c r="CH18" s="465"/>
      <c r="CI18" s="465"/>
      <c r="CJ18" s="465"/>
      <c r="CK18" s="465">
        <f aca="true" t="shared" si="0" ref="CK18:CK32">BI18+BP18+BW18+CD18</f>
        <v>0</v>
      </c>
      <c r="CL18" s="465"/>
      <c r="CM18" s="465"/>
      <c r="CN18" s="465"/>
      <c r="CO18" s="465"/>
      <c r="CP18" s="465"/>
      <c r="CQ18" s="466"/>
      <c r="CR18" s="325">
        <v>0</v>
      </c>
      <c r="CS18" s="465"/>
      <c r="CT18" s="465"/>
      <c r="CU18" s="465"/>
      <c r="CV18" s="465"/>
      <c r="CW18" s="465"/>
      <c r="CX18" s="465"/>
      <c r="CY18" s="465">
        <v>0</v>
      </c>
      <c r="CZ18" s="465"/>
      <c r="DA18" s="465"/>
      <c r="DB18" s="465"/>
      <c r="DC18" s="465"/>
      <c r="DD18" s="465"/>
      <c r="DE18" s="465"/>
      <c r="DF18" s="465">
        <v>0</v>
      </c>
      <c r="DG18" s="465"/>
      <c r="DH18" s="465"/>
      <c r="DI18" s="465"/>
      <c r="DJ18" s="465"/>
      <c r="DK18" s="465"/>
      <c r="DL18" s="465"/>
      <c r="DM18" s="465">
        <v>0</v>
      </c>
      <c r="DN18" s="465"/>
      <c r="DO18" s="465"/>
      <c r="DP18" s="465"/>
      <c r="DQ18" s="465"/>
      <c r="DR18" s="465"/>
      <c r="DS18" s="465"/>
      <c r="DT18" s="465">
        <f>CR18+CY18+DF18+DM18</f>
        <v>0</v>
      </c>
      <c r="DU18" s="465"/>
      <c r="DV18" s="465"/>
      <c r="DW18" s="465"/>
      <c r="DX18" s="465"/>
      <c r="DY18" s="465"/>
      <c r="DZ18" s="465"/>
      <c r="EA18" s="465">
        <v>0</v>
      </c>
      <c r="EB18" s="465"/>
      <c r="EC18" s="465"/>
      <c r="ED18" s="465"/>
      <c r="EE18" s="465"/>
      <c r="EF18" s="465"/>
      <c r="EG18" s="465"/>
      <c r="EH18" s="465">
        <v>0</v>
      </c>
      <c r="EI18" s="465"/>
      <c r="EJ18" s="465"/>
      <c r="EK18" s="465"/>
      <c r="EL18" s="465"/>
      <c r="EM18" s="465"/>
      <c r="EN18" s="465"/>
      <c r="EO18" s="465">
        <v>0</v>
      </c>
      <c r="EP18" s="465"/>
      <c r="EQ18" s="465"/>
      <c r="ER18" s="465"/>
      <c r="ES18" s="465"/>
      <c r="ET18" s="465"/>
      <c r="EU18" s="465"/>
      <c r="EV18" s="465">
        <v>0</v>
      </c>
      <c r="EW18" s="465"/>
      <c r="EX18" s="465"/>
      <c r="EY18" s="465"/>
      <c r="EZ18" s="465"/>
      <c r="FA18" s="465"/>
      <c r="FB18" s="465"/>
      <c r="FC18" s="465">
        <f aca="true" t="shared" si="1" ref="FC18:FC32">EA18+EH18+EO18+EV18</f>
        <v>0</v>
      </c>
      <c r="FD18" s="465"/>
      <c r="FE18" s="465"/>
      <c r="FF18" s="465"/>
      <c r="FG18" s="465"/>
      <c r="FH18" s="465"/>
      <c r="FI18" s="466"/>
    </row>
    <row r="19" spans="1:165" s="8" customFormat="1" ht="24.75" customHeight="1">
      <c r="A19" s="467" t="s">
        <v>19</v>
      </c>
      <c r="B19" s="468"/>
      <c r="C19" s="468"/>
      <c r="D19" s="468"/>
      <c r="E19" s="469"/>
      <c r="F19" s="470" t="str">
        <f>'7.1.'!F29:AI29</f>
        <v>Замена электрооборудования Трансформаторной подстанции</v>
      </c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2"/>
      <c r="Z19" s="473">
        <v>0</v>
      </c>
      <c r="AA19" s="465"/>
      <c r="AB19" s="465"/>
      <c r="AC19" s="465"/>
      <c r="AD19" s="465"/>
      <c r="AE19" s="465"/>
      <c r="AF19" s="465"/>
      <c r="AG19" s="465">
        <v>0</v>
      </c>
      <c r="AH19" s="465"/>
      <c r="AI19" s="465"/>
      <c r="AJ19" s="465"/>
      <c r="AK19" s="465"/>
      <c r="AL19" s="465"/>
      <c r="AM19" s="465"/>
      <c r="AN19" s="465">
        <v>0</v>
      </c>
      <c r="AO19" s="465"/>
      <c r="AP19" s="465"/>
      <c r="AQ19" s="465"/>
      <c r="AR19" s="465"/>
      <c r="AS19" s="465"/>
      <c r="AT19" s="465"/>
      <c r="AU19" s="465">
        <v>0</v>
      </c>
      <c r="AV19" s="465"/>
      <c r="AW19" s="465"/>
      <c r="AX19" s="465"/>
      <c r="AY19" s="465"/>
      <c r="AZ19" s="465"/>
      <c r="BA19" s="465"/>
      <c r="BB19" s="465" t="s">
        <v>339</v>
      </c>
      <c r="BC19" s="465"/>
      <c r="BD19" s="465"/>
      <c r="BE19" s="465"/>
      <c r="BF19" s="465"/>
      <c r="BG19" s="465"/>
      <c r="BH19" s="465"/>
      <c r="BI19" s="465">
        <v>0</v>
      </c>
      <c r="BJ19" s="465"/>
      <c r="BK19" s="465"/>
      <c r="BL19" s="465"/>
      <c r="BM19" s="465"/>
      <c r="BN19" s="465"/>
      <c r="BO19" s="465"/>
      <c r="BP19" s="465">
        <v>0</v>
      </c>
      <c r="BQ19" s="465"/>
      <c r="BR19" s="465"/>
      <c r="BS19" s="465"/>
      <c r="BT19" s="465"/>
      <c r="BU19" s="465"/>
      <c r="BV19" s="465"/>
      <c r="BW19" s="465" t="str">
        <f>BB19</f>
        <v>1.4 МВА</v>
      </c>
      <c r="BX19" s="465"/>
      <c r="BY19" s="465"/>
      <c r="BZ19" s="465"/>
      <c r="CA19" s="465"/>
      <c r="CB19" s="465"/>
      <c r="CC19" s="465"/>
      <c r="CD19" s="465">
        <v>0</v>
      </c>
      <c r="CE19" s="465"/>
      <c r="CF19" s="465"/>
      <c r="CG19" s="465"/>
      <c r="CH19" s="465"/>
      <c r="CI19" s="465"/>
      <c r="CJ19" s="465"/>
      <c r="CK19" s="465" t="str">
        <f>BW19</f>
        <v>1.4 МВА</v>
      </c>
      <c r="CL19" s="465"/>
      <c r="CM19" s="465"/>
      <c r="CN19" s="465"/>
      <c r="CO19" s="465"/>
      <c r="CP19" s="465"/>
      <c r="CQ19" s="466"/>
      <c r="CR19" s="325">
        <v>0</v>
      </c>
      <c r="CS19" s="465"/>
      <c r="CT19" s="465"/>
      <c r="CU19" s="465"/>
      <c r="CV19" s="465"/>
      <c r="CW19" s="465"/>
      <c r="CX19" s="465"/>
      <c r="CY19" s="465">
        <v>0</v>
      </c>
      <c r="CZ19" s="465"/>
      <c r="DA19" s="465"/>
      <c r="DB19" s="465"/>
      <c r="DC19" s="465"/>
      <c r="DD19" s="465"/>
      <c r="DE19" s="465"/>
      <c r="DF19" s="465">
        <v>0</v>
      </c>
      <c r="DG19" s="465"/>
      <c r="DH19" s="465"/>
      <c r="DI19" s="465"/>
      <c r="DJ19" s="465"/>
      <c r="DK19" s="465"/>
      <c r="DL19" s="465"/>
      <c r="DM19" s="465">
        <v>0</v>
      </c>
      <c r="DN19" s="465"/>
      <c r="DO19" s="465"/>
      <c r="DP19" s="465"/>
      <c r="DQ19" s="465"/>
      <c r="DR19" s="465"/>
      <c r="DS19" s="465"/>
      <c r="DT19" s="465" t="str">
        <f>BB19</f>
        <v>1.4 МВА</v>
      </c>
      <c r="DU19" s="465"/>
      <c r="DV19" s="465"/>
      <c r="DW19" s="465"/>
      <c r="DX19" s="465"/>
      <c r="DY19" s="465"/>
      <c r="DZ19" s="465"/>
      <c r="EA19" s="465">
        <v>0</v>
      </c>
      <c r="EB19" s="465"/>
      <c r="EC19" s="465"/>
      <c r="ED19" s="465"/>
      <c r="EE19" s="465"/>
      <c r="EF19" s="465"/>
      <c r="EG19" s="465"/>
      <c r="EH19" s="465">
        <v>0</v>
      </c>
      <c r="EI19" s="465"/>
      <c r="EJ19" s="465"/>
      <c r="EK19" s="465"/>
      <c r="EL19" s="465"/>
      <c r="EM19" s="465"/>
      <c r="EN19" s="465"/>
      <c r="EO19" s="465" t="str">
        <f>DT19</f>
        <v>1.4 МВА</v>
      </c>
      <c r="EP19" s="465"/>
      <c r="EQ19" s="465"/>
      <c r="ER19" s="465"/>
      <c r="ES19" s="465"/>
      <c r="ET19" s="465"/>
      <c r="EU19" s="465"/>
      <c r="EV19" s="465">
        <v>0</v>
      </c>
      <c r="EW19" s="465"/>
      <c r="EX19" s="465"/>
      <c r="EY19" s="465"/>
      <c r="EZ19" s="465"/>
      <c r="FA19" s="465"/>
      <c r="FB19" s="465"/>
      <c r="FC19" s="465" t="str">
        <f>EO19</f>
        <v>1.4 МВА</v>
      </c>
      <c r="FD19" s="465"/>
      <c r="FE19" s="465"/>
      <c r="FF19" s="465"/>
      <c r="FG19" s="465"/>
      <c r="FH19" s="465"/>
      <c r="FI19" s="466"/>
    </row>
    <row r="20" spans="1:165" s="8" customFormat="1" ht="22.5" customHeight="1">
      <c r="A20" s="467" t="s">
        <v>21</v>
      </c>
      <c r="B20" s="468"/>
      <c r="C20" s="468"/>
      <c r="D20" s="468"/>
      <c r="E20" s="469"/>
      <c r="F20" s="470" t="str">
        <f>'7.1.'!F30:AI30</f>
        <v>Замена электрооборудования Трансформаторной подстанции</v>
      </c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  <c r="Y20" s="472"/>
      <c r="Z20" s="473">
        <v>0</v>
      </c>
      <c r="AA20" s="465"/>
      <c r="AB20" s="465"/>
      <c r="AC20" s="465"/>
      <c r="AD20" s="465"/>
      <c r="AE20" s="465"/>
      <c r="AF20" s="465"/>
      <c r="AG20" s="465">
        <v>0</v>
      </c>
      <c r="AH20" s="465"/>
      <c r="AI20" s="465"/>
      <c r="AJ20" s="465"/>
      <c r="AK20" s="465"/>
      <c r="AL20" s="465"/>
      <c r="AM20" s="465"/>
      <c r="AN20" s="465">
        <v>0</v>
      </c>
      <c r="AO20" s="465"/>
      <c r="AP20" s="465"/>
      <c r="AQ20" s="465"/>
      <c r="AR20" s="465"/>
      <c r="AS20" s="465"/>
      <c r="AT20" s="465"/>
      <c r="AU20" s="465">
        <v>0</v>
      </c>
      <c r="AV20" s="465"/>
      <c r="AW20" s="465"/>
      <c r="AX20" s="465"/>
      <c r="AY20" s="465"/>
      <c r="AZ20" s="465"/>
      <c r="BA20" s="465"/>
      <c r="BB20" s="465">
        <f>Z20+AG20+AN20+AU20</f>
        <v>0</v>
      </c>
      <c r="BC20" s="465"/>
      <c r="BD20" s="465"/>
      <c r="BE20" s="465"/>
      <c r="BF20" s="465"/>
      <c r="BG20" s="465"/>
      <c r="BH20" s="465"/>
      <c r="BI20" s="465">
        <v>0</v>
      </c>
      <c r="BJ20" s="465"/>
      <c r="BK20" s="465"/>
      <c r="BL20" s="465"/>
      <c r="BM20" s="465"/>
      <c r="BN20" s="465"/>
      <c r="BO20" s="465"/>
      <c r="BP20" s="465">
        <v>0</v>
      </c>
      <c r="BQ20" s="465"/>
      <c r="BR20" s="465"/>
      <c r="BS20" s="465"/>
      <c r="BT20" s="465"/>
      <c r="BU20" s="465"/>
      <c r="BV20" s="465"/>
      <c r="BW20" s="465" t="s">
        <v>355</v>
      </c>
      <c r="BX20" s="465"/>
      <c r="BY20" s="465"/>
      <c r="BZ20" s="465"/>
      <c r="CA20" s="465"/>
      <c r="CB20" s="465"/>
      <c r="CC20" s="465"/>
      <c r="CD20" s="508">
        <v>0</v>
      </c>
      <c r="CE20" s="508"/>
      <c r="CF20" s="508"/>
      <c r="CG20" s="508"/>
      <c r="CH20" s="508"/>
      <c r="CI20" s="508"/>
      <c r="CJ20" s="508"/>
      <c r="CK20" s="508" t="str">
        <f>BW20</f>
        <v>2.0 МВА</v>
      </c>
      <c r="CL20" s="508"/>
      <c r="CM20" s="508"/>
      <c r="CN20" s="508"/>
      <c r="CO20" s="508"/>
      <c r="CP20" s="508"/>
      <c r="CQ20" s="509"/>
      <c r="CR20" s="325">
        <v>0</v>
      </c>
      <c r="CS20" s="465"/>
      <c r="CT20" s="465"/>
      <c r="CU20" s="465"/>
      <c r="CV20" s="465"/>
      <c r="CW20" s="465"/>
      <c r="CX20" s="465"/>
      <c r="CY20" s="465">
        <v>0</v>
      </c>
      <c r="CZ20" s="465"/>
      <c r="DA20" s="465"/>
      <c r="DB20" s="465"/>
      <c r="DC20" s="465"/>
      <c r="DD20" s="465"/>
      <c r="DE20" s="465"/>
      <c r="DF20" s="465">
        <v>0</v>
      </c>
      <c r="DG20" s="465"/>
      <c r="DH20" s="465"/>
      <c r="DI20" s="465"/>
      <c r="DJ20" s="465"/>
      <c r="DK20" s="465"/>
      <c r="DL20" s="465"/>
      <c r="DM20" s="465">
        <v>0</v>
      </c>
      <c r="DN20" s="465"/>
      <c r="DO20" s="465"/>
      <c r="DP20" s="465"/>
      <c r="DQ20" s="465"/>
      <c r="DR20" s="465"/>
      <c r="DS20" s="465"/>
      <c r="DT20" s="465">
        <f>CR20+CY20+DF20+DM20</f>
        <v>0</v>
      </c>
      <c r="DU20" s="465"/>
      <c r="DV20" s="465"/>
      <c r="DW20" s="465"/>
      <c r="DX20" s="465"/>
      <c r="DY20" s="465"/>
      <c r="DZ20" s="465"/>
      <c r="EA20" s="465">
        <v>0</v>
      </c>
      <c r="EB20" s="465"/>
      <c r="EC20" s="465"/>
      <c r="ED20" s="465"/>
      <c r="EE20" s="465"/>
      <c r="EF20" s="465"/>
      <c r="EG20" s="465"/>
      <c r="EH20" s="465">
        <v>0</v>
      </c>
      <c r="EI20" s="465"/>
      <c r="EJ20" s="465"/>
      <c r="EK20" s="465"/>
      <c r="EL20" s="465"/>
      <c r="EM20" s="465"/>
      <c r="EN20" s="465"/>
      <c r="EO20" s="465" t="s">
        <v>355</v>
      </c>
      <c r="EP20" s="465"/>
      <c r="EQ20" s="465"/>
      <c r="ER20" s="465"/>
      <c r="ES20" s="465"/>
      <c r="ET20" s="465"/>
      <c r="EU20" s="465"/>
      <c r="EV20" s="508">
        <v>0</v>
      </c>
      <c r="EW20" s="508"/>
      <c r="EX20" s="508"/>
      <c r="EY20" s="508"/>
      <c r="EZ20" s="508"/>
      <c r="FA20" s="508"/>
      <c r="FB20" s="508"/>
      <c r="FC20" s="508" t="str">
        <f>EO20</f>
        <v>2.0 МВА</v>
      </c>
      <c r="FD20" s="508"/>
      <c r="FE20" s="508"/>
      <c r="FF20" s="508"/>
      <c r="FG20" s="508"/>
      <c r="FH20" s="508"/>
      <c r="FI20" s="509"/>
    </row>
    <row r="21" spans="1:165" s="8" customFormat="1" ht="22.5" customHeight="1">
      <c r="A21" s="467" t="s">
        <v>239</v>
      </c>
      <c r="B21" s="468"/>
      <c r="C21" s="468"/>
      <c r="D21" s="468"/>
      <c r="E21" s="469"/>
      <c r="F21" s="470" t="str">
        <f>'7.1.'!F31:AI31</f>
        <v>Замена электрооборудования Трансформаторной подстанции</v>
      </c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2"/>
      <c r="Z21" s="473">
        <v>0</v>
      </c>
      <c r="AA21" s="465"/>
      <c r="AB21" s="465"/>
      <c r="AC21" s="465"/>
      <c r="AD21" s="465"/>
      <c r="AE21" s="465"/>
      <c r="AF21" s="465"/>
      <c r="AG21" s="465">
        <v>0</v>
      </c>
      <c r="AH21" s="465"/>
      <c r="AI21" s="465"/>
      <c r="AJ21" s="465"/>
      <c r="AK21" s="465"/>
      <c r="AL21" s="465"/>
      <c r="AM21" s="465"/>
      <c r="AN21" s="465">
        <v>0</v>
      </c>
      <c r="AO21" s="465"/>
      <c r="AP21" s="465"/>
      <c r="AQ21" s="465"/>
      <c r="AR21" s="465"/>
      <c r="AS21" s="465"/>
      <c r="AT21" s="465"/>
      <c r="AU21" s="465">
        <v>0</v>
      </c>
      <c r="AV21" s="465"/>
      <c r="AW21" s="465"/>
      <c r="AX21" s="465"/>
      <c r="AY21" s="465"/>
      <c r="AZ21" s="465"/>
      <c r="BA21" s="465"/>
      <c r="BB21" s="465" t="s">
        <v>340</v>
      </c>
      <c r="BC21" s="465"/>
      <c r="BD21" s="465"/>
      <c r="BE21" s="465"/>
      <c r="BF21" s="465"/>
      <c r="BG21" s="465"/>
      <c r="BH21" s="465"/>
      <c r="BI21" s="465">
        <v>0</v>
      </c>
      <c r="BJ21" s="465"/>
      <c r="BK21" s="465"/>
      <c r="BL21" s="465"/>
      <c r="BM21" s="465"/>
      <c r="BN21" s="465"/>
      <c r="BO21" s="465"/>
      <c r="BP21" s="465">
        <v>0</v>
      </c>
      <c r="BQ21" s="465"/>
      <c r="BR21" s="465"/>
      <c r="BS21" s="465"/>
      <c r="BT21" s="465"/>
      <c r="BU21" s="465"/>
      <c r="BV21" s="465"/>
      <c r="BW21" s="465">
        <v>0</v>
      </c>
      <c r="BX21" s="465"/>
      <c r="BY21" s="465"/>
      <c r="BZ21" s="465"/>
      <c r="CA21" s="465"/>
      <c r="CB21" s="465"/>
      <c r="CC21" s="465"/>
      <c r="CD21" s="465">
        <v>0</v>
      </c>
      <c r="CE21" s="465"/>
      <c r="CF21" s="465"/>
      <c r="CG21" s="465"/>
      <c r="CH21" s="465"/>
      <c r="CI21" s="465"/>
      <c r="CJ21" s="465"/>
      <c r="CK21" s="465">
        <f t="shared" si="0"/>
        <v>0</v>
      </c>
      <c r="CL21" s="465"/>
      <c r="CM21" s="465"/>
      <c r="CN21" s="465"/>
      <c r="CO21" s="465"/>
      <c r="CP21" s="465"/>
      <c r="CQ21" s="466"/>
      <c r="CR21" s="325">
        <v>0</v>
      </c>
      <c r="CS21" s="465"/>
      <c r="CT21" s="465"/>
      <c r="CU21" s="465"/>
      <c r="CV21" s="465"/>
      <c r="CW21" s="465"/>
      <c r="CX21" s="465"/>
      <c r="CY21" s="465">
        <v>0</v>
      </c>
      <c r="CZ21" s="465"/>
      <c r="DA21" s="465"/>
      <c r="DB21" s="465"/>
      <c r="DC21" s="465"/>
      <c r="DD21" s="465"/>
      <c r="DE21" s="465"/>
      <c r="DF21" s="465">
        <v>0</v>
      </c>
      <c r="DG21" s="465"/>
      <c r="DH21" s="465"/>
      <c r="DI21" s="465"/>
      <c r="DJ21" s="465"/>
      <c r="DK21" s="465"/>
      <c r="DL21" s="465"/>
      <c r="DM21" s="465">
        <v>0</v>
      </c>
      <c r="DN21" s="465"/>
      <c r="DO21" s="465"/>
      <c r="DP21" s="465"/>
      <c r="DQ21" s="465"/>
      <c r="DR21" s="465"/>
      <c r="DS21" s="465"/>
      <c r="DT21" s="465" t="str">
        <f>BB21</f>
        <v>0.4 МВА</v>
      </c>
      <c r="DU21" s="465"/>
      <c r="DV21" s="465"/>
      <c r="DW21" s="465"/>
      <c r="DX21" s="465"/>
      <c r="DY21" s="465"/>
      <c r="DZ21" s="465"/>
      <c r="EA21" s="465">
        <v>0</v>
      </c>
      <c r="EB21" s="465"/>
      <c r="EC21" s="465"/>
      <c r="ED21" s="465"/>
      <c r="EE21" s="465"/>
      <c r="EF21" s="465"/>
      <c r="EG21" s="465"/>
      <c r="EH21" s="465">
        <v>0</v>
      </c>
      <c r="EI21" s="465"/>
      <c r="EJ21" s="465"/>
      <c r="EK21" s="465"/>
      <c r="EL21" s="465"/>
      <c r="EM21" s="465"/>
      <c r="EN21" s="465"/>
      <c r="EO21" s="465">
        <v>0</v>
      </c>
      <c r="EP21" s="465"/>
      <c r="EQ21" s="465"/>
      <c r="ER21" s="465"/>
      <c r="ES21" s="465"/>
      <c r="ET21" s="465"/>
      <c r="EU21" s="465"/>
      <c r="EV21" s="465">
        <v>0</v>
      </c>
      <c r="EW21" s="465"/>
      <c r="EX21" s="465"/>
      <c r="EY21" s="465"/>
      <c r="EZ21" s="465"/>
      <c r="FA21" s="465"/>
      <c r="FB21" s="465"/>
      <c r="FC21" s="465">
        <f t="shared" si="1"/>
        <v>0</v>
      </c>
      <c r="FD21" s="465"/>
      <c r="FE21" s="465"/>
      <c r="FF21" s="465"/>
      <c r="FG21" s="465"/>
      <c r="FH21" s="465"/>
      <c r="FI21" s="466"/>
    </row>
    <row r="22" spans="1:165" s="8" customFormat="1" ht="26.25" customHeight="1" hidden="1">
      <c r="A22" s="467" t="s">
        <v>237</v>
      </c>
      <c r="B22" s="468"/>
      <c r="C22" s="468"/>
      <c r="D22" s="468"/>
      <c r="E22" s="469"/>
      <c r="F22" s="470" t="str">
        <f>'7.1.'!F32:AI32</f>
        <v>Замена электрооборудования Трансформаторной подстанции</v>
      </c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2"/>
      <c r="Z22" s="473">
        <v>0</v>
      </c>
      <c r="AA22" s="465"/>
      <c r="AB22" s="465"/>
      <c r="AC22" s="465"/>
      <c r="AD22" s="465"/>
      <c r="AE22" s="465"/>
      <c r="AF22" s="465"/>
      <c r="AG22" s="465">
        <v>0</v>
      </c>
      <c r="AH22" s="465"/>
      <c r="AI22" s="465"/>
      <c r="AJ22" s="465"/>
      <c r="AK22" s="465"/>
      <c r="AL22" s="465"/>
      <c r="AM22" s="465"/>
      <c r="AN22" s="465">
        <v>0</v>
      </c>
      <c r="AO22" s="465"/>
      <c r="AP22" s="465"/>
      <c r="AQ22" s="465"/>
      <c r="AR22" s="465"/>
      <c r="AS22" s="465"/>
      <c r="AT22" s="465"/>
      <c r="AU22" s="465">
        <v>0</v>
      </c>
      <c r="AV22" s="465"/>
      <c r="AW22" s="465"/>
      <c r="AX22" s="465"/>
      <c r="AY22" s="465"/>
      <c r="AZ22" s="465"/>
      <c r="BA22" s="465"/>
      <c r="BB22" s="465">
        <f aca="true" t="shared" si="2" ref="BB22:BB27">Z22+AG22+AN22+AU22</f>
        <v>0</v>
      </c>
      <c r="BC22" s="465"/>
      <c r="BD22" s="465"/>
      <c r="BE22" s="465"/>
      <c r="BF22" s="465"/>
      <c r="BG22" s="465"/>
      <c r="BH22" s="465"/>
      <c r="BI22" s="465">
        <v>0</v>
      </c>
      <c r="BJ22" s="465"/>
      <c r="BK22" s="465"/>
      <c r="BL22" s="465"/>
      <c r="BM22" s="465"/>
      <c r="BN22" s="465"/>
      <c r="BO22" s="465"/>
      <c r="BP22" s="465">
        <v>0</v>
      </c>
      <c r="BQ22" s="465"/>
      <c r="BR22" s="465"/>
      <c r="BS22" s="465"/>
      <c r="BT22" s="465"/>
      <c r="BU22" s="465"/>
      <c r="BV22" s="465"/>
      <c r="BW22" s="465">
        <v>0</v>
      </c>
      <c r="BX22" s="465"/>
      <c r="BY22" s="465"/>
      <c r="BZ22" s="465"/>
      <c r="CA22" s="465"/>
      <c r="CB22" s="465"/>
      <c r="CC22" s="465"/>
      <c r="CD22" s="465">
        <v>0</v>
      </c>
      <c r="CE22" s="465"/>
      <c r="CF22" s="465"/>
      <c r="CG22" s="465"/>
      <c r="CH22" s="465"/>
      <c r="CI22" s="465"/>
      <c r="CJ22" s="465"/>
      <c r="CK22" s="465">
        <f t="shared" si="0"/>
        <v>0</v>
      </c>
      <c r="CL22" s="465"/>
      <c r="CM22" s="465"/>
      <c r="CN22" s="465"/>
      <c r="CO22" s="465"/>
      <c r="CP22" s="465"/>
      <c r="CQ22" s="466"/>
      <c r="CR22" s="325">
        <v>0</v>
      </c>
      <c r="CS22" s="465"/>
      <c r="CT22" s="465"/>
      <c r="CU22" s="465"/>
      <c r="CV22" s="465"/>
      <c r="CW22" s="465"/>
      <c r="CX22" s="465"/>
      <c r="CY22" s="465">
        <v>0</v>
      </c>
      <c r="CZ22" s="465"/>
      <c r="DA22" s="465"/>
      <c r="DB22" s="465"/>
      <c r="DC22" s="465"/>
      <c r="DD22" s="465"/>
      <c r="DE22" s="465"/>
      <c r="DF22" s="465">
        <v>0</v>
      </c>
      <c r="DG22" s="465"/>
      <c r="DH22" s="465"/>
      <c r="DI22" s="465"/>
      <c r="DJ22" s="465"/>
      <c r="DK22" s="465"/>
      <c r="DL22" s="465"/>
      <c r="DM22" s="465">
        <v>0</v>
      </c>
      <c r="DN22" s="465"/>
      <c r="DO22" s="465"/>
      <c r="DP22" s="465"/>
      <c r="DQ22" s="465"/>
      <c r="DR22" s="465"/>
      <c r="DS22" s="465"/>
      <c r="DT22" s="465">
        <f aca="true" t="shared" si="3" ref="DT22:DT27">CR22+CY22+DF22+DM22</f>
        <v>0</v>
      </c>
      <c r="DU22" s="465"/>
      <c r="DV22" s="465"/>
      <c r="DW22" s="465"/>
      <c r="DX22" s="465"/>
      <c r="DY22" s="465"/>
      <c r="DZ22" s="465"/>
      <c r="EA22" s="465">
        <v>0</v>
      </c>
      <c r="EB22" s="465"/>
      <c r="EC22" s="465"/>
      <c r="ED22" s="465"/>
      <c r="EE22" s="465"/>
      <c r="EF22" s="465"/>
      <c r="EG22" s="465"/>
      <c r="EH22" s="465">
        <v>0</v>
      </c>
      <c r="EI22" s="465"/>
      <c r="EJ22" s="465"/>
      <c r="EK22" s="465"/>
      <c r="EL22" s="465"/>
      <c r="EM22" s="465"/>
      <c r="EN22" s="465"/>
      <c r="EO22" s="465">
        <v>0</v>
      </c>
      <c r="EP22" s="465"/>
      <c r="EQ22" s="465"/>
      <c r="ER22" s="465"/>
      <c r="ES22" s="465"/>
      <c r="ET22" s="465"/>
      <c r="EU22" s="465"/>
      <c r="EV22" s="465">
        <v>0</v>
      </c>
      <c r="EW22" s="465"/>
      <c r="EX22" s="465"/>
      <c r="EY22" s="465"/>
      <c r="EZ22" s="465"/>
      <c r="FA22" s="465"/>
      <c r="FB22" s="465"/>
      <c r="FC22" s="465">
        <f t="shared" si="1"/>
        <v>0</v>
      </c>
      <c r="FD22" s="465"/>
      <c r="FE22" s="465"/>
      <c r="FF22" s="465"/>
      <c r="FG22" s="465"/>
      <c r="FH22" s="465"/>
      <c r="FI22" s="466"/>
    </row>
    <row r="23" spans="1:165" s="8" customFormat="1" ht="26.25" customHeight="1" hidden="1">
      <c r="A23" s="467" t="s">
        <v>240</v>
      </c>
      <c r="B23" s="468"/>
      <c r="C23" s="468"/>
      <c r="D23" s="468"/>
      <c r="E23" s="469"/>
      <c r="F23" s="470" t="str">
        <f>'7.1.'!F33:AI33</f>
        <v>Замена электрооборудования Трансформаторной подстанции</v>
      </c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2"/>
      <c r="Z23" s="473">
        <v>0</v>
      </c>
      <c r="AA23" s="465"/>
      <c r="AB23" s="465"/>
      <c r="AC23" s="465"/>
      <c r="AD23" s="465"/>
      <c r="AE23" s="465"/>
      <c r="AF23" s="465"/>
      <c r="AG23" s="465">
        <v>0</v>
      </c>
      <c r="AH23" s="465"/>
      <c r="AI23" s="465"/>
      <c r="AJ23" s="465"/>
      <c r="AK23" s="465"/>
      <c r="AL23" s="465"/>
      <c r="AM23" s="465"/>
      <c r="AN23" s="465">
        <v>0</v>
      </c>
      <c r="AO23" s="465"/>
      <c r="AP23" s="465"/>
      <c r="AQ23" s="465"/>
      <c r="AR23" s="465"/>
      <c r="AS23" s="465"/>
      <c r="AT23" s="465"/>
      <c r="AU23" s="465">
        <v>0</v>
      </c>
      <c r="AV23" s="465"/>
      <c r="AW23" s="465"/>
      <c r="AX23" s="465"/>
      <c r="AY23" s="465"/>
      <c r="AZ23" s="465"/>
      <c r="BA23" s="465"/>
      <c r="BB23" s="465">
        <f t="shared" si="2"/>
        <v>0</v>
      </c>
      <c r="BC23" s="465"/>
      <c r="BD23" s="465"/>
      <c r="BE23" s="465"/>
      <c r="BF23" s="465"/>
      <c r="BG23" s="465"/>
      <c r="BH23" s="465"/>
      <c r="BI23" s="465">
        <v>0</v>
      </c>
      <c r="BJ23" s="465"/>
      <c r="BK23" s="465"/>
      <c r="BL23" s="465"/>
      <c r="BM23" s="465"/>
      <c r="BN23" s="465"/>
      <c r="BO23" s="465"/>
      <c r="BP23" s="465">
        <v>0</v>
      </c>
      <c r="BQ23" s="465"/>
      <c r="BR23" s="465"/>
      <c r="BS23" s="465"/>
      <c r="BT23" s="465"/>
      <c r="BU23" s="465"/>
      <c r="BV23" s="465"/>
      <c r="BW23" s="465">
        <v>0</v>
      </c>
      <c r="BX23" s="465"/>
      <c r="BY23" s="465"/>
      <c r="BZ23" s="465"/>
      <c r="CA23" s="465"/>
      <c r="CB23" s="465"/>
      <c r="CC23" s="465"/>
      <c r="CD23" s="465">
        <v>0</v>
      </c>
      <c r="CE23" s="465"/>
      <c r="CF23" s="465"/>
      <c r="CG23" s="465"/>
      <c r="CH23" s="465"/>
      <c r="CI23" s="465"/>
      <c r="CJ23" s="465"/>
      <c r="CK23" s="465">
        <f t="shared" si="0"/>
        <v>0</v>
      </c>
      <c r="CL23" s="465"/>
      <c r="CM23" s="465"/>
      <c r="CN23" s="465"/>
      <c r="CO23" s="465"/>
      <c r="CP23" s="465"/>
      <c r="CQ23" s="466"/>
      <c r="CR23" s="325">
        <v>0</v>
      </c>
      <c r="CS23" s="465"/>
      <c r="CT23" s="465"/>
      <c r="CU23" s="465"/>
      <c r="CV23" s="465"/>
      <c r="CW23" s="465"/>
      <c r="CX23" s="465"/>
      <c r="CY23" s="465">
        <v>0</v>
      </c>
      <c r="CZ23" s="465"/>
      <c r="DA23" s="465"/>
      <c r="DB23" s="465"/>
      <c r="DC23" s="465"/>
      <c r="DD23" s="465"/>
      <c r="DE23" s="465"/>
      <c r="DF23" s="465">
        <v>0</v>
      </c>
      <c r="DG23" s="465"/>
      <c r="DH23" s="465"/>
      <c r="DI23" s="465"/>
      <c r="DJ23" s="465"/>
      <c r="DK23" s="465"/>
      <c r="DL23" s="465"/>
      <c r="DM23" s="465">
        <v>0</v>
      </c>
      <c r="DN23" s="465"/>
      <c r="DO23" s="465"/>
      <c r="DP23" s="465"/>
      <c r="DQ23" s="465"/>
      <c r="DR23" s="465"/>
      <c r="DS23" s="465"/>
      <c r="DT23" s="465">
        <f t="shared" si="3"/>
        <v>0</v>
      </c>
      <c r="DU23" s="465"/>
      <c r="DV23" s="465"/>
      <c r="DW23" s="465"/>
      <c r="DX23" s="465"/>
      <c r="DY23" s="465"/>
      <c r="DZ23" s="465"/>
      <c r="EA23" s="465">
        <v>0</v>
      </c>
      <c r="EB23" s="465"/>
      <c r="EC23" s="465"/>
      <c r="ED23" s="465"/>
      <c r="EE23" s="465"/>
      <c r="EF23" s="465"/>
      <c r="EG23" s="465"/>
      <c r="EH23" s="465">
        <v>0</v>
      </c>
      <c r="EI23" s="465"/>
      <c r="EJ23" s="465"/>
      <c r="EK23" s="465"/>
      <c r="EL23" s="465"/>
      <c r="EM23" s="465"/>
      <c r="EN23" s="465"/>
      <c r="EO23" s="465">
        <v>0</v>
      </c>
      <c r="EP23" s="465"/>
      <c r="EQ23" s="465"/>
      <c r="ER23" s="465"/>
      <c r="ES23" s="465"/>
      <c r="ET23" s="465"/>
      <c r="EU23" s="465"/>
      <c r="EV23" s="465">
        <v>0</v>
      </c>
      <c r="EW23" s="465"/>
      <c r="EX23" s="465"/>
      <c r="EY23" s="465"/>
      <c r="EZ23" s="465"/>
      <c r="FA23" s="465"/>
      <c r="FB23" s="465"/>
      <c r="FC23" s="465">
        <f t="shared" si="1"/>
        <v>0</v>
      </c>
      <c r="FD23" s="465"/>
      <c r="FE23" s="465"/>
      <c r="FF23" s="465"/>
      <c r="FG23" s="465"/>
      <c r="FH23" s="465"/>
      <c r="FI23" s="466"/>
    </row>
    <row r="24" spans="1:165" s="8" customFormat="1" ht="26.25" customHeight="1">
      <c r="A24" s="467" t="s">
        <v>238</v>
      </c>
      <c r="B24" s="468"/>
      <c r="C24" s="468"/>
      <c r="D24" s="468"/>
      <c r="E24" s="469"/>
      <c r="F24" s="470" t="str">
        <f>'7.1.'!F34:AI34</f>
        <v>Замена КТПН</v>
      </c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2"/>
      <c r="Z24" s="473">
        <v>0</v>
      </c>
      <c r="AA24" s="465"/>
      <c r="AB24" s="465"/>
      <c r="AC24" s="465"/>
      <c r="AD24" s="465"/>
      <c r="AE24" s="465"/>
      <c r="AF24" s="465"/>
      <c r="AG24" s="465">
        <v>0</v>
      </c>
      <c r="AH24" s="465"/>
      <c r="AI24" s="465"/>
      <c r="AJ24" s="465"/>
      <c r="AK24" s="465"/>
      <c r="AL24" s="465"/>
      <c r="AM24" s="465"/>
      <c r="AN24" s="465">
        <v>0</v>
      </c>
      <c r="AO24" s="465"/>
      <c r="AP24" s="465"/>
      <c r="AQ24" s="465"/>
      <c r="AR24" s="465"/>
      <c r="AS24" s="465"/>
      <c r="AT24" s="465"/>
      <c r="AU24" s="465">
        <v>0</v>
      </c>
      <c r="AV24" s="465"/>
      <c r="AW24" s="465"/>
      <c r="AX24" s="465"/>
      <c r="AY24" s="465"/>
      <c r="AZ24" s="465"/>
      <c r="BA24" s="465"/>
      <c r="BB24" s="465">
        <f t="shared" si="2"/>
        <v>0</v>
      </c>
      <c r="BC24" s="465"/>
      <c r="BD24" s="465"/>
      <c r="BE24" s="465"/>
      <c r="BF24" s="465"/>
      <c r="BG24" s="465"/>
      <c r="BH24" s="465"/>
      <c r="BI24" s="465">
        <v>0</v>
      </c>
      <c r="BJ24" s="465"/>
      <c r="BK24" s="465"/>
      <c r="BL24" s="465"/>
      <c r="BM24" s="465"/>
      <c r="BN24" s="465"/>
      <c r="BO24" s="465"/>
      <c r="BP24" s="465">
        <v>0</v>
      </c>
      <c r="BQ24" s="465"/>
      <c r="BR24" s="465"/>
      <c r="BS24" s="465"/>
      <c r="BT24" s="465"/>
      <c r="BU24" s="465"/>
      <c r="BV24" s="465"/>
      <c r="BW24" s="465" t="s">
        <v>356</v>
      </c>
      <c r="BX24" s="465"/>
      <c r="BY24" s="465"/>
      <c r="BZ24" s="465"/>
      <c r="CA24" s="465"/>
      <c r="CB24" s="465"/>
      <c r="CC24" s="465"/>
      <c r="CD24" s="465">
        <v>0</v>
      </c>
      <c r="CE24" s="465"/>
      <c r="CF24" s="465"/>
      <c r="CG24" s="465"/>
      <c r="CH24" s="465"/>
      <c r="CI24" s="465"/>
      <c r="CJ24" s="465"/>
      <c r="CK24" s="465" t="str">
        <f>BW24</f>
        <v>0.63 МВА</v>
      </c>
      <c r="CL24" s="465"/>
      <c r="CM24" s="465"/>
      <c r="CN24" s="465"/>
      <c r="CO24" s="465"/>
      <c r="CP24" s="465"/>
      <c r="CQ24" s="466"/>
      <c r="CR24" s="325">
        <v>0</v>
      </c>
      <c r="CS24" s="465"/>
      <c r="CT24" s="465"/>
      <c r="CU24" s="465"/>
      <c r="CV24" s="465"/>
      <c r="CW24" s="465"/>
      <c r="CX24" s="465"/>
      <c r="CY24" s="465">
        <v>0</v>
      </c>
      <c r="CZ24" s="465"/>
      <c r="DA24" s="465"/>
      <c r="DB24" s="465"/>
      <c r="DC24" s="465"/>
      <c r="DD24" s="465"/>
      <c r="DE24" s="465"/>
      <c r="DF24" s="465">
        <v>0</v>
      </c>
      <c r="DG24" s="465"/>
      <c r="DH24" s="465"/>
      <c r="DI24" s="465"/>
      <c r="DJ24" s="465"/>
      <c r="DK24" s="465"/>
      <c r="DL24" s="465"/>
      <c r="DM24" s="465">
        <v>0</v>
      </c>
      <c r="DN24" s="465"/>
      <c r="DO24" s="465"/>
      <c r="DP24" s="465"/>
      <c r="DQ24" s="465"/>
      <c r="DR24" s="465"/>
      <c r="DS24" s="465"/>
      <c r="DT24" s="465">
        <f t="shared" si="3"/>
        <v>0</v>
      </c>
      <c r="DU24" s="465"/>
      <c r="DV24" s="465"/>
      <c r="DW24" s="465"/>
      <c r="DX24" s="465"/>
      <c r="DY24" s="465"/>
      <c r="DZ24" s="465"/>
      <c r="EA24" s="465">
        <v>0</v>
      </c>
      <c r="EB24" s="465"/>
      <c r="EC24" s="465"/>
      <c r="ED24" s="465"/>
      <c r="EE24" s="465"/>
      <c r="EF24" s="465"/>
      <c r="EG24" s="465"/>
      <c r="EH24" s="465">
        <v>0</v>
      </c>
      <c r="EI24" s="465"/>
      <c r="EJ24" s="465"/>
      <c r="EK24" s="465"/>
      <c r="EL24" s="465"/>
      <c r="EM24" s="465"/>
      <c r="EN24" s="465"/>
      <c r="EO24" s="465" t="str">
        <f>BW24</f>
        <v>0.63 МВА</v>
      </c>
      <c r="EP24" s="465"/>
      <c r="EQ24" s="465"/>
      <c r="ER24" s="465"/>
      <c r="ES24" s="465"/>
      <c r="ET24" s="465"/>
      <c r="EU24" s="465"/>
      <c r="EV24" s="465">
        <v>0</v>
      </c>
      <c r="EW24" s="465"/>
      <c r="EX24" s="465"/>
      <c r="EY24" s="465"/>
      <c r="EZ24" s="465"/>
      <c r="FA24" s="465"/>
      <c r="FB24" s="465"/>
      <c r="FC24" s="465" t="str">
        <f>CK24</f>
        <v>0.63 МВА</v>
      </c>
      <c r="FD24" s="465"/>
      <c r="FE24" s="465"/>
      <c r="FF24" s="465"/>
      <c r="FG24" s="465"/>
      <c r="FH24" s="465"/>
      <c r="FI24" s="466"/>
    </row>
    <row r="25" spans="1:165" s="8" customFormat="1" ht="26.25" customHeight="1" hidden="1">
      <c r="A25" s="467" t="s">
        <v>304</v>
      </c>
      <c r="B25" s="468"/>
      <c r="C25" s="468"/>
      <c r="D25" s="468"/>
      <c r="E25" s="469"/>
      <c r="F25" s="470" t="str">
        <f>'7.1.'!F35:AI35</f>
        <v>Реконструкция 1 секции ЗРУ-6 кВ,  РУСН - 0,4 кВ</v>
      </c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2"/>
      <c r="Z25" s="473">
        <v>0</v>
      </c>
      <c r="AA25" s="465"/>
      <c r="AB25" s="465"/>
      <c r="AC25" s="465"/>
      <c r="AD25" s="465"/>
      <c r="AE25" s="465"/>
      <c r="AF25" s="465"/>
      <c r="AG25" s="465">
        <v>0</v>
      </c>
      <c r="AH25" s="465"/>
      <c r="AI25" s="465"/>
      <c r="AJ25" s="465"/>
      <c r="AK25" s="465"/>
      <c r="AL25" s="465"/>
      <c r="AM25" s="465"/>
      <c r="AN25" s="465">
        <v>0</v>
      </c>
      <c r="AO25" s="465"/>
      <c r="AP25" s="465"/>
      <c r="AQ25" s="465"/>
      <c r="AR25" s="465"/>
      <c r="AS25" s="465"/>
      <c r="AT25" s="465"/>
      <c r="AU25" s="465">
        <v>0</v>
      </c>
      <c r="AV25" s="465"/>
      <c r="AW25" s="465"/>
      <c r="AX25" s="465"/>
      <c r="AY25" s="465"/>
      <c r="AZ25" s="465"/>
      <c r="BA25" s="465"/>
      <c r="BB25" s="465">
        <f t="shared" si="2"/>
        <v>0</v>
      </c>
      <c r="BC25" s="465"/>
      <c r="BD25" s="465"/>
      <c r="BE25" s="465"/>
      <c r="BF25" s="465"/>
      <c r="BG25" s="465"/>
      <c r="BH25" s="465"/>
      <c r="BI25" s="465">
        <v>0</v>
      </c>
      <c r="BJ25" s="465"/>
      <c r="BK25" s="465"/>
      <c r="BL25" s="465"/>
      <c r="BM25" s="465"/>
      <c r="BN25" s="465"/>
      <c r="BO25" s="465"/>
      <c r="BP25" s="465">
        <v>0</v>
      </c>
      <c r="BQ25" s="465"/>
      <c r="BR25" s="465"/>
      <c r="BS25" s="465"/>
      <c r="BT25" s="465"/>
      <c r="BU25" s="465"/>
      <c r="BV25" s="465"/>
      <c r="BW25" s="465">
        <v>0</v>
      </c>
      <c r="BX25" s="465"/>
      <c r="BY25" s="465"/>
      <c r="BZ25" s="465"/>
      <c r="CA25" s="465"/>
      <c r="CB25" s="465"/>
      <c r="CC25" s="465"/>
      <c r="CD25" s="465">
        <v>0</v>
      </c>
      <c r="CE25" s="465"/>
      <c r="CF25" s="465"/>
      <c r="CG25" s="465"/>
      <c r="CH25" s="465"/>
      <c r="CI25" s="465"/>
      <c r="CJ25" s="465"/>
      <c r="CK25" s="465">
        <f t="shared" si="0"/>
        <v>0</v>
      </c>
      <c r="CL25" s="465"/>
      <c r="CM25" s="465"/>
      <c r="CN25" s="465"/>
      <c r="CO25" s="465"/>
      <c r="CP25" s="465"/>
      <c r="CQ25" s="466"/>
      <c r="CR25" s="325">
        <v>0</v>
      </c>
      <c r="CS25" s="465"/>
      <c r="CT25" s="465"/>
      <c r="CU25" s="465"/>
      <c r="CV25" s="465"/>
      <c r="CW25" s="465"/>
      <c r="CX25" s="465"/>
      <c r="CY25" s="465">
        <v>0</v>
      </c>
      <c r="CZ25" s="465"/>
      <c r="DA25" s="465"/>
      <c r="DB25" s="465"/>
      <c r="DC25" s="465"/>
      <c r="DD25" s="465"/>
      <c r="DE25" s="465"/>
      <c r="DF25" s="465">
        <v>0</v>
      </c>
      <c r="DG25" s="465"/>
      <c r="DH25" s="465"/>
      <c r="DI25" s="465"/>
      <c r="DJ25" s="465"/>
      <c r="DK25" s="465"/>
      <c r="DL25" s="465"/>
      <c r="DM25" s="465">
        <v>0</v>
      </c>
      <c r="DN25" s="465"/>
      <c r="DO25" s="465"/>
      <c r="DP25" s="465"/>
      <c r="DQ25" s="465"/>
      <c r="DR25" s="465"/>
      <c r="DS25" s="465"/>
      <c r="DT25" s="465">
        <f t="shared" si="3"/>
        <v>0</v>
      </c>
      <c r="DU25" s="465"/>
      <c r="DV25" s="465"/>
      <c r="DW25" s="465"/>
      <c r="DX25" s="465"/>
      <c r="DY25" s="465"/>
      <c r="DZ25" s="465"/>
      <c r="EA25" s="465">
        <v>0</v>
      </c>
      <c r="EB25" s="465"/>
      <c r="EC25" s="465"/>
      <c r="ED25" s="465"/>
      <c r="EE25" s="465"/>
      <c r="EF25" s="465"/>
      <c r="EG25" s="465"/>
      <c r="EH25" s="465">
        <v>0</v>
      </c>
      <c r="EI25" s="465"/>
      <c r="EJ25" s="465"/>
      <c r="EK25" s="465"/>
      <c r="EL25" s="465"/>
      <c r="EM25" s="465"/>
      <c r="EN25" s="465"/>
      <c r="EO25" s="465">
        <v>0</v>
      </c>
      <c r="EP25" s="465"/>
      <c r="EQ25" s="465"/>
      <c r="ER25" s="465"/>
      <c r="ES25" s="465"/>
      <c r="ET25" s="465"/>
      <c r="EU25" s="465"/>
      <c r="EV25" s="465">
        <v>0</v>
      </c>
      <c r="EW25" s="465"/>
      <c r="EX25" s="465"/>
      <c r="EY25" s="465"/>
      <c r="EZ25" s="465"/>
      <c r="FA25" s="465"/>
      <c r="FB25" s="465"/>
      <c r="FC25" s="465">
        <f t="shared" si="1"/>
        <v>0</v>
      </c>
      <c r="FD25" s="465"/>
      <c r="FE25" s="465"/>
      <c r="FF25" s="465"/>
      <c r="FG25" s="465"/>
      <c r="FH25" s="465"/>
      <c r="FI25" s="466"/>
    </row>
    <row r="26" spans="1:165" s="8" customFormat="1" ht="26.25" customHeight="1" hidden="1">
      <c r="A26" s="467" t="s">
        <v>310</v>
      </c>
      <c r="B26" s="468"/>
      <c r="C26" s="468"/>
      <c r="D26" s="468"/>
      <c r="E26" s="469"/>
      <c r="F26" s="470" t="str">
        <f>'7.1.'!F36:AI36</f>
        <v>Реконструкция 2 секции ЗРУ-6 кВ</v>
      </c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  <c r="Y26" s="472"/>
      <c r="Z26" s="473">
        <v>0</v>
      </c>
      <c r="AA26" s="465"/>
      <c r="AB26" s="465"/>
      <c r="AC26" s="465"/>
      <c r="AD26" s="465"/>
      <c r="AE26" s="465"/>
      <c r="AF26" s="465"/>
      <c r="AG26" s="465">
        <v>0</v>
      </c>
      <c r="AH26" s="465"/>
      <c r="AI26" s="465"/>
      <c r="AJ26" s="465"/>
      <c r="AK26" s="465"/>
      <c r="AL26" s="465"/>
      <c r="AM26" s="465"/>
      <c r="AN26" s="465">
        <v>0</v>
      </c>
      <c r="AO26" s="465"/>
      <c r="AP26" s="465"/>
      <c r="AQ26" s="465"/>
      <c r="AR26" s="465"/>
      <c r="AS26" s="465"/>
      <c r="AT26" s="465"/>
      <c r="AU26" s="465">
        <v>0</v>
      </c>
      <c r="AV26" s="465"/>
      <c r="AW26" s="465"/>
      <c r="AX26" s="465"/>
      <c r="AY26" s="465"/>
      <c r="AZ26" s="465"/>
      <c r="BA26" s="465"/>
      <c r="BB26" s="465">
        <f t="shared" si="2"/>
        <v>0</v>
      </c>
      <c r="BC26" s="465"/>
      <c r="BD26" s="465"/>
      <c r="BE26" s="465"/>
      <c r="BF26" s="465"/>
      <c r="BG26" s="465"/>
      <c r="BH26" s="465"/>
      <c r="BI26" s="465">
        <v>0</v>
      </c>
      <c r="BJ26" s="465"/>
      <c r="BK26" s="465"/>
      <c r="BL26" s="465"/>
      <c r="BM26" s="465"/>
      <c r="BN26" s="465"/>
      <c r="BO26" s="465"/>
      <c r="BP26" s="465">
        <v>0</v>
      </c>
      <c r="BQ26" s="465"/>
      <c r="BR26" s="465"/>
      <c r="BS26" s="465"/>
      <c r="BT26" s="465"/>
      <c r="BU26" s="465"/>
      <c r="BV26" s="465"/>
      <c r="BW26" s="465">
        <v>0</v>
      </c>
      <c r="BX26" s="465"/>
      <c r="BY26" s="465"/>
      <c r="BZ26" s="465"/>
      <c r="CA26" s="465"/>
      <c r="CB26" s="465"/>
      <c r="CC26" s="465"/>
      <c r="CD26" s="465">
        <v>0</v>
      </c>
      <c r="CE26" s="465"/>
      <c r="CF26" s="465"/>
      <c r="CG26" s="465"/>
      <c r="CH26" s="465"/>
      <c r="CI26" s="465"/>
      <c r="CJ26" s="465"/>
      <c r="CK26" s="465">
        <f t="shared" si="0"/>
        <v>0</v>
      </c>
      <c r="CL26" s="465"/>
      <c r="CM26" s="465"/>
      <c r="CN26" s="465"/>
      <c r="CO26" s="465"/>
      <c r="CP26" s="465"/>
      <c r="CQ26" s="466"/>
      <c r="CR26" s="325">
        <v>0</v>
      </c>
      <c r="CS26" s="465"/>
      <c r="CT26" s="465"/>
      <c r="CU26" s="465"/>
      <c r="CV26" s="465"/>
      <c r="CW26" s="465"/>
      <c r="CX26" s="465"/>
      <c r="CY26" s="465">
        <v>0</v>
      </c>
      <c r="CZ26" s="465"/>
      <c r="DA26" s="465"/>
      <c r="DB26" s="465"/>
      <c r="DC26" s="465"/>
      <c r="DD26" s="465"/>
      <c r="DE26" s="465"/>
      <c r="DF26" s="465">
        <v>0</v>
      </c>
      <c r="DG26" s="465"/>
      <c r="DH26" s="465"/>
      <c r="DI26" s="465"/>
      <c r="DJ26" s="465"/>
      <c r="DK26" s="465"/>
      <c r="DL26" s="465"/>
      <c r="DM26" s="465">
        <v>0</v>
      </c>
      <c r="DN26" s="465"/>
      <c r="DO26" s="465"/>
      <c r="DP26" s="465"/>
      <c r="DQ26" s="465"/>
      <c r="DR26" s="465"/>
      <c r="DS26" s="465"/>
      <c r="DT26" s="465">
        <f t="shared" si="3"/>
        <v>0</v>
      </c>
      <c r="DU26" s="465"/>
      <c r="DV26" s="465"/>
      <c r="DW26" s="465"/>
      <c r="DX26" s="465"/>
      <c r="DY26" s="465"/>
      <c r="DZ26" s="465"/>
      <c r="EA26" s="465">
        <v>0</v>
      </c>
      <c r="EB26" s="465"/>
      <c r="EC26" s="465"/>
      <c r="ED26" s="465"/>
      <c r="EE26" s="465"/>
      <c r="EF26" s="465"/>
      <c r="EG26" s="465"/>
      <c r="EH26" s="465">
        <v>0</v>
      </c>
      <c r="EI26" s="465"/>
      <c r="EJ26" s="465"/>
      <c r="EK26" s="465"/>
      <c r="EL26" s="465"/>
      <c r="EM26" s="465"/>
      <c r="EN26" s="465"/>
      <c r="EO26" s="465">
        <v>0</v>
      </c>
      <c r="EP26" s="465"/>
      <c r="EQ26" s="465"/>
      <c r="ER26" s="465"/>
      <c r="ES26" s="465"/>
      <c r="ET26" s="465"/>
      <c r="EU26" s="465"/>
      <c r="EV26" s="465">
        <v>0</v>
      </c>
      <c r="EW26" s="465"/>
      <c r="EX26" s="465"/>
      <c r="EY26" s="465"/>
      <c r="EZ26" s="465"/>
      <c r="FA26" s="465"/>
      <c r="FB26" s="465"/>
      <c r="FC26" s="465">
        <f t="shared" si="1"/>
        <v>0</v>
      </c>
      <c r="FD26" s="465"/>
      <c r="FE26" s="465"/>
      <c r="FF26" s="465"/>
      <c r="FG26" s="465"/>
      <c r="FH26" s="465"/>
      <c r="FI26" s="466"/>
    </row>
    <row r="27" spans="1:165" s="8" customFormat="1" ht="26.25" customHeight="1" hidden="1">
      <c r="A27" s="467" t="s">
        <v>311</v>
      </c>
      <c r="B27" s="468"/>
      <c r="C27" s="468"/>
      <c r="D27" s="468"/>
      <c r="E27" s="469"/>
      <c r="F27" s="470" t="str">
        <f>'7.1.'!F37:AI37</f>
        <v>Реконструкция РП - 6 кВ</v>
      </c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2"/>
      <c r="Z27" s="473">
        <v>0</v>
      </c>
      <c r="AA27" s="465"/>
      <c r="AB27" s="465"/>
      <c r="AC27" s="465"/>
      <c r="AD27" s="465"/>
      <c r="AE27" s="465"/>
      <c r="AF27" s="465"/>
      <c r="AG27" s="465">
        <v>0</v>
      </c>
      <c r="AH27" s="465"/>
      <c r="AI27" s="465"/>
      <c r="AJ27" s="465"/>
      <c r="AK27" s="465"/>
      <c r="AL27" s="465"/>
      <c r="AM27" s="465"/>
      <c r="AN27" s="465">
        <v>0</v>
      </c>
      <c r="AO27" s="465"/>
      <c r="AP27" s="465"/>
      <c r="AQ27" s="465"/>
      <c r="AR27" s="465"/>
      <c r="AS27" s="465"/>
      <c r="AT27" s="465"/>
      <c r="AU27" s="465">
        <v>0</v>
      </c>
      <c r="AV27" s="465"/>
      <c r="AW27" s="465"/>
      <c r="AX27" s="465"/>
      <c r="AY27" s="465"/>
      <c r="AZ27" s="465"/>
      <c r="BA27" s="465"/>
      <c r="BB27" s="465">
        <f t="shared" si="2"/>
        <v>0</v>
      </c>
      <c r="BC27" s="465"/>
      <c r="BD27" s="465"/>
      <c r="BE27" s="465"/>
      <c r="BF27" s="465"/>
      <c r="BG27" s="465"/>
      <c r="BH27" s="465"/>
      <c r="BI27" s="465">
        <v>0</v>
      </c>
      <c r="BJ27" s="465"/>
      <c r="BK27" s="465"/>
      <c r="BL27" s="465"/>
      <c r="BM27" s="465"/>
      <c r="BN27" s="465"/>
      <c r="BO27" s="465"/>
      <c r="BP27" s="465">
        <v>0</v>
      </c>
      <c r="BQ27" s="465"/>
      <c r="BR27" s="465"/>
      <c r="BS27" s="465"/>
      <c r="BT27" s="465"/>
      <c r="BU27" s="465"/>
      <c r="BV27" s="465"/>
      <c r="BW27" s="465">
        <v>0</v>
      </c>
      <c r="BX27" s="465"/>
      <c r="BY27" s="465"/>
      <c r="BZ27" s="465"/>
      <c r="CA27" s="465"/>
      <c r="CB27" s="465"/>
      <c r="CC27" s="465"/>
      <c r="CD27" s="465">
        <v>0</v>
      </c>
      <c r="CE27" s="465"/>
      <c r="CF27" s="465"/>
      <c r="CG27" s="465"/>
      <c r="CH27" s="465"/>
      <c r="CI27" s="465"/>
      <c r="CJ27" s="465"/>
      <c r="CK27" s="465">
        <f t="shared" si="0"/>
        <v>0</v>
      </c>
      <c r="CL27" s="465"/>
      <c r="CM27" s="465"/>
      <c r="CN27" s="465"/>
      <c r="CO27" s="465"/>
      <c r="CP27" s="465"/>
      <c r="CQ27" s="466"/>
      <c r="CR27" s="325">
        <v>0</v>
      </c>
      <c r="CS27" s="465"/>
      <c r="CT27" s="465"/>
      <c r="CU27" s="465"/>
      <c r="CV27" s="465"/>
      <c r="CW27" s="465"/>
      <c r="CX27" s="465"/>
      <c r="CY27" s="465">
        <v>0</v>
      </c>
      <c r="CZ27" s="465"/>
      <c r="DA27" s="465"/>
      <c r="DB27" s="465"/>
      <c r="DC27" s="465"/>
      <c r="DD27" s="465"/>
      <c r="DE27" s="465"/>
      <c r="DF27" s="465">
        <v>0</v>
      </c>
      <c r="DG27" s="465"/>
      <c r="DH27" s="465"/>
      <c r="DI27" s="465"/>
      <c r="DJ27" s="465"/>
      <c r="DK27" s="465"/>
      <c r="DL27" s="465"/>
      <c r="DM27" s="465">
        <v>0</v>
      </c>
      <c r="DN27" s="465"/>
      <c r="DO27" s="465"/>
      <c r="DP27" s="465"/>
      <c r="DQ27" s="465"/>
      <c r="DR27" s="465"/>
      <c r="DS27" s="465"/>
      <c r="DT27" s="465">
        <f t="shared" si="3"/>
        <v>0</v>
      </c>
      <c r="DU27" s="465"/>
      <c r="DV27" s="465"/>
      <c r="DW27" s="465"/>
      <c r="DX27" s="465"/>
      <c r="DY27" s="465"/>
      <c r="DZ27" s="465"/>
      <c r="EA27" s="465">
        <v>0</v>
      </c>
      <c r="EB27" s="465"/>
      <c r="EC27" s="465"/>
      <c r="ED27" s="465"/>
      <c r="EE27" s="465"/>
      <c r="EF27" s="465"/>
      <c r="EG27" s="465"/>
      <c r="EH27" s="465">
        <v>0</v>
      </c>
      <c r="EI27" s="465"/>
      <c r="EJ27" s="465"/>
      <c r="EK27" s="465"/>
      <c r="EL27" s="465"/>
      <c r="EM27" s="465"/>
      <c r="EN27" s="465"/>
      <c r="EO27" s="465">
        <v>0</v>
      </c>
      <c r="EP27" s="465"/>
      <c r="EQ27" s="465"/>
      <c r="ER27" s="465"/>
      <c r="ES27" s="465"/>
      <c r="ET27" s="465"/>
      <c r="EU27" s="465"/>
      <c r="EV27" s="465">
        <v>0</v>
      </c>
      <c r="EW27" s="465"/>
      <c r="EX27" s="465"/>
      <c r="EY27" s="465"/>
      <c r="EZ27" s="465"/>
      <c r="FA27" s="465"/>
      <c r="FB27" s="465"/>
      <c r="FC27" s="465">
        <f t="shared" si="1"/>
        <v>0</v>
      </c>
      <c r="FD27" s="465"/>
      <c r="FE27" s="465"/>
      <c r="FF27" s="465"/>
      <c r="FG27" s="465"/>
      <c r="FH27" s="465"/>
      <c r="FI27" s="466"/>
    </row>
    <row r="28" spans="1:165" s="8" customFormat="1" ht="27" customHeight="1" hidden="1">
      <c r="A28" s="467" t="s">
        <v>19</v>
      </c>
      <c r="B28" s="468"/>
      <c r="C28" s="468"/>
      <c r="D28" s="468"/>
      <c r="E28" s="469"/>
      <c r="F28" s="470" t="str">
        <f>'7.1.'!F39:AI39</f>
        <v>Прокладка оптоволоконного кабеля АСУТП</v>
      </c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2"/>
      <c r="Z28" s="473">
        <v>0</v>
      </c>
      <c r="AA28" s="465"/>
      <c r="AB28" s="465"/>
      <c r="AC28" s="465"/>
      <c r="AD28" s="465"/>
      <c r="AE28" s="465"/>
      <c r="AF28" s="465"/>
      <c r="AG28" s="465">
        <v>0</v>
      </c>
      <c r="AH28" s="465"/>
      <c r="AI28" s="465"/>
      <c r="AJ28" s="465"/>
      <c r="AK28" s="465"/>
      <c r="AL28" s="465"/>
      <c r="AM28" s="465"/>
      <c r="AN28" s="465">
        <v>0</v>
      </c>
      <c r="AO28" s="465"/>
      <c r="AP28" s="465"/>
      <c r="AQ28" s="465"/>
      <c r="AR28" s="465"/>
      <c r="AS28" s="465"/>
      <c r="AT28" s="465"/>
      <c r="AU28" s="465">
        <v>0</v>
      </c>
      <c r="AV28" s="465"/>
      <c r="AW28" s="465"/>
      <c r="AX28" s="465"/>
      <c r="AY28" s="465"/>
      <c r="AZ28" s="465"/>
      <c r="BA28" s="465"/>
      <c r="BB28" s="465">
        <v>0</v>
      </c>
      <c r="BC28" s="465"/>
      <c r="BD28" s="465"/>
      <c r="BE28" s="465"/>
      <c r="BF28" s="465"/>
      <c r="BG28" s="465"/>
      <c r="BH28" s="465"/>
      <c r="BI28" s="465">
        <v>0</v>
      </c>
      <c r="BJ28" s="465"/>
      <c r="BK28" s="465"/>
      <c r="BL28" s="465"/>
      <c r="BM28" s="465"/>
      <c r="BN28" s="465"/>
      <c r="BO28" s="465"/>
      <c r="BP28" s="465">
        <v>0</v>
      </c>
      <c r="BQ28" s="465"/>
      <c r="BR28" s="465"/>
      <c r="BS28" s="465"/>
      <c r="BT28" s="465"/>
      <c r="BU28" s="465"/>
      <c r="BV28" s="465"/>
      <c r="BW28" s="465">
        <v>0</v>
      </c>
      <c r="BX28" s="465"/>
      <c r="BY28" s="465"/>
      <c r="BZ28" s="465"/>
      <c r="CA28" s="465"/>
      <c r="CB28" s="465"/>
      <c r="CC28" s="465"/>
      <c r="CD28" s="465">
        <v>0</v>
      </c>
      <c r="CE28" s="465"/>
      <c r="CF28" s="465"/>
      <c r="CG28" s="465"/>
      <c r="CH28" s="465"/>
      <c r="CI28" s="465"/>
      <c r="CJ28" s="465"/>
      <c r="CK28" s="465">
        <f t="shared" si="0"/>
        <v>0</v>
      </c>
      <c r="CL28" s="465"/>
      <c r="CM28" s="465"/>
      <c r="CN28" s="465"/>
      <c r="CO28" s="465"/>
      <c r="CP28" s="465"/>
      <c r="CQ28" s="466"/>
      <c r="CR28" s="325">
        <v>0</v>
      </c>
      <c r="CS28" s="465"/>
      <c r="CT28" s="465"/>
      <c r="CU28" s="465"/>
      <c r="CV28" s="465"/>
      <c r="CW28" s="465"/>
      <c r="CX28" s="465"/>
      <c r="CY28" s="465">
        <v>0</v>
      </c>
      <c r="CZ28" s="465"/>
      <c r="DA28" s="465"/>
      <c r="DB28" s="465"/>
      <c r="DC28" s="465"/>
      <c r="DD28" s="465"/>
      <c r="DE28" s="465"/>
      <c r="DF28" s="465">
        <v>0</v>
      </c>
      <c r="DG28" s="465"/>
      <c r="DH28" s="465"/>
      <c r="DI28" s="465"/>
      <c r="DJ28" s="465"/>
      <c r="DK28" s="465"/>
      <c r="DL28" s="465"/>
      <c r="DM28" s="465">
        <v>0</v>
      </c>
      <c r="DN28" s="465"/>
      <c r="DO28" s="465"/>
      <c r="DP28" s="465"/>
      <c r="DQ28" s="465"/>
      <c r="DR28" s="465"/>
      <c r="DS28" s="465"/>
      <c r="DT28" s="465">
        <f>BB28</f>
        <v>0</v>
      </c>
      <c r="DU28" s="465"/>
      <c r="DV28" s="465"/>
      <c r="DW28" s="465"/>
      <c r="DX28" s="465"/>
      <c r="DY28" s="465"/>
      <c r="DZ28" s="465"/>
      <c r="EA28" s="465">
        <v>0</v>
      </c>
      <c r="EB28" s="465"/>
      <c r="EC28" s="465"/>
      <c r="ED28" s="465"/>
      <c r="EE28" s="465"/>
      <c r="EF28" s="465"/>
      <c r="EG28" s="465"/>
      <c r="EH28" s="465">
        <v>0</v>
      </c>
      <c r="EI28" s="465"/>
      <c r="EJ28" s="465"/>
      <c r="EK28" s="465"/>
      <c r="EL28" s="465"/>
      <c r="EM28" s="465"/>
      <c r="EN28" s="465"/>
      <c r="EO28" s="465">
        <v>0</v>
      </c>
      <c r="EP28" s="465"/>
      <c r="EQ28" s="465"/>
      <c r="ER28" s="465"/>
      <c r="ES28" s="465"/>
      <c r="ET28" s="465"/>
      <c r="EU28" s="465"/>
      <c r="EV28" s="465">
        <v>0</v>
      </c>
      <c r="EW28" s="465"/>
      <c r="EX28" s="465"/>
      <c r="EY28" s="465"/>
      <c r="EZ28" s="465"/>
      <c r="FA28" s="465"/>
      <c r="FB28" s="465"/>
      <c r="FC28" s="465">
        <f t="shared" si="1"/>
        <v>0</v>
      </c>
      <c r="FD28" s="465"/>
      <c r="FE28" s="465"/>
      <c r="FF28" s="465"/>
      <c r="FG28" s="465"/>
      <c r="FH28" s="465"/>
      <c r="FI28" s="466"/>
    </row>
    <row r="29" spans="1:165" s="8" customFormat="1" ht="27" customHeight="1">
      <c r="A29" s="467" t="s">
        <v>237</v>
      </c>
      <c r="B29" s="468"/>
      <c r="C29" s="468"/>
      <c r="D29" s="468"/>
      <c r="E29" s="469"/>
      <c r="F29" s="474" t="str">
        <f>'7.1.'!F49:AI49</f>
        <v>Строительство, реконструкция ВЛ-6 кВ</v>
      </c>
      <c r="G29" s="475"/>
      <c r="H29" s="475"/>
      <c r="I29" s="475"/>
      <c r="J29" s="475"/>
      <c r="K29" s="475"/>
      <c r="L29" s="475"/>
      <c r="M29" s="475"/>
      <c r="N29" s="475"/>
      <c r="O29" s="475"/>
      <c r="P29" s="475"/>
      <c r="Q29" s="475"/>
      <c r="R29" s="475"/>
      <c r="S29" s="475"/>
      <c r="T29" s="475"/>
      <c r="U29" s="475"/>
      <c r="V29" s="475"/>
      <c r="W29" s="475"/>
      <c r="X29" s="475"/>
      <c r="Y29" s="476"/>
      <c r="Z29" s="464">
        <v>0</v>
      </c>
      <c r="AA29" s="324"/>
      <c r="AB29" s="324"/>
      <c r="AC29" s="324"/>
      <c r="AD29" s="324"/>
      <c r="AE29" s="324"/>
      <c r="AF29" s="325"/>
      <c r="AG29" s="323">
        <v>0</v>
      </c>
      <c r="AH29" s="324"/>
      <c r="AI29" s="324"/>
      <c r="AJ29" s="324"/>
      <c r="AK29" s="324"/>
      <c r="AL29" s="324"/>
      <c r="AM29" s="325"/>
      <c r="AN29" s="323">
        <v>0</v>
      </c>
      <c r="AO29" s="324"/>
      <c r="AP29" s="324"/>
      <c r="AQ29" s="324"/>
      <c r="AR29" s="324"/>
      <c r="AS29" s="324"/>
      <c r="AT29" s="325"/>
      <c r="AU29" s="323">
        <v>0</v>
      </c>
      <c r="AV29" s="324"/>
      <c r="AW29" s="324"/>
      <c r="AX29" s="324"/>
      <c r="AY29" s="324"/>
      <c r="AZ29" s="324"/>
      <c r="BA29" s="325"/>
      <c r="BB29" s="323">
        <v>2.5</v>
      </c>
      <c r="BC29" s="324"/>
      <c r="BD29" s="324"/>
      <c r="BE29" s="324"/>
      <c r="BF29" s="324"/>
      <c r="BG29" s="324"/>
      <c r="BH29" s="325"/>
      <c r="BI29" s="323">
        <v>0</v>
      </c>
      <c r="BJ29" s="324"/>
      <c r="BK29" s="324"/>
      <c r="BL29" s="324"/>
      <c r="BM29" s="324"/>
      <c r="BN29" s="324"/>
      <c r="BO29" s="325"/>
      <c r="BP29" s="323">
        <v>0</v>
      </c>
      <c r="BQ29" s="324"/>
      <c r="BR29" s="324"/>
      <c r="BS29" s="324"/>
      <c r="BT29" s="324"/>
      <c r="BU29" s="324"/>
      <c r="BV29" s="325"/>
      <c r="BW29" s="323">
        <f>BB29</f>
        <v>2.5</v>
      </c>
      <c r="BX29" s="324"/>
      <c r="BY29" s="324"/>
      <c r="BZ29" s="324"/>
      <c r="CA29" s="324"/>
      <c r="CB29" s="324"/>
      <c r="CC29" s="325"/>
      <c r="CD29" s="323">
        <v>0</v>
      </c>
      <c r="CE29" s="324"/>
      <c r="CF29" s="324"/>
      <c r="CG29" s="324"/>
      <c r="CH29" s="324"/>
      <c r="CI29" s="324"/>
      <c r="CJ29" s="325"/>
      <c r="CK29" s="323">
        <f t="shared" si="0"/>
        <v>2.5</v>
      </c>
      <c r="CL29" s="324"/>
      <c r="CM29" s="324"/>
      <c r="CN29" s="324"/>
      <c r="CO29" s="324"/>
      <c r="CP29" s="324"/>
      <c r="CQ29" s="463"/>
      <c r="CR29" s="464">
        <v>0</v>
      </c>
      <c r="CS29" s="324"/>
      <c r="CT29" s="324"/>
      <c r="CU29" s="324"/>
      <c r="CV29" s="324"/>
      <c r="CW29" s="324"/>
      <c r="CX29" s="325"/>
      <c r="CY29" s="323">
        <v>0</v>
      </c>
      <c r="CZ29" s="324"/>
      <c r="DA29" s="324"/>
      <c r="DB29" s="324"/>
      <c r="DC29" s="324"/>
      <c r="DD29" s="324"/>
      <c r="DE29" s="325"/>
      <c r="DF29" s="323">
        <v>0</v>
      </c>
      <c r="DG29" s="324"/>
      <c r="DH29" s="324"/>
      <c r="DI29" s="324"/>
      <c r="DJ29" s="324"/>
      <c r="DK29" s="324"/>
      <c r="DL29" s="325"/>
      <c r="DM29" s="323">
        <v>0</v>
      </c>
      <c r="DN29" s="324"/>
      <c r="DO29" s="324"/>
      <c r="DP29" s="324"/>
      <c r="DQ29" s="324"/>
      <c r="DR29" s="324"/>
      <c r="DS29" s="325"/>
      <c r="DT29" s="323">
        <f>BB29</f>
        <v>2.5</v>
      </c>
      <c r="DU29" s="324"/>
      <c r="DV29" s="324"/>
      <c r="DW29" s="324"/>
      <c r="DX29" s="324"/>
      <c r="DY29" s="324"/>
      <c r="DZ29" s="325"/>
      <c r="EA29" s="323">
        <v>0</v>
      </c>
      <c r="EB29" s="324"/>
      <c r="EC29" s="324"/>
      <c r="ED29" s="324"/>
      <c r="EE29" s="324"/>
      <c r="EF29" s="324"/>
      <c r="EG29" s="325"/>
      <c r="EH29" s="323">
        <v>0</v>
      </c>
      <c r="EI29" s="324"/>
      <c r="EJ29" s="324"/>
      <c r="EK29" s="324"/>
      <c r="EL29" s="324"/>
      <c r="EM29" s="324"/>
      <c r="EN29" s="325"/>
      <c r="EO29" s="323">
        <f>BW29</f>
        <v>2.5</v>
      </c>
      <c r="EP29" s="324"/>
      <c r="EQ29" s="324"/>
      <c r="ER29" s="324"/>
      <c r="ES29" s="324"/>
      <c r="ET29" s="324"/>
      <c r="EU29" s="325"/>
      <c r="EV29" s="323">
        <v>0</v>
      </c>
      <c r="EW29" s="324"/>
      <c r="EX29" s="324"/>
      <c r="EY29" s="324"/>
      <c r="EZ29" s="324"/>
      <c r="FA29" s="324"/>
      <c r="FB29" s="325"/>
      <c r="FC29" s="323">
        <f t="shared" si="1"/>
        <v>2.5</v>
      </c>
      <c r="FD29" s="324"/>
      <c r="FE29" s="324"/>
      <c r="FF29" s="324"/>
      <c r="FG29" s="324"/>
      <c r="FH29" s="324"/>
      <c r="FI29" s="463"/>
    </row>
    <row r="30" spans="1:165" s="8" customFormat="1" ht="22.5" customHeight="1" hidden="1">
      <c r="A30" s="467" t="s">
        <v>240</v>
      </c>
      <c r="B30" s="468"/>
      <c r="C30" s="468"/>
      <c r="D30" s="468"/>
      <c r="E30" s="469"/>
      <c r="F30" s="474" t="str">
        <f>'7.1.'!F50:AI50</f>
        <v>Строительство, реконструкция ВЛ-6 кВ (2 этап)</v>
      </c>
      <c r="G30" s="475"/>
      <c r="H30" s="475"/>
      <c r="I30" s="475"/>
      <c r="J30" s="475"/>
      <c r="K30" s="475"/>
      <c r="L30" s="475"/>
      <c r="M30" s="475"/>
      <c r="N30" s="475"/>
      <c r="O30" s="475"/>
      <c r="P30" s="475"/>
      <c r="Q30" s="475"/>
      <c r="R30" s="475"/>
      <c r="S30" s="475"/>
      <c r="T30" s="475"/>
      <c r="U30" s="475"/>
      <c r="V30" s="475"/>
      <c r="W30" s="475"/>
      <c r="X30" s="475"/>
      <c r="Y30" s="476"/>
      <c r="Z30" s="464">
        <v>0</v>
      </c>
      <c r="AA30" s="324"/>
      <c r="AB30" s="324"/>
      <c r="AC30" s="324"/>
      <c r="AD30" s="324"/>
      <c r="AE30" s="324"/>
      <c r="AF30" s="325"/>
      <c r="AG30" s="323">
        <v>0</v>
      </c>
      <c r="AH30" s="324"/>
      <c r="AI30" s="324"/>
      <c r="AJ30" s="324"/>
      <c r="AK30" s="324"/>
      <c r="AL30" s="324"/>
      <c r="AM30" s="325"/>
      <c r="AN30" s="323">
        <v>0</v>
      </c>
      <c r="AO30" s="324"/>
      <c r="AP30" s="324"/>
      <c r="AQ30" s="324"/>
      <c r="AR30" s="324"/>
      <c r="AS30" s="324"/>
      <c r="AT30" s="325"/>
      <c r="AU30" s="323">
        <v>0</v>
      </c>
      <c r="AV30" s="324"/>
      <c r="AW30" s="324"/>
      <c r="AX30" s="324"/>
      <c r="AY30" s="324"/>
      <c r="AZ30" s="324"/>
      <c r="BA30" s="325"/>
      <c r="BB30" s="323">
        <v>0</v>
      </c>
      <c r="BC30" s="324"/>
      <c r="BD30" s="324"/>
      <c r="BE30" s="324"/>
      <c r="BF30" s="324"/>
      <c r="BG30" s="324"/>
      <c r="BH30" s="325"/>
      <c r="BI30" s="323">
        <v>0</v>
      </c>
      <c r="BJ30" s="324"/>
      <c r="BK30" s="324"/>
      <c r="BL30" s="324"/>
      <c r="BM30" s="324"/>
      <c r="BN30" s="324"/>
      <c r="BO30" s="325"/>
      <c r="BP30" s="323">
        <v>0</v>
      </c>
      <c r="BQ30" s="324"/>
      <c r="BR30" s="324"/>
      <c r="BS30" s="324"/>
      <c r="BT30" s="324"/>
      <c r="BU30" s="324"/>
      <c r="BV30" s="325"/>
      <c r="BW30" s="323">
        <v>0</v>
      </c>
      <c r="BX30" s="324"/>
      <c r="BY30" s="324"/>
      <c r="BZ30" s="324"/>
      <c r="CA30" s="324"/>
      <c r="CB30" s="324"/>
      <c r="CC30" s="325"/>
      <c r="CD30" s="323">
        <v>0</v>
      </c>
      <c r="CE30" s="324"/>
      <c r="CF30" s="324"/>
      <c r="CG30" s="324"/>
      <c r="CH30" s="324"/>
      <c r="CI30" s="324"/>
      <c r="CJ30" s="325"/>
      <c r="CK30" s="323">
        <f t="shared" si="0"/>
        <v>0</v>
      </c>
      <c r="CL30" s="324"/>
      <c r="CM30" s="324"/>
      <c r="CN30" s="324"/>
      <c r="CO30" s="324"/>
      <c r="CP30" s="324"/>
      <c r="CQ30" s="463"/>
      <c r="CR30" s="464">
        <v>0</v>
      </c>
      <c r="CS30" s="324"/>
      <c r="CT30" s="324"/>
      <c r="CU30" s="324"/>
      <c r="CV30" s="324"/>
      <c r="CW30" s="324"/>
      <c r="CX30" s="325"/>
      <c r="CY30" s="323">
        <v>0</v>
      </c>
      <c r="CZ30" s="324"/>
      <c r="DA30" s="324"/>
      <c r="DB30" s="324"/>
      <c r="DC30" s="324"/>
      <c r="DD30" s="324"/>
      <c r="DE30" s="325"/>
      <c r="DF30" s="323">
        <v>0</v>
      </c>
      <c r="DG30" s="324"/>
      <c r="DH30" s="324"/>
      <c r="DI30" s="324"/>
      <c r="DJ30" s="324"/>
      <c r="DK30" s="324"/>
      <c r="DL30" s="325"/>
      <c r="DM30" s="323">
        <v>0</v>
      </c>
      <c r="DN30" s="324"/>
      <c r="DO30" s="324"/>
      <c r="DP30" s="324"/>
      <c r="DQ30" s="324"/>
      <c r="DR30" s="324"/>
      <c r="DS30" s="325"/>
      <c r="DT30" s="323">
        <v>0</v>
      </c>
      <c r="DU30" s="324"/>
      <c r="DV30" s="324"/>
      <c r="DW30" s="324"/>
      <c r="DX30" s="324"/>
      <c r="DY30" s="324"/>
      <c r="DZ30" s="325"/>
      <c r="EA30" s="323">
        <v>0</v>
      </c>
      <c r="EB30" s="324"/>
      <c r="EC30" s="324"/>
      <c r="ED30" s="324"/>
      <c r="EE30" s="324"/>
      <c r="EF30" s="324"/>
      <c r="EG30" s="325"/>
      <c r="EH30" s="323">
        <v>0</v>
      </c>
      <c r="EI30" s="324"/>
      <c r="EJ30" s="324"/>
      <c r="EK30" s="324"/>
      <c r="EL30" s="324"/>
      <c r="EM30" s="324"/>
      <c r="EN30" s="325"/>
      <c r="EO30" s="323">
        <v>0</v>
      </c>
      <c r="EP30" s="324"/>
      <c r="EQ30" s="324"/>
      <c r="ER30" s="324"/>
      <c r="ES30" s="324"/>
      <c r="ET30" s="324"/>
      <c r="EU30" s="325"/>
      <c r="EV30" s="323">
        <v>0</v>
      </c>
      <c r="EW30" s="324"/>
      <c r="EX30" s="324"/>
      <c r="EY30" s="324"/>
      <c r="EZ30" s="324"/>
      <c r="FA30" s="324"/>
      <c r="FB30" s="325"/>
      <c r="FC30" s="323">
        <f t="shared" si="1"/>
        <v>0</v>
      </c>
      <c r="FD30" s="324"/>
      <c r="FE30" s="324"/>
      <c r="FF30" s="324"/>
      <c r="FG30" s="324"/>
      <c r="FH30" s="324"/>
      <c r="FI30" s="463"/>
    </row>
    <row r="31" spans="1:165" s="8" customFormat="1" ht="23.25" customHeight="1">
      <c r="A31" s="467" t="s">
        <v>303</v>
      </c>
      <c r="B31" s="468"/>
      <c r="C31" s="468"/>
      <c r="D31" s="468"/>
      <c r="E31" s="469"/>
      <c r="F31" s="470" t="s">
        <v>296</v>
      </c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2"/>
      <c r="Z31" s="473">
        <v>0</v>
      </c>
      <c r="AA31" s="465"/>
      <c r="AB31" s="465"/>
      <c r="AC31" s="465"/>
      <c r="AD31" s="465"/>
      <c r="AE31" s="465"/>
      <c r="AF31" s="465"/>
      <c r="AG31" s="465">
        <v>0</v>
      </c>
      <c r="AH31" s="465"/>
      <c r="AI31" s="465"/>
      <c r="AJ31" s="465"/>
      <c r="AK31" s="465"/>
      <c r="AL31" s="465"/>
      <c r="AM31" s="465"/>
      <c r="AN31" s="465">
        <v>0</v>
      </c>
      <c r="AO31" s="465"/>
      <c r="AP31" s="465"/>
      <c r="AQ31" s="465"/>
      <c r="AR31" s="465"/>
      <c r="AS31" s="465"/>
      <c r="AT31" s="465"/>
      <c r="AU31" s="465">
        <v>0</v>
      </c>
      <c r="AV31" s="465"/>
      <c r="AW31" s="465"/>
      <c r="AX31" s="465"/>
      <c r="AY31" s="465"/>
      <c r="AZ31" s="465"/>
      <c r="BA31" s="465"/>
      <c r="BB31" s="465" t="s">
        <v>339</v>
      </c>
      <c r="BC31" s="465"/>
      <c r="BD31" s="465"/>
      <c r="BE31" s="465"/>
      <c r="BF31" s="465"/>
      <c r="BG31" s="465"/>
      <c r="BH31" s="465"/>
      <c r="BI31" s="465">
        <v>0</v>
      </c>
      <c r="BJ31" s="465"/>
      <c r="BK31" s="465"/>
      <c r="BL31" s="465"/>
      <c r="BM31" s="465"/>
      <c r="BN31" s="465"/>
      <c r="BO31" s="465"/>
      <c r="BP31" s="465">
        <v>0</v>
      </c>
      <c r="BQ31" s="465"/>
      <c r="BR31" s="465"/>
      <c r="BS31" s="465"/>
      <c r="BT31" s="465"/>
      <c r="BU31" s="465"/>
      <c r="BV31" s="465"/>
      <c r="BW31" s="465">
        <v>0</v>
      </c>
      <c r="BX31" s="465"/>
      <c r="BY31" s="465"/>
      <c r="BZ31" s="465"/>
      <c r="CA31" s="465"/>
      <c r="CB31" s="465"/>
      <c r="CC31" s="465"/>
      <c r="CD31" s="465">
        <v>0</v>
      </c>
      <c r="CE31" s="465"/>
      <c r="CF31" s="465"/>
      <c r="CG31" s="465"/>
      <c r="CH31" s="465"/>
      <c r="CI31" s="465"/>
      <c r="CJ31" s="465"/>
      <c r="CK31" s="465">
        <f t="shared" si="0"/>
        <v>0</v>
      </c>
      <c r="CL31" s="465"/>
      <c r="CM31" s="465"/>
      <c r="CN31" s="465"/>
      <c r="CO31" s="465"/>
      <c r="CP31" s="465"/>
      <c r="CQ31" s="466"/>
      <c r="CR31" s="325">
        <v>0</v>
      </c>
      <c r="CS31" s="465"/>
      <c r="CT31" s="465"/>
      <c r="CU31" s="465"/>
      <c r="CV31" s="465"/>
      <c r="CW31" s="465"/>
      <c r="CX31" s="465"/>
      <c r="CY31" s="465">
        <v>0</v>
      </c>
      <c r="CZ31" s="465"/>
      <c r="DA31" s="465"/>
      <c r="DB31" s="465"/>
      <c r="DC31" s="465"/>
      <c r="DD31" s="465"/>
      <c r="DE31" s="465"/>
      <c r="DF31" s="465">
        <v>0</v>
      </c>
      <c r="DG31" s="465"/>
      <c r="DH31" s="465"/>
      <c r="DI31" s="465"/>
      <c r="DJ31" s="465"/>
      <c r="DK31" s="465"/>
      <c r="DL31" s="465"/>
      <c r="DM31" s="465">
        <v>0</v>
      </c>
      <c r="DN31" s="465"/>
      <c r="DO31" s="465"/>
      <c r="DP31" s="465"/>
      <c r="DQ31" s="465"/>
      <c r="DR31" s="465"/>
      <c r="DS31" s="465"/>
      <c r="DT31" s="465">
        <v>0</v>
      </c>
      <c r="DU31" s="465"/>
      <c r="DV31" s="465"/>
      <c r="DW31" s="465"/>
      <c r="DX31" s="465"/>
      <c r="DY31" s="465"/>
      <c r="DZ31" s="465"/>
      <c r="EA31" s="465">
        <v>0</v>
      </c>
      <c r="EB31" s="465"/>
      <c r="EC31" s="465"/>
      <c r="ED31" s="465"/>
      <c r="EE31" s="465"/>
      <c r="EF31" s="465"/>
      <c r="EG31" s="465"/>
      <c r="EH31" s="465">
        <v>0</v>
      </c>
      <c r="EI31" s="465"/>
      <c r="EJ31" s="465"/>
      <c r="EK31" s="465"/>
      <c r="EL31" s="465"/>
      <c r="EM31" s="465"/>
      <c r="EN31" s="465"/>
      <c r="EO31" s="465">
        <v>0</v>
      </c>
      <c r="EP31" s="465"/>
      <c r="EQ31" s="465"/>
      <c r="ER31" s="465"/>
      <c r="ES31" s="465"/>
      <c r="ET31" s="465"/>
      <c r="EU31" s="465"/>
      <c r="EV31" s="465">
        <v>0</v>
      </c>
      <c r="EW31" s="465"/>
      <c r="EX31" s="465"/>
      <c r="EY31" s="465"/>
      <c r="EZ31" s="465"/>
      <c r="FA31" s="465"/>
      <c r="FB31" s="465"/>
      <c r="FC31" s="465">
        <f t="shared" si="1"/>
        <v>0</v>
      </c>
      <c r="FD31" s="465"/>
      <c r="FE31" s="465"/>
      <c r="FF31" s="465"/>
      <c r="FG31" s="465"/>
      <c r="FH31" s="465"/>
      <c r="FI31" s="466"/>
    </row>
    <row r="32" spans="1:165" s="8" customFormat="1" ht="46.5" customHeight="1" hidden="1" thickBot="1">
      <c r="A32" s="511"/>
      <c r="B32" s="512"/>
      <c r="C32" s="512"/>
      <c r="D32" s="512"/>
      <c r="E32" s="513"/>
      <c r="F32" s="514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6"/>
      <c r="Z32" s="517">
        <v>0</v>
      </c>
      <c r="AA32" s="510"/>
      <c r="AB32" s="510"/>
      <c r="AC32" s="510"/>
      <c r="AD32" s="510"/>
      <c r="AE32" s="510"/>
      <c r="AF32" s="510"/>
      <c r="AG32" s="510">
        <v>0</v>
      </c>
      <c r="AH32" s="510"/>
      <c r="AI32" s="510"/>
      <c r="AJ32" s="510"/>
      <c r="AK32" s="510"/>
      <c r="AL32" s="510"/>
      <c r="AM32" s="510"/>
      <c r="AN32" s="510">
        <v>0</v>
      </c>
      <c r="AO32" s="510"/>
      <c r="AP32" s="510"/>
      <c r="AQ32" s="510"/>
      <c r="AR32" s="510"/>
      <c r="AS32" s="510"/>
      <c r="AT32" s="510"/>
      <c r="AU32" s="510">
        <v>0</v>
      </c>
      <c r="AV32" s="510"/>
      <c r="AW32" s="510"/>
      <c r="AX32" s="510"/>
      <c r="AY32" s="510"/>
      <c r="AZ32" s="510"/>
      <c r="BA32" s="510"/>
      <c r="BB32" s="510">
        <f>Z32+AG32+AN32+AU32</f>
        <v>0</v>
      </c>
      <c r="BC32" s="510"/>
      <c r="BD32" s="510"/>
      <c r="BE32" s="510"/>
      <c r="BF32" s="510"/>
      <c r="BG32" s="510"/>
      <c r="BH32" s="510"/>
      <c r="BI32" s="510">
        <v>0</v>
      </c>
      <c r="BJ32" s="510"/>
      <c r="BK32" s="510"/>
      <c r="BL32" s="510"/>
      <c r="BM32" s="510"/>
      <c r="BN32" s="510"/>
      <c r="BO32" s="510"/>
      <c r="BP32" s="510">
        <v>0</v>
      </c>
      <c r="BQ32" s="510"/>
      <c r="BR32" s="510"/>
      <c r="BS32" s="510"/>
      <c r="BT32" s="510"/>
      <c r="BU32" s="510"/>
      <c r="BV32" s="510"/>
      <c r="BW32" s="510">
        <v>0</v>
      </c>
      <c r="BX32" s="510"/>
      <c r="BY32" s="510"/>
      <c r="BZ32" s="510"/>
      <c r="CA32" s="510"/>
      <c r="CB32" s="510"/>
      <c r="CC32" s="510"/>
      <c r="CD32" s="510">
        <v>0</v>
      </c>
      <c r="CE32" s="510"/>
      <c r="CF32" s="510"/>
      <c r="CG32" s="510"/>
      <c r="CH32" s="510"/>
      <c r="CI32" s="510"/>
      <c r="CJ32" s="510"/>
      <c r="CK32" s="510">
        <f t="shared" si="0"/>
        <v>0</v>
      </c>
      <c r="CL32" s="510"/>
      <c r="CM32" s="510"/>
      <c r="CN32" s="510"/>
      <c r="CO32" s="510"/>
      <c r="CP32" s="510"/>
      <c r="CQ32" s="518"/>
      <c r="CR32" s="519">
        <v>0</v>
      </c>
      <c r="CS32" s="510"/>
      <c r="CT32" s="510"/>
      <c r="CU32" s="510"/>
      <c r="CV32" s="510"/>
      <c r="CW32" s="510"/>
      <c r="CX32" s="510"/>
      <c r="CY32" s="510">
        <v>0</v>
      </c>
      <c r="CZ32" s="510"/>
      <c r="DA32" s="510"/>
      <c r="DB32" s="510"/>
      <c r="DC32" s="510"/>
      <c r="DD32" s="510"/>
      <c r="DE32" s="510"/>
      <c r="DF32" s="510">
        <v>0</v>
      </c>
      <c r="DG32" s="510"/>
      <c r="DH32" s="510"/>
      <c r="DI32" s="510"/>
      <c r="DJ32" s="510"/>
      <c r="DK32" s="510"/>
      <c r="DL32" s="510"/>
      <c r="DM32" s="510">
        <v>0</v>
      </c>
      <c r="DN32" s="510"/>
      <c r="DO32" s="510"/>
      <c r="DP32" s="510"/>
      <c r="DQ32" s="510"/>
      <c r="DR32" s="510"/>
      <c r="DS32" s="510"/>
      <c r="DT32" s="510">
        <f>CR32+CY32+DF32+DM32</f>
        <v>0</v>
      </c>
      <c r="DU32" s="510"/>
      <c r="DV32" s="510"/>
      <c r="DW32" s="510"/>
      <c r="DX32" s="510"/>
      <c r="DY32" s="510"/>
      <c r="DZ32" s="510"/>
      <c r="EA32" s="510">
        <v>0</v>
      </c>
      <c r="EB32" s="510"/>
      <c r="EC32" s="510"/>
      <c r="ED32" s="510"/>
      <c r="EE32" s="510"/>
      <c r="EF32" s="510"/>
      <c r="EG32" s="510"/>
      <c r="EH32" s="510">
        <v>0</v>
      </c>
      <c r="EI32" s="510"/>
      <c r="EJ32" s="510"/>
      <c r="EK32" s="510"/>
      <c r="EL32" s="510"/>
      <c r="EM32" s="510"/>
      <c r="EN32" s="510"/>
      <c r="EO32" s="510">
        <v>0</v>
      </c>
      <c r="EP32" s="510"/>
      <c r="EQ32" s="510"/>
      <c r="ER32" s="510"/>
      <c r="ES32" s="510"/>
      <c r="ET32" s="510"/>
      <c r="EU32" s="510"/>
      <c r="EV32" s="510">
        <v>0</v>
      </c>
      <c r="EW32" s="510"/>
      <c r="EX32" s="510"/>
      <c r="EY32" s="510"/>
      <c r="EZ32" s="510"/>
      <c r="FA32" s="510"/>
      <c r="FB32" s="510"/>
      <c r="FC32" s="510">
        <f t="shared" si="1"/>
        <v>0</v>
      </c>
      <c r="FD32" s="510"/>
      <c r="FE32" s="510"/>
      <c r="FF32" s="510"/>
      <c r="FG32" s="510"/>
      <c r="FH32" s="510"/>
      <c r="FI32" s="518"/>
    </row>
    <row r="33" spans="1:165" s="8" customFormat="1" ht="16.5" customHeight="1">
      <c r="A33" s="47"/>
      <c r="B33" s="47"/>
      <c r="C33" s="47"/>
      <c r="D33" s="47"/>
      <c r="E33" s="47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</row>
    <row r="34" spans="4:37" s="8" customFormat="1" ht="9.75">
      <c r="D34" s="44" t="str">
        <f>8!D45</f>
        <v>* План - в соответствии с утвержденной приказом РСТ и Ц Камчатского края №279-ОД от 31.10.2016 г. Инвестиционной программой АО "КЭС".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3"/>
    </row>
    <row r="36" spans="10:87" ht="9.75">
      <c r="J36" s="1" t="s">
        <v>36</v>
      </c>
      <c r="CI36" s="1" t="s">
        <v>37</v>
      </c>
    </row>
  </sheetData>
  <sheetProtection/>
  <mergeCells count="398">
    <mergeCell ref="AG29:AM29"/>
    <mergeCell ref="Z29:AF29"/>
    <mergeCell ref="F29:Y29"/>
    <mergeCell ref="A29:E29"/>
    <mergeCell ref="AU29:BA29"/>
    <mergeCell ref="AN29:AT29"/>
    <mergeCell ref="EH25:EN25"/>
    <mergeCell ref="EO25:EU25"/>
    <mergeCell ref="EV25:FB25"/>
    <mergeCell ref="FC25:FI25"/>
    <mergeCell ref="CR25:CX25"/>
    <mergeCell ref="CY25:DE25"/>
    <mergeCell ref="DF25:DL25"/>
    <mergeCell ref="DM25:DS25"/>
    <mergeCell ref="DT25:DZ25"/>
    <mergeCell ref="EA25:EG25"/>
    <mergeCell ref="BB25:BH25"/>
    <mergeCell ref="BI25:BO25"/>
    <mergeCell ref="BP25:BV25"/>
    <mergeCell ref="BW25:CC25"/>
    <mergeCell ref="CD25:CJ25"/>
    <mergeCell ref="CK25:CQ25"/>
    <mergeCell ref="EH24:EN24"/>
    <mergeCell ref="EO24:EU24"/>
    <mergeCell ref="EV24:FB24"/>
    <mergeCell ref="FC24:FI24"/>
    <mergeCell ref="F25:Y25"/>
    <mergeCell ref="A25:E25"/>
    <mergeCell ref="Z25:AF25"/>
    <mergeCell ref="AG25:AM25"/>
    <mergeCell ref="AN25:AT25"/>
    <mergeCell ref="AU25:BA25"/>
    <mergeCell ref="CR24:CX24"/>
    <mergeCell ref="CY24:DE24"/>
    <mergeCell ref="DF24:DL24"/>
    <mergeCell ref="DM24:DS24"/>
    <mergeCell ref="DT24:DZ24"/>
    <mergeCell ref="EA24:EG24"/>
    <mergeCell ref="BB24:BH24"/>
    <mergeCell ref="BI24:BO24"/>
    <mergeCell ref="BP24:BV24"/>
    <mergeCell ref="BW24:CC24"/>
    <mergeCell ref="CD24:CJ24"/>
    <mergeCell ref="CK24:CQ24"/>
    <mergeCell ref="A24:E24"/>
    <mergeCell ref="F24:Y24"/>
    <mergeCell ref="Z24:AF24"/>
    <mergeCell ref="AG24:AM24"/>
    <mergeCell ref="AN24:AT24"/>
    <mergeCell ref="AU24:BA24"/>
    <mergeCell ref="EI1:FI1"/>
    <mergeCell ref="FC32:FI32"/>
    <mergeCell ref="CR32:CX32"/>
    <mergeCell ref="CY32:DE32"/>
    <mergeCell ref="DF32:DL32"/>
    <mergeCell ref="DM32:DS32"/>
    <mergeCell ref="DT32:DZ32"/>
    <mergeCell ref="EA32:EG32"/>
    <mergeCell ref="FC28:FI28"/>
    <mergeCell ref="EH28:EN28"/>
    <mergeCell ref="BW32:CC32"/>
    <mergeCell ref="CD32:CJ32"/>
    <mergeCell ref="CK32:CQ32"/>
    <mergeCell ref="EH32:EN32"/>
    <mergeCell ref="EO32:EU32"/>
    <mergeCell ref="EV32:FB32"/>
    <mergeCell ref="A32:E32"/>
    <mergeCell ref="F32:Y32"/>
    <mergeCell ref="Z32:AF32"/>
    <mergeCell ref="AG32:AM32"/>
    <mergeCell ref="AN32:AT32"/>
    <mergeCell ref="AU32:BA32"/>
    <mergeCell ref="BB32:BH32"/>
    <mergeCell ref="BI32:BO32"/>
    <mergeCell ref="BP32:BV32"/>
    <mergeCell ref="DM28:DS28"/>
    <mergeCell ref="DT28:DZ28"/>
    <mergeCell ref="EA28:EG28"/>
    <mergeCell ref="BB30:BH30"/>
    <mergeCell ref="BI30:BO30"/>
    <mergeCell ref="BP30:BV30"/>
    <mergeCell ref="BW30:CC30"/>
    <mergeCell ref="EO28:EU28"/>
    <mergeCell ref="EV28:FB28"/>
    <mergeCell ref="BW28:CC28"/>
    <mergeCell ref="CD28:CJ28"/>
    <mergeCell ref="CK28:CQ28"/>
    <mergeCell ref="CR28:CX28"/>
    <mergeCell ref="CY28:DE28"/>
    <mergeCell ref="DF28:DL28"/>
    <mergeCell ref="FC22:FI22"/>
    <mergeCell ref="A28:E28"/>
    <mergeCell ref="F28:Y28"/>
    <mergeCell ref="Z28:AF28"/>
    <mergeCell ref="AG28:AM28"/>
    <mergeCell ref="AN28:AT28"/>
    <mergeCell ref="AU28:BA28"/>
    <mergeCell ref="BB28:BH28"/>
    <mergeCell ref="BI28:BO28"/>
    <mergeCell ref="BP28:BV28"/>
    <mergeCell ref="DM22:DS22"/>
    <mergeCell ref="DT22:DZ22"/>
    <mergeCell ref="EA22:EG22"/>
    <mergeCell ref="EH22:EN22"/>
    <mergeCell ref="EO22:EU22"/>
    <mergeCell ref="EV22:FB22"/>
    <mergeCell ref="BW22:CC22"/>
    <mergeCell ref="CD22:CJ22"/>
    <mergeCell ref="CK22:CQ22"/>
    <mergeCell ref="CR22:CX22"/>
    <mergeCell ref="CY22:DE22"/>
    <mergeCell ref="DF22:DL22"/>
    <mergeCell ref="FC21:FI21"/>
    <mergeCell ref="A22:E22"/>
    <mergeCell ref="F22:Y22"/>
    <mergeCell ref="Z22:AF22"/>
    <mergeCell ref="AG22:AM22"/>
    <mergeCell ref="AN22:AT22"/>
    <mergeCell ref="AU22:BA22"/>
    <mergeCell ref="BB22:BH22"/>
    <mergeCell ref="BI22:BO22"/>
    <mergeCell ref="BP22:BV22"/>
    <mergeCell ref="DM21:DS21"/>
    <mergeCell ref="DT21:DZ21"/>
    <mergeCell ref="EA21:EG21"/>
    <mergeCell ref="EH21:EN21"/>
    <mergeCell ref="EO21:EU21"/>
    <mergeCell ref="EV21:FB21"/>
    <mergeCell ref="BW21:CC21"/>
    <mergeCell ref="CD21:CJ21"/>
    <mergeCell ref="CK21:CQ21"/>
    <mergeCell ref="CR21:CX21"/>
    <mergeCell ref="CY21:DE21"/>
    <mergeCell ref="DF21:DL21"/>
    <mergeCell ref="FC20:FI20"/>
    <mergeCell ref="A21:E21"/>
    <mergeCell ref="F21:Y21"/>
    <mergeCell ref="Z21:AF21"/>
    <mergeCell ref="AG21:AM21"/>
    <mergeCell ref="AN21:AT21"/>
    <mergeCell ref="AU21:BA21"/>
    <mergeCell ref="BB21:BH21"/>
    <mergeCell ref="BI21:BO21"/>
    <mergeCell ref="BP21:BV21"/>
    <mergeCell ref="DM20:DS20"/>
    <mergeCell ref="DT20:DZ20"/>
    <mergeCell ref="EA20:EG20"/>
    <mergeCell ref="EH20:EN20"/>
    <mergeCell ref="EO20:EU20"/>
    <mergeCell ref="EV20:FB20"/>
    <mergeCell ref="BW20:CC20"/>
    <mergeCell ref="CD20:CJ20"/>
    <mergeCell ref="CK20:CQ20"/>
    <mergeCell ref="CR20:CX20"/>
    <mergeCell ref="CY20:DE20"/>
    <mergeCell ref="DF20:DL20"/>
    <mergeCell ref="FC19:FI19"/>
    <mergeCell ref="A20:E20"/>
    <mergeCell ref="F20:Y20"/>
    <mergeCell ref="Z20:AF20"/>
    <mergeCell ref="AG20:AM20"/>
    <mergeCell ref="AN20:AT20"/>
    <mergeCell ref="AU20:BA20"/>
    <mergeCell ref="BB20:BH20"/>
    <mergeCell ref="BI20:BO20"/>
    <mergeCell ref="BP20:BV20"/>
    <mergeCell ref="DM19:DS19"/>
    <mergeCell ref="DT19:DZ19"/>
    <mergeCell ref="EA19:EG19"/>
    <mergeCell ref="EH19:EN19"/>
    <mergeCell ref="EO19:EU19"/>
    <mergeCell ref="EV19:FB19"/>
    <mergeCell ref="BW19:CC19"/>
    <mergeCell ref="CD19:CJ19"/>
    <mergeCell ref="CK19:CQ19"/>
    <mergeCell ref="CR19:CX19"/>
    <mergeCell ref="CY19:DE19"/>
    <mergeCell ref="DF19:DL19"/>
    <mergeCell ref="CK17:CQ17"/>
    <mergeCell ref="A19:E19"/>
    <mergeCell ref="F19:Y19"/>
    <mergeCell ref="Z19:AF19"/>
    <mergeCell ref="AG19:AM19"/>
    <mergeCell ref="AN19:AT19"/>
    <mergeCell ref="AU19:BA19"/>
    <mergeCell ref="BB19:BH19"/>
    <mergeCell ref="BI19:BO19"/>
    <mergeCell ref="BP19:BV19"/>
    <mergeCell ref="CR17:CX17"/>
    <mergeCell ref="CY17:DE17"/>
    <mergeCell ref="DF17:DL17"/>
    <mergeCell ref="DM17:DS17"/>
    <mergeCell ref="DT17:DZ17"/>
    <mergeCell ref="BB17:BH17"/>
    <mergeCell ref="BI17:BO17"/>
    <mergeCell ref="BP17:BV17"/>
    <mergeCell ref="BW17:CC17"/>
    <mergeCell ref="CD17:CJ17"/>
    <mergeCell ref="A17:E17"/>
    <mergeCell ref="F17:Y17"/>
    <mergeCell ref="Z17:AF17"/>
    <mergeCell ref="AG17:AM17"/>
    <mergeCell ref="AN17:AT17"/>
    <mergeCell ref="AU17:BA17"/>
    <mergeCell ref="EO16:EU16"/>
    <mergeCell ref="EV16:FB16"/>
    <mergeCell ref="FC16:FI16"/>
    <mergeCell ref="EA17:EG17"/>
    <mergeCell ref="EH17:EN17"/>
    <mergeCell ref="EO17:EU17"/>
    <mergeCell ref="FC17:FI17"/>
    <mergeCell ref="EV17:FB17"/>
    <mergeCell ref="CY16:DE16"/>
    <mergeCell ref="DF16:DL16"/>
    <mergeCell ref="DM16:DS16"/>
    <mergeCell ref="DT16:DZ16"/>
    <mergeCell ref="EA16:EG16"/>
    <mergeCell ref="EH16:EN16"/>
    <mergeCell ref="BI16:BO16"/>
    <mergeCell ref="BP16:BV16"/>
    <mergeCell ref="BW16:CC16"/>
    <mergeCell ref="CD16:CJ16"/>
    <mergeCell ref="CK16:CQ16"/>
    <mergeCell ref="CR16:CX16"/>
    <mergeCell ref="EA14:FI14"/>
    <mergeCell ref="Z15:BH15"/>
    <mergeCell ref="BI15:CQ15"/>
    <mergeCell ref="CR15:DZ15"/>
    <mergeCell ref="EA15:FI15"/>
    <mergeCell ref="Z16:AF16"/>
    <mergeCell ref="AG16:AM16"/>
    <mergeCell ref="AN16:AT16"/>
    <mergeCell ref="AU16:BA16"/>
    <mergeCell ref="BB16:BH16"/>
    <mergeCell ref="FA10:FC10"/>
    <mergeCell ref="BX5:CX5"/>
    <mergeCell ref="EH9:FI9"/>
    <mergeCell ref="A13:E16"/>
    <mergeCell ref="F13:Y16"/>
    <mergeCell ref="Z13:CQ13"/>
    <mergeCell ref="CR13:FI13"/>
    <mergeCell ref="Z14:BH14"/>
    <mergeCell ref="BI14:CQ14"/>
    <mergeCell ref="CR14:DZ14"/>
    <mergeCell ref="EF10:EG10"/>
    <mergeCell ref="EH10:EJ10"/>
    <mergeCell ref="EH7:FI7"/>
    <mergeCell ref="ED6:FI6"/>
    <mergeCell ref="A3:FI3"/>
    <mergeCell ref="EI5:FI5"/>
    <mergeCell ref="EH8:FI8"/>
    <mergeCell ref="EK10:EL10"/>
    <mergeCell ref="EX10:EZ10"/>
    <mergeCell ref="A30:E30"/>
    <mergeCell ref="F30:Y30"/>
    <mergeCell ref="Z30:AF30"/>
    <mergeCell ref="AG30:AM30"/>
    <mergeCell ref="AN30:AT30"/>
    <mergeCell ref="AU30:BA30"/>
    <mergeCell ref="CD30:CJ30"/>
    <mergeCell ref="CK30:CQ30"/>
    <mergeCell ref="CR30:CX30"/>
    <mergeCell ref="CY30:DE30"/>
    <mergeCell ref="DF30:DL30"/>
    <mergeCell ref="DM30:DS30"/>
    <mergeCell ref="DT30:DZ30"/>
    <mergeCell ref="EA30:EG30"/>
    <mergeCell ref="EH30:EN30"/>
    <mergeCell ref="EO30:EU30"/>
    <mergeCell ref="EV30:FB30"/>
    <mergeCell ref="FC30:FI30"/>
    <mergeCell ref="A31:E31"/>
    <mergeCell ref="F31:Y31"/>
    <mergeCell ref="Z31:AF31"/>
    <mergeCell ref="AG31:AM31"/>
    <mergeCell ref="AN31:AT31"/>
    <mergeCell ref="AU31:BA31"/>
    <mergeCell ref="BB31:BH31"/>
    <mergeCell ref="BI31:BO31"/>
    <mergeCell ref="BP31:BV31"/>
    <mergeCell ref="BW31:CC31"/>
    <mergeCell ref="CD31:CJ31"/>
    <mergeCell ref="CK31:CQ31"/>
    <mergeCell ref="EH31:EN31"/>
    <mergeCell ref="EO31:EU31"/>
    <mergeCell ref="EV31:FB31"/>
    <mergeCell ref="FC31:FI31"/>
    <mergeCell ref="CR31:CX31"/>
    <mergeCell ref="CY31:DE31"/>
    <mergeCell ref="DF31:DL31"/>
    <mergeCell ref="DM31:DS31"/>
    <mergeCell ref="DT31:DZ31"/>
    <mergeCell ref="EA31:EG31"/>
    <mergeCell ref="A18:E18"/>
    <mergeCell ref="F18:Y18"/>
    <mergeCell ref="Z18:AF18"/>
    <mergeCell ref="AG18:AM18"/>
    <mergeCell ref="AN18:AT18"/>
    <mergeCell ref="AU18:BA18"/>
    <mergeCell ref="BB18:BH18"/>
    <mergeCell ref="BI18:BO18"/>
    <mergeCell ref="BP18:BV18"/>
    <mergeCell ref="BW18:CC18"/>
    <mergeCell ref="CD18:CJ18"/>
    <mergeCell ref="CK18:CQ18"/>
    <mergeCell ref="CR18:CX18"/>
    <mergeCell ref="CY18:DE18"/>
    <mergeCell ref="DF18:DL18"/>
    <mergeCell ref="DM18:DS18"/>
    <mergeCell ref="DT18:DZ18"/>
    <mergeCell ref="EA18:EG18"/>
    <mergeCell ref="EH18:EN18"/>
    <mergeCell ref="EO18:EU18"/>
    <mergeCell ref="EV18:FB18"/>
    <mergeCell ref="FC18:FI18"/>
    <mergeCell ref="A23:E23"/>
    <mergeCell ref="F23:Y23"/>
    <mergeCell ref="Z23:AF23"/>
    <mergeCell ref="AG23:AM23"/>
    <mergeCell ref="AN23:AT23"/>
    <mergeCell ref="AU23:BA23"/>
    <mergeCell ref="BB23:BH23"/>
    <mergeCell ref="BI23:BO23"/>
    <mergeCell ref="BP23:BV23"/>
    <mergeCell ref="BW23:CC23"/>
    <mergeCell ref="CD23:CJ23"/>
    <mergeCell ref="CK23:CQ23"/>
    <mergeCell ref="EH23:EN23"/>
    <mergeCell ref="EO23:EU23"/>
    <mergeCell ref="EV23:FB23"/>
    <mergeCell ref="FC23:FI23"/>
    <mergeCell ref="CR23:CX23"/>
    <mergeCell ref="CY23:DE23"/>
    <mergeCell ref="DF23:DL23"/>
    <mergeCell ref="DM23:DS23"/>
    <mergeCell ref="DT23:DZ23"/>
    <mergeCell ref="EA23:EG23"/>
    <mergeCell ref="A26:E26"/>
    <mergeCell ref="F26:Y26"/>
    <mergeCell ref="Z26:AF26"/>
    <mergeCell ref="AG26:AM26"/>
    <mergeCell ref="AN26:AT26"/>
    <mergeCell ref="AU26:BA26"/>
    <mergeCell ref="BB26:BH26"/>
    <mergeCell ref="BI26:BO26"/>
    <mergeCell ref="BP26:BV26"/>
    <mergeCell ref="BW26:CC26"/>
    <mergeCell ref="CD26:CJ26"/>
    <mergeCell ref="CK26:CQ26"/>
    <mergeCell ref="CR26:CX26"/>
    <mergeCell ref="CY26:DE26"/>
    <mergeCell ref="DF26:DL26"/>
    <mergeCell ref="DM26:DS26"/>
    <mergeCell ref="DT26:DZ26"/>
    <mergeCell ref="EA26:EG26"/>
    <mergeCell ref="EH26:EN26"/>
    <mergeCell ref="EO26:EU26"/>
    <mergeCell ref="EV26:FB26"/>
    <mergeCell ref="FC26:FI26"/>
    <mergeCell ref="A27:E27"/>
    <mergeCell ref="F27:Y27"/>
    <mergeCell ref="Z27:AF27"/>
    <mergeCell ref="AG27:AM27"/>
    <mergeCell ref="AN27:AT27"/>
    <mergeCell ref="AU27:BA27"/>
    <mergeCell ref="BB27:BH27"/>
    <mergeCell ref="BI27:BO27"/>
    <mergeCell ref="BP27:BV27"/>
    <mergeCell ref="BW27:CC27"/>
    <mergeCell ref="CD27:CJ27"/>
    <mergeCell ref="CK27:CQ27"/>
    <mergeCell ref="CR27:CX27"/>
    <mergeCell ref="CY27:DE27"/>
    <mergeCell ref="DF27:DL27"/>
    <mergeCell ref="DM27:DS27"/>
    <mergeCell ref="DT27:DZ27"/>
    <mergeCell ref="EA27:EG27"/>
    <mergeCell ref="EH27:EN27"/>
    <mergeCell ref="EO27:EU27"/>
    <mergeCell ref="EV27:FB27"/>
    <mergeCell ref="FC27:FI27"/>
    <mergeCell ref="BB29:BH29"/>
    <mergeCell ref="BI29:BO29"/>
    <mergeCell ref="BP29:BV29"/>
    <mergeCell ref="BW29:CC29"/>
    <mergeCell ref="CD29:CJ29"/>
    <mergeCell ref="CK29:CQ29"/>
    <mergeCell ref="EH29:EN29"/>
    <mergeCell ref="EO29:EU29"/>
    <mergeCell ref="EV29:FB29"/>
    <mergeCell ref="FC29:FI29"/>
    <mergeCell ref="CR29:CX29"/>
    <mergeCell ref="CY29:DE29"/>
    <mergeCell ref="DF29:DL29"/>
    <mergeCell ref="DM29:DS29"/>
    <mergeCell ref="DT29:DZ29"/>
    <mergeCell ref="EA29:EG29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E44"/>
  <sheetViews>
    <sheetView view="pageBreakPreview" zoomScaleSheetLayoutView="100" workbookViewId="0" topLeftCell="A4">
      <selection activeCell="CF28" sqref="CF28:CU28"/>
    </sheetView>
  </sheetViews>
  <sheetFormatPr defaultColWidth="0.875" defaultRowHeight="12.75"/>
  <cols>
    <col min="1" max="3" width="0.6171875" style="8" customWidth="1"/>
    <col min="4" max="4" width="0.37109375" style="8" customWidth="1"/>
    <col min="5" max="5" width="0.6171875" style="8" customWidth="1"/>
    <col min="6" max="6" width="0.5" style="8" customWidth="1"/>
    <col min="7" max="8" width="0.6171875" style="8" hidden="1" customWidth="1"/>
    <col min="9" max="13" width="0.6171875" style="8" customWidth="1"/>
    <col min="14" max="14" width="3.875" style="8" customWidth="1"/>
    <col min="15" max="15" width="1.625" style="8" customWidth="1"/>
    <col min="16" max="16" width="0.6171875" style="8" customWidth="1"/>
    <col min="17" max="17" width="2.125" style="8" customWidth="1"/>
    <col min="18" max="21" width="0.6171875" style="8" customWidth="1"/>
    <col min="22" max="22" width="1.12109375" style="8" customWidth="1"/>
    <col min="23" max="23" width="0.6171875" style="8" customWidth="1"/>
    <col min="24" max="127" width="0.875" style="8" customWidth="1"/>
    <col min="128" max="128" width="5.375" style="8" customWidth="1"/>
    <col min="129" max="16384" width="0.875" style="8" customWidth="1"/>
  </cols>
  <sheetData>
    <row r="1" spans="135:161" s="14" customFormat="1" ht="35.25" customHeight="1">
      <c r="EE1" s="167" t="s">
        <v>120</v>
      </c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</row>
    <row r="2" s="1" customFormat="1" ht="9.75"/>
    <row r="3" spans="1:161" s="12" customFormat="1" ht="33" customHeight="1">
      <c r="A3" s="585" t="s">
        <v>121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0"/>
      <c r="AN3" s="480"/>
      <c r="AO3" s="480"/>
      <c r="AP3" s="480"/>
      <c r="AQ3" s="480"/>
      <c r="AR3" s="480"/>
      <c r="AS3" s="480"/>
      <c r="AT3" s="480"/>
      <c r="AU3" s="480"/>
      <c r="AV3" s="480"/>
      <c r="AW3" s="480"/>
      <c r="AX3" s="480"/>
      <c r="AY3" s="480"/>
      <c r="AZ3" s="480"/>
      <c r="BA3" s="480"/>
      <c r="BB3" s="480"/>
      <c r="BC3" s="480"/>
      <c r="BD3" s="480"/>
      <c r="BE3" s="480"/>
      <c r="BF3" s="480"/>
      <c r="BG3" s="480"/>
      <c r="BH3" s="480"/>
      <c r="BI3" s="480"/>
      <c r="BJ3" s="480"/>
      <c r="BK3" s="480"/>
      <c r="BL3" s="480"/>
      <c r="BM3" s="480"/>
      <c r="BN3" s="480"/>
      <c r="BO3" s="480"/>
      <c r="BP3" s="480"/>
      <c r="BQ3" s="480"/>
      <c r="BR3" s="480"/>
      <c r="BS3" s="480"/>
      <c r="BT3" s="480"/>
      <c r="BU3" s="480"/>
      <c r="BV3" s="480"/>
      <c r="BW3" s="480"/>
      <c r="BX3" s="480"/>
      <c r="BY3" s="480"/>
      <c r="BZ3" s="480"/>
      <c r="CA3" s="480"/>
      <c r="CB3" s="480"/>
      <c r="CC3" s="480"/>
      <c r="CD3" s="480"/>
      <c r="CE3" s="480"/>
      <c r="CF3" s="480"/>
      <c r="CG3" s="480"/>
      <c r="CH3" s="480"/>
      <c r="CI3" s="480"/>
      <c r="CJ3" s="480"/>
      <c r="CK3" s="480"/>
      <c r="CL3" s="480"/>
      <c r="CM3" s="480"/>
      <c r="CN3" s="480"/>
      <c r="CO3" s="480"/>
      <c r="CP3" s="480"/>
      <c r="CQ3" s="480"/>
      <c r="CR3" s="480"/>
      <c r="CS3" s="480"/>
      <c r="CT3" s="480"/>
      <c r="CU3" s="480"/>
      <c r="CV3" s="480"/>
      <c r="CW3" s="480"/>
      <c r="CX3" s="480"/>
      <c r="CY3" s="480"/>
      <c r="CZ3" s="480"/>
      <c r="DA3" s="480"/>
      <c r="DB3" s="480"/>
      <c r="DC3" s="480"/>
      <c r="DD3" s="480"/>
      <c r="DE3" s="480"/>
      <c r="DF3" s="480"/>
      <c r="DG3" s="480"/>
      <c r="DH3" s="480"/>
      <c r="DI3" s="480"/>
      <c r="DJ3" s="480"/>
      <c r="DK3" s="480"/>
      <c r="DL3" s="480"/>
      <c r="DM3" s="480"/>
      <c r="DN3" s="480"/>
      <c r="DO3" s="480"/>
      <c r="DP3" s="480"/>
      <c r="DQ3" s="480"/>
      <c r="DR3" s="480"/>
      <c r="DS3" s="480"/>
      <c r="DT3" s="480"/>
      <c r="DU3" s="480"/>
      <c r="DV3" s="480"/>
      <c r="DW3" s="480"/>
      <c r="DX3" s="480"/>
      <c r="DY3" s="480"/>
      <c r="DZ3" s="480"/>
      <c r="EA3" s="480"/>
      <c r="EB3" s="480"/>
      <c r="EC3" s="480"/>
      <c r="ED3" s="480"/>
      <c r="EE3" s="480"/>
      <c r="EF3" s="480"/>
      <c r="EG3" s="480"/>
      <c r="EH3" s="480"/>
      <c r="EI3" s="480"/>
      <c r="EJ3" s="480"/>
      <c r="EK3" s="480"/>
      <c r="EL3" s="480"/>
      <c r="EM3" s="480"/>
      <c r="EN3" s="480"/>
      <c r="EO3" s="480"/>
      <c r="EP3" s="480"/>
      <c r="EQ3" s="480"/>
      <c r="ER3" s="480"/>
      <c r="ES3" s="480"/>
      <c r="ET3" s="480"/>
      <c r="EU3" s="480"/>
      <c r="EV3" s="480"/>
      <c r="EW3" s="480"/>
      <c r="EX3" s="480"/>
      <c r="EY3" s="480"/>
      <c r="EZ3" s="480"/>
      <c r="FA3" s="480"/>
      <c r="FB3" s="480"/>
      <c r="FC3" s="480"/>
      <c r="FD3" s="480"/>
      <c r="FE3" s="480"/>
    </row>
    <row r="4" s="1" customFormat="1" ht="9.75"/>
    <row r="5" spans="18:161" s="14" customFormat="1" ht="24.75" customHeight="1">
      <c r="R5" s="1"/>
      <c r="S5" s="1"/>
      <c r="T5" s="1"/>
      <c r="U5" s="1"/>
      <c r="V5" s="1"/>
      <c r="W5" s="1"/>
      <c r="BU5" s="224" t="str">
        <f>'7.1.'!DD3</f>
        <v>по состоянию на 15.11.2016 г.</v>
      </c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5"/>
      <c r="CU5" s="225"/>
      <c r="ED5" s="19"/>
      <c r="EE5" s="481" t="s">
        <v>182</v>
      </c>
      <c r="EF5" s="481"/>
      <c r="EG5" s="481"/>
      <c r="EH5" s="481"/>
      <c r="EI5" s="481"/>
      <c r="EJ5" s="481"/>
      <c r="EK5" s="481"/>
      <c r="EL5" s="481"/>
      <c r="EM5" s="481"/>
      <c r="EN5" s="481"/>
      <c r="EO5" s="481"/>
      <c r="EP5" s="481"/>
      <c r="EQ5" s="481"/>
      <c r="ER5" s="481"/>
      <c r="ES5" s="481"/>
      <c r="ET5" s="481"/>
      <c r="EU5" s="481"/>
      <c r="EV5" s="481"/>
      <c r="EW5" s="481"/>
      <c r="EX5" s="481"/>
      <c r="EY5" s="481"/>
      <c r="EZ5" s="481"/>
      <c r="FA5" s="481"/>
      <c r="FB5" s="481"/>
      <c r="FC5" s="481"/>
      <c r="FD5" s="481"/>
      <c r="FE5" s="481"/>
    </row>
    <row r="6" spans="18:161" s="14" customFormat="1" ht="13.5">
      <c r="R6" s="1"/>
      <c r="S6" s="1"/>
      <c r="T6" s="1"/>
      <c r="U6" s="1"/>
      <c r="V6" s="1"/>
      <c r="W6" s="1"/>
      <c r="DZ6" s="479" t="s">
        <v>289</v>
      </c>
      <c r="EA6" s="223"/>
      <c r="EB6" s="223"/>
      <c r="EC6" s="223"/>
      <c r="ED6" s="223"/>
      <c r="EE6" s="223"/>
      <c r="EF6" s="223"/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23"/>
      <c r="ES6" s="223"/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3"/>
    </row>
    <row r="7" spans="18:161" s="14" customFormat="1" ht="13.5">
      <c r="R7" s="1"/>
      <c r="S7" s="1"/>
      <c r="T7" s="1"/>
      <c r="U7" s="1"/>
      <c r="V7" s="1"/>
      <c r="W7" s="1"/>
      <c r="ED7" s="479" t="s">
        <v>183</v>
      </c>
      <c r="EE7" s="479"/>
      <c r="EF7" s="479"/>
      <c r="EG7" s="479"/>
      <c r="EH7" s="479"/>
      <c r="EI7" s="479"/>
      <c r="EJ7" s="479"/>
      <c r="EK7" s="479"/>
      <c r="EL7" s="479"/>
      <c r="EM7" s="479"/>
      <c r="EN7" s="479"/>
      <c r="EO7" s="479"/>
      <c r="EP7" s="479"/>
      <c r="EQ7" s="479"/>
      <c r="ER7" s="479"/>
      <c r="ES7" s="479"/>
      <c r="ET7" s="479"/>
      <c r="EU7" s="479"/>
      <c r="EV7" s="479"/>
      <c r="EW7" s="479"/>
      <c r="EX7" s="479"/>
      <c r="EY7" s="479"/>
      <c r="EZ7" s="479"/>
      <c r="FA7" s="479"/>
      <c r="FB7" s="479"/>
      <c r="FC7" s="479"/>
      <c r="FD7" s="479"/>
      <c r="FE7" s="479"/>
    </row>
    <row r="8" spans="18:161" s="14" customFormat="1" ht="13.5">
      <c r="R8" s="17"/>
      <c r="ED8" s="482"/>
      <c r="EE8" s="482"/>
      <c r="EF8" s="482"/>
      <c r="EG8" s="482"/>
      <c r="EH8" s="482"/>
      <c r="EI8" s="482"/>
      <c r="EJ8" s="482"/>
      <c r="EK8" s="482"/>
      <c r="EL8" s="482"/>
      <c r="EM8" s="482"/>
      <c r="EN8" s="482"/>
      <c r="EO8" s="482"/>
      <c r="EP8" s="482"/>
      <c r="EQ8" s="482"/>
      <c r="ER8" s="482"/>
      <c r="ES8" s="482"/>
      <c r="ET8" s="482"/>
      <c r="EU8" s="482"/>
      <c r="EV8" s="482"/>
      <c r="EW8" s="482"/>
      <c r="EX8" s="482"/>
      <c r="EY8" s="482"/>
      <c r="EZ8" s="482"/>
      <c r="FA8" s="482"/>
      <c r="FB8" s="482"/>
      <c r="FC8" s="482"/>
      <c r="FD8" s="482"/>
      <c r="FE8" s="482"/>
    </row>
    <row r="9" spans="18:161" s="14" customFormat="1" ht="13.5">
      <c r="R9" s="1"/>
      <c r="ED9" s="169" t="s">
        <v>11</v>
      </c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</row>
    <row r="10" spans="132:160" s="18" customFormat="1" ht="12.75">
      <c r="EB10" s="477" t="s">
        <v>12</v>
      </c>
      <c r="EC10" s="477"/>
      <c r="ED10" s="478"/>
      <c r="EE10" s="478"/>
      <c r="EF10" s="478"/>
      <c r="EG10" s="483" t="s">
        <v>12</v>
      </c>
      <c r="EH10" s="483"/>
      <c r="EI10" s="478"/>
      <c r="EJ10" s="478"/>
      <c r="EK10" s="478"/>
      <c r="EL10" s="478"/>
      <c r="EM10" s="478"/>
      <c r="EN10" s="478"/>
      <c r="EO10" s="478"/>
      <c r="EP10" s="478"/>
      <c r="EQ10" s="478"/>
      <c r="ER10" s="478"/>
      <c r="ES10" s="478"/>
      <c r="ET10" s="477">
        <v>20</v>
      </c>
      <c r="EU10" s="477"/>
      <c r="EV10" s="477"/>
      <c r="EW10" s="484"/>
      <c r="EX10" s="484"/>
      <c r="EY10" s="484"/>
      <c r="FA10" s="20" t="s">
        <v>13</v>
      </c>
      <c r="FD10" s="20"/>
    </row>
    <row r="11" s="18" customFormat="1" ht="12.75">
      <c r="FE11" s="19" t="s">
        <v>14</v>
      </c>
    </row>
    <row r="13" spans="1:33" s="3" customFormat="1" ht="12">
      <c r="A13" s="3" t="s">
        <v>122</v>
      </c>
      <c r="Q13" s="584" t="s">
        <v>343</v>
      </c>
      <c r="R13" s="584"/>
      <c r="S13" s="584"/>
      <c r="T13" s="584"/>
      <c r="U13" s="584"/>
      <c r="V13" s="584"/>
      <c r="W13" s="584"/>
      <c r="X13" s="584"/>
      <c r="Y13" s="584"/>
      <c r="Z13" s="584"/>
      <c r="AA13" s="584"/>
      <c r="AB13" s="584"/>
      <c r="AC13" s="584"/>
      <c r="AD13" s="584"/>
      <c r="AE13" s="584"/>
      <c r="AF13" s="584"/>
      <c r="AG13" s="584"/>
    </row>
    <row r="14" s="3" customFormat="1" ht="12"/>
    <row r="15" spans="1:28" s="3" customFormat="1" ht="12.75" customHeight="1">
      <c r="A15" s="3" t="s">
        <v>123</v>
      </c>
      <c r="P15" s="171" t="s">
        <v>342</v>
      </c>
      <c r="Q15" s="171"/>
      <c r="R15" s="171"/>
      <c r="S15" s="171"/>
      <c r="T15" s="171"/>
      <c r="U15" s="173" t="s">
        <v>305</v>
      </c>
      <c r="V15" s="173"/>
      <c r="W15" s="173"/>
      <c r="X15" s="173"/>
      <c r="Y15" s="173"/>
      <c r="Z15" s="173"/>
      <c r="AA15" s="173"/>
      <c r="AB15" s="173"/>
    </row>
    <row r="16" s="3" customFormat="1" ht="6" customHeight="1" thickBot="1"/>
    <row r="17" spans="1:161" ht="9">
      <c r="A17" s="485" t="s">
        <v>124</v>
      </c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5"/>
      <c r="M17" s="313" t="s">
        <v>125</v>
      </c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5"/>
      <c r="AR17" s="299" t="s">
        <v>185</v>
      </c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300"/>
      <c r="BM17" s="300"/>
      <c r="BN17" s="300"/>
      <c r="BO17" s="300"/>
      <c r="BP17" s="300"/>
      <c r="BQ17" s="300"/>
      <c r="BR17" s="300"/>
      <c r="BS17" s="300"/>
      <c r="BT17" s="300"/>
      <c r="BU17" s="300"/>
      <c r="BV17" s="300"/>
      <c r="BW17" s="300"/>
      <c r="BX17" s="300"/>
      <c r="BY17" s="300"/>
      <c r="BZ17" s="300"/>
      <c r="CA17" s="300"/>
      <c r="CB17" s="300"/>
      <c r="CC17" s="300"/>
      <c r="CD17" s="300"/>
      <c r="CE17" s="506"/>
      <c r="CF17" s="313" t="s">
        <v>126</v>
      </c>
      <c r="CG17" s="314"/>
      <c r="CH17" s="314"/>
      <c r="CI17" s="314"/>
      <c r="CJ17" s="314"/>
      <c r="CK17" s="314"/>
      <c r="CL17" s="314"/>
      <c r="CM17" s="314"/>
      <c r="CN17" s="314"/>
      <c r="CO17" s="314"/>
      <c r="CP17" s="314"/>
      <c r="CQ17" s="314"/>
      <c r="CR17" s="314"/>
      <c r="CS17" s="314"/>
      <c r="CT17" s="314"/>
      <c r="CU17" s="315"/>
      <c r="CV17" s="313" t="s">
        <v>127</v>
      </c>
      <c r="CW17" s="314"/>
      <c r="CX17" s="314"/>
      <c r="CY17" s="314"/>
      <c r="CZ17" s="314"/>
      <c r="DA17" s="314"/>
      <c r="DB17" s="314"/>
      <c r="DC17" s="314"/>
      <c r="DD17" s="314"/>
      <c r="DE17" s="314"/>
      <c r="DF17" s="314"/>
      <c r="DG17" s="314"/>
      <c r="DH17" s="314"/>
      <c r="DI17" s="314"/>
      <c r="DJ17" s="314"/>
      <c r="DK17" s="315"/>
      <c r="DL17" s="313" t="s">
        <v>128</v>
      </c>
      <c r="DM17" s="314"/>
      <c r="DN17" s="314"/>
      <c r="DO17" s="314"/>
      <c r="DP17" s="314"/>
      <c r="DQ17" s="314"/>
      <c r="DR17" s="314"/>
      <c r="DS17" s="314"/>
      <c r="DT17" s="314"/>
      <c r="DU17" s="314"/>
      <c r="DV17" s="314"/>
      <c r="DW17" s="314"/>
      <c r="DX17" s="314"/>
      <c r="DY17" s="314"/>
      <c r="DZ17" s="315"/>
      <c r="EA17" s="313" t="s">
        <v>129</v>
      </c>
      <c r="EB17" s="314"/>
      <c r="EC17" s="314"/>
      <c r="ED17" s="314"/>
      <c r="EE17" s="314"/>
      <c r="EF17" s="314"/>
      <c r="EG17" s="314"/>
      <c r="EH17" s="314"/>
      <c r="EI17" s="314"/>
      <c r="EJ17" s="314"/>
      <c r="EK17" s="314"/>
      <c r="EL17" s="314"/>
      <c r="EM17" s="314"/>
      <c r="EN17" s="314"/>
      <c r="EO17" s="314"/>
      <c r="EP17" s="314"/>
      <c r="EQ17" s="314"/>
      <c r="ER17" s="314"/>
      <c r="ES17" s="314"/>
      <c r="ET17" s="314"/>
      <c r="EU17" s="314"/>
      <c r="EV17" s="314"/>
      <c r="EW17" s="314"/>
      <c r="EX17" s="314"/>
      <c r="EY17" s="314"/>
      <c r="EZ17" s="314"/>
      <c r="FA17" s="314"/>
      <c r="FB17" s="314"/>
      <c r="FC17" s="314"/>
      <c r="FD17" s="314"/>
      <c r="FE17" s="581"/>
    </row>
    <row r="18" spans="1:161" ht="9">
      <c r="A18" s="486"/>
      <c r="B18" s="487"/>
      <c r="C18" s="487"/>
      <c r="D18" s="487"/>
      <c r="E18" s="487"/>
      <c r="F18" s="487"/>
      <c r="G18" s="487"/>
      <c r="H18" s="487"/>
      <c r="I18" s="487"/>
      <c r="J18" s="487"/>
      <c r="K18" s="487"/>
      <c r="L18" s="488"/>
      <c r="M18" s="492"/>
      <c r="N18" s="487"/>
      <c r="O18" s="487"/>
      <c r="P18" s="487"/>
      <c r="Q18" s="487"/>
      <c r="R18" s="487"/>
      <c r="S18" s="487"/>
      <c r="T18" s="487"/>
      <c r="U18" s="487"/>
      <c r="V18" s="487"/>
      <c r="W18" s="487"/>
      <c r="X18" s="487"/>
      <c r="Y18" s="487"/>
      <c r="Z18" s="487"/>
      <c r="AA18" s="487"/>
      <c r="AB18" s="487"/>
      <c r="AC18" s="487"/>
      <c r="AD18" s="487"/>
      <c r="AE18" s="487"/>
      <c r="AF18" s="487"/>
      <c r="AG18" s="487"/>
      <c r="AH18" s="487"/>
      <c r="AI18" s="487"/>
      <c r="AJ18" s="487"/>
      <c r="AK18" s="487"/>
      <c r="AL18" s="487"/>
      <c r="AM18" s="487"/>
      <c r="AN18" s="487"/>
      <c r="AO18" s="487"/>
      <c r="AP18" s="487"/>
      <c r="AQ18" s="488"/>
      <c r="AR18" s="302" t="s">
        <v>3</v>
      </c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4"/>
      <c r="BL18" s="302" t="s">
        <v>277</v>
      </c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  <c r="CC18" s="303"/>
      <c r="CD18" s="303"/>
      <c r="CE18" s="304"/>
      <c r="CF18" s="492"/>
      <c r="CG18" s="487"/>
      <c r="CH18" s="487"/>
      <c r="CI18" s="487"/>
      <c r="CJ18" s="487"/>
      <c r="CK18" s="487"/>
      <c r="CL18" s="487"/>
      <c r="CM18" s="487"/>
      <c r="CN18" s="487"/>
      <c r="CO18" s="487"/>
      <c r="CP18" s="487"/>
      <c r="CQ18" s="487"/>
      <c r="CR18" s="487"/>
      <c r="CS18" s="487"/>
      <c r="CT18" s="487"/>
      <c r="CU18" s="488"/>
      <c r="CV18" s="492"/>
      <c r="CW18" s="487"/>
      <c r="CX18" s="487"/>
      <c r="CY18" s="487"/>
      <c r="CZ18" s="487"/>
      <c r="DA18" s="487"/>
      <c r="DB18" s="487"/>
      <c r="DC18" s="487"/>
      <c r="DD18" s="487"/>
      <c r="DE18" s="487"/>
      <c r="DF18" s="487"/>
      <c r="DG18" s="487"/>
      <c r="DH18" s="487"/>
      <c r="DI18" s="487"/>
      <c r="DJ18" s="487"/>
      <c r="DK18" s="488"/>
      <c r="DL18" s="492"/>
      <c r="DM18" s="487"/>
      <c r="DN18" s="487"/>
      <c r="DO18" s="487"/>
      <c r="DP18" s="487"/>
      <c r="DQ18" s="487"/>
      <c r="DR18" s="487"/>
      <c r="DS18" s="487"/>
      <c r="DT18" s="487"/>
      <c r="DU18" s="487"/>
      <c r="DV18" s="487"/>
      <c r="DW18" s="487"/>
      <c r="DX18" s="487"/>
      <c r="DY18" s="487"/>
      <c r="DZ18" s="488"/>
      <c r="EA18" s="492"/>
      <c r="EB18" s="487"/>
      <c r="EC18" s="487"/>
      <c r="ED18" s="487"/>
      <c r="EE18" s="487"/>
      <c r="EF18" s="487"/>
      <c r="EG18" s="487"/>
      <c r="EH18" s="487"/>
      <c r="EI18" s="487"/>
      <c r="EJ18" s="487"/>
      <c r="EK18" s="487"/>
      <c r="EL18" s="487"/>
      <c r="EM18" s="487"/>
      <c r="EN18" s="487"/>
      <c r="EO18" s="487"/>
      <c r="EP18" s="487"/>
      <c r="EQ18" s="487"/>
      <c r="ER18" s="487"/>
      <c r="ES18" s="487"/>
      <c r="ET18" s="487"/>
      <c r="EU18" s="487"/>
      <c r="EV18" s="487"/>
      <c r="EW18" s="487"/>
      <c r="EX18" s="487"/>
      <c r="EY18" s="487"/>
      <c r="EZ18" s="487"/>
      <c r="FA18" s="487"/>
      <c r="FB18" s="487"/>
      <c r="FC18" s="487"/>
      <c r="FD18" s="487"/>
      <c r="FE18" s="582"/>
    </row>
    <row r="19" spans="1:161" ht="33.75" customHeight="1">
      <c r="A19" s="583"/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8"/>
      <c r="M19" s="316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8"/>
      <c r="AR19" s="302" t="s">
        <v>130</v>
      </c>
      <c r="AS19" s="303"/>
      <c r="AT19" s="303"/>
      <c r="AU19" s="303"/>
      <c r="AV19" s="303"/>
      <c r="AW19" s="303"/>
      <c r="AX19" s="303"/>
      <c r="AY19" s="303"/>
      <c r="AZ19" s="303"/>
      <c r="BA19" s="304"/>
      <c r="BB19" s="302" t="s">
        <v>131</v>
      </c>
      <c r="BC19" s="303"/>
      <c r="BD19" s="303"/>
      <c r="BE19" s="303"/>
      <c r="BF19" s="303"/>
      <c r="BG19" s="303"/>
      <c r="BH19" s="303"/>
      <c r="BI19" s="303"/>
      <c r="BJ19" s="303"/>
      <c r="BK19" s="304"/>
      <c r="BL19" s="302" t="s">
        <v>130</v>
      </c>
      <c r="BM19" s="303"/>
      <c r="BN19" s="303"/>
      <c r="BO19" s="303"/>
      <c r="BP19" s="303"/>
      <c r="BQ19" s="303"/>
      <c r="BR19" s="303"/>
      <c r="BS19" s="303"/>
      <c r="BT19" s="303"/>
      <c r="BU19" s="304"/>
      <c r="BV19" s="302" t="s">
        <v>131</v>
      </c>
      <c r="BW19" s="303"/>
      <c r="BX19" s="303"/>
      <c r="BY19" s="303"/>
      <c r="BZ19" s="303"/>
      <c r="CA19" s="303"/>
      <c r="CB19" s="303"/>
      <c r="CC19" s="303"/>
      <c r="CD19" s="303"/>
      <c r="CE19" s="304"/>
      <c r="CF19" s="316"/>
      <c r="CG19" s="317"/>
      <c r="CH19" s="317"/>
      <c r="CI19" s="317"/>
      <c r="CJ19" s="317"/>
      <c r="CK19" s="317"/>
      <c r="CL19" s="317"/>
      <c r="CM19" s="317"/>
      <c r="CN19" s="317"/>
      <c r="CO19" s="317"/>
      <c r="CP19" s="317"/>
      <c r="CQ19" s="317"/>
      <c r="CR19" s="317"/>
      <c r="CS19" s="317"/>
      <c r="CT19" s="317"/>
      <c r="CU19" s="318"/>
      <c r="CV19" s="316"/>
      <c r="CW19" s="317"/>
      <c r="CX19" s="317"/>
      <c r="CY19" s="317"/>
      <c r="CZ19" s="317"/>
      <c r="DA19" s="317"/>
      <c r="DB19" s="317"/>
      <c r="DC19" s="317"/>
      <c r="DD19" s="317"/>
      <c r="DE19" s="317"/>
      <c r="DF19" s="317"/>
      <c r="DG19" s="317"/>
      <c r="DH19" s="317"/>
      <c r="DI19" s="317"/>
      <c r="DJ19" s="317"/>
      <c r="DK19" s="318"/>
      <c r="DL19" s="316"/>
      <c r="DM19" s="317"/>
      <c r="DN19" s="317"/>
      <c r="DO19" s="317"/>
      <c r="DP19" s="317"/>
      <c r="DQ19" s="317"/>
      <c r="DR19" s="317"/>
      <c r="DS19" s="317"/>
      <c r="DT19" s="317"/>
      <c r="DU19" s="317"/>
      <c r="DV19" s="317"/>
      <c r="DW19" s="317"/>
      <c r="DX19" s="317"/>
      <c r="DY19" s="317"/>
      <c r="DZ19" s="318"/>
      <c r="EA19" s="316"/>
      <c r="EB19" s="317"/>
      <c r="EC19" s="317"/>
      <c r="ED19" s="317"/>
      <c r="EE19" s="317"/>
      <c r="EF19" s="317"/>
      <c r="EG19" s="317"/>
      <c r="EH19" s="317"/>
      <c r="EI19" s="317"/>
      <c r="EJ19" s="317"/>
      <c r="EK19" s="317"/>
      <c r="EL19" s="317"/>
      <c r="EM19" s="317"/>
      <c r="EN19" s="317"/>
      <c r="EO19" s="317"/>
      <c r="EP19" s="317"/>
      <c r="EQ19" s="317"/>
      <c r="ER19" s="317"/>
      <c r="ES19" s="317"/>
      <c r="ET19" s="317"/>
      <c r="EU19" s="317"/>
      <c r="EV19" s="317"/>
      <c r="EW19" s="317"/>
      <c r="EX19" s="317"/>
      <c r="EY19" s="317"/>
      <c r="EZ19" s="317"/>
      <c r="FA19" s="317"/>
      <c r="FB19" s="317"/>
      <c r="FC19" s="317"/>
      <c r="FD19" s="317"/>
      <c r="FE19" s="322"/>
    </row>
    <row r="20" spans="1:161" s="22" customFormat="1" ht="10.5" customHeight="1" thickBot="1">
      <c r="A20" s="501">
        <v>1</v>
      </c>
      <c r="B20" s="502"/>
      <c r="C20" s="502"/>
      <c r="D20" s="502"/>
      <c r="E20" s="502"/>
      <c r="F20" s="502"/>
      <c r="G20" s="502"/>
      <c r="H20" s="502"/>
      <c r="I20" s="502"/>
      <c r="J20" s="502"/>
      <c r="K20" s="502"/>
      <c r="L20" s="504"/>
      <c r="M20" s="503">
        <v>2</v>
      </c>
      <c r="N20" s="502"/>
      <c r="O20" s="502"/>
      <c r="P20" s="502"/>
      <c r="Q20" s="502"/>
      <c r="R20" s="502"/>
      <c r="S20" s="502"/>
      <c r="T20" s="502"/>
      <c r="U20" s="502"/>
      <c r="V20" s="502"/>
      <c r="W20" s="502"/>
      <c r="X20" s="502"/>
      <c r="Y20" s="502"/>
      <c r="Z20" s="502"/>
      <c r="AA20" s="502"/>
      <c r="AB20" s="502"/>
      <c r="AC20" s="502"/>
      <c r="AD20" s="502"/>
      <c r="AE20" s="502"/>
      <c r="AF20" s="502"/>
      <c r="AG20" s="502"/>
      <c r="AH20" s="502"/>
      <c r="AI20" s="502"/>
      <c r="AJ20" s="502"/>
      <c r="AK20" s="502"/>
      <c r="AL20" s="502"/>
      <c r="AM20" s="502"/>
      <c r="AN20" s="502"/>
      <c r="AO20" s="502"/>
      <c r="AP20" s="502"/>
      <c r="AQ20" s="504"/>
      <c r="AR20" s="503">
        <v>3</v>
      </c>
      <c r="AS20" s="502"/>
      <c r="AT20" s="502"/>
      <c r="AU20" s="502"/>
      <c r="AV20" s="502"/>
      <c r="AW20" s="502"/>
      <c r="AX20" s="502"/>
      <c r="AY20" s="502"/>
      <c r="AZ20" s="502"/>
      <c r="BA20" s="504"/>
      <c r="BB20" s="503">
        <v>4</v>
      </c>
      <c r="BC20" s="502"/>
      <c r="BD20" s="502"/>
      <c r="BE20" s="502"/>
      <c r="BF20" s="502"/>
      <c r="BG20" s="502"/>
      <c r="BH20" s="502"/>
      <c r="BI20" s="502"/>
      <c r="BJ20" s="502"/>
      <c r="BK20" s="504"/>
      <c r="BL20" s="503">
        <v>5</v>
      </c>
      <c r="BM20" s="502"/>
      <c r="BN20" s="502"/>
      <c r="BO20" s="502"/>
      <c r="BP20" s="502"/>
      <c r="BQ20" s="502"/>
      <c r="BR20" s="502"/>
      <c r="BS20" s="502"/>
      <c r="BT20" s="502"/>
      <c r="BU20" s="504"/>
      <c r="BV20" s="503">
        <v>6</v>
      </c>
      <c r="BW20" s="502"/>
      <c r="BX20" s="502"/>
      <c r="BY20" s="502"/>
      <c r="BZ20" s="502"/>
      <c r="CA20" s="502"/>
      <c r="CB20" s="502"/>
      <c r="CC20" s="502"/>
      <c r="CD20" s="502"/>
      <c r="CE20" s="504"/>
      <c r="CF20" s="503">
        <v>8</v>
      </c>
      <c r="CG20" s="502"/>
      <c r="CH20" s="502"/>
      <c r="CI20" s="502"/>
      <c r="CJ20" s="502"/>
      <c r="CK20" s="502"/>
      <c r="CL20" s="502"/>
      <c r="CM20" s="502"/>
      <c r="CN20" s="502"/>
      <c r="CO20" s="502"/>
      <c r="CP20" s="502"/>
      <c r="CQ20" s="502"/>
      <c r="CR20" s="502"/>
      <c r="CS20" s="502"/>
      <c r="CT20" s="502"/>
      <c r="CU20" s="504"/>
      <c r="CV20" s="503">
        <v>9</v>
      </c>
      <c r="CW20" s="502"/>
      <c r="CX20" s="502"/>
      <c r="CY20" s="502"/>
      <c r="CZ20" s="502"/>
      <c r="DA20" s="502"/>
      <c r="DB20" s="502"/>
      <c r="DC20" s="502"/>
      <c r="DD20" s="502"/>
      <c r="DE20" s="502"/>
      <c r="DF20" s="502"/>
      <c r="DG20" s="502"/>
      <c r="DH20" s="502"/>
      <c r="DI20" s="502"/>
      <c r="DJ20" s="502"/>
      <c r="DK20" s="504"/>
      <c r="DL20" s="503">
        <v>10</v>
      </c>
      <c r="DM20" s="502"/>
      <c r="DN20" s="502"/>
      <c r="DO20" s="502"/>
      <c r="DP20" s="502"/>
      <c r="DQ20" s="502"/>
      <c r="DR20" s="502"/>
      <c r="DS20" s="502"/>
      <c r="DT20" s="502"/>
      <c r="DU20" s="502"/>
      <c r="DV20" s="502"/>
      <c r="DW20" s="502"/>
      <c r="DX20" s="502"/>
      <c r="DY20" s="502"/>
      <c r="DZ20" s="504"/>
      <c r="EA20" s="503">
        <v>11</v>
      </c>
      <c r="EB20" s="575"/>
      <c r="EC20" s="575"/>
      <c r="ED20" s="575"/>
      <c r="EE20" s="575"/>
      <c r="EF20" s="575"/>
      <c r="EG20" s="575"/>
      <c r="EH20" s="575"/>
      <c r="EI20" s="575"/>
      <c r="EJ20" s="575"/>
      <c r="EK20" s="575"/>
      <c r="EL20" s="575"/>
      <c r="EM20" s="575"/>
      <c r="EN20" s="575"/>
      <c r="EO20" s="575"/>
      <c r="EP20" s="575"/>
      <c r="EQ20" s="575"/>
      <c r="ER20" s="575"/>
      <c r="ES20" s="575"/>
      <c r="ET20" s="575"/>
      <c r="EU20" s="575"/>
      <c r="EV20" s="575"/>
      <c r="EW20" s="575"/>
      <c r="EX20" s="575"/>
      <c r="EY20" s="575"/>
      <c r="EZ20" s="575"/>
      <c r="FA20" s="575"/>
      <c r="FB20" s="575"/>
      <c r="FC20" s="575"/>
      <c r="FD20" s="575"/>
      <c r="FE20" s="576"/>
    </row>
    <row r="21" spans="1:161" s="22" customFormat="1" ht="10.5" customHeight="1">
      <c r="A21" s="580" t="s">
        <v>187</v>
      </c>
      <c r="B21" s="534"/>
      <c r="C21" s="534"/>
      <c r="D21" s="534"/>
      <c r="E21" s="534"/>
      <c r="F21" s="534"/>
      <c r="G21" s="534"/>
      <c r="H21" s="534"/>
      <c r="I21" s="534"/>
      <c r="J21" s="534"/>
      <c r="K21" s="534"/>
      <c r="L21" s="535"/>
      <c r="M21" s="530" t="s">
        <v>188</v>
      </c>
      <c r="N21" s="531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31"/>
      <c r="Z21" s="531"/>
      <c r="AA21" s="531"/>
      <c r="AB21" s="531"/>
      <c r="AC21" s="531"/>
      <c r="AD21" s="531"/>
      <c r="AE21" s="531"/>
      <c r="AF21" s="531"/>
      <c r="AG21" s="531"/>
      <c r="AH21" s="531"/>
      <c r="AI21" s="531"/>
      <c r="AJ21" s="531"/>
      <c r="AK21" s="531"/>
      <c r="AL21" s="531"/>
      <c r="AM21" s="531"/>
      <c r="AN21" s="531"/>
      <c r="AO21" s="531"/>
      <c r="AP21" s="531"/>
      <c r="AQ21" s="532"/>
      <c r="AR21" s="533"/>
      <c r="AS21" s="534"/>
      <c r="AT21" s="534"/>
      <c r="AU21" s="534"/>
      <c r="AV21" s="534"/>
      <c r="AW21" s="534"/>
      <c r="AX21" s="534"/>
      <c r="AY21" s="534"/>
      <c r="AZ21" s="534"/>
      <c r="BA21" s="535"/>
      <c r="BB21" s="533"/>
      <c r="BC21" s="534"/>
      <c r="BD21" s="534"/>
      <c r="BE21" s="534"/>
      <c r="BF21" s="534"/>
      <c r="BG21" s="534"/>
      <c r="BH21" s="534"/>
      <c r="BI21" s="534"/>
      <c r="BJ21" s="534"/>
      <c r="BK21" s="535"/>
      <c r="BL21" s="533"/>
      <c r="BM21" s="534"/>
      <c r="BN21" s="534"/>
      <c r="BO21" s="534"/>
      <c r="BP21" s="534"/>
      <c r="BQ21" s="534"/>
      <c r="BR21" s="534"/>
      <c r="BS21" s="534"/>
      <c r="BT21" s="534"/>
      <c r="BU21" s="535"/>
      <c r="BV21" s="533"/>
      <c r="BW21" s="534"/>
      <c r="BX21" s="534"/>
      <c r="BY21" s="534"/>
      <c r="BZ21" s="534"/>
      <c r="CA21" s="534"/>
      <c r="CB21" s="534"/>
      <c r="CC21" s="534"/>
      <c r="CD21" s="534"/>
      <c r="CE21" s="535"/>
      <c r="CF21" s="299"/>
      <c r="CG21" s="300"/>
      <c r="CH21" s="300"/>
      <c r="CI21" s="300"/>
      <c r="CJ21" s="300"/>
      <c r="CK21" s="300"/>
      <c r="CL21" s="300"/>
      <c r="CM21" s="300"/>
      <c r="CN21" s="300"/>
      <c r="CO21" s="300"/>
      <c r="CP21" s="300"/>
      <c r="CQ21" s="300"/>
      <c r="CR21" s="300"/>
      <c r="CS21" s="300"/>
      <c r="CT21" s="300"/>
      <c r="CU21" s="506"/>
      <c r="CV21" s="299"/>
      <c r="CW21" s="300"/>
      <c r="CX21" s="300"/>
      <c r="CY21" s="300"/>
      <c r="CZ21" s="300"/>
      <c r="DA21" s="300"/>
      <c r="DB21" s="300"/>
      <c r="DC21" s="300"/>
      <c r="DD21" s="300"/>
      <c r="DE21" s="300"/>
      <c r="DF21" s="300"/>
      <c r="DG21" s="300"/>
      <c r="DH21" s="300"/>
      <c r="DI21" s="300"/>
      <c r="DJ21" s="300"/>
      <c r="DK21" s="506"/>
      <c r="DL21" s="589" t="str">
        <f>'7.1.'!HF15</f>
        <v>               
1. Корректировка Инвестиционной программы АО "КЭС" на 2016 - 2017 гг. утверждена приказом РСТ Камчатского края от 31.10.2016 г. №279-ОД.                        2. Невозможность проведения строительно-монтажных работ в зимний период и период высоких нагрузок в путину.
3. Дефицит собственных оборотных средств.          4. Отсутствие кредитных средств в регулируемых тарифах.
5. Отсутствие источника финансирования в виде возврата НДС.
</v>
      </c>
      <c r="DM21" s="590"/>
      <c r="DN21" s="590"/>
      <c r="DO21" s="590"/>
      <c r="DP21" s="590"/>
      <c r="DQ21" s="590"/>
      <c r="DR21" s="590"/>
      <c r="DS21" s="590"/>
      <c r="DT21" s="590"/>
      <c r="DU21" s="590"/>
      <c r="DV21" s="590"/>
      <c r="DW21" s="590"/>
      <c r="DX21" s="590"/>
      <c r="DY21" s="590"/>
      <c r="DZ21" s="591"/>
      <c r="EA21" s="313"/>
      <c r="EB21" s="314"/>
      <c r="EC21" s="314"/>
      <c r="ED21" s="314"/>
      <c r="EE21" s="314"/>
      <c r="EF21" s="314"/>
      <c r="EG21" s="314"/>
      <c r="EH21" s="314"/>
      <c r="EI21" s="314"/>
      <c r="EJ21" s="314"/>
      <c r="EK21" s="314"/>
      <c r="EL21" s="314"/>
      <c r="EM21" s="314"/>
      <c r="EN21" s="314"/>
      <c r="EO21" s="314"/>
      <c r="EP21" s="314"/>
      <c r="EQ21" s="314"/>
      <c r="ER21" s="314"/>
      <c r="ES21" s="314"/>
      <c r="ET21" s="314"/>
      <c r="EU21" s="314"/>
      <c r="EV21" s="314"/>
      <c r="EW21" s="314"/>
      <c r="EX21" s="314"/>
      <c r="EY21" s="314"/>
      <c r="EZ21" s="314"/>
      <c r="FA21" s="314"/>
      <c r="FB21" s="314"/>
      <c r="FC21" s="314"/>
      <c r="FD21" s="314"/>
      <c r="FE21" s="581"/>
    </row>
    <row r="22" spans="1:161" s="22" customFormat="1" ht="22.5" customHeight="1">
      <c r="A22" s="520" t="s">
        <v>65</v>
      </c>
      <c r="B22" s="521"/>
      <c r="C22" s="521"/>
      <c r="D22" s="521"/>
      <c r="E22" s="521"/>
      <c r="F22" s="521"/>
      <c r="G22" s="521"/>
      <c r="H22" s="521"/>
      <c r="I22" s="521"/>
      <c r="J22" s="521"/>
      <c r="K22" s="521"/>
      <c r="L22" s="522"/>
      <c r="M22" s="523" t="s">
        <v>252</v>
      </c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4"/>
      <c r="AQ22" s="525"/>
      <c r="AR22" s="559" t="s">
        <v>275</v>
      </c>
      <c r="AS22" s="560"/>
      <c r="AT22" s="560"/>
      <c r="AU22" s="560"/>
      <c r="AV22" s="560"/>
      <c r="AW22" s="560"/>
      <c r="AX22" s="560"/>
      <c r="AY22" s="560"/>
      <c r="AZ22" s="560"/>
      <c r="BA22" s="560"/>
      <c r="BB22" s="561"/>
      <c r="BC22" s="561"/>
      <c r="BD22" s="561"/>
      <c r="BE22" s="561"/>
      <c r="BF22" s="561"/>
      <c r="BG22" s="561"/>
      <c r="BH22" s="561"/>
      <c r="BI22" s="561"/>
      <c r="BJ22" s="561"/>
      <c r="BK22" s="562"/>
      <c r="BL22" s="529" t="s">
        <v>284</v>
      </c>
      <c r="BM22" s="521"/>
      <c r="BN22" s="521"/>
      <c r="BO22" s="521"/>
      <c r="BP22" s="521"/>
      <c r="BQ22" s="521"/>
      <c r="BR22" s="521"/>
      <c r="BS22" s="521"/>
      <c r="BT22" s="521"/>
      <c r="BU22" s="522"/>
      <c r="BV22" s="529" t="s">
        <v>324</v>
      </c>
      <c r="BW22" s="521"/>
      <c r="BX22" s="521"/>
      <c r="BY22" s="521"/>
      <c r="BZ22" s="521"/>
      <c r="CA22" s="521"/>
      <c r="CB22" s="521"/>
      <c r="CC22" s="521"/>
      <c r="CD22" s="521"/>
      <c r="CE22" s="522"/>
      <c r="CF22" s="526">
        <v>100</v>
      </c>
      <c r="CG22" s="527"/>
      <c r="CH22" s="527"/>
      <c r="CI22" s="527"/>
      <c r="CJ22" s="527"/>
      <c r="CK22" s="527"/>
      <c r="CL22" s="527"/>
      <c r="CM22" s="527"/>
      <c r="CN22" s="527"/>
      <c r="CO22" s="527"/>
      <c r="CP22" s="527"/>
      <c r="CQ22" s="527"/>
      <c r="CR22" s="527"/>
      <c r="CS22" s="527"/>
      <c r="CT22" s="527"/>
      <c r="CU22" s="528"/>
      <c r="CV22" s="526">
        <v>100</v>
      </c>
      <c r="CW22" s="527"/>
      <c r="CX22" s="527"/>
      <c r="CY22" s="527"/>
      <c r="CZ22" s="527"/>
      <c r="DA22" s="527"/>
      <c r="DB22" s="527"/>
      <c r="DC22" s="527"/>
      <c r="DD22" s="527"/>
      <c r="DE22" s="527"/>
      <c r="DF22" s="527"/>
      <c r="DG22" s="527"/>
      <c r="DH22" s="527"/>
      <c r="DI22" s="527"/>
      <c r="DJ22" s="527"/>
      <c r="DK22" s="528"/>
      <c r="DL22" s="592"/>
      <c r="DM22" s="593"/>
      <c r="DN22" s="593"/>
      <c r="DO22" s="593"/>
      <c r="DP22" s="593"/>
      <c r="DQ22" s="593"/>
      <c r="DR22" s="593"/>
      <c r="DS22" s="593"/>
      <c r="DT22" s="593"/>
      <c r="DU22" s="593"/>
      <c r="DV22" s="593"/>
      <c r="DW22" s="593"/>
      <c r="DX22" s="593"/>
      <c r="DY22" s="593"/>
      <c r="DZ22" s="594"/>
      <c r="EA22" s="492"/>
      <c r="EB22" s="487"/>
      <c r="EC22" s="487"/>
      <c r="ED22" s="487"/>
      <c r="EE22" s="487"/>
      <c r="EF22" s="487"/>
      <c r="EG22" s="487"/>
      <c r="EH22" s="487"/>
      <c r="EI22" s="487"/>
      <c r="EJ22" s="487"/>
      <c r="EK22" s="487"/>
      <c r="EL22" s="487"/>
      <c r="EM22" s="487"/>
      <c r="EN22" s="487"/>
      <c r="EO22" s="487"/>
      <c r="EP22" s="487"/>
      <c r="EQ22" s="487"/>
      <c r="ER22" s="487"/>
      <c r="ES22" s="487"/>
      <c r="ET22" s="487"/>
      <c r="EU22" s="487"/>
      <c r="EV22" s="487"/>
      <c r="EW22" s="487"/>
      <c r="EX22" s="487"/>
      <c r="EY22" s="487"/>
      <c r="EZ22" s="487"/>
      <c r="FA22" s="487"/>
      <c r="FB22" s="487"/>
      <c r="FC22" s="487"/>
      <c r="FD22" s="487"/>
      <c r="FE22" s="582"/>
    </row>
    <row r="23" spans="1:161" s="22" customFormat="1" ht="10.5" customHeight="1">
      <c r="A23" s="520" t="s">
        <v>79</v>
      </c>
      <c r="B23" s="521"/>
      <c r="C23" s="521"/>
      <c r="D23" s="521"/>
      <c r="E23" s="521"/>
      <c r="F23" s="521"/>
      <c r="G23" s="521"/>
      <c r="H23" s="521"/>
      <c r="I23" s="521"/>
      <c r="J23" s="521"/>
      <c r="K23" s="521"/>
      <c r="L23" s="522"/>
      <c r="M23" s="523" t="s">
        <v>189</v>
      </c>
      <c r="N23" s="524"/>
      <c r="O23" s="524"/>
      <c r="P23" s="524"/>
      <c r="Q23" s="524"/>
      <c r="R23" s="524"/>
      <c r="S23" s="524"/>
      <c r="T23" s="524"/>
      <c r="U23" s="524"/>
      <c r="V23" s="524"/>
      <c r="W23" s="524"/>
      <c r="X23" s="524"/>
      <c r="Y23" s="524"/>
      <c r="Z23" s="524"/>
      <c r="AA23" s="524"/>
      <c r="AB23" s="524"/>
      <c r="AC23" s="524"/>
      <c r="AD23" s="524"/>
      <c r="AE23" s="524"/>
      <c r="AF23" s="524"/>
      <c r="AG23" s="524"/>
      <c r="AH23" s="524"/>
      <c r="AI23" s="524"/>
      <c r="AJ23" s="524"/>
      <c r="AK23" s="524"/>
      <c r="AL23" s="524"/>
      <c r="AM23" s="524"/>
      <c r="AN23" s="524"/>
      <c r="AO23" s="524"/>
      <c r="AP23" s="524"/>
      <c r="AQ23" s="525"/>
      <c r="AR23" s="563"/>
      <c r="AS23" s="564"/>
      <c r="AT23" s="564"/>
      <c r="AU23" s="564"/>
      <c r="AV23" s="564"/>
      <c r="AW23" s="564"/>
      <c r="AX23" s="564"/>
      <c r="AY23" s="564"/>
      <c r="AZ23" s="564"/>
      <c r="BA23" s="564"/>
      <c r="BB23" s="564"/>
      <c r="BC23" s="564"/>
      <c r="BD23" s="564"/>
      <c r="BE23" s="564"/>
      <c r="BF23" s="564"/>
      <c r="BG23" s="564"/>
      <c r="BH23" s="564"/>
      <c r="BI23" s="564"/>
      <c r="BJ23" s="564"/>
      <c r="BK23" s="565"/>
      <c r="BL23" s="529"/>
      <c r="BM23" s="521"/>
      <c r="BN23" s="521"/>
      <c r="BO23" s="521"/>
      <c r="BP23" s="521"/>
      <c r="BQ23" s="521"/>
      <c r="BR23" s="521"/>
      <c r="BS23" s="521"/>
      <c r="BT23" s="521"/>
      <c r="BU23" s="522"/>
      <c r="BV23" s="529"/>
      <c r="BW23" s="521"/>
      <c r="BX23" s="521"/>
      <c r="BY23" s="521"/>
      <c r="BZ23" s="521"/>
      <c r="CA23" s="521"/>
      <c r="CB23" s="521"/>
      <c r="CC23" s="521"/>
      <c r="CD23" s="521"/>
      <c r="CE23" s="522"/>
      <c r="CF23" s="526"/>
      <c r="CG23" s="527"/>
      <c r="CH23" s="527"/>
      <c r="CI23" s="527"/>
      <c r="CJ23" s="527"/>
      <c r="CK23" s="527"/>
      <c r="CL23" s="527"/>
      <c r="CM23" s="527"/>
      <c r="CN23" s="527"/>
      <c r="CO23" s="527"/>
      <c r="CP23" s="527"/>
      <c r="CQ23" s="527"/>
      <c r="CR23" s="527"/>
      <c r="CS23" s="527"/>
      <c r="CT23" s="527"/>
      <c r="CU23" s="528"/>
      <c r="CV23" s="526"/>
      <c r="CW23" s="527"/>
      <c r="CX23" s="527"/>
      <c r="CY23" s="527"/>
      <c r="CZ23" s="527"/>
      <c r="DA23" s="527"/>
      <c r="DB23" s="527"/>
      <c r="DC23" s="527"/>
      <c r="DD23" s="527"/>
      <c r="DE23" s="527"/>
      <c r="DF23" s="527"/>
      <c r="DG23" s="527"/>
      <c r="DH23" s="527"/>
      <c r="DI23" s="527"/>
      <c r="DJ23" s="527"/>
      <c r="DK23" s="528"/>
      <c r="DL23" s="592"/>
      <c r="DM23" s="593"/>
      <c r="DN23" s="593"/>
      <c r="DO23" s="593"/>
      <c r="DP23" s="593"/>
      <c r="DQ23" s="593"/>
      <c r="DR23" s="593"/>
      <c r="DS23" s="593"/>
      <c r="DT23" s="593"/>
      <c r="DU23" s="593"/>
      <c r="DV23" s="593"/>
      <c r="DW23" s="593"/>
      <c r="DX23" s="593"/>
      <c r="DY23" s="593"/>
      <c r="DZ23" s="594"/>
      <c r="EA23" s="492"/>
      <c r="EB23" s="487"/>
      <c r="EC23" s="487"/>
      <c r="ED23" s="487"/>
      <c r="EE23" s="487"/>
      <c r="EF23" s="487"/>
      <c r="EG23" s="487"/>
      <c r="EH23" s="487"/>
      <c r="EI23" s="487"/>
      <c r="EJ23" s="487"/>
      <c r="EK23" s="487"/>
      <c r="EL23" s="487"/>
      <c r="EM23" s="487"/>
      <c r="EN23" s="487"/>
      <c r="EO23" s="487"/>
      <c r="EP23" s="487"/>
      <c r="EQ23" s="487"/>
      <c r="ER23" s="487"/>
      <c r="ES23" s="487"/>
      <c r="ET23" s="487"/>
      <c r="EU23" s="487"/>
      <c r="EV23" s="487"/>
      <c r="EW23" s="487"/>
      <c r="EX23" s="487"/>
      <c r="EY23" s="487"/>
      <c r="EZ23" s="487"/>
      <c r="FA23" s="487"/>
      <c r="FB23" s="487"/>
      <c r="FC23" s="487"/>
      <c r="FD23" s="487"/>
      <c r="FE23" s="582"/>
    </row>
    <row r="24" spans="1:161" s="22" customFormat="1" ht="22.5" customHeight="1">
      <c r="A24" s="520" t="s">
        <v>85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2"/>
      <c r="M24" s="523" t="s">
        <v>243</v>
      </c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24"/>
      <c r="AJ24" s="524"/>
      <c r="AK24" s="524"/>
      <c r="AL24" s="524"/>
      <c r="AM24" s="524"/>
      <c r="AN24" s="524"/>
      <c r="AO24" s="524"/>
      <c r="AP24" s="524"/>
      <c r="AQ24" s="525"/>
      <c r="AR24" s="563"/>
      <c r="AS24" s="564"/>
      <c r="AT24" s="564"/>
      <c r="AU24" s="564"/>
      <c r="AV24" s="564"/>
      <c r="AW24" s="564"/>
      <c r="AX24" s="564"/>
      <c r="AY24" s="564"/>
      <c r="AZ24" s="564"/>
      <c r="BA24" s="564"/>
      <c r="BB24" s="564"/>
      <c r="BC24" s="564"/>
      <c r="BD24" s="564"/>
      <c r="BE24" s="564"/>
      <c r="BF24" s="564"/>
      <c r="BG24" s="564"/>
      <c r="BH24" s="564"/>
      <c r="BI24" s="564"/>
      <c r="BJ24" s="564"/>
      <c r="BK24" s="565"/>
      <c r="BL24" s="529" t="s">
        <v>284</v>
      </c>
      <c r="BM24" s="521"/>
      <c r="BN24" s="521"/>
      <c r="BO24" s="521"/>
      <c r="BP24" s="521"/>
      <c r="BQ24" s="521"/>
      <c r="BR24" s="521"/>
      <c r="BS24" s="521"/>
      <c r="BT24" s="521"/>
      <c r="BU24" s="522"/>
      <c r="BV24" s="529" t="s">
        <v>324</v>
      </c>
      <c r="BW24" s="521"/>
      <c r="BX24" s="521"/>
      <c r="BY24" s="521"/>
      <c r="BZ24" s="521"/>
      <c r="CA24" s="521"/>
      <c r="CB24" s="521"/>
      <c r="CC24" s="521"/>
      <c r="CD24" s="521"/>
      <c r="CE24" s="522"/>
      <c r="CF24" s="526"/>
      <c r="CG24" s="527"/>
      <c r="CH24" s="527"/>
      <c r="CI24" s="527"/>
      <c r="CJ24" s="527"/>
      <c r="CK24" s="527"/>
      <c r="CL24" s="527"/>
      <c r="CM24" s="527"/>
      <c r="CN24" s="527"/>
      <c r="CO24" s="527"/>
      <c r="CP24" s="527"/>
      <c r="CQ24" s="527"/>
      <c r="CR24" s="527"/>
      <c r="CS24" s="527"/>
      <c r="CT24" s="527"/>
      <c r="CU24" s="528"/>
      <c r="CV24" s="526"/>
      <c r="CW24" s="527"/>
      <c r="CX24" s="527"/>
      <c r="CY24" s="527"/>
      <c r="CZ24" s="527"/>
      <c r="DA24" s="527"/>
      <c r="DB24" s="527"/>
      <c r="DC24" s="527"/>
      <c r="DD24" s="527"/>
      <c r="DE24" s="527"/>
      <c r="DF24" s="527"/>
      <c r="DG24" s="527"/>
      <c r="DH24" s="527"/>
      <c r="DI24" s="527"/>
      <c r="DJ24" s="527"/>
      <c r="DK24" s="528"/>
      <c r="DL24" s="592"/>
      <c r="DM24" s="593"/>
      <c r="DN24" s="593"/>
      <c r="DO24" s="593"/>
      <c r="DP24" s="593"/>
      <c r="DQ24" s="593"/>
      <c r="DR24" s="593"/>
      <c r="DS24" s="593"/>
      <c r="DT24" s="593"/>
      <c r="DU24" s="593"/>
      <c r="DV24" s="593"/>
      <c r="DW24" s="593"/>
      <c r="DX24" s="593"/>
      <c r="DY24" s="593"/>
      <c r="DZ24" s="594"/>
      <c r="EA24" s="492"/>
      <c r="EB24" s="487"/>
      <c r="EC24" s="487"/>
      <c r="ED24" s="487"/>
      <c r="EE24" s="487"/>
      <c r="EF24" s="487"/>
      <c r="EG24" s="487"/>
      <c r="EH24" s="487"/>
      <c r="EI24" s="487"/>
      <c r="EJ24" s="487"/>
      <c r="EK24" s="487"/>
      <c r="EL24" s="487"/>
      <c r="EM24" s="487"/>
      <c r="EN24" s="487"/>
      <c r="EO24" s="487"/>
      <c r="EP24" s="487"/>
      <c r="EQ24" s="487"/>
      <c r="ER24" s="487"/>
      <c r="ES24" s="487"/>
      <c r="ET24" s="487"/>
      <c r="EU24" s="487"/>
      <c r="EV24" s="487"/>
      <c r="EW24" s="487"/>
      <c r="EX24" s="487"/>
      <c r="EY24" s="487"/>
      <c r="EZ24" s="487"/>
      <c r="FA24" s="487"/>
      <c r="FB24" s="487"/>
      <c r="FC24" s="487"/>
      <c r="FD24" s="487"/>
      <c r="FE24" s="582"/>
    </row>
    <row r="25" spans="1:161" s="22" customFormat="1" ht="34.5" customHeight="1">
      <c r="A25" s="520" t="s">
        <v>87</v>
      </c>
      <c r="B25" s="521"/>
      <c r="C25" s="521"/>
      <c r="D25" s="521"/>
      <c r="E25" s="521"/>
      <c r="F25" s="521"/>
      <c r="G25" s="521"/>
      <c r="H25" s="521"/>
      <c r="I25" s="521"/>
      <c r="J25" s="521"/>
      <c r="K25" s="521"/>
      <c r="L25" s="522"/>
      <c r="M25" s="523" t="s">
        <v>244</v>
      </c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4"/>
      <c r="AG25" s="524"/>
      <c r="AH25" s="524"/>
      <c r="AI25" s="524"/>
      <c r="AJ25" s="524"/>
      <c r="AK25" s="524"/>
      <c r="AL25" s="524"/>
      <c r="AM25" s="524"/>
      <c r="AN25" s="524"/>
      <c r="AO25" s="524"/>
      <c r="AP25" s="524"/>
      <c r="AQ25" s="525"/>
      <c r="AR25" s="563"/>
      <c r="AS25" s="564"/>
      <c r="AT25" s="564"/>
      <c r="AU25" s="564"/>
      <c r="AV25" s="564"/>
      <c r="AW25" s="564"/>
      <c r="AX25" s="564"/>
      <c r="AY25" s="564"/>
      <c r="AZ25" s="564"/>
      <c r="BA25" s="564"/>
      <c r="BB25" s="564"/>
      <c r="BC25" s="564"/>
      <c r="BD25" s="564"/>
      <c r="BE25" s="564"/>
      <c r="BF25" s="564"/>
      <c r="BG25" s="564"/>
      <c r="BH25" s="564"/>
      <c r="BI25" s="564"/>
      <c r="BJ25" s="564"/>
      <c r="BK25" s="565"/>
      <c r="BL25" s="536"/>
      <c r="BM25" s="468"/>
      <c r="BN25" s="468"/>
      <c r="BO25" s="468"/>
      <c r="BP25" s="468"/>
      <c r="BQ25" s="468"/>
      <c r="BR25" s="468"/>
      <c r="BS25" s="468"/>
      <c r="BT25" s="468"/>
      <c r="BU25" s="469"/>
      <c r="BV25" s="537"/>
      <c r="BW25" s="538"/>
      <c r="BX25" s="538"/>
      <c r="BY25" s="538"/>
      <c r="BZ25" s="538"/>
      <c r="CA25" s="538"/>
      <c r="CB25" s="538"/>
      <c r="CC25" s="538"/>
      <c r="CD25" s="538"/>
      <c r="CE25" s="539"/>
      <c r="CF25" s="526"/>
      <c r="CG25" s="527"/>
      <c r="CH25" s="527"/>
      <c r="CI25" s="527"/>
      <c r="CJ25" s="527"/>
      <c r="CK25" s="527"/>
      <c r="CL25" s="527"/>
      <c r="CM25" s="527"/>
      <c r="CN25" s="527"/>
      <c r="CO25" s="527"/>
      <c r="CP25" s="527"/>
      <c r="CQ25" s="527"/>
      <c r="CR25" s="527"/>
      <c r="CS25" s="527"/>
      <c r="CT25" s="527"/>
      <c r="CU25" s="528"/>
      <c r="CV25" s="526"/>
      <c r="CW25" s="527"/>
      <c r="CX25" s="527"/>
      <c r="CY25" s="527"/>
      <c r="CZ25" s="527"/>
      <c r="DA25" s="527"/>
      <c r="DB25" s="527"/>
      <c r="DC25" s="527"/>
      <c r="DD25" s="527"/>
      <c r="DE25" s="527"/>
      <c r="DF25" s="527"/>
      <c r="DG25" s="527"/>
      <c r="DH25" s="527"/>
      <c r="DI25" s="527"/>
      <c r="DJ25" s="527"/>
      <c r="DK25" s="528"/>
      <c r="DL25" s="592"/>
      <c r="DM25" s="593"/>
      <c r="DN25" s="593"/>
      <c r="DO25" s="593"/>
      <c r="DP25" s="593"/>
      <c r="DQ25" s="593"/>
      <c r="DR25" s="593"/>
      <c r="DS25" s="593"/>
      <c r="DT25" s="593"/>
      <c r="DU25" s="593"/>
      <c r="DV25" s="593"/>
      <c r="DW25" s="593"/>
      <c r="DX25" s="593"/>
      <c r="DY25" s="593"/>
      <c r="DZ25" s="594"/>
      <c r="EA25" s="492"/>
      <c r="EB25" s="487"/>
      <c r="EC25" s="487"/>
      <c r="ED25" s="487"/>
      <c r="EE25" s="487"/>
      <c r="EF25" s="487"/>
      <c r="EG25" s="487"/>
      <c r="EH25" s="487"/>
      <c r="EI25" s="487"/>
      <c r="EJ25" s="487"/>
      <c r="EK25" s="487"/>
      <c r="EL25" s="487"/>
      <c r="EM25" s="487"/>
      <c r="EN25" s="487"/>
      <c r="EO25" s="487"/>
      <c r="EP25" s="487"/>
      <c r="EQ25" s="487"/>
      <c r="ER25" s="487"/>
      <c r="ES25" s="487"/>
      <c r="ET25" s="487"/>
      <c r="EU25" s="487"/>
      <c r="EV25" s="487"/>
      <c r="EW25" s="487"/>
      <c r="EX25" s="487"/>
      <c r="EY25" s="487"/>
      <c r="EZ25" s="487"/>
      <c r="FA25" s="487"/>
      <c r="FB25" s="487"/>
      <c r="FC25" s="487"/>
      <c r="FD25" s="487"/>
      <c r="FE25" s="582"/>
    </row>
    <row r="26" spans="1:161" s="22" customFormat="1" ht="10.5" customHeight="1">
      <c r="A26" s="520" t="s">
        <v>91</v>
      </c>
      <c r="B26" s="521"/>
      <c r="C26" s="521"/>
      <c r="D26" s="521"/>
      <c r="E26" s="521"/>
      <c r="F26" s="521"/>
      <c r="G26" s="521"/>
      <c r="H26" s="521"/>
      <c r="I26" s="521"/>
      <c r="J26" s="521"/>
      <c r="K26" s="521"/>
      <c r="L26" s="522"/>
      <c r="M26" s="523" t="s">
        <v>255</v>
      </c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4"/>
      <c r="AC26" s="524"/>
      <c r="AD26" s="524"/>
      <c r="AE26" s="524"/>
      <c r="AF26" s="524"/>
      <c r="AG26" s="524"/>
      <c r="AH26" s="524"/>
      <c r="AI26" s="524"/>
      <c r="AJ26" s="524"/>
      <c r="AK26" s="524"/>
      <c r="AL26" s="524"/>
      <c r="AM26" s="524"/>
      <c r="AN26" s="524"/>
      <c r="AO26" s="524"/>
      <c r="AP26" s="524"/>
      <c r="AQ26" s="525"/>
      <c r="AR26" s="563"/>
      <c r="AS26" s="564"/>
      <c r="AT26" s="564"/>
      <c r="AU26" s="564"/>
      <c r="AV26" s="564"/>
      <c r="AW26" s="564"/>
      <c r="AX26" s="564"/>
      <c r="AY26" s="564"/>
      <c r="AZ26" s="564"/>
      <c r="BA26" s="564"/>
      <c r="BB26" s="564"/>
      <c r="BC26" s="564"/>
      <c r="BD26" s="564"/>
      <c r="BE26" s="564"/>
      <c r="BF26" s="564"/>
      <c r="BG26" s="564"/>
      <c r="BH26" s="564"/>
      <c r="BI26" s="564"/>
      <c r="BJ26" s="564"/>
      <c r="BK26" s="565"/>
      <c r="BL26" s="529" t="s">
        <v>325</v>
      </c>
      <c r="BM26" s="521"/>
      <c r="BN26" s="521"/>
      <c r="BO26" s="521"/>
      <c r="BP26" s="521"/>
      <c r="BQ26" s="521"/>
      <c r="BR26" s="521"/>
      <c r="BS26" s="521"/>
      <c r="BT26" s="521"/>
      <c r="BU26" s="522"/>
      <c r="BV26" s="569" t="s">
        <v>324</v>
      </c>
      <c r="BW26" s="570"/>
      <c r="BX26" s="570"/>
      <c r="BY26" s="570"/>
      <c r="BZ26" s="570"/>
      <c r="CA26" s="570"/>
      <c r="CB26" s="570"/>
      <c r="CC26" s="570"/>
      <c r="CD26" s="570"/>
      <c r="CE26" s="571"/>
      <c r="CF26" s="526"/>
      <c r="CG26" s="527"/>
      <c r="CH26" s="527"/>
      <c r="CI26" s="527"/>
      <c r="CJ26" s="527"/>
      <c r="CK26" s="527"/>
      <c r="CL26" s="527"/>
      <c r="CM26" s="527"/>
      <c r="CN26" s="527"/>
      <c r="CO26" s="527"/>
      <c r="CP26" s="527"/>
      <c r="CQ26" s="527"/>
      <c r="CR26" s="527"/>
      <c r="CS26" s="527"/>
      <c r="CT26" s="527"/>
      <c r="CU26" s="528"/>
      <c r="CV26" s="526"/>
      <c r="CW26" s="527"/>
      <c r="CX26" s="527"/>
      <c r="CY26" s="527"/>
      <c r="CZ26" s="527"/>
      <c r="DA26" s="527"/>
      <c r="DB26" s="527"/>
      <c r="DC26" s="527"/>
      <c r="DD26" s="527"/>
      <c r="DE26" s="527"/>
      <c r="DF26" s="527"/>
      <c r="DG26" s="527"/>
      <c r="DH26" s="527"/>
      <c r="DI26" s="527"/>
      <c r="DJ26" s="527"/>
      <c r="DK26" s="528"/>
      <c r="DL26" s="592"/>
      <c r="DM26" s="593"/>
      <c r="DN26" s="593"/>
      <c r="DO26" s="593"/>
      <c r="DP26" s="593"/>
      <c r="DQ26" s="593"/>
      <c r="DR26" s="593"/>
      <c r="DS26" s="593"/>
      <c r="DT26" s="593"/>
      <c r="DU26" s="593"/>
      <c r="DV26" s="593"/>
      <c r="DW26" s="593"/>
      <c r="DX26" s="593"/>
      <c r="DY26" s="593"/>
      <c r="DZ26" s="594"/>
      <c r="EA26" s="492"/>
      <c r="EB26" s="487"/>
      <c r="EC26" s="487"/>
      <c r="ED26" s="487"/>
      <c r="EE26" s="487"/>
      <c r="EF26" s="487"/>
      <c r="EG26" s="487"/>
      <c r="EH26" s="487"/>
      <c r="EI26" s="487"/>
      <c r="EJ26" s="487"/>
      <c r="EK26" s="487"/>
      <c r="EL26" s="487"/>
      <c r="EM26" s="487"/>
      <c r="EN26" s="487"/>
      <c r="EO26" s="487"/>
      <c r="EP26" s="487"/>
      <c r="EQ26" s="487"/>
      <c r="ER26" s="487"/>
      <c r="ES26" s="487"/>
      <c r="ET26" s="487"/>
      <c r="EU26" s="487"/>
      <c r="EV26" s="487"/>
      <c r="EW26" s="487"/>
      <c r="EX26" s="487"/>
      <c r="EY26" s="487"/>
      <c r="EZ26" s="487"/>
      <c r="FA26" s="487"/>
      <c r="FB26" s="487"/>
      <c r="FC26" s="487"/>
      <c r="FD26" s="487"/>
      <c r="FE26" s="582"/>
    </row>
    <row r="27" spans="1:161" s="22" customFormat="1" ht="10.5" customHeight="1">
      <c r="A27" s="572" t="s">
        <v>190</v>
      </c>
      <c r="B27" s="573"/>
      <c r="C27" s="573"/>
      <c r="D27" s="573"/>
      <c r="E27" s="573"/>
      <c r="F27" s="573"/>
      <c r="G27" s="573"/>
      <c r="H27" s="573"/>
      <c r="I27" s="573"/>
      <c r="J27" s="573"/>
      <c r="K27" s="573"/>
      <c r="L27" s="574"/>
      <c r="M27" s="577" t="s">
        <v>191</v>
      </c>
      <c r="N27" s="578"/>
      <c r="O27" s="578"/>
      <c r="P27" s="578"/>
      <c r="Q27" s="578"/>
      <c r="R27" s="578"/>
      <c r="S27" s="578"/>
      <c r="T27" s="578"/>
      <c r="U27" s="578"/>
      <c r="V27" s="578"/>
      <c r="W27" s="578"/>
      <c r="X27" s="578"/>
      <c r="Y27" s="578"/>
      <c r="Z27" s="578"/>
      <c r="AA27" s="578"/>
      <c r="AB27" s="578"/>
      <c r="AC27" s="578"/>
      <c r="AD27" s="578"/>
      <c r="AE27" s="578"/>
      <c r="AF27" s="578"/>
      <c r="AG27" s="578"/>
      <c r="AH27" s="578"/>
      <c r="AI27" s="578"/>
      <c r="AJ27" s="578"/>
      <c r="AK27" s="578"/>
      <c r="AL27" s="578"/>
      <c r="AM27" s="578"/>
      <c r="AN27" s="578"/>
      <c r="AO27" s="578"/>
      <c r="AP27" s="578"/>
      <c r="AQ27" s="579"/>
      <c r="AR27" s="563"/>
      <c r="AS27" s="564"/>
      <c r="AT27" s="564"/>
      <c r="AU27" s="564"/>
      <c r="AV27" s="564"/>
      <c r="AW27" s="564"/>
      <c r="AX27" s="564"/>
      <c r="AY27" s="564"/>
      <c r="AZ27" s="564"/>
      <c r="BA27" s="564"/>
      <c r="BB27" s="564"/>
      <c r="BC27" s="564"/>
      <c r="BD27" s="564"/>
      <c r="BE27" s="564"/>
      <c r="BF27" s="564"/>
      <c r="BG27" s="564"/>
      <c r="BH27" s="564"/>
      <c r="BI27" s="564"/>
      <c r="BJ27" s="564"/>
      <c r="BK27" s="565"/>
      <c r="BL27" s="529"/>
      <c r="BM27" s="521"/>
      <c r="BN27" s="521"/>
      <c r="BO27" s="521"/>
      <c r="BP27" s="521"/>
      <c r="BQ27" s="521"/>
      <c r="BR27" s="521"/>
      <c r="BS27" s="521"/>
      <c r="BT27" s="521"/>
      <c r="BU27" s="522"/>
      <c r="BV27" s="529"/>
      <c r="BW27" s="521"/>
      <c r="BX27" s="521"/>
      <c r="BY27" s="521"/>
      <c r="BZ27" s="521"/>
      <c r="CA27" s="521"/>
      <c r="CB27" s="521"/>
      <c r="CC27" s="521"/>
      <c r="CD27" s="521"/>
      <c r="CE27" s="522"/>
      <c r="CF27" s="526"/>
      <c r="CG27" s="527"/>
      <c r="CH27" s="527"/>
      <c r="CI27" s="527"/>
      <c r="CJ27" s="527"/>
      <c r="CK27" s="527"/>
      <c r="CL27" s="527"/>
      <c r="CM27" s="527"/>
      <c r="CN27" s="527"/>
      <c r="CO27" s="527"/>
      <c r="CP27" s="527"/>
      <c r="CQ27" s="527"/>
      <c r="CR27" s="527"/>
      <c r="CS27" s="527"/>
      <c r="CT27" s="527"/>
      <c r="CU27" s="528"/>
      <c r="CV27" s="526"/>
      <c r="CW27" s="527"/>
      <c r="CX27" s="527"/>
      <c r="CY27" s="527"/>
      <c r="CZ27" s="527"/>
      <c r="DA27" s="527"/>
      <c r="DB27" s="527"/>
      <c r="DC27" s="527"/>
      <c r="DD27" s="527"/>
      <c r="DE27" s="527"/>
      <c r="DF27" s="527"/>
      <c r="DG27" s="527"/>
      <c r="DH27" s="527"/>
      <c r="DI27" s="527"/>
      <c r="DJ27" s="527"/>
      <c r="DK27" s="528"/>
      <c r="DL27" s="592"/>
      <c r="DM27" s="593"/>
      <c r="DN27" s="593"/>
      <c r="DO27" s="593"/>
      <c r="DP27" s="593"/>
      <c r="DQ27" s="593"/>
      <c r="DR27" s="593"/>
      <c r="DS27" s="593"/>
      <c r="DT27" s="593"/>
      <c r="DU27" s="593"/>
      <c r="DV27" s="593"/>
      <c r="DW27" s="593"/>
      <c r="DX27" s="593"/>
      <c r="DY27" s="593"/>
      <c r="DZ27" s="594"/>
      <c r="EA27" s="492"/>
      <c r="EB27" s="487"/>
      <c r="EC27" s="487"/>
      <c r="ED27" s="487"/>
      <c r="EE27" s="487"/>
      <c r="EF27" s="487"/>
      <c r="EG27" s="487"/>
      <c r="EH27" s="487"/>
      <c r="EI27" s="487"/>
      <c r="EJ27" s="487"/>
      <c r="EK27" s="487"/>
      <c r="EL27" s="487"/>
      <c r="EM27" s="487"/>
      <c r="EN27" s="487"/>
      <c r="EO27" s="487"/>
      <c r="EP27" s="487"/>
      <c r="EQ27" s="487"/>
      <c r="ER27" s="487"/>
      <c r="ES27" s="487"/>
      <c r="ET27" s="487"/>
      <c r="EU27" s="487"/>
      <c r="EV27" s="487"/>
      <c r="EW27" s="487"/>
      <c r="EX27" s="487"/>
      <c r="EY27" s="487"/>
      <c r="EZ27" s="487"/>
      <c r="FA27" s="487"/>
      <c r="FB27" s="487"/>
      <c r="FC27" s="487"/>
      <c r="FD27" s="487"/>
      <c r="FE27" s="582"/>
    </row>
    <row r="28" spans="1:161" ht="10.5" customHeight="1">
      <c r="A28" s="520" t="s">
        <v>95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2"/>
      <c r="M28" s="523" t="s">
        <v>192</v>
      </c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24"/>
      <c r="AJ28" s="524"/>
      <c r="AK28" s="524"/>
      <c r="AL28" s="524"/>
      <c r="AM28" s="524"/>
      <c r="AN28" s="524"/>
      <c r="AO28" s="524"/>
      <c r="AP28" s="524"/>
      <c r="AQ28" s="525"/>
      <c r="AR28" s="563"/>
      <c r="AS28" s="564"/>
      <c r="AT28" s="564"/>
      <c r="AU28" s="564"/>
      <c r="AV28" s="564"/>
      <c r="AW28" s="564"/>
      <c r="AX28" s="564"/>
      <c r="AY28" s="564"/>
      <c r="AZ28" s="564"/>
      <c r="BA28" s="564"/>
      <c r="BB28" s="564"/>
      <c r="BC28" s="564"/>
      <c r="BD28" s="564"/>
      <c r="BE28" s="564"/>
      <c r="BF28" s="564"/>
      <c r="BG28" s="564"/>
      <c r="BH28" s="564"/>
      <c r="BI28" s="564"/>
      <c r="BJ28" s="564"/>
      <c r="BK28" s="565"/>
      <c r="BL28" s="529" t="s">
        <v>326</v>
      </c>
      <c r="BM28" s="521"/>
      <c r="BN28" s="521"/>
      <c r="BO28" s="521"/>
      <c r="BP28" s="521"/>
      <c r="BQ28" s="521"/>
      <c r="BR28" s="521"/>
      <c r="BS28" s="521"/>
      <c r="BT28" s="521"/>
      <c r="BU28" s="522"/>
      <c r="BV28" s="529" t="s">
        <v>324</v>
      </c>
      <c r="BW28" s="521"/>
      <c r="BX28" s="521"/>
      <c r="BY28" s="521"/>
      <c r="BZ28" s="521"/>
      <c r="CA28" s="521"/>
      <c r="CB28" s="521"/>
      <c r="CC28" s="521"/>
      <c r="CD28" s="521"/>
      <c r="CE28" s="522"/>
      <c r="CF28" s="526">
        <v>45</v>
      </c>
      <c r="CG28" s="527"/>
      <c r="CH28" s="527"/>
      <c r="CI28" s="527"/>
      <c r="CJ28" s="527"/>
      <c r="CK28" s="527"/>
      <c r="CL28" s="527"/>
      <c r="CM28" s="527"/>
      <c r="CN28" s="527"/>
      <c r="CO28" s="527"/>
      <c r="CP28" s="527"/>
      <c r="CQ28" s="527"/>
      <c r="CR28" s="527"/>
      <c r="CS28" s="527"/>
      <c r="CT28" s="527"/>
      <c r="CU28" s="528"/>
      <c r="CV28" s="526">
        <v>100</v>
      </c>
      <c r="CW28" s="527"/>
      <c r="CX28" s="527"/>
      <c r="CY28" s="527"/>
      <c r="CZ28" s="527"/>
      <c r="DA28" s="527"/>
      <c r="DB28" s="527"/>
      <c r="DC28" s="527"/>
      <c r="DD28" s="527"/>
      <c r="DE28" s="527"/>
      <c r="DF28" s="527"/>
      <c r="DG28" s="527"/>
      <c r="DH28" s="527"/>
      <c r="DI28" s="527"/>
      <c r="DJ28" s="527"/>
      <c r="DK28" s="528"/>
      <c r="DL28" s="592"/>
      <c r="DM28" s="593"/>
      <c r="DN28" s="593"/>
      <c r="DO28" s="593"/>
      <c r="DP28" s="593"/>
      <c r="DQ28" s="593"/>
      <c r="DR28" s="593"/>
      <c r="DS28" s="593"/>
      <c r="DT28" s="593"/>
      <c r="DU28" s="593"/>
      <c r="DV28" s="593"/>
      <c r="DW28" s="593"/>
      <c r="DX28" s="593"/>
      <c r="DY28" s="593"/>
      <c r="DZ28" s="594"/>
      <c r="EA28" s="492"/>
      <c r="EB28" s="487"/>
      <c r="EC28" s="487"/>
      <c r="ED28" s="487"/>
      <c r="EE28" s="487"/>
      <c r="EF28" s="487"/>
      <c r="EG28" s="487"/>
      <c r="EH28" s="487"/>
      <c r="EI28" s="487"/>
      <c r="EJ28" s="487"/>
      <c r="EK28" s="487"/>
      <c r="EL28" s="487"/>
      <c r="EM28" s="487"/>
      <c r="EN28" s="487"/>
      <c r="EO28" s="487"/>
      <c r="EP28" s="487"/>
      <c r="EQ28" s="487"/>
      <c r="ER28" s="487"/>
      <c r="ES28" s="487"/>
      <c r="ET28" s="487"/>
      <c r="EU28" s="487"/>
      <c r="EV28" s="487"/>
      <c r="EW28" s="487"/>
      <c r="EX28" s="487"/>
      <c r="EY28" s="487"/>
      <c r="EZ28" s="487"/>
      <c r="FA28" s="487"/>
      <c r="FB28" s="487"/>
      <c r="FC28" s="487"/>
      <c r="FD28" s="487"/>
      <c r="FE28" s="582"/>
    </row>
    <row r="29" spans="1:161" s="22" customFormat="1" ht="33" customHeight="1">
      <c r="A29" s="520" t="s">
        <v>97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2"/>
      <c r="M29" s="523" t="s">
        <v>193</v>
      </c>
      <c r="N29" s="524"/>
      <c r="O29" s="524"/>
      <c r="P29" s="524"/>
      <c r="Q29" s="524"/>
      <c r="R29" s="524"/>
      <c r="S29" s="524"/>
      <c r="T29" s="524"/>
      <c r="U29" s="524"/>
      <c r="V29" s="524"/>
      <c r="W29" s="524"/>
      <c r="X29" s="524"/>
      <c r="Y29" s="524"/>
      <c r="Z29" s="524"/>
      <c r="AA29" s="524"/>
      <c r="AB29" s="524"/>
      <c r="AC29" s="524"/>
      <c r="AD29" s="524"/>
      <c r="AE29" s="524"/>
      <c r="AF29" s="524"/>
      <c r="AG29" s="524"/>
      <c r="AH29" s="524"/>
      <c r="AI29" s="524"/>
      <c r="AJ29" s="524"/>
      <c r="AK29" s="524"/>
      <c r="AL29" s="524"/>
      <c r="AM29" s="524"/>
      <c r="AN29" s="524"/>
      <c r="AO29" s="524"/>
      <c r="AP29" s="524"/>
      <c r="AQ29" s="525"/>
      <c r="AR29" s="563"/>
      <c r="AS29" s="564"/>
      <c r="AT29" s="564"/>
      <c r="AU29" s="564"/>
      <c r="AV29" s="564"/>
      <c r="AW29" s="564"/>
      <c r="AX29" s="564"/>
      <c r="AY29" s="564"/>
      <c r="AZ29" s="564"/>
      <c r="BA29" s="564"/>
      <c r="BB29" s="564"/>
      <c r="BC29" s="564"/>
      <c r="BD29" s="564"/>
      <c r="BE29" s="564"/>
      <c r="BF29" s="564"/>
      <c r="BG29" s="564"/>
      <c r="BH29" s="564"/>
      <c r="BI29" s="564"/>
      <c r="BJ29" s="564"/>
      <c r="BK29" s="565"/>
      <c r="BL29" s="529"/>
      <c r="BM29" s="521"/>
      <c r="BN29" s="521"/>
      <c r="BO29" s="521"/>
      <c r="BP29" s="521"/>
      <c r="BQ29" s="521"/>
      <c r="BR29" s="521"/>
      <c r="BS29" s="521"/>
      <c r="BT29" s="521"/>
      <c r="BU29" s="522"/>
      <c r="BV29" s="529"/>
      <c r="BW29" s="521"/>
      <c r="BX29" s="521"/>
      <c r="BY29" s="521"/>
      <c r="BZ29" s="521"/>
      <c r="CA29" s="521"/>
      <c r="CB29" s="521"/>
      <c r="CC29" s="521"/>
      <c r="CD29" s="521"/>
      <c r="CE29" s="522"/>
      <c r="CF29" s="526"/>
      <c r="CG29" s="527"/>
      <c r="CH29" s="527"/>
      <c r="CI29" s="527"/>
      <c r="CJ29" s="527"/>
      <c r="CK29" s="527"/>
      <c r="CL29" s="527"/>
      <c r="CM29" s="527"/>
      <c r="CN29" s="527"/>
      <c r="CO29" s="527"/>
      <c r="CP29" s="527"/>
      <c r="CQ29" s="527"/>
      <c r="CR29" s="527"/>
      <c r="CS29" s="527"/>
      <c r="CT29" s="527"/>
      <c r="CU29" s="528"/>
      <c r="CV29" s="526"/>
      <c r="CW29" s="527"/>
      <c r="CX29" s="527"/>
      <c r="CY29" s="527"/>
      <c r="CZ29" s="527"/>
      <c r="DA29" s="527"/>
      <c r="DB29" s="527"/>
      <c r="DC29" s="527"/>
      <c r="DD29" s="527"/>
      <c r="DE29" s="527"/>
      <c r="DF29" s="527"/>
      <c r="DG29" s="527"/>
      <c r="DH29" s="527"/>
      <c r="DI29" s="527"/>
      <c r="DJ29" s="527"/>
      <c r="DK29" s="528"/>
      <c r="DL29" s="592"/>
      <c r="DM29" s="593"/>
      <c r="DN29" s="593"/>
      <c r="DO29" s="593"/>
      <c r="DP29" s="593"/>
      <c r="DQ29" s="593"/>
      <c r="DR29" s="593"/>
      <c r="DS29" s="593"/>
      <c r="DT29" s="593"/>
      <c r="DU29" s="593"/>
      <c r="DV29" s="593"/>
      <c r="DW29" s="593"/>
      <c r="DX29" s="593"/>
      <c r="DY29" s="593"/>
      <c r="DZ29" s="594"/>
      <c r="EA29" s="492"/>
      <c r="EB29" s="487"/>
      <c r="EC29" s="487"/>
      <c r="ED29" s="487"/>
      <c r="EE29" s="487"/>
      <c r="EF29" s="487"/>
      <c r="EG29" s="487"/>
      <c r="EH29" s="487"/>
      <c r="EI29" s="487"/>
      <c r="EJ29" s="487"/>
      <c r="EK29" s="487"/>
      <c r="EL29" s="487"/>
      <c r="EM29" s="487"/>
      <c r="EN29" s="487"/>
      <c r="EO29" s="487"/>
      <c r="EP29" s="487"/>
      <c r="EQ29" s="487"/>
      <c r="ER29" s="487"/>
      <c r="ES29" s="487"/>
      <c r="ET29" s="487"/>
      <c r="EU29" s="487"/>
      <c r="EV29" s="487"/>
      <c r="EW29" s="487"/>
      <c r="EX29" s="487"/>
      <c r="EY29" s="487"/>
      <c r="EZ29" s="487"/>
      <c r="FA29" s="487"/>
      <c r="FB29" s="487"/>
      <c r="FC29" s="487"/>
      <c r="FD29" s="487"/>
      <c r="FE29" s="582"/>
    </row>
    <row r="30" spans="1:161" s="22" customFormat="1" ht="12.75" customHeight="1">
      <c r="A30" s="553" t="s">
        <v>194</v>
      </c>
      <c r="B30" s="554"/>
      <c r="C30" s="554"/>
      <c r="D30" s="554"/>
      <c r="E30" s="554"/>
      <c r="F30" s="554"/>
      <c r="G30" s="554"/>
      <c r="H30" s="554"/>
      <c r="I30" s="554"/>
      <c r="J30" s="554"/>
      <c r="K30" s="554"/>
      <c r="L30" s="555"/>
      <c r="M30" s="586" t="s">
        <v>195</v>
      </c>
      <c r="N30" s="587"/>
      <c r="O30" s="587"/>
      <c r="P30" s="587"/>
      <c r="Q30" s="587"/>
      <c r="R30" s="587"/>
      <c r="S30" s="587"/>
      <c r="T30" s="587"/>
      <c r="U30" s="587"/>
      <c r="V30" s="587"/>
      <c r="W30" s="587"/>
      <c r="X30" s="587"/>
      <c r="Y30" s="587"/>
      <c r="Z30" s="587"/>
      <c r="AA30" s="587"/>
      <c r="AB30" s="587"/>
      <c r="AC30" s="587"/>
      <c r="AD30" s="587"/>
      <c r="AE30" s="587"/>
      <c r="AF30" s="587"/>
      <c r="AG30" s="587"/>
      <c r="AH30" s="587"/>
      <c r="AI30" s="587"/>
      <c r="AJ30" s="587"/>
      <c r="AK30" s="587"/>
      <c r="AL30" s="587"/>
      <c r="AM30" s="587"/>
      <c r="AN30" s="587"/>
      <c r="AO30" s="587"/>
      <c r="AP30" s="587"/>
      <c r="AQ30" s="588"/>
      <c r="AR30" s="563"/>
      <c r="AS30" s="564"/>
      <c r="AT30" s="564"/>
      <c r="AU30" s="564"/>
      <c r="AV30" s="564"/>
      <c r="AW30" s="564"/>
      <c r="AX30" s="564"/>
      <c r="AY30" s="564"/>
      <c r="AZ30" s="564"/>
      <c r="BA30" s="564"/>
      <c r="BB30" s="564"/>
      <c r="BC30" s="564"/>
      <c r="BD30" s="564"/>
      <c r="BE30" s="564"/>
      <c r="BF30" s="564"/>
      <c r="BG30" s="564"/>
      <c r="BH30" s="564"/>
      <c r="BI30" s="564"/>
      <c r="BJ30" s="564"/>
      <c r="BK30" s="565"/>
      <c r="BL30" s="536"/>
      <c r="BM30" s="468"/>
      <c r="BN30" s="468"/>
      <c r="BO30" s="468"/>
      <c r="BP30" s="468"/>
      <c r="BQ30" s="468"/>
      <c r="BR30" s="468"/>
      <c r="BS30" s="468"/>
      <c r="BT30" s="468"/>
      <c r="BU30" s="469"/>
      <c r="BV30" s="536"/>
      <c r="BW30" s="468"/>
      <c r="BX30" s="468"/>
      <c r="BY30" s="468"/>
      <c r="BZ30" s="468"/>
      <c r="CA30" s="468"/>
      <c r="CB30" s="468"/>
      <c r="CC30" s="468"/>
      <c r="CD30" s="468"/>
      <c r="CE30" s="469"/>
      <c r="CF30" s="526"/>
      <c r="CG30" s="527"/>
      <c r="CH30" s="527"/>
      <c r="CI30" s="527"/>
      <c r="CJ30" s="527"/>
      <c r="CK30" s="527"/>
      <c r="CL30" s="527"/>
      <c r="CM30" s="527"/>
      <c r="CN30" s="527"/>
      <c r="CO30" s="527"/>
      <c r="CP30" s="527"/>
      <c r="CQ30" s="527"/>
      <c r="CR30" s="527"/>
      <c r="CS30" s="527"/>
      <c r="CT30" s="527"/>
      <c r="CU30" s="528"/>
      <c r="CV30" s="526"/>
      <c r="CW30" s="527"/>
      <c r="CX30" s="527"/>
      <c r="CY30" s="527"/>
      <c r="CZ30" s="527"/>
      <c r="DA30" s="527"/>
      <c r="DB30" s="527"/>
      <c r="DC30" s="527"/>
      <c r="DD30" s="527"/>
      <c r="DE30" s="527"/>
      <c r="DF30" s="527"/>
      <c r="DG30" s="527"/>
      <c r="DH30" s="527"/>
      <c r="DI30" s="527"/>
      <c r="DJ30" s="527"/>
      <c r="DK30" s="528"/>
      <c r="DL30" s="592"/>
      <c r="DM30" s="593"/>
      <c r="DN30" s="593"/>
      <c r="DO30" s="593"/>
      <c r="DP30" s="593"/>
      <c r="DQ30" s="593"/>
      <c r="DR30" s="593"/>
      <c r="DS30" s="593"/>
      <c r="DT30" s="593"/>
      <c r="DU30" s="593"/>
      <c r="DV30" s="593"/>
      <c r="DW30" s="593"/>
      <c r="DX30" s="593"/>
      <c r="DY30" s="593"/>
      <c r="DZ30" s="594"/>
      <c r="EA30" s="492"/>
      <c r="EB30" s="487"/>
      <c r="EC30" s="487"/>
      <c r="ED30" s="487"/>
      <c r="EE30" s="487"/>
      <c r="EF30" s="487"/>
      <c r="EG30" s="487"/>
      <c r="EH30" s="487"/>
      <c r="EI30" s="487"/>
      <c r="EJ30" s="487"/>
      <c r="EK30" s="487"/>
      <c r="EL30" s="487"/>
      <c r="EM30" s="487"/>
      <c r="EN30" s="487"/>
      <c r="EO30" s="487"/>
      <c r="EP30" s="487"/>
      <c r="EQ30" s="487"/>
      <c r="ER30" s="487"/>
      <c r="ES30" s="487"/>
      <c r="ET30" s="487"/>
      <c r="EU30" s="487"/>
      <c r="EV30" s="487"/>
      <c r="EW30" s="487"/>
      <c r="EX30" s="487"/>
      <c r="EY30" s="487"/>
      <c r="EZ30" s="487"/>
      <c r="FA30" s="487"/>
      <c r="FB30" s="487"/>
      <c r="FC30" s="487"/>
      <c r="FD30" s="487"/>
      <c r="FE30" s="582"/>
    </row>
    <row r="31" spans="1:161" s="22" customFormat="1" ht="22.5" customHeight="1">
      <c r="A31" s="467" t="s">
        <v>196</v>
      </c>
      <c r="B31" s="468"/>
      <c r="C31" s="468"/>
      <c r="D31" s="468"/>
      <c r="E31" s="468"/>
      <c r="F31" s="468"/>
      <c r="G31" s="468"/>
      <c r="H31" s="468"/>
      <c r="I31" s="468"/>
      <c r="J31" s="468"/>
      <c r="K31" s="468"/>
      <c r="L31" s="469"/>
      <c r="M31" s="547" t="s">
        <v>251</v>
      </c>
      <c r="N31" s="548"/>
      <c r="O31" s="548"/>
      <c r="P31" s="548"/>
      <c r="Q31" s="548"/>
      <c r="R31" s="548"/>
      <c r="S31" s="548"/>
      <c r="T31" s="548"/>
      <c r="U31" s="548"/>
      <c r="V31" s="548"/>
      <c r="W31" s="548"/>
      <c r="X31" s="548"/>
      <c r="Y31" s="548"/>
      <c r="Z31" s="548"/>
      <c r="AA31" s="548"/>
      <c r="AB31" s="548"/>
      <c r="AC31" s="548"/>
      <c r="AD31" s="548"/>
      <c r="AE31" s="548"/>
      <c r="AF31" s="548"/>
      <c r="AG31" s="548"/>
      <c r="AH31" s="548"/>
      <c r="AI31" s="548"/>
      <c r="AJ31" s="548"/>
      <c r="AK31" s="548"/>
      <c r="AL31" s="548"/>
      <c r="AM31" s="548"/>
      <c r="AN31" s="548"/>
      <c r="AO31" s="548"/>
      <c r="AP31" s="548"/>
      <c r="AQ31" s="549"/>
      <c r="AR31" s="563"/>
      <c r="AS31" s="564"/>
      <c r="AT31" s="564"/>
      <c r="AU31" s="564"/>
      <c r="AV31" s="564"/>
      <c r="AW31" s="564"/>
      <c r="AX31" s="564"/>
      <c r="AY31" s="564"/>
      <c r="AZ31" s="564"/>
      <c r="BA31" s="564"/>
      <c r="BB31" s="564"/>
      <c r="BC31" s="564"/>
      <c r="BD31" s="564"/>
      <c r="BE31" s="564"/>
      <c r="BF31" s="564"/>
      <c r="BG31" s="564"/>
      <c r="BH31" s="564"/>
      <c r="BI31" s="564"/>
      <c r="BJ31" s="564"/>
      <c r="BK31" s="565"/>
      <c r="BL31" s="529" t="s">
        <v>285</v>
      </c>
      <c r="BM31" s="521"/>
      <c r="BN31" s="521"/>
      <c r="BO31" s="521"/>
      <c r="BP31" s="521"/>
      <c r="BQ31" s="521"/>
      <c r="BR31" s="521"/>
      <c r="BS31" s="521"/>
      <c r="BT31" s="521"/>
      <c r="BU31" s="522"/>
      <c r="BV31" s="529" t="s">
        <v>329</v>
      </c>
      <c r="BW31" s="521"/>
      <c r="BX31" s="521"/>
      <c r="BY31" s="521"/>
      <c r="BZ31" s="521"/>
      <c r="CA31" s="521"/>
      <c r="CB31" s="521"/>
      <c r="CC31" s="521"/>
      <c r="CD31" s="521"/>
      <c r="CE31" s="522"/>
      <c r="CF31" s="526">
        <v>60</v>
      </c>
      <c r="CG31" s="527"/>
      <c r="CH31" s="527"/>
      <c r="CI31" s="527"/>
      <c r="CJ31" s="527"/>
      <c r="CK31" s="527"/>
      <c r="CL31" s="527"/>
      <c r="CM31" s="527"/>
      <c r="CN31" s="527"/>
      <c r="CO31" s="527"/>
      <c r="CP31" s="527"/>
      <c r="CQ31" s="527"/>
      <c r="CR31" s="527"/>
      <c r="CS31" s="527"/>
      <c r="CT31" s="527"/>
      <c r="CU31" s="528"/>
      <c r="CV31" s="526">
        <v>100</v>
      </c>
      <c r="CW31" s="527"/>
      <c r="CX31" s="527"/>
      <c r="CY31" s="527"/>
      <c r="CZ31" s="527"/>
      <c r="DA31" s="527"/>
      <c r="DB31" s="527"/>
      <c r="DC31" s="527"/>
      <c r="DD31" s="527"/>
      <c r="DE31" s="527"/>
      <c r="DF31" s="527"/>
      <c r="DG31" s="527"/>
      <c r="DH31" s="527"/>
      <c r="DI31" s="527"/>
      <c r="DJ31" s="527"/>
      <c r="DK31" s="528"/>
      <c r="DL31" s="592"/>
      <c r="DM31" s="593"/>
      <c r="DN31" s="593"/>
      <c r="DO31" s="593"/>
      <c r="DP31" s="593"/>
      <c r="DQ31" s="593"/>
      <c r="DR31" s="593"/>
      <c r="DS31" s="593"/>
      <c r="DT31" s="593"/>
      <c r="DU31" s="593"/>
      <c r="DV31" s="593"/>
      <c r="DW31" s="593"/>
      <c r="DX31" s="593"/>
      <c r="DY31" s="593"/>
      <c r="DZ31" s="594"/>
      <c r="EA31" s="492"/>
      <c r="EB31" s="487"/>
      <c r="EC31" s="487"/>
      <c r="ED31" s="487"/>
      <c r="EE31" s="487"/>
      <c r="EF31" s="487"/>
      <c r="EG31" s="487"/>
      <c r="EH31" s="487"/>
      <c r="EI31" s="487"/>
      <c r="EJ31" s="487"/>
      <c r="EK31" s="487"/>
      <c r="EL31" s="487"/>
      <c r="EM31" s="487"/>
      <c r="EN31" s="487"/>
      <c r="EO31" s="487"/>
      <c r="EP31" s="487"/>
      <c r="EQ31" s="487"/>
      <c r="ER31" s="487"/>
      <c r="ES31" s="487"/>
      <c r="ET31" s="487"/>
      <c r="EU31" s="487"/>
      <c r="EV31" s="487"/>
      <c r="EW31" s="487"/>
      <c r="EX31" s="487"/>
      <c r="EY31" s="487"/>
      <c r="EZ31" s="487"/>
      <c r="FA31" s="487"/>
      <c r="FB31" s="487"/>
      <c r="FC31" s="487"/>
      <c r="FD31" s="487"/>
      <c r="FE31" s="582"/>
    </row>
    <row r="32" spans="1:161" s="22" customFormat="1" ht="12.75" customHeight="1">
      <c r="A32" s="467" t="s">
        <v>197</v>
      </c>
      <c r="B32" s="468"/>
      <c r="C32" s="468"/>
      <c r="D32" s="468"/>
      <c r="E32" s="468"/>
      <c r="F32" s="468"/>
      <c r="G32" s="468"/>
      <c r="H32" s="468"/>
      <c r="I32" s="468"/>
      <c r="J32" s="468"/>
      <c r="K32" s="468"/>
      <c r="L32" s="469"/>
      <c r="M32" s="547" t="s">
        <v>250</v>
      </c>
      <c r="N32" s="548"/>
      <c r="O32" s="548"/>
      <c r="P32" s="548"/>
      <c r="Q32" s="548"/>
      <c r="R32" s="548"/>
      <c r="S32" s="548"/>
      <c r="T32" s="548"/>
      <c r="U32" s="548"/>
      <c r="V32" s="548"/>
      <c r="W32" s="548"/>
      <c r="X32" s="548"/>
      <c r="Y32" s="548"/>
      <c r="Z32" s="548"/>
      <c r="AA32" s="548"/>
      <c r="AB32" s="548"/>
      <c r="AC32" s="548"/>
      <c r="AD32" s="548"/>
      <c r="AE32" s="548"/>
      <c r="AF32" s="548"/>
      <c r="AG32" s="548"/>
      <c r="AH32" s="548"/>
      <c r="AI32" s="548"/>
      <c r="AJ32" s="548"/>
      <c r="AK32" s="548"/>
      <c r="AL32" s="548"/>
      <c r="AM32" s="548"/>
      <c r="AN32" s="548"/>
      <c r="AO32" s="548"/>
      <c r="AP32" s="548"/>
      <c r="AQ32" s="549"/>
      <c r="AR32" s="563"/>
      <c r="AS32" s="564"/>
      <c r="AT32" s="564"/>
      <c r="AU32" s="564"/>
      <c r="AV32" s="564"/>
      <c r="AW32" s="564"/>
      <c r="AX32" s="564"/>
      <c r="AY32" s="564"/>
      <c r="AZ32" s="564"/>
      <c r="BA32" s="564"/>
      <c r="BB32" s="564"/>
      <c r="BC32" s="564"/>
      <c r="BD32" s="564"/>
      <c r="BE32" s="564"/>
      <c r="BF32" s="564"/>
      <c r="BG32" s="564"/>
      <c r="BH32" s="564"/>
      <c r="BI32" s="564"/>
      <c r="BJ32" s="564"/>
      <c r="BK32" s="565"/>
      <c r="BL32" s="529" t="s">
        <v>285</v>
      </c>
      <c r="BM32" s="521"/>
      <c r="BN32" s="521"/>
      <c r="BO32" s="521"/>
      <c r="BP32" s="521"/>
      <c r="BQ32" s="521"/>
      <c r="BR32" s="521"/>
      <c r="BS32" s="521"/>
      <c r="BT32" s="521"/>
      <c r="BU32" s="522"/>
      <c r="BV32" s="529" t="s">
        <v>324</v>
      </c>
      <c r="BW32" s="521"/>
      <c r="BX32" s="521"/>
      <c r="BY32" s="521"/>
      <c r="BZ32" s="521"/>
      <c r="CA32" s="521"/>
      <c r="CB32" s="521"/>
      <c r="CC32" s="521"/>
      <c r="CD32" s="521"/>
      <c r="CE32" s="522"/>
      <c r="CF32" s="526">
        <v>50</v>
      </c>
      <c r="CG32" s="527"/>
      <c r="CH32" s="527"/>
      <c r="CI32" s="527"/>
      <c r="CJ32" s="527"/>
      <c r="CK32" s="527"/>
      <c r="CL32" s="527"/>
      <c r="CM32" s="527"/>
      <c r="CN32" s="527"/>
      <c r="CO32" s="527"/>
      <c r="CP32" s="527"/>
      <c r="CQ32" s="527"/>
      <c r="CR32" s="527"/>
      <c r="CS32" s="527"/>
      <c r="CT32" s="527"/>
      <c r="CU32" s="528"/>
      <c r="CV32" s="526">
        <v>100</v>
      </c>
      <c r="CW32" s="527"/>
      <c r="CX32" s="527"/>
      <c r="CY32" s="527"/>
      <c r="CZ32" s="527"/>
      <c r="DA32" s="527"/>
      <c r="DB32" s="527"/>
      <c r="DC32" s="527"/>
      <c r="DD32" s="527"/>
      <c r="DE32" s="527"/>
      <c r="DF32" s="527"/>
      <c r="DG32" s="527"/>
      <c r="DH32" s="527"/>
      <c r="DI32" s="527"/>
      <c r="DJ32" s="527"/>
      <c r="DK32" s="528"/>
      <c r="DL32" s="592"/>
      <c r="DM32" s="593"/>
      <c r="DN32" s="593"/>
      <c r="DO32" s="593"/>
      <c r="DP32" s="593"/>
      <c r="DQ32" s="593"/>
      <c r="DR32" s="593"/>
      <c r="DS32" s="593"/>
      <c r="DT32" s="593"/>
      <c r="DU32" s="593"/>
      <c r="DV32" s="593"/>
      <c r="DW32" s="593"/>
      <c r="DX32" s="593"/>
      <c r="DY32" s="593"/>
      <c r="DZ32" s="594"/>
      <c r="EA32" s="492"/>
      <c r="EB32" s="487"/>
      <c r="EC32" s="487"/>
      <c r="ED32" s="487"/>
      <c r="EE32" s="487"/>
      <c r="EF32" s="487"/>
      <c r="EG32" s="487"/>
      <c r="EH32" s="487"/>
      <c r="EI32" s="487"/>
      <c r="EJ32" s="487"/>
      <c r="EK32" s="487"/>
      <c r="EL32" s="487"/>
      <c r="EM32" s="487"/>
      <c r="EN32" s="487"/>
      <c r="EO32" s="487"/>
      <c r="EP32" s="487"/>
      <c r="EQ32" s="487"/>
      <c r="ER32" s="487"/>
      <c r="ES32" s="487"/>
      <c r="ET32" s="487"/>
      <c r="EU32" s="487"/>
      <c r="EV32" s="487"/>
      <c r="EW32" s="487"/>
      <c r="EX32" s="487"/>
      <c r="EY32" s="487"/>
      <c r="EZ32" s="487"/>
      <c r="FA32" s="487"/>
      <c r="FB32" s="487"/>
      <c r="FC32" s="487"/>
      <c r="FD32" s="487"/>
      <c r="FE32" s="582"/>
    </row>
    <row r="33" spans="1:161" s="22" customFormat="1" ht="12.75" customHeight="1">
      <c r="A33" s="467" t="s">
        <v>198</v>
      </c>
      <c r="B33" s="468"/>
      <c r="C33" s="468"/>
      <c r="D33" s="468"/>
      <c r="E33" s="468"/>
      <c r="F33" s="468"/>
      <c r="G33" s="468"/>
      <c r="H33" s="468"/>
      <c r="I33" s="468"/>
      <c r="J33" s="468"/>
      <c r="K33" s="468"/>
      <c r="L33" s="469"/>
      <c r="M33" s="547" t="s">
        <v>249</v>
      </c>
      <c r="N33" s="548"/>
      <c r="O33" s="548"/>
      <c r="P33" s="548"/>
      <c r="Q33" s="548"/>
      <c r="R33" s="548"/>
      <c r="S33" s="548"/>
      <c r="T33" s="548"/>
      <c r="U33" s="548"/>
      <c r="V33" s="548"/>
      <c r="W33" s="548"/>
      <c r="X33" s="548"/>
      <c r="Y33" s="548"/>
      <c r="Z33" s="548"/>
      <c r="AA33" s="548"/>
      <c r="AB33" s="548"/>
      <c r="AC33" s="548"/>
      <c r="AD33" s="548"/>
      <c r="AE33" s="548"/>
      <c r="AF33" s="548"/>
      <c r="AG33" s="548"/>
      <c r="AH33" s="548"/>
      <c r="AI33" s="548"/>
      <c r="AJ33" s="548"/>
      <c r="AK33" s="548"/>
      <c r="AL33" s="548"/>
      <c r="AM33" s="548"/>
      <c r="AN33" s="548"/>
      <c r="AO33" s="548"/>
      <c r="AP33" s="548"/>
      <c r="AQ33" s="549"/>
      <c r="AR33" s="563"/>
      <c r="AS33" s="564"/>
      <c r="AT33" s="564"/>
      <c r="AU33" s="564"/>
      <c r="AV33" s="564"/>
      <c r="AW33" s="564"/>
      <c r="AX33" s="564"/>
      <c r="AY33" s="564"/>
      <c r="AZ33" s="564"/>
      <c r="BA33" s="564"/>
      <c r="BB33" s="564"/>
      <c r="BC33" s="564"/>
      <c r="BD33" s="564"/>
      <c r="BE33" s="564"/>
      <c r="BF33" s="564"/>
      <c r="BG33" s="564"/>
      <c r="BH33" s="564"/>
      <c r="BI33" s="564"/>
      <c r="BJ33" s="564"/>
      <c r="BK33" s="565"/>
      <c r="BL33" s="536" t="s">
        <v>325</v>
      </c>
      <c r="BM33" s="468"/>
      <c r="BN33" s="468"/>
      <c r="BO33" s="468"/>
      <c r="BP33" s="468"/>
      <c r="BQ33" s="468"/>
      <c r="BR33" s="468"/>
      <c r="BS33" s="468"/>
      <c r="BT33" s="468"/>
      <c r="BU33" s="469"/>
      <c r="BV33" s="536" t="s">
        <v>324</v>
      </c>
      <c r="BW33" s="468"/>
      <c r="BX33" s="468"/>
      <c r="BY33" s="468"/>
      <c r="BZ33" s="468"/>
      <c r="CA33" s="468"/>
      <c r="CB33" s="468"/>
      <c r="CC33" s="468"/>
      <c r="CD33" s="468"/>
      <c r="CE33" s="469"/>
      <c r="CF33" s="526">
        <v>50</v>
      </c>
      <c r="CG33" s="527"/>
      <c r="CH33" s="527"/>
      <c r="CI33" s="527"/>
      <c r="CJ33" s="527"/>
      <c r="CK33" s="527"/>
      <c r="CL33" s="527"/>
      <c r="CM33" s="527"/>
      <c r="CN33" s="527"/>
      <c r="CO33" s="527"/>
      <c r="CP33" s="527"/>
      <c r="CQ33" s="527"/>
      <c r="CR33" s="527"/>
      <c r="CS33" s="527"/>
      <c r="CT33" s="527"/>
      <c r="CU33" s="528"/>
      <c r="CV33" s="526">
        <v>100</v>
      </c>
      <c r="CW33" s="527"/>
      <c r="CX33" s="527"/>
      <c r="CY33" s="527"/>
      <c r="CZ33" s="527"/>
      <c r="DA33" s="527"/>
      <c r="DB33" s="527"/>
      <c r="DC33" s="527"/>
      <c r="DD33" s="527"/>
      <c r="DE33" s="527"/>
      <c r="DF33" s="527"/>
      <c r="DG33" s="527"/>
      <c r="DH33" s="527"/>
      <c r="DI33" s="527"/>
      <c r="DJ33" s="527"/>
      <c r="DK33" s="528"/>
      <c r="DL33" s="592"/>
      <c r="DM33" s="593"/>
      <c r="DN33" s="593"/>
      <c r="DO33" s="593"/>
      <c r="DP33" s="593"/>
      <c r="DQ33" s="593"/>
      <c r="DR33" s="593"/>
      <c r="DS33" s="593"/>
      <c r="DT33" s="593"/>
      <c r="DU33" s="593"/>
      <c r="DV33" s="593"/>
      <c r="DW33" s="593"/>
      <c r="DX33" s="593"/>
      <c r="DY33" s="593"/>
      <c r="DZ33" s="594"/>
      <c r="EA33" s="492"/>
      <c r="EB33" s="487"/>
      <c r="EC33" s="487"/>
      <c r="ED33" s="487"/>
      <c r="EE33" s="487"/>
      <c r="EF33" s="487"/>
      <c r="EG33" s="487"/>
      <c r="EH33" s="487"/>
      <c r="EI33" s="487"/>
      <c r="EJ33" s="487"/>
      <c r="EK33" s="487"/>
      <c r="EL33" s="487"/>
      <c r="EM33" s="487"/>
      <c r="EN33" s="487"/>
      <c r="EO33" s="487"/>
      <c r="EP33" s="487"/>
      <c r="EQ33" s="487"/>
      <c r="ER33" s="487"/>
      <c r="ES33" s="487"/>
      <c r="ET33" s="487"/>
      <c r="EU33" s="487"/>
      <c r="EV33" s="487"/>
      <c r="EW33" s="487"/>
      <c r="EX33" s="487"/>
      <c r="EY33" s="487"/>
      <c r="EZ33" s="487"/>
      <c r="FA33" s="487"/>
      <c r="FB33" s="487"/>
      <c r="FC33" s="487"/>
      <c r="FD33" s="487"/>
      <c r="FE33" s="582"/>
    </row>
    <row r="34" spans="1:161" s="22" customFormat="1" ht="12.75" customHeight="1">
      <c r="A34" s="467" t="s">
        <v>199</v>
      </c>
      <c r="B34" s="468"/>
      <c r="C34" s="468"/>
      <c r="D34" s="468"/>
      <c r="E34" s="468"/>
      <c r="F34" s="468"/>
      <c r="G34" s="468"/>
      <c r="H34" s="468"/>
      <c r="I34" s="468"/>
      <c r="J34" s="468"/>
      <c r="K34" s="468"/>
      <c r="L34" s="469"/>
      <c r="M34" s="547" t="s">
        <v>200</v>
      </c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  <c r="AA34" s="548"/>
      <c r="AB34" s="548"/>
      <c r="AC34" s="548"/>
      <c r="AD34" s="548"/>
      <c r="AE34" s="548"/>
      <c r="AF34" s="548"/>
      <c r="AG34" s="548"/>
      <c r="AH34" s="548"/>
      <c r="AI34" s="548"/>
      <c r="AJ34" s="548"/>
      <c r="AK34" s="548"/>
      <c r="AL34" s="548"/>
      <c r="AM34" s="548"/>
      <c r="AN34" s="548"/>
      <c r="AO34" s="548"/>
      <c r="AP34" s="548"/>
      <c r="AQ34" s="549"/>
      <c r="AR34" s="563"/>
      <c r="AS34" s="564"/>
      <c r="AT34" s="564"/>
      <c r="AU34" s="564"/>
      <c r="AV34" s="564"/>
      <c r="AW34" s="564"/>
      <c r="AX34" s="564"/>
      <c r="AY34" s="564"/>
      <c r="AZ34" s="564"/>
      <c r="BA34" s="564"/>
      <c r="BB34" s="564"/>
      <c r="BC34" s="564"/>
      <c r="BD34" s="564"/>
      <c r="BE34" s="564"/>
      <c r="BF34" s="564"/>
      <c r="BG34" s="564"/>
      <c r="BH34" s="564"/>
      <c r="BI34" s="564"/>
      <c r="BJ34" s="564"/>
      <c r="BK34" s="565"/>
      <c r="BL34" s="536" t="s">
        <v>327</v>
      </c>
      <c r="BM34" s="468"/>
      <c r="BN34" s="468"/>
      <c r="BO34" s="468"/>
      <c r="BP34" s="468"/>
      <c r="BQ34" s="468"/>
      <c r="BR34" s="468"/>
      <c r="BS34" s="468"/>
      <c r="BT34" s="468"/>
      <c r="BU34" s="469"/>
      <c r="BV34" s="536" t="s">
        <v>328</v>
      </c>
      <c r="BW34" s="468"/>
      <c r="BX34" s="468"/>
      <c r="BY34" s="468"/>
      <c r="BZ34" s="468"/>
      <c r="CA34" s="468"/>
      <c r="CB34" s="468"/>
      <c r="CC34" s="468"/>
      <c r="CD34" s="468"/>
      <c r="CE34" s="469"/>
      <c r="CF34" s="526"/>
      <c r="CG34" s="527"/>
      <c r="CH34" s="527"/>
      <c r="CI34" s="527"/>
      <c r="CJ34" s="527"/>
      <c r="CK34" s="527"/>
      <c r="CL34" s="527"/>
      <c r="CM34" s="527"/>
      <c r="CN34" s="527"/>
      <c r="CO34" s="527"/>
      <c r="CP34" s="527"/>
      <c r="CQ34" s="527"/>
      <c r="CR34" s="527"/>
      <c r="CS34" s="527"/>
      <c r="CT34" s="527"/>
      <c r="CU34" s="528"/>
      <c r="CV34" s="526"/>
      <c r="CW34" s="527"/>
      <c r="CX34" s="527"/>
      <c r="CY34" s="527"/>
      <c r="CZ34" s="527"/>
      <c r="DA34" s="527"/>
      <c r="DB34" s="527"/>
      <c r="DC34" s="527"/>
      <c r="DD34" s="527"/>
      <c r="DE34" s="527"/>
      <c r="DF34" s="527"/>
      <c r="DG34" s="527"/>
      <c r="DH34" s="527"/>
      <c r="DI34" s="527"/>
      <c r="DJ34" s="527"/>
      <c r="DK34" s="528"/>
      <c r="DL34" s="592"/>
      <c r="DM34" s="593"/>
      <c r="DN34" s="593"/>
      <c r="DO34" s="593"/>
      <c r="DP34" s="593"/>
      <c r="DQ34" s="593"/>
      <c r="DR34" s="593"/>
      <c r="DS34" s="593"/>
      <c r="DT34" s="593"/>
      <c r="DU34" s="593"/>
      <c r="DV34" s="593"/>
      <c r="DW34" s="593"/>
      <c r="DX34" s="593"/>
      <c r="DY34" s="593"/>
      <c r="DZ34" s="594"/>
      <c r="EA34" s="492"/>
      <c r="EB34" s="487"/>
      <c r="EC34" s="487"/>
      <c r="ED34" s="487"/>
      <c r="EE34" s="487"/>
      <c r="EF34" s="487"/>
      <c r="EG34" s="487"/>
      <c r="EH34" s="487"/>
      <c r="EI34" s="487"/>
      <c r="EJ34" s="487"/>
      <c r="EK34" s="487"/>
      <c r="EL34" s="487"/>
      <c r="EM34" s="487"/>
      <c r="EN34" s="487"/>
      <c r="EO34" s="487"/>
      <c r="EP34" s="487"/>
      <c r="EQ34" s="487"/>
      <c r="ER34" s="487"/>
      <c r="ES34" s="487"/>
      <c r="ET34" s="487"/>
      <c r="EU34" s="487"/>
      <c r="EV34" s="487"/>
      <c r="EW34" s="487"/>
      <c r="EX34" s="487"/>
      <c r="EY34" s="487"/>
      <c r="EZ34" s="487"/>
      <c r="FA34" s="487"/>
      <c r="FB34" s="487"/>
      <c r="FC34" s="487"/>
      <c r="FD34" s="487"/>
      <c r="FE34" s="582"/>
    </row>
    <row r="35" spans="1:161" s="22" customFormat="1" ht="12.75" customHeight="1">
      <c r="A35" s="467" t="s">
        <v>201</v>
      </c>
      <c r="B35" s="468"/>
      <c r="C35" s="468"/>
      <c r="D35" s="468"/>
      <c r="E35" s="468"/>
      <c r="F35" s="468"/>
      <c r="G35" s="468"/>
      <c r="H35" s="468"/>
      <c r="I35" s="468"/>
      <c r="J35" s="468"/>
      <c r="K35" s="468"/>
      <c r="L35" s="469"/>
      <c r="M35" s="550" t="s">
        <v>248</v>
      </c>
      <c r="N35" s="551"/>
      <c r="O35" s="551"/>
      <c r="P35" s="551"/>
      <c r="Q35" s="551"/>
      <c r="R35" s="551"/>
      <c r="S35" s="551"/>
      <c r="T35" s="551"/>
      <c r="U35" s="551"/>
      <c r="V35" s="551"/>
      <c r="W35" s="551"/>
      <c r="X35" s="551"/>
      <c r="Y35" s="551"/>
      <c r="Z35" s="551"/>
      <c r="AA35" s="551"/>
      <c r="AB35" s="551"/>
      <c r="AC35" s="551"/>
      <c r="AD35" s="551"/>
      <c r="AE35" s="551"/>
      <c r="AF35" s="551"/>
      <c r="AG35" s="551"/>
      <c r="AH35" s="551"/>
      <c r="AI35" s="551"/>
      <c r="AJ35" s="551"/>
      <c r="AK35" s="551"/>
      <c r="AL35" s="551"/>
      <c r="AM35" s="551"/>
      <c r="AN35" s="551"/>
      <c r="AO35" s="551"/>
      <c r="AP35" s="551"/>
      <c r="AQ35" s="552"/>
      <c r="AR35" s="563"/>
      <c r="AS35" s="564"/>
      <c r="AT35" s="564"/>
      <c r="AU35" s="564"/>
      <c r="AV35" s="564"/>
      <c r="AW35" s="564"/>
      <c r="AX35" s="564"/>
      <c r="AY35" s="564"/>
      <c r="AZ35" s="564"/>
      <c r="BA35" s="564"/>
      <c r="BB35" s="564"/>
      <c r="BC35" s="564"/>
      <c r="BD35" s="564"/>
      <c r="BE35" s="564"/>
      <c r="BF35" s="564"/>
      <c r="BG35" s="564"/>
      <c r="BH35" s="564"/>
      <c r="BI35" s="564"/>
      <c r="BJ35" s="564"/>
      <c r="BK35" s="565"/>
      <c r="BL35" s="536" t="s">
        <v>327</v>
      </c>
      <c r="BM35" s="468"/>
      <c r="BN35" s="468"/>
      <c r="BO35" s="468"/>
      <c r="BP35" s="468"/>
      <c r="BQ35" s="468"/>
      <c r="BR35" s="468"/>
      <c r="BS35" s="468"/>
      <c r="BT35" s="468"/>
      <c r="BU35" s="469"/>
      <c r="BV35" s="536" t="s">
        <v>328</v>
      </c>
      <c r="BW35" s="468"/>
      <c r="BX35" s="468"/>
      <c r="BY35" s="468"/>
      <c r="BZ35" s="468"/>
      <c r="CA35" s="468"/>
      <c r="CB35" s="468"/>
      <c r="CC35" s="468"/>
      <c r="CD35" s="468"/>
      <c r="CE35" s="469"/>
      <c r="CF35" s="526"/>
      <c r="CG35" s="527"/>
      <c r="CH35" s="527"/>
      <c r="CI35" s="527"/>
      <c r="CJ35" s="527"/>
      <c r="CK35" s="527"/>
      <c r="CL35" s="527"/>
      <c r="CM35" s="527"/>
      <c r="CN35" s="527"/>
      <c r="CO35" s="527"/>
      <c r="CP35" s="527"/>
      <c r="CQ35" s="527"/>
      <c r="CR35" s="527"/>
      <c r="CS35" s="527"/>
      <c r="CT35" s="527"/>
      <c r="CU35" s="528"/>
      <c r="CV35" s="526"/>
      <c r="CW35" s="527"/>
      <c r="CX35" s="527"/>
      <c r="CY35" s="527"/>
      <c r="CZ35" s="527"/>
      <c r="DA35" s="527"/>
      <c r="DB35" s="527"/>
      <c r="DC35" s="527"/>
      <c r="DD35" s="527"/>
      <c r="DE35" s="527"/>
      <c r="DF35" s="527"/>
      <c r="DG35" s="527"/>
      <c r="DH35" s="527"/>
      <c r="DI35" s="527"/>
      <c r="DJ35" s="527"/>
      <c r="DK35" s="528"/>
      <c r="DL35" s="592"/>
      <c r="DM35" s="593"/>
      <c r="DN35" s="593"/>
      <c r="DO35" s="593"/>
      <c r="DP35" s="593"/>
      <c r="DQ35" s="593"/>
      <c r="DR35" s="593"/>
      <c r="DS35" s="593"/>
      <c r="DT35" s="593"/>
      <c r="DU35" s="593"/>
      <c r="DV35" s="593"/>
      <c r="DW35" s="593"/>
      <c r="DX35" s="593"/>
      <c r="DY35" s="593"/>
      <c r="DZ35" s="594"/>
      <c r="EA35" s="492"/>
      <c r="EB35" s="487"/>
      <c r="EC35" s="487"/>
      <c r="ED35" s="487"/>
      <c r="EE35" s="487"/>
      <c r="EF35" s="487"/>
      <c r="EG35" s="487"/>
      <c r="EH35" s="487"/>
      <c r="EI35" s="487"/>
      <c r="EJ35" s="487"/>
      <c r="EK35" s="487"/>
      <c r="EL35" s="487"/>
      <c r="EM35" s="487"/>
      <c r="EN35" s="487"/>
      <c r="EO35" s="487"/>
      <c r="EP35" s="487"/>
      <c r="EQ35" s="487"/>
      <c r="ER35" s="487"/>
      <c r="ES35" s="487"/>
      <c r="ET35" s="487"/>
      <c r="EU35" s="487"/>
      <c r="EV35" s="487"/>
      <c r="EW35" s="487"/>
      <c r="EX35" s="487"/>
      <c r="EY35" s="487"/>
      <c r="EZ35" s="487"/>
      <c r="FA35" s="487"/>
      <c r="FB35" s="487"/>
      <c r="FC35" s="487"/>
      <c r="FD35" s="487"/>
      <c r="FE35" s="582"/>
    </row>
    <row r="36" spans="1:161" s="22" customFormat="1" ht="12.75" customHeight="1">
      <c r="A36" s="553" t="s">
        <v>202</v>
      </c>
      <c r="B36" s="554"/>
      <c r="C36" s="554"/>
      <c r="D36" s="554"/>
      <c r="E36" s="554"/>
      <c r="F36" s="554"/>
      <c r="G36" s="554"/>
      <c r="H36" s="554"/>
      <c r="I36" s="554"/>
      <c r="J36" s="554"/>
      <c r="K36" s="554"/>
      <c r="L36" s="555"/>
      <c r="M36" s="556" t="s">
        <v>203</v>
      </c>
      <c r="N36" s="557"/>
      <c r="O36" s="557"/>
      <c r="P36" s="557"/>
      <c r="Q36" s="557"/>
      <c r="R36" s="557"/>
      <c r="S36" s="557"/>
      <c r="T36" s="557"/>
      <c r="U36" s="557"/>
      <c r="V36" s="557"/>
      <c r="W36" s="557"/>
      <c r="X36" s="557"/>
      <c r="Y36" s="557"/>
      <c r="Z36" s="557"/>
      <c r="AA36" s="557"/>
      <c r="AB36" s="557"/>
      <c r="AC36" s="557"/>
      <c r="AD36" s="557"/>
      <c r="AE36" s="557"/>
      <c r="AF36" s="557"/>
      <c r="AG36" s="557"/>
      <c r="AH36" s="557"/>
      <c r="AI36" s="557"/>
      <c r="AJ36" s="557"/>
      <c r="AK36" s="557"/>
      <c r="AL36" s="557"/>
      <c r="AM36" s="557"/>
      <c r="AN36" s="557"/>
      <c r="AO36" s="557"/>
      <c r="AP36" s="557"/>
      <c r="AQ36" s="558"/>
      <c r="AR36" s="563"/>
      <c r="AS36" s="564"/>
      <c r="AT36" s="564"/>
      <c r="AU36" s="564"/>
      <c r="AV36" s="564"/>
      <c r="AW36" s="564"/>
      <c r="AX36" s="564"/>
      <c r="AY36" s="564"/>
      <c r="AZ36" s="564"/>
      <c r="BA36" s="564"/>
      <c r="BB36" s="564"/>
      <c r="BC36" s="564"/>
      <c r="BD36" s="564"/>
      <c r="BE36" s="564"/>
      <c r="BF36" s="564"/>
      <c r="BG36" s="564"/>
      <c r="BH36" s="564"/>
      <c r="BI36" s="564"/>
      <c r="BJ36" s="564"/>
      <c r="BK36" s="565"/>
      <c r="BL36" s="599"/>
      <c r="BM36" s="554"/>
      <c r="BN36" s="554"/>
      <c r="BO36" s="554"/>
      <c r="BP36" s="554"/>
      <c r="BQ36" s="554"/>
      <c r="BR36" s="554"/>
      <c r="BS36" s="554"/>
      <c r="BT36" s="554"/>
      <c r="BU36" s="555"/>
      <c r="BV36" s="599"/>
      <c r="BW36" s="554"/>
      <c r="BX36" s="554"/>
      <c r="BY36" s="554"/>
      <c r="BZ36" s="554"/>
      <c r="CA36" s="554"/>
      <c r="CB36" s="554"/>
      <c r="CC36" s="554"/>
      <c r="CD36" s="554"/>
      <c r="CE36" s="555"/>
      <c r="CF36" s="526"/>
      <c r="CG36" s="527"/>
      <c r="CH36" s="527"/>
      <c r="CI36" s="527"/>
      <c r="CJ36" s="527"/>
      <c r="CK36" s="527"/>
      <c r="CL36" s="527"/>
      <c r="CM36" s="527"/>
      <c r="CN36" s="527"/>
      <c r="CO36" s="527"/>
      <c r="CP36" s="527"/>
      <c r="CQ36" s="527"/>
      <c r="CR36" s="527"/>
      <c r="CS36" s="527"/>
      <c r="CT36" s="527"/>
      <c r="CU36" s="528"/>
      <c r="CV36" s="526"/>
      <c r="CW36" s="527"/>
      <c r="CX36" s="527"/>
      <c r="CY36" s="527"/>
      <c r="CZ36" s="527"/>
      <c r="DA36" s="527"/>
      <c r="DB36" s="527"/>
      <c r="DC36" s="527"/>
      <c r="DD36" s="527"/>
      <c r="DE36" s="527"/>
      <c r="DF36" s="527"/>
      <c r="DG36" s="527"/>
      <c r="DH36" s="527"/>
      <c r="DI36" s="527"/>
      <c r="DJ36" s="527"/>
      <c r="DK36" s="528"/>
      <c r="DL36" s="592"/>
      <c r="DM36" s="593"/>
      <c r="DN36" s="593"/>
      <c r="DO36" s="593"/>
      <c r="DP36" s="593"/>
      <c r="DQ36" s="593"/>
      <c r="DR36" s="593"/>
      <c r="DS36" s="593"/>
      <c r="DT36" s="593"/>
      <c r="DU36" s="593"/>
      <c r="DV36" s="593"/>
      <c r="DW36" s="593"/>
      <c r="DX36" s="593"/>
      <c r="DY36" s="593"/>
      <c r="DZ36" s="594"/>
      <c r="EA36" s="492"/>
      <c r="EB36" s="487"/>
      <c r="EC36" s="487"/>
      <c r="ED36" s="487"/>
      <c r="EE36" s="487"/>
      <c r="EF36" s="487"/>
      <c r="EG36" s="487"/>
      <c r="EH36" s="487"/>
      <c r="EI36" s="487"/>
      <c r="EJ36" s="487"/>
      <c r="EK36" s="487"/>
      <c r="EL36" s="487"/>
      <c r="EM36" s="487"/>
      <c r="EN36" s="487"/>
      <c r="EO36" s="487"/>
      <c r="EP36" s="487"/>
      <c r="EQ36" s="487"/>
      <c r="ER36" s="487"/>
      <c r="ES36" s="487"/>
      <c r="ET36" s="487"/>
      <c r="EU36" s="487"/>
      <c r="EV36" s="487"/>
      <c r="EW36" s="487"/>
      <c r="EX36" s="487"/>
      <c r="EY36" s="487"/>
      <c r="EZ36" s="487"/>
      <c r="FA36" s="487"/>
      <c r="FB36" s="487"/>
      <c r="FC36" s="487"/>
      <c r="FD36" s="487"/>
      <c r="FE36" s="582"/>
    </row>
    <row r="37" spans="1:161" s="22" customFormat="1" ht="12.75" customHeight="1">
      <c r="A37" s="467" t="s">
        <v>204</v>
      </c>
      <c r="B37" s="468"/>
      <c r="C37" s="468"/>
      <c r="D37" s="468"/>
      <c r="E37" s="468"/>
      <c r="F37" s="468"/>
      <c r="G37" s="468"/>
      <c r="H37" s="468"/>
      <c r="I37" s="468"/>
      <c r="J37" s="468"/>
      <c r="K37" s="468"/>
      <c r="L37" s="469"/>
      <c r="M37" s="550" t="s">
        <v>247</v>
      </c>
      <c r="N37" s="551"/>
      <c r="O37" s="551"/>
      <c r="P37" s="551"/>
      <c r="Q37" s="551"/>
      <c r="R37" s="551"/>
      <c r="S37" s="551"/>
      <c r="T37" s="551"/>
      <c r="U37" s="551"/>
      <c r="V37" s="551"/>
      <c r="W37" s="551"/>
      <c r="X37" s="551"/>
      <c r="Y37" s="551"/>
      <c r="Z37" s="551"/>
      <c r="AA37" s="551"/>
      <c r="AB37" s="551"/>
      <c r="AC37" s="551"/>
      <c r="AD37" s="551"/>
      <c r="AE37" s="551"/>
      <c r="AF37" s="551"/>
      <c r="AG37" s="551"/>
      <c r="AH37" s="551"/>
      <c r="AI37" s="551"/>
      <c r="AJ37" s="551"/>
      <c r="AK37" s="551"/>
      <c r="AL37" s="551"/>
      <c r="AM37" s="551"/>
      <c r="AN37" s="551"/>
      <c r="AO37" s="551"/>
      <c r="AP37" s="551"/>
      <c r="AQ37" s="552"/>
      <c r="AR37" s="563"/>
      <c r="AS37" s="564"/>
      <c r="AT37" s="564"/>
      <c r="AU37" s="564"/>
      <c r="AV37" s="564"/>
      <c r="AW37" s="564"/>
      <c r="AX37" s="564"/>
      <c r="AY37" s="564"/>
      <c r="AZ37" s="564"/>
      <c r="BA37" s="564"/>
      <c r="BB37" s="564"/>
      <c r="BC37" s="564"/>
      <c r="BD37" s="564"/>
      <c r="BE37" s="564"/>
      <c r="BF37" s="564"/>
      <c r="BG37" s="564"/>
      <c r="BH37" s="564"/>
      <c r="BI37" s="564"/>
      <c r="BJ37" s="564"/>
      <c r="BK37" s="565"/>
      <c r="BL37" s="536" t="s">
        <v>327</v>
      </c>
      <c r="BM37" s="468"/>
      <c r="BN37" s="468"/>
      <c r="BO37" s="468"/>
      <c r="BP37" s="468"/>
      <c r="BQ37" s="468"/>
      <c r="BR37" s="468"/>
      <c r="BS37" s="468"/>
      <c r="BT37" s="468"/>
      <c r="BU37" s="469"/>
      <c r="BV37" s="536" t="s">
        <v>328</v>
      </c>
      <c r="BW37" s="468"/>
      <c r="BX37" s="468"/>
      <c r="BY37" s="468"/>
      <c r="BZ37" s="468"/>
      <c r="CA37" s="468"/>
      <c r="CB37" s="468"/>
      <c r="CC37" s="468"/>
      <c r="CD37" s="468"/>
      <c r="CE37" s="469"/>
      <c r="CF37" s="526"/>
      <c r="CG37" s="527"/>
      <c r="CH37" s="527"/>
      <c r="CI37" s="527"/>
      <c r="CJ37" s="527"/>
      <c r="CK37" s="527"/>
      <c r="CL37" s="527"/>
      <c r="CM37" s="527"/>
      <c r="CN37" s="527"/>
      <c r="CO37" s="527"/>
      <c r="CP37" s="527"/>
      <c r="CQ37" s="527"/>
      <c r="CR37" s="527"/>
      <c r="CS37" s="527"/>
      <c r="CT37" s="527"/>
      <c r="CU37" s="528"/>
      <c r="CV37" s="526"/>
      <c r="CW37" s="527"/>
      <c r="CX37" s="527"/>
      <c r="CY37" s="527"/>
      <c r="CZ37" s="527"/>
      <c r="DA37" s="527"/>
      <c r="DB37" s="527"/>
      <c r="DC37" s="527"/>
      <c r="DD37" s="527"/>
      <c r="DE37" s="527"/>
      <c r="DF37" s="527"/>
      <c r="DG37" s="527"/>
      <c r="DH37" s="527"/>
      <c r="DI37" s="527"/>
      <c r="DJ37" s="527"/>
      <c r="DK37" s="528"/>
      <c r="DL37" s="592"/>
      <c r="DM37" s="593"/>
      <c r="DN37" s="593"/>
      <c r="DO37" s="593"/>
      <c r="DP37" s="593"/>
      <c r="DQ37" s="593"/>
      <c r="DR37" s="593"/>
      <c r="DS37" s="593"/>
      <c r="DT37" s="593"/>
      <c r="DU37" s="593"/>
      <c r="DV37" s="593"/>
      <c r="DW37" s="593"/>
      <c r="DX37" s="593"/>
      <c r="DY37" s="593"/>
      <c r="DZ37" s="594"/>
      <c r="EA37" s="492"/>
      <c r="EB37" s="487"/>
      <c r="EC37" s="487"/>
      <c r="ED37" s="487"/>
      <c r="EE37" s="487"/>
      <c r="EF37" s="487"/>
      <c r="EG37" s="487"/>
      <c r="EH37" s="487"/>
      <c r="EI37" s="487"/>
      <c r="EJ37" s="487"/>
      <c r="EK37" s="487"/>
      <c r="EL37" s="487"/>
      <c r="EM37" s="487"/>
      <c r="EN37" s="487"/>
      <c r="EO37" s="487"/>
      <c r="EP37" s="487"/>
      <c r="EQ37" s="487"/>
      <c r="ER37" s="487"/>
      <c r="ES37" s="487"/>
      <c r="ET37" s="487"/>
      <c r="EU37" s="487"/>
      <c r="EV37" s="487"/>
      <c r="EW37" s="487"/>
      <c r="EX37" s="487"/>
      <c r="EY37" s="487"/>
      <c r="EZ37" s="487"/>
      <c r="FA37" s="487"/>
      <c r="FB37" s="487"/>
      <c r="FC37" s="487"/>
      <c r="FD37" s="487"/>
      <c r="FE37" s="582"/>
    </row>
    <row r="38" spans="1:161" s="22" customFormat="1" ht="21.75" customHeight="1">
      <c r="A38" s="467" t="s">
        <v>205</v>
      </c>
      <c r="B38" s="468"/>
      <c r="C38" s="468"/>
      <c r="D38" s="468"/>
      <c r="E38" s="468"/>
      <c r="F38" s="468"/>
      <c r="G38" s="468"/>
      <c r="H38" s="468"/>
      <c r="I38" s="468"/>
      <c r="J38" s="468"/>
      <c r="K38" s="468"/>
      <c r="L38" s="469"/>
      <c r="M38" s="550" t="s">
        <v>246</v>
      </c>
      <c r="N38" s="551"/>
      <c r="O38" s="551"/>
      <c r="P38" s="551"/>
      <c r="Q38" s="551"/>
      <c r="R38" s="551"/>
      <c r="S38" s="551"/>
      <c r="T38" s="551"/>
      <c r="U38" s="551"/>
      <c r="V38" s="551"/>
      <c r="W38" s="551"/>
      <c r="X38" s="551"/>
      <c r="Y38" s="551"/>
      <c r="Z38" s="551"/>
      <c r="AA38" s="551"/>
      <c r="AB38" s="551"/>
      <c r="AC38" s="551"/>
      <c r="AD38" s="551"/>
      <c r="AE38" s="551"/>
      <c r="AF38" s="551"/>
      <c r="AG38" s="551"/>
      <c r="AH38" s="551"/>
      <c r="AI38" s="551"/>
      <c r="AJ38" s="551"/>
      <c r="AK38" s="551"/>
      <c r="AL38" s="551"/>
      <c r="AM38" s="551"/>
      <c r="AN38" s="551"/>
      <c r="AO38" s="551"/>
      <c r="AP38" s="551"/>
      <c r="AQ38" s="552"/>
      <c r="AR38" s="563"/>
      <c r="AS38" s="564"/>
      <c r="AT38" s="564"/>
      <c r="AU38" s="564"/>
      <c r="AV38" s="564"/>
      <c r="AW38" s="564"/>
      <c r="AX38" s="564"/>
      <c r="AY38" s="564"/>
      <c r="AZ38" s="564"/>
      <c r="BA38" s="564"/>
      <c r="BB38" s="564"/>
      <c r="BC38" s="564"/>
      <c r="BD38" s="564"/>
      <c r="BE38" s="564"/>
      <c r="BF38" s="564"/>
      <c r="BG38" s="564"/>
      <c r="BH38" s="564"/>
      <c r="BI38" s="564"/>
      <c r="BJ38" s="564"/>
      <c r="BK38" s="565"/>
      <c r="BL38" s="536" t="s">
        <v>327</v>
      </c>
      <c r="BM38" s="468"/>
      <c r="BN38" s="468"/>
      <c r="BO38" s="468"/>
      <c r="BP38" s="468"/>
      <c r="BQ38" s="468"/>
      <c r="BR38" s="468"/>
      <c r="BS38" s="468"/>
      <c r="BT38" s="468"/>
      <c r="BU38" s="469"/>
      <c r="BV38" s="536" t="s">
        <v>328</v>
      </c>
      <c r="BW38" s="468"/>
      <c r="BX38" s="468"/>
      <c r="BY38" s="468"/>
      <c r="BZ38" s="468"/>
      <c r="CA38" s="468"/>
      <c r="CB38" s="468"/>
      <c r="CC38" s="468"/>
      <c r="CD38" s="468"/>
      <c r="CE38" s="469"/>
      <c r="CF38" s="526"/>
      <c r="CG38" s="527"/>
      <c r="CH38" s="527"/>
      <c r="CI38" s="527"/>
      <c r="CJ38" s="527"/>
      <c r="CK38" s="527"/>
      <c r="CL38" s="527"/>
      <c r="CM38" s="527"/>
      <c r="CN38" s="527"/>
      <c r="CO38" s="527"/>
      <c r="CP38" s="527"/>
      <c r="CQ38" s="527"/>
      <c r="CR38" s="527"/>
      <c r="CS38" s="527"/>
      <c r="CT38" s="527"/>
      <c r="CU38" s="528"/>
      <c r="CV38" s="526"/>
      <c r="CW38" s="527"/>
      <c r="CX38" s="527"/>
      <c r="CY38" s="527"/>
      <c r="CZ38" s="527"/>
      <c r="DA38" s="527"/>
      <c r="DB38" s="527"/>
      <c r="DC38" s="527"/>
      <c r="DD38" s="527"/>
      <c r="DE38" s="527"/>
      <c r="DF38" s="527"/>
      <c r="DG38" s="527"/>
      <c r="DH38" s="527"/>
      <c r="DI38" s="527"/>
      <c r="DJ38" s="527"/>
      <c r="DK38" s="528"/>
      <c r="DL38" s="592"/>
      <c r="DM38" s="593"/>
      <c r="DN38" s="593"/>
      <c r="DO38" s="593"/>
      <c r="DP38" s="593"/>
      <c r="DQ38" s="593"/>
      <c r="DR38" s="593"/>
      <c r="DS38" s="593"/>
      <c r="DT38" s="593"/>
      <c r="DU38" s="593"/>
      <c r="DV38" s="593"/>
      <c r="DW38" s="593"/>
      <c r="DX38" s="593"/>
      <c r="DY38" s="593"/>
      <c r="DZ38" s="594"/>
      <c r="EA38" s="492"/>
      <c r="EB38" s="487"/>
      <c r="EC38" s="487"/>
      <c r="ED38" s="487"/>
      <c r="EE38" s="487"/>
      <c r="EF38" s="487"/>
      <c r="EG38" s="487"/>
      <c r="EH38" s="487"/>
      <c r="EI38" s="487"/>
      <c r="EJ38" s="487"/>
      <c r="EK38" s="487"/>
      <c r="EL38" s="487"/>
      <c r="EM38" s="487"/>
      <c r="EN38" s="487"/>
      <c r="EO38" s="487"/>
      <c r="EP38" s="487"/>
      <c r="EQ38" s="487"/>
      <c r="ER38" s="487"/>
      <c r="ES38" s="487"/>
      <c r="ET38" s="487"/>
      <c r="EU38" s="487"/>
      <c r="EV38" s="487"/>
      <c r="EW38" s="487"/>
      <c r="EX38" s="487"/>
      <c r="EY38" s="487"/>
      <c r="EZ38" s="487"/>
      <c r="FA38" s="487"/>
      <c r="FB38" s="487"/>
      <c r="FC38" s="487"/>
      <c r="FD38" s="487"/>
      <c r="FE38" s="582"/>
    </row>
    <row r="39" spans="1:161" s="22" customFormat="1" ht="21.75" customHeight="1">
      <c r="A39" s="467" t="s">
        <v>206</v>
      </c>
      <c r="B39" s="468"/>
      <c r="C39" s="468"/>
      <c r="D39" s="468"/>
      <c r="E39" s="468"/>
      <c r="F39" s="468"/>
      <c r="G39" s="468"/>
      <c r="H39" s="468"/>
      <c r="I39" s="468"/>
      <c r="J39" s="468"/>
      <c r="K39" s="468"/>
      <c r="L39" s="469"/>
      <c r="M39" s="550" t="s">
        <v>245</v>
      </c>
      <c r="N39" s="551"/>
      <c r="O39" s="551"/>
      <c r="P39" s="551"/>
      <c r="Q39" s="551"/>
      <c r="R39" s="551"/>
      <c r="S39" s="551"/>
      <c r="T39" s="551"/>
      <c r="U39" s="551"/>
      <c r="V39" s="551"/>
      <c r="W39" s="551"/>
      <c r="X39" s="551"/>
      <c r="Y39" s="551"/>
      <c r="Z39" s="551"/>
      <c r="AA39" s="551"/>
      <c r="AB39" s="551"/>
      <c r="AC39" s="551"/>
      <c r="AD39" s="551"/>
      <c r="AE39" s="551"/>
      <c r="AF39" s="551"/>
      <c r="AG39" s="551"/>
      <c r="AH39" s="551"/>
      <c r="AI39" s="551"/>
      <c r="AJ39" s="551"/>
      <c r="AK39" s="551"/>
      <c r="AL39" s="551"/>
      <c r="AM39" s="551"/>
      <c r="AN39" s="551"/>
      <c r="AO39" s="551"/>
      <c r="AP39" s="551"/>
      <c r="AQ39" s="552"/>
      <c r="AR39" s="566"/>
      <c r="AS39" s="567"/>
      <c r="AT39" s="567"/>
      <c r="AU39" s="567"/>
      <c r="AV39" s="567"/>
      <c r="AW39" s="567"/>
      <c r="AX39" s="567"/>
      <c r="AY39" s="567"/>
      <c r="AZ39" s="567"/>
      <c r="BA39" s="567"/>
      <c r="BB39" s="567"/>
      <c r="BC39" s="567"/>
      <c r="BD39" s="567"/>
      <c r="BE39" s="567"/>
      <c r="BF39" s="567"/>
      <c r="BG39" s="567"/>
      <c r="BH39" s="567"/>
      <c r="BI39" s="567"/>
      <c r="BJ39" s="567"/>
      <c r="BK39" s="568"/>
      <c r="BL39" s="536" t="s">
        <v>327</v>
      </c>
      <c r="BM39" s="468"/>
      <c r="BN39" s="468"/>
      <c r="BO39" s="468"/>
      <c r="BP39" s="468"/>
      <c r="BQ39" s="468"/>
      <c r="BR39" s="468"/>
      <c r="BS39" s="468"/>
      <c r="BT39" s="468"/>
      <c r="BU39" s="469"/>
      <c r="BV39" s="536" t="s">
        <v>328</v>
      </c>
      <c r="BW39" s="468"/>
      <c r="BX39" s="468"/>
      <c r="BY39" s="468"/>
      <c r="BZ39" s="468"/>
      <c r="CA39" s="468"/>
      <c r="CB39" s="468"/>
      <c r="CC39" s="468"/>
      <c r="CD39" s="468"/>
      <c r="CE39" s="469"/>
      <c r="CF39" s="526"/>
      <c r="CG39" s="527"/>
      <c r="CH39" s="527"/>
      <c r="CI39" s="527"/>
      <c r="CJ39" s="527"/>
      <c r="CK39" s="527"/>
      <c r="CL39" s="527"/>
      <c r="CM39" s="527"/>
      <c r="CN39" s="527"/>
      <c r="CO39" s="527"/>
      <c r="CP39" s="527"/>
      <c r="CQ39" s="527"/>
      <c r="CR39" s="527"/>
      <c r="CS39" s="527"/>
      <c r="CT39" s="527"/>
      <c r="CU39" s="528"/>
      <c r="CV39" s="526"/>
      <c r="CW39" s="527"/>
      <c r="CX39" s="527"/>
      <c r="CY39" s="527"/>
      <c r="CZ39" s="527"/>
      <c r="DA39" s="527"/>
      <c r="DB39" s="527"/>
      <c r="DC39" s="527"/>
      <c r="DD39" s="527"/>
      <c r="DE39" s="527"/>
      <c r="DF39" s="527"/>
      <c r="DG39" s="527"/>
      <c r="DH39" s="527"/>
      <c r="DI39" s="527"/>
      <c r="DJ39" s="527"/>
      <c r="DK39" s="528"/>
      <c r="DL39" s="592"/>
      <c r="DM39" s="593"/>
      <c r="DN39" s="593"/>
      <c r="DO39" s="593"/>
      <c r="DP39" s="593"/>
      <c r="DQ39" s="593"/>
      <c r="DR39" s="593"/>
      <c r="DS39" s="593"/>
      <c r="DT39" s="593"/>
      <c r="DU39" s="593"/>
      <c r="DV39" s="593"/>
      <c r="DW39" s="593"/>
      <c r="DX39" s="593"/>
      <c r="DY39" s="593"/>
      <c r="DZ39" s="594"/>
      <c r="EA39" s="492"/>
      <c r="EB39" s="487"/>
      <c r="EC39" s="487"/>
      <c r="ED39" s="487"/>
      <c r="EE39" s="487"/>
      <c r="EF39" s="487"/>
      <c r="EG39" s="487"/>
      <c r="EH39" s="487"/>
      <c r="EI39" s="487"/>
      <c r="EJ39" s="487"/>
      <c r="EK39" s="487"/>
      <c r="EL39" s="487"/>
      <c r="EM39" s="487"/>
      <c r="EN39" s="487"/>
      <c r="EO39" s="487"/>
      <c r="EP39" s="487"/>
      <c r="EQ39" s="487"/>
      <c r="ER39" s="487"/>
      <c r="ES39" s="487"/>
      <c r="ET39" s="487"/>
      <c r="EU39" s="487"/>
      <c r="EV39" s="487"/>
      <c r="EW39" s="487"/>
      <c r="EX39" s="487"/>
      <c r="EY39" s="487"/>
      <c r="EZ39" s="487"/>
      <c r="FA39" s="487"/>
      <c r="FB39" s="487"/>
      <c r="FC39" s="487"/>
      <c r="FD39" s="487"/>
      <c r="FE39" s="582"/>
    </row>
    <row r="40" spans="1:161" s="22" customFormat="1" ht="10.5" customHeight="1" thickBot="1">
      <c r="A40" s="543"/>
      <c r="B40" s="541"/>
      <c r="C40" s="541"/>
      <c r="D40" s="541"/>
      <c r="E40" s="541"/>
      <c r="F40" s="541"/>
      <c r="G40" s="541"/>
      <c r="H40" s="541"/>
      <c r="I40" s="541"/>
      <c r="J40" s="541"/>
      <c r="K40" s="541"/>
      <c r="L40" s="542"/>
      <c r="M40" s="544"/>
      <c r="N40" s="545"/>
      <c r="O40" s="545"/>
      <c r="P40" s="545"/>
      <c r="Q40" s="545"/>
      <c r="R40" s="545"/>
      <c r="S40" s="545"/>
      <c r="T40" s="545"/>
      <c r="U40" s="545"/>
      <c r="V40" s="545"/>
      <c r="W40" s="545"/>
      <c r="X40" s="545"/>
      <c r="Y40" s="545"/>
      <c r="Z40" s="545"/>
      <c r="AA40" s="545"/>
      <c r="AB40" s="545"/>
      <c r="AC40" s="545"/>
      <c r="AD40" s="545"/>
      <c r="AE40" s="545"/>
      <c r="AF40" s="545"/>
      <c r="AG40" s="545"/>
      <c r="AH40" s="545"/>
      <c r="AI40" s="545"/>
      <c r="AJ40" s="545"/>
      <c r="AK40" s="545"/>
      <c r="AL40" s="545"/>
      <c r="AM40" s="545"/>
      <c r="AN40" s="545"/>
      <c r="AO40" s="545"/>
      <c r="AP40" s="545"/>
      <c r="AQ40" s="546"/>
      <c r="AR40" s="540"/>
      <c r="AS40" s="541"/>
      <c r="AT40" s="541"/>
      <c r="AU40" s="541"/>
      <c r="AV40" s="541"/>
      <c r="AW40" s="541"/>
      <c r="AX40" s="541"/>
      <c r="AY40" s="541"/>
      <c r="AZ40" s="541"/>
      <c r="BA40" s="542"/>
      <c r="BB40" s="540"/>
      <c r="BC40" s="541"/>
      <c r="BD40" s="541"/>
      <c r="BE40" s="541"/>
      <c r="BF40" s="541"/>
      <c r="BG40" s="541"/>
      <c r="BH40" s="541"/>
      <c r="BI40" s="541"/>
      <c r="BJ40" s="541"/>
      <c r="BK40" s="542"/>
      <c r="BL40" s="540"/>
      <c r="BM40" s="541"/>
      <c r="BN40" s="541"/>
      <c r="BO40" s="541"/>
      <c r="BP40" s="541"/>
      <c r="BQ40" s="541"/>
      <c r="BR40" s="541"/>
      <c r="BS40" s="541"/>
      <c r="BT40" s="541"/>
      <c r="BU40" s="542"/>
      <c r="BV40" s="540"/>
      <c r="BW40" s="541"/>
      <c r="BX40" s="541"/>
      <c r="BY40" s="541"/>
      <c r="BZ40" s="541"/>
      <c r="CA40" s="541"/>
      <c r="CB40" s="541"/>
      <c r="CC40" s="541"/>
      <c r="CD40" s="541"/>
      <c r="CE40" s="542"/>
      <c r="CF40" s="503"/>
      <c r="CG40" s="502"/>
      <c r="CH40" s="502"/>
      <c r="CI40" s="502"/>
      <c r="CJ40" s="502"/>
      <c r="CK40" s="502"/>
      <c r="CL40" s="502"/>
      <c r="CM40" s="502"/>
      <c r="CN40" s="502"/>
      <c r="CO40" s="502"/>
      <c r="CP40" s="502"/>
      <c r="CQ40" s="502"/>
      <c r="CR40" s="502"/>
      <c r="CS40" s="502"/>
      <c r="CT40" s="502"/>
      <c r="CU40" s="504"/>
      <c r="CV40" s="503"/>
      <c r="CW40" s="502"/>
      <c r="CX40" s="502"/>
      <c r="CY40" s="502"/>
      <c r="CZ40" s="502"/>
      <c r="DA40" s="502"/>
      <c r="DB40" s="502"/>
      <c r="DC40" s="502"/>
      <c r="DD40" s="502"/>
      <c r="DE40" s="502"/>
      <c r="DF40" s="502"/>
      <c r="DG40" s="502"/>
      <c r="DH40" s="502"/>
      <c r="DI40" s="502"/>
      <c r="DJ40" s="502"/>
      <c r="DK40" s="504"/>
      <c r="DL40" s="595"/>
      <c r="DM40" s="596"/>
      <c r="DN40" s="596"/>
      <c r="DO40" s="596"/>
      <c r="DP40" s="596"/>
      <c r="DQ40" s="596"/>
      <c r="DR40" s="596"/>
      <c r="DS40" s="596"/>
      <c r="DT40" s="596"/>
      <c r="DU40" s="596"/>
      <c r="DV40" s="596"/>
      <c r="DW40" s="596"/>
      <c r="DX40" s="596"/>
      <c r="DY40" s="596"/>
      <c r="DZ40" s="597"/>
      <c r="EA40" s="493"/>
      <c r="EB40" s="490"/>
      <c r="EC40" s="490"/>
      <c r="ED40" s="490"/>
      <c r="EE40" s="490"/>
      <c r="EF40" s="490"/>
      <c r="EG40" s="490"/>
      <c r="EH40" s="490"/>
      <c r="EI40" s="490"/>
      <c r="EJ40" s="490"/>
      <c r="EK40" s="490"/>
      <c r="EL40" s="490"/>
      <c r="EM40" s="490"/>
      <c r="EN40" s="490"/>
      <c r="EO40" s="490"/>
      <c r="EP40" s="490"/>
      <c r="EQ40" s="490"/>
      <c r="ER40" s="490"/>
      <c r="ES40" s="490"/>
      <c r="ET40" s="490"/>
      <c r="EU40" s="490"/>
      <c r="EV40" s="490"/>
      <c r="EW40" s="490"/>
      <c r="EX40" s="490"/>
      <c r="EY40" s="490"/>
      <c r="EZ40" s="490"/>
      <c r="FA40" s="490"/>
      <c r="FB40" s="490"/>
      <c r="FC40" s="490"/>
      <c r="FD40" s="490"/>
      <c r="FE40" s="598"/>
    </row>
    <row r="41" spans="1:161" s="22" customFormat="1" ht="10.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</row>
    <row r="42" spans="3:5" ht="9">
      <c r="C42" s="23"/>
      <c r="D42" s="23" t="s">
        <v>29</v>
      </c>
      <c r="E42" s="8" t="s">
        <v>132</v>
      </c>
    </row>
    <row r="44" spans="10:87" s="1" customFormat="1" ht="9.75">
      <c r="J44" s="1" t="s">
        <v>36</v>
      </c>
      <c r="CI44" s="1" t="s">
        <v>37</v>
      </c>
    </row>
  </sheetData>
  <sheetProtection/>
  <mergeCells count="167">
    <mergeCell ref="CF24:CU24"/>
    <mergeCell ref="CV24:DK24"/>
    <mergeCell ref="CF36:CU36"/>
    <mergeCell ref="M38:AQ38"/>
    <mergeCell ref="BL38:BU38"/>
    <mergeCell ref="BV38:CE38"/>
    <mergeCell ref="BL24:BU24"/>
    <mergeCell ref="BV24:CE24"/>
    <mergeCell ref="BL36:BU36"/>
    <mergeCell ref="BV36:CE36"/>
    <mergeCell ref="EA21:FE40"/>
    <mergeCell ref="CV25:DK25"/>
    <mergeCell ref="A26:L26"/>
    <mergeCell ref="M26:AQ26"/>
    <mergeCell ref="BL26:BU26"/>
    <mergeCell ref="CV36:DK36"/>
    <mergeCell ref="CF25:CU25"/>
    <mergeCell ref="A24:L24"/>
    <mergeCell ref="M24:AQ24"/>
    <mergeCell ref="CF26:CU26"/>
    <mergeCell ref="CV37:DK37"/>
    <mergeCell ref="CF38:CU38"/>
    <mergeCell ref="CV38:DK38"/>
    <mergeCell ref="CF37:CU37"/>
    <mergeCell ref="DL21:DZ40"/>
    <mergeCell ref="A37:L37"/>
    <mergeCell ref="M37:AQ37"/>
    <mergeCell ref="BL37:BU37"/>
    <mergeCell ref="BV37:CE37"/>
    <mergeCell ref="A38:L38"/>
    <mergeCell ref="CV28:DK28"/>
    <mergeCell ref="CF30:CU30"/>
    <mergeCell ref="CV30:DK30"/>
    <mergeCell ref="CF29:CU29"/>
    <mergeCell ref="CV29:DK29"/>
    <mergeCell ref="CF28:CU28"/>
    <mergeCell ref="A30:L30"/>
    <mergeCell ref="M30:AQ30"/>
    <mergeCell ref="BL30:BU30"/>
    <mergeCell ref="BV30:CE30"/>
    <mergeCell ref="A28:L28"/>
    <mergeCell ref="M28:AQ28"/>
    <mergeCell ref="BL28:BU28"/>
    <mergeCell ref="BV28:CE28"/>
    <mergeCell ref="EE1:FE1"/>
    <mergeCell ref="A3:FE3"/>
    <mergeCell ref="EE5:FE5"/>
    <mergeCell ref="ED8:FE8"/>
    <mergeCell ref="ED9:FE9"/>
    <mergeCell ref="CF27:CU27"/>
    <mergeCell ref="CV27:DK27"/>
    <mergeCell ref="EB10:EC10"/>
    <mergeCell ref="A25:L25"/>
    <mergeCell ref="M25:AQ25"/>
    <mergeCell ref="ED10:EF10"/>
    <mergeCell ref="EG10:EH10"/>
    <mergeCell ref="EI10:ES10"/>
    <mergeCell ref="ET10:EV10"/>
    <mergeCell ref="EW10:EY10"/>
    <mergeCell ref="Q13:AG13"/>
    <mergeCell ref="P15:T15"/>
    <mergeCell ref="A17:L19"/>
    <mergeCell ref="M17:AQ19"/>
    <mergeCell ref="AR17:CE17"/>
    <mergeCell ref="U15:AB15"/>
    <mergeCell ref="CF17:CU19"/>
    <mergeCell ref="CV17:DK19"/>
    <mergeCell ref="DL17:DZ19"/>
    <mergeCell ref="EA17:FE19"/>
    <mergeCell ref="AR18:BK18"/>
    <mergeCell ref="BL18:CE18"/>
    <mergeCell ref="AR19:BA19"/>
    <mergeCell ref="BB19:BK19"/>
    <mergeCell ref="BL19:BU19"/>
    <mergeCell ref="BV19:CE19"/>
    <mergeCell ref="A20:L20"/>
    <mergeCell ref="M20:AQ20"/>
    <mergeCell ref="AR20:BA20"/>
    <mergeCell ref="BB20:BK20"/>
    <mergeCell ref="BL20:BU20"/>
    <mergeCell ref="BV20:CE20"/>
    <mergeCell ref="DL20:DZ20"/>
    <mergeCell ref="EA20:FE20"/>
    <mergeCell ref="A29:L29"/>
    <mergeCell ref="M29:AQ29"/>
    <mergeCell ref="BL29:BU29"/>
    <mergeCell ref="BV29:CE29"/>
    <mergeCell ref="M27:AQ27"/>
    <mergeCell ref="A21:L21"/>
    <mergeCell ref="BL21:BU21"/>
    <mergeCell ref="A22:L22"/>
    <mergeCell ref="A31:L31"/>
    <mergeCell ref="M31:AQ31"/>
    <mergeCell ref="BL31:BU31"/>
    <mergeCell ref="BV31:CE31"/>
    <mergeCell ref="CF31:CU31"/>
    <mergeCell ref="CV31:DK31"/>
    <mergeCell ref="AR22:BK39"/>
    <mergeCell ref="BV26:CE26"/>
    <mergeCell ref="A27:L27"/>
    <mergeCell ref="CV26:DK26"/>
    <mergeCell ref="A32:L32"/>
    <mergeCell ref="M32:AQ32"/>
    <mergeCell ref="BL32:BU32"/>
    <mergeCell ref="BV32:CE32"/>
    <mergeCell ref="CF32:CU32"/>
    <mergeCell ref="CV32:DK32"/>
    <mergeCell ref="BL39:BU39"/>
    <mergeCell ref="BV39:CE39"/>
    <mergeCell ref="A33:L33"/>
    <mergeCell ref="A34:L34"/>
    <mergeCell ref="M33:AQ33"/>
    <mergeCell ref="BL34:BU34"/>
    <mergeCell ref="BV35:CE35"/>
    <mergeCell ref="BV33:CE33"/>
    <mergeCell ref="M35:AQ35"/>
    <mergeCell ref="BL35:BU35"/>
    <mergeCell ref="A40:L40"/>
    <mergeCell ref="M40:AQ40"/>
    <mergeCell ref="AR40:BA40"/>
    <mergeCell ref="M34:AQ34"/>
    <mergeCell ref="A35:L35"/>
    <mergeCell ref="BB40:BK40"/>
    <mergeCell ref="A39:L39"/>
    <mergeCell ref="M39:AQ39"/>
    <mergeCell ref="A36:L36"/>
    <mergeCell ref="M36:AQ36"/>
    <mergeCell ref="BL40:BU40"/>
    <mergeCell ref="BV40:CE40"/>
    <mergeCell ref="ED7:FE7"/>
    <mergeCell ref="DZ6:FE6"/>
    <mergeCell ref="CF40:CU40"/>
    <mergeCell ref="CV40:DK40"/>
    <mergeCell ref="CF39:CU39"/>
    <mergeCell ref="CV39:DK39"/>
    <mergeCell ref="CF35:CU35"/>
    <mergeCell ref="BL33:BU33"/>
    <mergeCell ref="M21:AQ21"/>
    <mergeCell ref="AR21:BA21"/>
    <mergeCell ref="BB21:BK21"/>
    <mergeCell ref="BV34:CE34"/>
    <mergeCell ref="BL27:BU27"/>
    <mergeCell ref="BV27:CE27"/>
    <mergeCell ref="BL25:BU25"/>
    <mergeCell ref="BV25:CE25"/>
    <mergeCell ref="BV23:CE23"/>
    <mergeCell ref="BV21:CE21"/>
    <mergeCell ref="CF22:CU22"/>
    <mergeCell ref="CV35:DK35"/>
    <mergeCell ref="CF23:CU23"/>
    <mergeCell ref="CF21:CU21"/>
    <mergeCell ref="CV21:DK21"/>
    <mergeCell ref="CV22:DK22"/>
    <mergeCell ref="CF33:CU33"/>
    <mergeCell ref="CF34:CU34"/>
    <mergeCell ref="CV33:DK33"/>
    <mergeCell ref="CV34:DK34"/>
    <mergeCell ref="CF20:CU20"/>
    <mergeCell ref="CV20:DK20"/>
    <mergeCell ref="A23:L23"/>
    <mergeCell ref="M22:AQ22"/>
    <mergeCell ref="M23:AQ23"/>
    <mergeCell ref="BU5:CU5"/>
    <mergeCell ref="CV23:DK23"/>
    <mergeCell ref="BL22:BU22"/>
    <mergeCell ref="BL23:BU23"/>
    <mergeCell ref="BV22:CE22"/>
  </mergeCells>
  <printOptions/>
  <pageMargins left="0.5905511811023623" right="0.5118110236220472" top="0.24" bottom="0.24" header="0.1968503937007874" footer="0.1968503937007874"/>
  <pageSetup fitToHeight="0" fitToWidth="0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54"/>
  <sheetViews>
    <sheetView view="pageBreakPreview" zoomScaleSheetLayoutView="100" workbookViewId="0" topLeftCell="A19">
      <selection activeCell="BB42" sqref="BB42:CA42"/>
    </sheetView>
  </sheetViews>
  <sheetFormatPr defaultColWidth="0.875" defaultRowHeight="12.75"/>
  <cols>
    <col min="1" max="3" width="0.875" style="18" customWidth="1"/>
    <col min="4" max="4" width="1.37890625" style="18" customWidth="1"/>
    <col min="5" max="16384" width="0.875" style="18" customWidth="1"/>
  </cols>
  <sheetData>
    <row r="1" spans="81:105" ht="33.75" customHeight="1">
      <c r="CC1" s="166" t="s">
        <v>133</v>
      </c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</row>
    <row r="2" ht="12.75"/>
    <row r="3" spans="1:105" s="12" customFormat="1" ht="31.5" customHeight="1">
      <c r="A3" s="226" t="s">
        <v>281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  <c r="BD3" s="357"/>
      <c r="BE3" s="357"/>
      <c r="BF3" s="357"/>
      <c r="BG3" s="357"/>
      <c r="BH3" s="357"/>
      <c r="BI3" s="357"/>
      <c r="BJ3" s="357"/>
      <c r="BK3" s="357"/>
      <c r="BL3" s="357"/>
      <c r="BM3" s="357"/>
      <c r="BN3" s="357"/>
      <c r="BO3" s="357"/>
      <c r="BP3" s="357"/>
      <c r="BQ3" s="357"/>
      <c r="BR3" s="357"/>
      <c r="BS3" s="357"/>
      <c r="BT3" s="357"/>
      <c r="BU3" s="357"/>
      <c r="BV3" s="357"/>
      <c r="BW3" s="357"/>
      <c r="BX3" s="357"/>
      <c r="BY3" s="357"/>
      <c r="BZ3" s="357"/>
      <c r="CA3" s="357"/>
      <c r="CB3" s="357"/>
      <c r="CC3" s="357"/>
      <c r="CD3" s="357"/>
      <c r="CE3" s="357"/>
      <c r="CF3" s="357"/>
      <c r="CG3" s="357"/>
      <c r="CH3" s="357"/>
      <c r="CI3" s="357"/>
      <c r="CJ3" s="357"/>
      <c r="CK3" s="357"/>
      <c r="CL3" s="357"/>
      <c r="CM3" s="357"/>
      <c r="CN3" s="357"/>
      <c r="CO3" s="357"/>
      <c r="CP3" s="357"/>
      <c r="CQ3" s="357"/>
      <c r="CR3" s="357"/>
      <c r="CS3" s="357"/>
      <c r="CT3" s="357"/>
      <c r="CU3" s="357"/>
      <c r="CV3" s="357"/>
      <c r="CW3" s="357"/>
      <c r="CX3" s="357"/>
      <c r="CY3" s="357"/>
      <c r="CZ3" s="357"/>
      <c r="DA3" s="357"/>
    </row>
    <row r="4" spans="39:65" ht="12.75">
      <c r="AM4" s="224" t="str">
        <f>'7.1.'!DD3</f>
        <v>по состоянию на 15.11.2016 г.</v>
      </c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5"/>
      <c r="BM4" s="225"/>
    </row>
    <row r="5" spans="11:90" s="24" customFormat="1" ht="12.75">
      <c r="K5" s="637" t="s">
        <v>186</v>
      </c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7"/>
      <c r="AL5" s="637"/>
      <c r="AM5" s="637"/>
      <c r="AN5" s="637"/>
      <c r="AO5" s="637"/>
      <c r="AP5" s="637"/>
      <c r="AQ5" s="637"/>
      <c r="AR5" s="637"/>
      <c r="AS5" s="637"/>
      <c r="AT5" s="637"/>
      <c r="AU5" s="637"/>
      <c r="AV5" s="637"/>
      <c r="AW5" s="637"/>
      <c r="AX5" s="637"/>
      <c r="AY5" s="637"/>
      <c r="AZ5" s="637"/>
      <c r="BA5" s="637"/>
      <c r="BB5" s="637"/>
      <c r="BC5" s="637"/>
      <c r="BD5" s="637"/>
      <c r="BE5" s="56" t="str">
        <f>'11.1.'!Q13</f>
        <v>III квартал 2016 года</v>
      </c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6"/>
      <c r="BT5" s="56"/>
      <c r="BU5" s="56"/>
      <c r="BV5" s="56"/>
      <c r="BW5" s="56"/>
      <c r="BX5" s="56"/>
      <c r="BY5" s="56"/>
      <c r="BZ5" s="57"/>
      <c r="CA5" s="57"/>
      <c r="CB5" s="57"/>
      <c r="CC5" s="57"/>
      <c r="CD5" s="57"/>
      <c r="CE5" s="57"/>
      <c r="CF5" s="56"/>
      <c r="CG5" s="56"/>
      <c r="CH5" s="56"/>
      <c r="CI5" s="56"/>
      <c r="CJ5" s="56"/>
      <c r="CK5" s="56"/>
      <c r="CL5" s="56"/>
    </row>
    <row r="6" ht="12.75"/>
    <row r="7" spans="78:105" ht="24.75" customHeight="1">
      <c r="BZ7" s="481" t="s">
        <v>182</v>
      </c>
      <c r="CA7" s="481"/>
      <c r="CB7" s="481"/>
      <c r="CC7" s="481"/>
      <c r="CD7" s="481"/>
      <c r="CE7" s="481"/>
      <c r="CF7" s="481"/>
      <c r="CG7" s="481"/>
      <c r="CH7" s="481"/>
      <c r="CI7" s="481"/>
      <c r="CJ7" s="481"/>
      <c r="CK7" s="481"/>
      <c r="CL7" s="481"/>
      <c r="CM7" s="481"/>
      <c r="CN7" s="481"/>
      <c r="CO7" s="481"/>
      <c r="CP7" s="481"/>
      <c r="CQ7" s="481"/>
      <c r="CR7" s="481"/>
      <c r="CS7" s="481"/>
      <c r="CT7" s="481"/>
      <c r="CU7" s="481"/>
      <c r="CV7" s="481"/>
      <c r="CW7" s="481"/>
      <c r="CX7" s="481"/>
      <c r="CY7" s="481"/>
      <c r="CZ7" s="481"/>
      <c r="DA7" s="481"/>
    </row>
    <row r="8" spans="75:105" ht="12.75">
      <c r="BW8" s="479" t="s">
        <v>289</v>
      </c>
      <c r="BX8" s="356"/>
      <c r="BY8" s="356"/>
      <c r="BZ8" s="356"/>
      <c r="CA8" s="356"/>
      <c r="CB8" s="356"/>
      <c r="CC8" s="356"/>
      <c r="CD8" s="356"/>
      <c r="CE8" s="356"/>
      <c r="CF8" s="356"/>
      <c r="CG8" s="356"/>
      <c r="CH8" s="356"/>
      <c r="CI8" s="356"/>
      <c r="CJ8" s="356"/>
      <c r="CK8" s="356"/>
      <c r="CL8" s="356"/>
      <c r="CM8" s="356"/>
      <c r="CN8" s="356"/>
      <c r="CO8" s="356"/>
      <c r="CP8" s="356"/>
      <c r="CQ8" s="356"/>
      <c r="CR8" s="356"/>
      <c r="CS8" s="356"/>
      <c r="CT8" s="356"/>
      <c r="CU8" s="356"/>
      <c r="CV8" s="356"/>
      <c r="CW8" s="356"/>
      <c r="CX8" s="356"/>
      <c r="CY8" s="356"/>
      <c r="CZ8" s="356"/>
      <c r="DA8" s="356"/>
    </row>
    <row r="9" spans="75:105" ht="12.75">
      <c r="BW9" s="19"/>
      <c r="BX9" s="19"/>
      <c r="BY9" s="19"/>
      <c r="BZ9" s="479" t="s">
        <v>183</v>
      </c>
      <c r="CA9" s="479"/>
      <c r="CB9" s="479"/>
      <c r="CC9" s="479"/>
      <c r="CD9" s="479"/>
      <c r="CE9" s="479"/>
      <c r="CF9" s="479"/>
      <c r="CG9" s="479"/>
      <c r="CH9" s="479"/>
      <c r="CI9" s="479"/>
      <c r="CJ9" s="479"/>
      <c r="CK9" s="479"/>
      <c r="CL9" s="479"/>
      <c r="CM9" s="479"/>
      <c r="CN9" s="479"/>
      <c r="CO9" s="479"/>
      <c r="CP9" s="479"/>
      <c r="CQ9" s="479"/>
      <c r="CR9" s="479"/>
      <c r="CS9" s="479"/>
      <c r="CT9" s="479"/>
      <c r="CU9" s="479"/>
      <c r="CV9" s="479"/>
      <c r="CW9" s="479"/>
      <c r="CX9" s="479"/>
      <c r="CY9" s="479"/>
      <c r="CZ9" s="479"/>
      <c r="DA9" s="479"/>
    </row>
    <row r="10" spans="77:105" ht="12.75">
      <c r="BY10" s="26"/>
      <c r="BZ10" s="638"/>
      <c r="CA10" s="638"/>
      <c r="CB10" s="638"/>
      <c r="CC10" s="638"/>
      <c r="CD10" s="638"/>
      <c r="CE10" s="638"/>
      <c r="CF10" s="638"/>
      <c r="CG10" s="638"/>
      <c r="CH10" s="638"/>
      <c r="CI10" s="638"/>
      <c r="CJ10" s="638"/>
      <c r="CK10" s="638"/>
      <c r="CL10" s="638"/>
      <c r="CM10" s="638"/>
      <c r="CN10" s="638"/>
      <c r="CO10" s="638"/>
      <c r="CP10" s="638"/>
      <c r="CQ10" s="638"/>
      <c r="CR10" s="638"/>
      <c r="CS10" s="638"/>
      <c r="CT10" s="638"/>
      <c r="CU10" s="638"/>
      <c r="CV10" s="638"/>
      <c r="CW10" s="638"/>
      <c r="CX10" s="638"/>
      <c r="CY10" s="638"/>
      <c r="CZ10" s="638"/>
      <c r="DA10" s="638"/>
    </row>
    <row r="11" spans="78:105" ht="12.75">
      <c r="BZ11" s="169" t="s">
        <v>11</v>
      </c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</row>
    <row r="12" spans="77:104" ht="12.75">
      <c r="BY12" s="477" t="s">
        <v>12</v>
      </c>
      <c r="BZ12" s="477"/>
      <c r="CA12" s="478"/>
      <c r="CB12" s="478"/>
      <c r="CC12" s="478"/>
      <c r="CD12" s="483" t="s">
        <v>12</v>
      </c>
      <c r="CE12" s="483"/>
      <c r="CF12" s="478"/>
      <c r="CG12" s="478"/>
      <c r="CH12" s="478"/>
      <c r="CI12" s="478"/>
      <c r="CJ12" s="478"/>
      <c r="CK12" s="478"/>
      <c r="CL12" s="478"/>
      <c r="CM12" s="478"/>
      <c r="CN12" s="478"/>
      <c r="CO12" s="478"/>
      <c r="CP12" s="477">
        <v>20</v>
      </c>
      <c r="CQ12" s="477"/>
      <c r="CR12" s="477"/>
      <c r="CS12" s="484"/>
      <c r="CT12" s="484"/>
      <c r="CU12" s="484"/>
      <c r="CW12" s="20" t="s">
        <v>13</v>
      </c>
      <c r="CZ12" s="20"/>
    </row>
    <row r="13" ht="12.75">
      <c r="DA13" s="19" t="s">
        <v>14</v>
      </c>
    </row>
    <row r="14" ht="12.75"/>
    <row r="15" spans="1:105" ht="12.75">
      <c r="A15" s="630" t="s">
        <v>134</v>
      </c>
      <c r="B15" s="631"/>
      <c r="C15" s="631"/>
      <c r="D15" s="631"/>
      <c r="E15" s="631"/>
      <c r="F15" s="631"/>
      <c r="G15" s="631"/>
      <c r="H15" s="631"/>
      <c r="I15" s="631"/>
      <c r="J15" s="631"/>
      <c r="K15" s="631"/>
      <c r="L15" s="631"/>
      <c r="M15" s="631"/>
      <c r="N15" s="631"/>
      <c r="O15" s="631"/>
      <c r="P15" s="631"/>
      <c r="Q15" s="631"/>
      <c r="R15" s="631"/>
      <c r="S15" s="631"/>
      <c r="T15" s="631"/>
      <c r="U15" s="631"/>
      <c r="V15" s="631"/>
      <c r="W15" s="631"/>
      <c r="X15" s="631"/>
      <c r="Y15" s="631"/>
      <c r="Z15" s="631"/>
      <c r="AA15" s="631"/>
      <c r="AB15" s="631"/>
      <c r="AC15" s="631"/>
      <c r="AD15" s="631"/>
      <c r="AE15" s="631"/>
      <c r="AF15" s="631"/>
      <c r="AG15" s="631"/>
      <c r="AH15" s="631"/>
      <c r="AI15" s="631"/>
      <c r="AJ15" s="631"/>
      <c r="AK15" s="631"/>
      <c r="AL15" s="631"/>
      <c r="AM15" s="631"/>
      <c r="AN15" s="631"/>
      <c r="AO15" s="631"/>
      <c r="AP15" s="631"/>
      <c r="AQ15" s="631"/>
      <c r="AR15" s="631"/>
      <c r="AS15" s="631"/>
      <c r="AT15" s="631"/>
      <c r="AU15" s="631"/>
      <c r="AV15" s="631"/>
      <c r="AW15" s="631"/>
      <c r="AX15" s="631"/>
      <c r="AY15" s="631"/>
      <c r="AZ15" s="631"/>
      <c r="BA15" s="632"/>
      <c r="BB15" s="630"/>
      <c r="BC15" s="631"/>
      <c r="BD15" s="631"/>
      <c r="BE15" s="631"/>
      <c r="BF15" s="631"/>
      <c r="BG15" s="631"/>
      <c r="BH15" s="631"/>
      <c r="BI15" s="631"/>
      <c r="BJ15" s="631"/>
      <c r="BK15" s="631"/>
      <c r="BL15" s="631"/>
      <c r="BM15" s="631"/>
      <c r="BN15" s="631"/>
      <c r="BO15" s="631"/>
      <c r="BP15" s="631"/>
      <c r="BQ15" s="631"/>
      <c r="BR15" s="631"/>
      <c r="BS15" s="631"/>
      <c r="BT15" s="631"/>
      <c r="BU15" s="631"/>
      <c r="BV15" s="631"/>
      <c r="BW15" s="631"/>
      <c r="BX15" s="631"/>
      <c r="BY15" s="631"/>
      <c r="BZ15" s="631"/>
      <c r="CA15" s="632"/>
      <c r="CB15" s="630"/>
      <c r="CC15" s="631"/>
      <c r="CD15" s="631"/>
      <c r="CE15" s="631"/>
      <c r="CF15" s="631"/>
      <c r="CG15" s="631"/>
      <c r="CH15" s="631"/>
      <c r="CI15" s="631"/>
      <c r="CJ15" s="631"/>
      <c r="CK15" s="631"/>
      <c r="CL15" s="631"/>
      <c r="CM15" s="631"/>
      <c r="CN15" s="631"/>
      <c r="CO15" s="631"/>
      <c r="CP15" s="631"/>
      <c r="CQ15" s="631"/>
      <c r="CR15" s="631"/>
      <c r="CS15" s="631"/>
      <c r="CT15" s="631"/>
      <c r="CU15" s="631"/>
      <c r="CV15" s="631"/>
      <c r="CW15" s="631"/>
      <c r="CX15" s="631"/>
      <c r="CY15" s="631"/>
      <c r="CZ15" s="631"/>
      <c r="DA15" s="632"/>
    </row>
    <row r="16" spans="1:105" ht="39.75" customHeight="1">
      <c r="A16" s="627" t="s">
        <v>135</v>
      </c>
      <c r="B16" s="628"/>
      <c r="C16" s="628"/>
      <c r="D16" s="628"/>
      <c r="E16" s="628"/>
      <c r="F16" s="628"/>
      <c r="G16" s="628"/>
      <c r="H16" s="628"/>
      <c r="I16" s="628"/>
      <c r="J16" s="628"/>
      <c r="K16" s="628"/>
      <c r="L16" s="628"/>
      <c r="M16" s="628"/>
      <c r="N16" s="628"/>
      <c r="O16" s="628"/>
      <c r="P16" s="628"/>
      <c r="Q16" s="628"/>
      <c r="R16" s="628"/>
      <c r="S16" s="628"/>
      <c r="T16" s="628"/>
      <c r="U16" s="628"/>
      <c r="V16" s="628"/>
      <c r="W16" s="628"/>
      <c r="X16" s="628"/>
      <c r="Y16" s="628"/>
      <c r="Z16" s="628"/>
      <c r="AA16" s="628"/>
      <c r="AB16" s="628"/>
      <c r="AC16" s="628"/>
      <c r="AD16" s="628"/>
      <c r="AE16" s="628"/>
      <c r="AF16" s="628"/>
      <c r="AG16" s="628"/>
      <c r="AH16" s="628"/>
      <c r="AI16" s="628"/>
      <c r="AJ16" s="628"/>
      <c r="AK16" s="628"/>
      <c r="AL16" s="628"/>
      <c r="AM16" s="628"/>
      <c r="AN16" s="628"/>
      <c r="AO16" s="628"/>
      <c r="AP16" s="628"/>
      <c r="AQ16" s="628"/>
      <c r="AR16" s="628"/>
      <c r="AS16" s="628"/>
      <c r="AT16" s="628"/>
      <c r="AU16" s="628"/>
      <c r="AV16" s="628"/>
      <c r="AW16" s="628"/>
      <c r="AX16" s="628"/>
      <c r="AY16" s="628"/>
      <c r="AZ16" s="628"/>
      <c r="BA16" s="629"/>
      <c r="BB16" s="633" t="s">
        <v>241</v>
      </c>
      <c r="BC16" s="634"/>
      <c r="BD16" s="634"/>
      <c r="BE16" s="634"/>
      <c r="BF16" s="634"/>
      <c r="BG16" s="634"/>
      <c r="BH16" s="634"/>
      <c r="BI16" s="634"/>
      <c r="BJ16" s="634"/>
      <c r="BK16" s="634"/>
      <c r="BL16" s="634"/>
      <c r="BM16" s="634"/>
      <c r="BN16" s="634"/>
      <c r="BO16" s="634"/>
      <c r="BP16" s="634"/>
      <c r="BQ16" s="634"/>
      <c r="BR16" s="634"/>
      <c r="BS16" s="634"/>
      <c r="BT16" s="634"/>
      <c r="BU16" s="634"/>
      <c r="BV16" s="634"/>
      <c r="BW16" s="634"/>
      <c r="BX16" s="634"/>
      <c r="BY16" s="634"/>
      <c r="BZ16" s="634"/>
      <c r="CA16" s="635"/>
      <c r="CB16" s="633" t="s">
        <v>313</v>
      </c>
      <c r="CC16" s="634"/>
      <c r="CD16" s="634"/>
      <c r="CE16" s="634"/>
      <c r="CF16" s="634"/>
      <c r="CG16" s="634"/>
      <c r="CH16" s="634"/>
      <c r="CI16" s="634"/>
      <c r="CJ16" s="634"/>
      <c r="CK16" s="634"/>
      <c r="CL16" s="634"/>
      <c r="CM16" s="634"/>
      <c r="CN16" s="634"/>
      <c r="CO16" s="634"/>
      <c r="CP16" s="634"/>
      <c r="CQ16" s="634"/>
      <c r="CR16" s="634"/>
      <c r="CS16" s="634"/>
      <c r="CT16" s="634"/>
      <c r="CU16" s="634"/>
      <c r="CV16" s="634"/>
      <c r="CW16" s="634"/>
      <c r="CX16" s="634"/>
      <c r="CY16" s="634"/>
      <c r="CZ16" s="634"/>
      <c r="DA16" s="635"/>
    </row>
    <row r="17" spans="1:105" ht="12.75">
      <c r="A17" s="627">
        <v>1</v>
      </c>
      <c r="B17" s="628"/>
      <c r="C17" s="628"/>
      <c r="D17" s="628"/>
      <c r="E17" s="628"/>
      <c r="F17" s="628"/>
      <c r="G17" s="628"/>
      <c r="H17" s="628"/>
      <c r="I17" s="628"/>
      <c r="J17" s="628"/>
      <c r="K17" s="628"/>
      <c r="L17" s="628"/>
      <c r="M17" s="628"/>
      <c r="N17" s="628"/>
      <c r="O17" s="628"/>
      <c r="P17" s="628"/>
      <c r="Q17" s="628"/>
      <c r="R17" s="628"/>
      <c r="S17" s="628"/>
      <c r="T17" s="628"/>
      <c r="U17" s="628"/>
      <c r="V17" s="628"/>
      <c r="W17" s="628"/>
      <c r="X17" s="628"/>
      <c r="Y17" s="628"/>
      <c r="Z17" s="628"/>
      <c r="AA17" s="628"/>
      <c r="AB17" s="628"/>
      <c r="AC17" s="628"/>
      <c r="AD17" s="628"/>
      <c r="AE17" s="628"/>
      <c r="AF17" s="628"/>
      <c r="AG17" s="628"/>
      <c r="AH17" s="628"/>
      <c r="AI17" s="628"/>
      <c r="AJ17" s="628"/>
      <c r="AK17" s="628"/>
      <c r="AL17" s="628"/>
      <c r="AM17" s="628"/>
      <c r="AN17" s="628"/>
      <c r="AO17" s="628"/>
      <c r="AP17" s="628"/>
      <c r="AQ17" s="628"/>
      <c r="AR17" s="628"/>
      <c r="AS17" s="628"/>
      <c r="AT17" s="628"/>
      <c r="AU17" s="628"/>
      <c r="AV17" s="628"/>
      <c r="AW17" s="628"/>
      <c r="AX17" s="628"/>
      <c r="AY17" s="628"/>
      <c r="AZ17" s="628"/>
      <c r="BA17" s="629"/>
      <c r="BB17" s="627">
        <v>2</v>
      </c>
      <c r="BC17" s="628"/>
      <c r="BD17" s="628"/>
      <c r="BE17" s="628"/>
      <c r="BF17" s="628"/>
      <c r="BG17" s="628"/>
      <c r="BH17" s="628"/>
      <c r="BI17" s="628"/>
      <c r="BJ17" s="628"/>
      <c r="BK17" s="628"/>
      <c r="BL17" s="628"/>
      <c r="BM17" s="628"/>
      <c r="BN17" s="628"/>
      <c r="BO17" s="628"/>
      <c r="BP17" s="628"/>
      <c r="BQ17" s="628"/>
      <c r="BR17" s="628"/>
      <c r="BS17" s="628"/>
      <c r="BT17" s="628"/>
      <c r="BU17" s="628"/>
      <c r="BV17" s="628"/>
      <c r="BW17" s="628"/>
      <c r="BX17" s="628"/>
      <c r="BY17" s="628"/>
      <c r="BZ17" s="628"/>
      <c r="CA17" s="629"/>
      <c r="CB17" s="627">
        <v>3</v>
      </c>
      <c r="CC17" s="628"/>
      <c r="CD17" s="628"/>
      <c r="CE17" s="628"/>
      <c r="CF17" s="628"/>
      <c r="CG17" s="628"/>
      <c r="CH17" s="628"/>
      <c r="CI17" s="628"/>
      <c r="CJ17" s="628"/>
      <c r="CK17" s="628"/>
      <c r="CL17" s="628"/>
      <c r="CM17" s="628"/>
      <c r="CN17" s="628"/>
      <c r="CO17" s="628"/>
      <c r="CP17" s="628"/>
      <c r="CQ17" s="628"/>
      <c r="CR17" s="628"/>
      <c r="CS17" s="628"/>
      <c r="CT17" s="628"/>
      <c r="CU17" s="628"/>
      <c r="CV17" s="628"/>
      <c r="CW17" s="628"/>
      <c r="CX17" s="628"/>
      <c r="CY17" s="628"/>
      <c r="CZ17" s="628"/>
      <c r="DA17" s="629"/>
    </row>
    <row r="18" spans="1:105" s="28" customFormat="1" ht="12.75">
      <c r="A18" s="27"/>
      <c r="B18" s="601" t="s">
        <v>136</v>
      </c>
      <c r="C18" s="601"/>
      <c r="D18" s="601"/>
      <c r="E18" s="601"/>
      <c r="F18" s="601"/>
      <c r="G18" s="601"/>
      <c r="H18" s="601"/>
      <c r="I18" s="601"/>
      <c r="J18" s="601"/>
      <c r="K18" s="601"/>
      <c r="L18" s="601"/>
      <c r="M18" s="601"/>
      <c r="N18" s="601"/>
      <c r="O18" s="601"/>
      <c r="P18" s="601"/>
      <c r="Q18" s="601"/>
      <c r="R18" s="601"/>
      <c r="S18" s="601"/>
      <c r="T18" s="601"/>
      <c r="U18" s="601"/>
      <c r="V18" s="601"/>
      <c r="W18" s="601"/>
      <c r="X18" s="601"/>
      <c r="Y18" s="601"/>
      <c r="Z18" s="601"/>
      <c r="AA18" s="601"/>
      <c r="AB18" s="601"/>
      <c r="AC18" s="601"/>
      <c r="AD18" s="601"/>
      <c r="AE18" s="601"/>
      <c r="AF18" s="601"/>
      <c r="AG18" s="601"/>
      <c r="AH18" s="601"/>
      <c r="AI18" s="601"/>
      <c r="AJ18" s="601"/>
      <c r="AK18" s="601"/>
      <c r="AL18" s="601"/>
      <c r="AM18" s="601"/>
      <c r="AN18" s="601"/>
      <c r="AO18" s="601"/>
      <c r="AP18" s="601"/>
      <c r="AQ18" s="601"/>
      <c r="AR18" s="601"/>
      <c r="AS18" s="601"/>
      <c r="AT18" s="601"/>
      <c r="AU18" s="601"/>
      <c r="AV18" s="601"/>
      <c r="AW18" s="601"/>
      <c r="AX18" s="601"/>
      <c r="AY18" s="601"/>
      <c r="AZ18" s="601"/>
      <c r="BA18" s="602"/>
      <c r="BB18" s="611"/>
      <c r="BC18" s="612"/>
      <c r="BD18" s="612"/>
      <c r="BE18" s="612"/>
      <c r="BF18" s="612"/>
      <c r="BG18" s="612"/>
      <c r="BH18" s="612"/>
      <c r="BI18" s="612"/>
      <c r="BJ18" s="612"/>
      <c r="BK18" s="612"/>
      <c r="BL18" s="612"/>
      <c r="BM18" s="612"/>
      <c r="BN18" s="612"/>
      <c r="BO18" s="612"/>
      <c r="BP18" s="612"/>
      <c r="BQ18" s="612"/>
      <c r="BR18" s="612"/>
      <c r="BS18" s="612"/>
      <c r="BT18" s="612"/>
      <c r="BU18" s="612"/>
      <c r="BV18" s="612"/>
      <c r="BW18" s="612"/>
      <c r="BX18" s="612"/>
      <c r="BY18" s="612"/>
      <c r="BZ18" s="612"/>
      <c r="CA18" s="613"/>
      <c r="CB18" s="611">
        <v>248231</v>
      </c>
      <c r="CC18" s="612"/>
      <c r="CD18" s="612"/>
      <c r="CE18" s="612"/>
      <c r="CF18" s="612"/>
      <c r="CG18" s="612"/>
      <c r="CH18" s="612"/>
      <c r="CI18" s="612"/>
      <c r="CJ18" s="612"/>
      <c r="CK18" s="612"/>
      <c r="CL18" s="612"/>
      <c r="CM18" s="612"/>
      <c r="CN18" s="612"/>
      <c r="CO18" s="612"/>
      <c r="CP18" s="612"/>
      <c r="CQ18" s="612"/>
      <c r="CR18" s="612"/>
      <c r="CS18" s="612"/>
      <c r="CT18" s="612"/>
      <c r="CU18" s="612"/>
      <c r="CV18" s="612"/>
      <c r="CW18" s="612"/>
      <c r="CX18" s="612"/>
      <c r="CY18" s="612"/>
      <c r="CZ18" s="612"/>
      <c r="DA18" s="613"/>
    </row>
    <row r="19" spans="1:105" s="28" customFormat="1" ht="12.75">
      <c r="A19" s="27"/>
      <c r="B19" s="601" t="s">
        <v>137</v>
      </c>
      <c r="C19" s="601"/>
      <c r="D19" s="601"/>
      <c r="E19" s="601"/>
      <c r="F19" s="601"/>
      <c r="G19" s="601"/>
      <c r="H19" s="601"/>
      <c r="I19" s="601"/>
      <c r="J19" s="601"/>
      <c r="K19" s="601"/>
      <c r="L19" s="601"/>
      <c r="M19" s="601"/>
      <c r="N19" s="601"/>
      <c r="O19" s="601"/>
      <c r="P19" s="601"/>
      <c r="Q19" s="601"/>
      <c r="R19" s="601"/>
      <c r="S19" s="601"/>
      <c r="T19" s="601"/>
      <c r="U19" s="601"/>
      <c r="V19" s="601"/>
      <c r="W19" s="601"/>
      <c r="X19" s="601"/>
      <c r="Y19" s="601"/>
      <c r="Z19" s="601"/>
      <c r="AA19" s="601"/>
      <c r="AB19" s="601"/>
      <c r="AC19" s="601"/>
      <c r="AD19" s="601"/>
      <c r="AE19" s="601"/>
      <c r="AF19" s="601"/>
      <c r="AG19" s="601"/>
      <c r="AH19" s="601"/>
      <c r="AI19" s="601"/>
      <c r="AJ19" s="601"/>
      <c r="AK19" s="601"/>
      <c r="AL19" s="601"/>
      <c r="AM19" s="601"/>
      <c r="AN19" s="601"/>
      <c r="AO19" s="601"/>
      <c r="AP19" s="601"/>
      <c r="AQ19" s="601"/>
      <c r="AR19" s="601"/>
      <c r="AS19" s="601"/>
      <c r="AT19" s="601"/>
      <c r="AU19" s="601"/>
      <c r="AV19" s="601"/>
      <c r="AW19" s="601"/>
      <c r="AX19" s="601"/>
      <c r="AY19" s="601"/>
      <c r="AZ19" s="601"/>
      <c r="BA19" s="602"/>
      <c r="BB19" s="611"/>
      <c r="BC19" s="612"/>
      <c r="BD19" s="612"/>
      <c r="BE19" s="612"/>
      <c r="BF19" s="612"/>
      <c r="BG19" s="612"/>
      <c r="BH19" s="612"/>
      <c r="BI19" s="612"/>
      <c r="BJ19" s="612"/>
      <c r="BK19" s="612"/>
      <c r="BL19" s="612"/>
      <c r="BM19" s="612"/>
      <c r="BN19" s="612"/>
      <c r="BO19" s="612"/>
      <c r="BP19" s="612"/>
      <c r="BQ19" s="612"/>
      <c r="BR19" s="612"/>
      <c r="BS19" s="612"/>
      <c r="BT19" s="612"/>
      <c r="BU19" s="612"/>
      <c r="BV19" s="612"/>
      <c r="BW19" s="612"/>
      <c r="BX19" s="612"/>
      <c r="BY19" s="612"/>
      <c r="BZ19" s="612"/>
      <c r="CA19" s="613"/>
      <c r="CB19" s="611">
        <v>18130</v>
      </c>
      <c r="CC19" s="612"/>
      <c r="CD19" s="612"/>
      <c r="CE19" s="612"/>
      <c r="CF19" s="612"/>
      <c r="CG19" s="612"/>
      <c r="CH19" s="612"/>
      <c r="CI19" s="612"/>
      <c r="CJ19" s="612"/>
      <c r="CK19" s="612"/>
      <c r="CL19" s="612"/>
      <c r="CM19" s="612"/>
      <c r="CN19" s="612"/>
      <c r="CO19" s="612"/>
      <c r="CP19" s="612"/>
      <c r="CQ19" s="612"/>
      <c r="CR19" s="612"/>
      <c r="CS19" s="612"/>
      <c r="CT19" s="612"/>
      <c r="CU19" s="612"/>
      <c r="CV19" s="612"/>
      <c r="CW19" s="612"/>
      <c r="CX19" s="612"/>
      <c r="CY19" s="612"/>
      <c r="CZ19" s="612"/>
      <c r="DA19" s="613"/>
    </row>
    <row r="20" spans="1:105" s="28" customFormat="1" ht="12.75">
      <c r="A20" s="27"/>
      <c r="B20" s="601" t="s">
        <v>138</v>
      </c>
      <c r="C20" s="601"/>
      <c r="D20" s="601"/>
      <c r="E20" s="601"/>
      <c r="F20" s="601"/>
      <c r="G20" s="601"/>
      <c r="H20" s="601"/>
      <c r="I20" s="601"/>
      <c r="J20" s="601"/>
      <c r="K20" s="601"/>
      <c r="L20" s="601"/>
      <c r="M20" s="601"/>
      <c r="N20" s="601"/>
      <c r="O20" s="601"/>
      <c r="P20" s="601"/>
      <c r="Q20" s="601"/>
      <c r="R20" s="601"/>
      <c r="S20" s="601"/>
      <c r="T20" s="601"/>
      <c r="U20" s="601"/>
      <c r="V20" s="601"/>
      <c r="W20" s="601"/>
      <c r="X20" s="601"/>
      <c r="Y20" s="601"/>
      <c r="Z20" s="601"/>
      <c r="AA20" s="601"/>
      <c r="AB20" s="601"/>
      <c r="AC20" s="601"/>
      <c r="AD20" s="601"/>
      <c r="AE20" s="601"/>
      <c r="AF20" s="601"/>
      <c r="AG20" s="601"/>
      <c r="AH20" s="601"/>
      <c r="AI20" s="601"/>
      <c r="AJ20" s="601"/>
      <c r="AK20" s="601"/>
      <c r="AL20" s="601"/>
      <c r="AM20" s="601"/>
      <c r="AN20" s="601"/>
      <c r="AO20" s="601"/>
      <c r="AP20" s="601"/>
      <c r="AQ20" s="601"/>
      <c r="AR20" s="601"/>
      <c r="AS20" s="601"/>
      <c r="AT20" s="601"/>
      <c r="AU20" s="601"/>
      <c r="AV20" s="601"/>
      <c r="AW20" s="601"/>
      <c r="AX20" s="601"/>
      <c r="AY20" s="601"/>
      <c r="AZ20" s="601"/>
      <c r="BA20" s="602"/>
      <c r="BB20" s="611"/>
      <c r="BC20" s="612"/>
      <c r="BD20" s="612"/>
      <c r="BE20" s="612"/>
      <c r="BF20" s="612"/>
      <c r="BG20" s="612"/>
      <c r="BH20" s="612"/>
      <c r="BI20" s="612"/>
      <c r="BJ20" s="612"/>
      <c r="BK20" s="612"/>
      <c r="BL20" s="612"/>
      <c r="BM20" s="612"/>
      <c r="BN20" s="612"/>
      <c r="BO20" s="612"/>
      <c r="BP20" s="612"/>
      <c r="BQ20" s="612"/>
      <c r="BR20" s="612"/>
      <c r="BS20" s="612"/>
      <c r="BT20" s="612"/>
      <c r="BU20" s="612"/>
      <c r="BV20" s="612"/>
      <c r="BW20" s="612"/>
      <c r="BX20" s="612"/>
      <c r="BY20" s="612"/>
      <c r="BZ20" s="612"/>
      <c r="CA20" s="613"/>
      <c r="CB20" s="611"/>
      <c r="CC20" s="612"/>
      <c r="CD20" s="612"/>
      <c r="CE20" s="612"/>
      <c r="CF20" s="612"/>
      <c r="CG20" s="612"/>
      <c r="CH20" s="612"/>
      <c r="CI20" s="612"/>
      <c r="CJ20" s="612"/>
      <c r="CK20" s="612"/>
      <c r="CL20" s="612"/>
      <c r="CM20" s="612"/>
      <c r="CN20" s="612"/>
      <c r="CO20" s="612"/>
      <c r="CP20" s="612"/>
      <c r="CQ20" s="612"/>
      <c r="CR20" s="612"/>
      <c r="CS20" s="612"/>
      <c r="CT20" s="612"/>
      <c r="CU20" s="612"/>
      <c r="CV20" s="612"/>
      <c r="CW20" s="612"/>
      <c r="CX20" s="612"/>
      <c r="CY20" s="612"/>
      <c r="CZ20" s="612"/>
      <c r="DA20" s="613"/>
    </row>
    <row r="21" spans="1:105" s="28" customFormat="1" ht="12.75">
      <c r="A21" s="607"/>
      <c r="B21" s="601"/>
      <c r="C21" s="601"/>
      <c r="D21" s="601" t="s">
        <v>139</v>
      </c>
      <c r="E21" s="601"/>
      <c r="F21" s="601"/>
      <c r="G21" s="601"/>
      <c r="H21" s="601"/>
      <c r="I21" s="601"/>
      <c r="J21" s="601"/>
      <c r="K21" s="601"/>
      <c r="L21" s="601"/>
      <c r="M21" s="601"/>
      <c r="N21" s="601"/>
      <c r="O21" s="601"/>
      <c r="P21" s="601"/>
      <c r="Q21" s="601"/>
      <c r="R21" s="601"/>
      <c r="S21" s="601"/>
      <c r="T21" s="601"/>
      <c r="U21" s="601"/>
      <c r="V21" s="601"/>
      <c r="W21" s="601"/>
      <c r="X21" s="601"/>
      <c r="Y21" s="601"/>
      <c r="Z21" s="601"/>
      <c r="AA21" s="601"/>
      <c r="AB21" s="601"/>
      <c r="AC21" s="601"/>
      <c r="AD21" s="601"/>
      <c r="AE21" s="601"/>
      <c r="AF21" s="601"/>
      <c r="AG21" s="601"/>
      <c r="AH21" s="601"/>
      <c r="AI21" s="601"/>
      <c r="AJ21" s="601"/>
      <c r="AK21" s="601"/>
      <c r="AL21" s="601"/>
      <c r="AM21" s="601"/>
      <c r="AN21" s="601"/>
      <c r="AO21" s="601"/>
      <c r="AP21" s="601"/>
      <c r="AQ21" s="601"/>
      <c r="AR21" s="601"/>
      <c r="AS21" s="601"/>
      <c r="AT21" s="601"/>
      <c r="AU21" s="601"/>
      <c r="AV21" s="601"/>
      <c r="AW21" s="601"/>
      <c r="AX21" s="601"/>
      <c r="AY21" s="601"/>
      <c r="AZ21" s="601"/>
      <c r="BA21" s="602"/>
      <c r="BB21" s="611"/>
      <c r="BC21" s="612"/>
      <c r="BD21" s="612"/>
      <c r="BE21" s="612"/>
      <c r="BF21" s="612"/>
      <c r="BG21" s="612"/>
      <c r="BH21" s="612"/>
      <c r="BI21" s="612"/>
      <c r="BJ21" s="612"/>
      <c r="BK21" s="612"/>
      <c r="BL21" s="612"/>
      <c r="BM21" s="612"/>
      <c r="BN21" s="612"/>
      <c r="BO21" s="612"/>
      <c r="BP21" s="612"/>
      <c r="BQ21" s="612"/>
      <c r="BR21" s="612"/>
      <c r="BS21" s="612"/>
      <c r="BT21" s="612"/>
      <c r="BU21" s="612"/>
      <c r="BV21" s="612"/>
      <c r="BW21" s="612"/>
      <c r="BX21" s="612"/>
      <c r="BY21" s="612"/>
      <c r="BZ21" s="612"/>
      <c r="CA21" s="613"/>
      <c r="CB21" s="611" t="s">
        <v>262</v>
      </c>
      <c r="CC21" s="612"/>
      <c r="CD21" s="612"/>
      <c r="CE21" s="612"/>
      <c r="CF21" s="612"/>
      <c r="CG21" s="612"/>
      <c r="CH21" s="612"/>
      <c r="CI21" s="612"/>
      <c r="CJ21" s="612"/>
      <c r="CK21" s="612"/>
      <c r="CL21" s="612"/>
      <c r="CM21" s="612"/>
      <c r="CN21" s="612"/>
      <c r="CO21" s="612"/>
      <c r="CP21" s="612"/>
      <c r="CQ21" s="612"/>
      <c r="CR21" s="612"/>
      <c r="CS21" s="612"/>
      <c r="CT21" s="612"/>
      <c r="CU21" s="612"/>
      <c r="CV21" s="612"/>
      <c r="CW21" s="612"/>
      <c r="CX21" s="612"/>
      <c r="CY21" s="612"/>
      <c r="CZ21" s="612"/>
      <c r="DA21" s="613"/>
    </row>
    <row r="22" spans="1:105" s="28" customFormat="1" ht="12.75">
      <c r="A22" s="609"/>
      <c r="B22" s="610"/>
      <c r="C22" s="610"/>
      <c r="D22" s="601" t="s">
        <v>140</v>
      </c>
      <c r="E22" s="601"/>
      <c r="F22" s="601"/>
      <c r="G22" s="601"/>
      <c r="H22" s="601"/>
      <c r="I22" s="601"/>
      <c r="J22" s="601"/>
      <c r="K22" s="601"/>
      <c r="L22" s="601"/>
      <c r="M22" s="601"/>
      <c r="N22" s="601"/>
      <c r="O22" s="601"/>
      <c r="P22" s="601"/>
      <c r="Q22" s="601"/>
      <c r="R22" s="601"/>
      <c r="S22" s="601"/>
      <c r="T22" s="601"/>
      <c r="U22" s="601"/>
      <c r="V22" s="601"/>
      <c r="W22" s="601"/>
      <c r="X22" s="601"/>
      <c r="Y22" s="601"/>
      <c r="Z22" s="601"/>
      <c r="AA22" s="601"/>
      <c r="AB22" s="601"/>
      <c r="AC22" s="601"/>
      <c r="AD22" s="601"/>
      <c r="AE22" s="601"/>
      <c r="AF22" s="601"/>
      <c r="AG22" s="601"/>
      <c r="AH22" s="601"/>
      <c r="AI22" s="601"/>
      <c r="AJ22" s="601"/>
      <c r="AK22" s="601"/>
      <c r="AL22" s="601"/>
      <c r="AM22" s="601"/>
      <c r="AN22" s="601"/>
      <c r="AO22" s="601"/>
      <c r="AP22" s="601"/>
      <c r="AQ22" s="601"/>
      <c r="AR22" s="601"/>
      <c r="AS22" s="601"/>
      <c r="AT22" s="601"/>
      <c r="AU22" s="601"/>
      <c r="AV22" s="601"/>
      <c r="AW22" s="601"/>
      <c r="AX22" s="601"/>
      <c r="AY22" s="601"/>
      <c r="AZ22" s="601"/>
      <c r="BA22" s="602"/>
      <c r="BB22" s="611"/>
      <c r="BC22" s="612"/>
      <c r="BD22" s="612"/>
      <c r="BE22" s="612"/>
      <c r="BF22" s="612"/>
      <c r="BG22" s="612"/>
      <c r="BH22" s="612"/>
      <c r="BI22" s="612"/>
      <c r="BJ22" s="612"/>
      <c r="BK22" s="612"/>
      <c r="BL22" s="612"/>
      <c r="BM22" s="612"/>
      <c r="BN22" s="612"/>
      <c r="BO22" s="612"/>
      <c r="BP22" s="612"/>
      <c r="BQ22" s="612"/>
      <c r="BR22" s="612"/>
      <c r="BS22" s="612"/>
      <c r="BT22" s="612"/>
      <c r="BU22" s="612"/>
      <c r="BV22" s="612"/>
      <c r="BW22" s="612"/>
      <c r="BX22" s="612"/>
      <c r="BY22" s="612"/>
      <c r="BZ22" s="612"/>
      <c r="CA22" s="613"/>
      <c r="CB22" s="611">
        <v>0</v>
      </c>
      <c r="CC22" s="612"/>
      <c r="CD22" s="612"/>
      <c r="CE22" s="612"/>
      <c r="CF22" s="612"/>
      <c r="CG22" s="612"/>
      <c r="CH22" s="612"/>
      <c r="CI22" s="612"/>
      <c r="CJ22" s="612"/>
      <c r="CK22" s="612"/>
      <c r="CL22" s="612"/>
      <c r="CM22" s="612"/>
      <c r="CN22" s="612"/>
      <c r="CO22" s="612"/>
      <c r="CP22" s="612"/>
      <c r="CQ22" s="612"/>
      <c r="CR22" s="612"/>
      <c r="CS22" s="612"/>
      <c r="CT22" s="612"/>
      <c r="CU22" s="612"/>
      <c r="CV22" s="612"/>
      <c r="CW22" s="612"/>
      <c r="CX22" s="612"/>
      <c r="CY22" s="612"/>
      <c r="CZ22" s="612"/>
      <c r="DA22" s="613"/>
    </row>
    <row r="23" spans="1:105" s="28" customFormat="1" ht="12.75">
      <c r="A23" s="27"/>
      <c r="B23" s="601" t="s">
        <v>141</v>
      </c>
      <c r="C23" s="601"/>
      <c r="D23" s="601"/>
      <c r="E23" s="601"/>
      <c r="F23" s="601"/>
      <c r="G23" s="601"/>
      <c r="H23" s="601"/>
      <c r="I23" s="601"/>
      <c r="J23" s="601"/>
      <c r="K23" s="601"/>
      <c r="L23" s="601"/>
      <c r="M23" s="601"/>
      <c r="N23" s="601"/>
      <c r="O23" s="601"/>
      <c r="P23" s="601"/>
      <c r="Q23" s="601"/>
      <c r="R23" s="601"/>
      <c r="S23" s="601"/>
      <c r="T23" s="601"/>
      <c r="U23" s="601"/>
      <c r="V23" s="601"/>
      <c r="W23" s="601"/>
      <c r="X23" s="601"/>
      <c r="Y23" s="601"/>
      <c r="Z23" s="601"/>
      <c r="AA23" s="601"/>
      <c r="AB23" s="601"/>
      <c r="AC23" s="601"/>
      <c r="AD23" s="601"/>
      <c r="AE23" s="601"/>
      <c r="AF23" s="601"/>
      <c r="AG23" s="601"/>
      <c r="AH23" s="601"/>
      <c r="AI23" s="601"/>
      <c r="AJ23" s="601"/>
      <c r="AK23" s="601"/>
      <c r="AL23" s="601"/>
      <c r="AM23" s="601"/>
      <c r="AN23" s="601"/>
      <c r="AO23" s="601"/>
      <c r="AP23" s="601"/>
      <c r="AQ23" s="601"/>
      <c r="AR23" s="601"/>
      <c r="AS23" s="601"/>
      <c r="AT23" s="601"/>
      <c r="AU23" s="601"/>
      <c r="AV23" s="601"/>
      <c r="AW23" s="601"/>
      <c r="AX23" s="601"/>
      <c r="AY23" s="601"/>
      <c r="AZ23" s="601"/>
      <c r="BA23" s="602"/>
      <c r="BB23" s="611"/>
      <c r="BC23" s="612"/>
      <c r="BD23" s="612"/>
      <c r="BE23" s="612"/>
      <c r="BF23" s="612"/>
      <c r="BG23" s="612"/>
      <c r="BH23" s="612"/>
      <c r="BI23" s="612"/>
      <c r="BJ23" s="612"/>
      <c r="BK23" s="612"/>
      <c r="BL23" s="612"/>
      <c r="BM23" s="612"/>
      <c r="BN23" s="612"/>
      <c r="BO23" s="612"/>
      <c r="BP23" s="612"/>
      <c r="BQ23" s="612"/>
      <c r="BR23" s="612"/>
      <c r="BS23" s="612"/>
      <c r="BT23" s="612"/>
      <c r="BU23" s="612"/>
      <c r="BV23" s="612"/>
      <c r="BW23" s="612"/>
      <c r="BX23" s="612"/>
      <c r="BY23" s="612"/>
      <c r="BZ23" s="612"/>
      <c r="CA23" s="613"/>
      <c r="CB23" s="611"/>
      <c r="CC23" s="612"/>
      <c r="CD23" s="612"/>
      <c r="CE23" s="612"/>
      <c r="CF23" s="612"/>
      <c r="CG23" s="612"/>
      <c r="CH23" s="612"/>
      <c r="CI23" s="612"/>
      <c r="CJ23" s="612"/>
      <c r="CK23" s="612"/>
      <c r="CL23" s="612"/>
      <c r="CM23" s="612"/>
      <c r="CN23" s="612"/>
      <c r="CO23" s="612"/>
      <c r="CP23" s="612"/>
      <c r="CQ23" s="612"/>
      <c r="CR23" s="612"/>
      <c r="CS23" s="612"/>
      <c r="CT23" s="612"/>
      <c r="CU23" s="612"/>
      <c r="CV23" s="612"/>
      <c r="CW23" s="612"/>
      <c r="CX23" s="612"/>
      <c r="CY23" s="612"/>
      <c r="CZ23" s="612"/>
      <c r="DA23" s="613"/>
    </row>
    <row r="24" spans="1:105" s="28" customFormat="1" ht="12.75">
      <c r="A24" s="29"/>
      <c r="B24" s="601" t="s">
        <v>142</v>
      </c>
      <c r="C24" s="601"/>
      <c r="D24" s="601"/>
      <c r="E24" s="601"/>
      <c r="F24" s="601"/>
      <c r="G24" s="601"/>
      <c r="H24" s="601"/>
      <c r="I24" s="601"/>
      <c r="J24" s="601"/>
      <c r="K24" s="601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01"/>
      <c r="AA24" s="601"/>
      <c r="AB24" s="601"/>
      <c r="AC24" s="601"/>
      <c r="AD24" s="601"/>
      <c r="AE24" s="601"/>
      <c r="AF24" s="601"/>
      <c r="AG24" s="601"/>
      <c r="AH24" s="601"/>
      <c r="AI24" s="601"/>
      <c r="AJ24" s="601"/>
      <c r="AK24" s="601"/>
      <c r="AL24" s="601"/>
      <c r="AM24" s="601"/>
      <c r="AN24" s="601"/>
      <c r="AO24" s="601"/>
      <c r="AP24" s="601"/>
      <c r="AQ24" s="601"/>
      <c r="AR24" s="601"/>
      <c r="AS24" s="601"/>
      <c r="AT24" s="601"/>
      <c r="AU24" s="601"/>
      <c r="AV24" s="601"/>
      <c r="AW24" s="601"/>
      <c r="AX24" s="601"/>
      <c r="AY24" s="601"/>
      <c r="AZ24" s="601"/>
      <c r="BA24" s="602"/>
      <c r="BB24" s="611"/>
      <c r="BC24" s="612"/>
      <c r="BD24" s="612"/>
      <c r="BE24" s="612"/>
      <c r="BF24" s="612"/>
      <c r="BG24" s="612"/>
      <c r="BH24" s="612"/>
      <c r="BI24" s="612"/>
      <c r="BJ24" s="612"/>
      <c r="BK24" s="612"/>
      <c r="BL24" s="612"/>
      <c r="BM24" s="612"/>
      <c r="BN24" s="612"/>
      <c r="BO24" s="612"/>
      <c r="BP24" s="612"/>
      <c r="BQ24" s="612"/>
      <c r="BR24" s="612"/>
      <c r="BS24" s="612"/>
      <c r="BT24" s="612"/>
      <c r="BU24" s="612"/>
      <c r="BV24" s="612"/>
      <c r="BW24" s="612"/>
      <c r="BX24" s="612"/>
      <c r="BY24" s="612"/>
      <c r="BZ24" s="612"/>
      <c r="CA24" s="613"/>
      <c r="CB24" s="611">
        <v>9847</v>
      </c>
      <c r="CC24" s="612"/>
      <c r="CD24" s="612"/>
      <c r="CE24" s="612"/>
      <c r="CF24" s="612"/>
      <c r="CG24" s="612"/>
      <c r="CH24" s="612"/>
      <c r="CI24" s="612"/>
      <c r="CJ24" s="612"/>
      <c r="CK24" s="612"/>
      <c r="CL24" s="612"/>
      <c r="CM24" s="612"/>
      <c r="CN24" s="612"/>
      <c r="CO24" s="612"/>
      <c r="CP24" s="612"/>
      <c r="CQ24" s="612"/>
      <c r="CR24" s="612"/>
      <c r="CS24" s="612"/>
      <c r="CT24" s="612"/>
      <c r="CU24" s="612"/>
      <c r="CV24" s="612"/>
      <c r="CW24" s="612"/>
      <c r="CX24" s="612"/>
      <c r="CY24" s="612"/>
      <c r="CZ24" s="612"/>
      <c r="DA24" s="613"/>
    </row>
    <row r="25" spans="1:105" s="28" customFormat="1" ht="12.75">
      <c r="A25" s="607"/>
      <c r="B25" s="601"/>
      <c r="C25" s="601"/>
      <c r="D25" s="601" t="s">
        <v>143</v>
      </c>
      <c r="E25" s="601"/>
      <c r="F25" s="601"/>
      <c r="G25" s="601"/>
      <c r="H25" s="601"/>
      <c r="I25" s="601"/>
      <c r="J25" s="601"/>
      <c r="K25" s="601"/>
      <c r="L25" s="601"/>
      <c r="M25" s="601"/>
      <c r="N25" s="601"/>
      <c r="O25" s="601"/>
      <c r="P25" s="601"/>
      <c r="Q25" s="601"/>
      <c r="R25" s="601"/>
      <c r="S25" s="601"/>
      <c r="T25" s="601"/>
      <c r="U25" s="601"/>
      <c r="V25" s="601"/>
      <c r="W25" s="601"/>
      <c r="X25" s="601"/>
      <c r="Y25" s="601"/>
      <c r="Z25" s="601"/>
      <c r="AA25" s="601"/>
      <c r="AB25" s="601"/>
      <c r="AC25" s="601"/>
      <c r="AD25" s="601"/>
      <c r="AE25" s="601"/>
      <c r="AF25" s="601"/>
      <c r="AG25" s="601"/>
      <c r="AH25" s="601"/>
      <c r="AI25" s="601"/>
      <c r="AJ25" s="601"/>
      <c r="AK25" s="601"/>
      <c r="AL25" s="601"/>
      <c r="AM25" s="601"/>
      <c r="AN25" s="601"/>
      <c r="AO25" s="601"/>
      <c r="AP25" s="601"/>
      <c r="AQ25" s="601"/>
      <c r="AR25" s="601"/>
      <c r="AS25" s="601"/>
      <c r="AT25" s="601"/>
      <c r="AU25" s="601"/>
      <c r="AV25" s="601"/>
      <c r="AW25" s="601"/>
      <c r="AX25" s="601"/>
      <c r="AY25" s="601"/>
      <c r="AZ25" s="601"/>
      <c r="BA25" s="602"/>
      <c r="BB25" s="611"/>
      <c r="BC25" s="612"/>
      <c r="BD25" s="612"/>
      <c r="BE25" s="612"/>
      <c r="BF25" s="612"/>
      <c r="BG25" s="612"/>
      <c r="BH25" s="612"/>
      <c r="BI25" s="612"/>
      <c r="BJ25" s="612"/>
      <c r="BK25" s="612"/>
      <c r="BL25" s="612"/>
      <c r="BM25" s="612"/>
      <c r="BN25" s="612"/>
      <c r="BO25" s="612"/>
      <c r="BP25" s="612"/>
      <c r="BQ25" s="612"/>
      <c r="BR25" s="612"/>
      <c r="BS25" s="612"/>
      <c r="BT25" s="612"/>
      <c r="BU25" s="612"/>
      <c r="BV25" s="612"/>
      <c r="BW25" s="612"/>
      <c r="BX25" s="612"/>
      <c r="BY25" s="612"/>
      <c r="BZ25" s="612"/>
      <c r="CA25" s="613"/>
      <c r="CB25" s="611">
        <f>CB24</f>
        <v>9847</v>
      </c>
      <c r="CC25" s="612"/>
      <c r="CD25" s="612"/>
      <c r="CE25" s="612"/>
      <c r="CF25" s="612"/>
      <c r="CG25" s="612"/>
      <c r="CH25" s="612"/>
      <c r="CI25" s="612"/>
      <c r="CJ25" s="612"/>
      <c r="CK25" s="612"/>
      <c r="CL25" s="612"/>
      <c r="CM25" s="612"/>
      <c r="CN25" s="612"/>
      <c r="CO25" s="612"/>
      <c r="CP25" s="612"/>
      <c r="CQ25" s="612"/>
      <c r="CR25" s="612"/>
      <c r="CS25" s="612"/>
      <c r="CT25" s="612"/>
      <c r="CU25" s="612"/>
      <c r="CV25" s="612"/>
      <c r="CW25" s="612"/>
      <c r="CX25" s="612"/>
      <c r="CY25" s="612"/>
      <c r="CZ25" s="612"/>
      <c r="DA25" s="613"/>
    </row>
    <row r="26" spans="1:105" s="28" customFormat="1" ht="12.75">
      <c r="A26" s="609"/>
      <c r="B26" s="610"/>
      <c r="C26" s="610"/>
      <c r="D26" s="601" t="s">
        <v>144</v>
      </c>
      <c r="E26" s="601"/>
      <c r="F26" s="601"/>
      <c r="G26" s="601"/>
      <c r="H26" s="601"/>
      <c r="I26" s="601"/>
      <c r="J26" s="601"/>
      <c r="K26" s="601"/>
      <c r="L26" s="601"/>
      <c r="M26" s="601"/>
      <c r="N26" s="601"/>
      <c r="O26" s="601"/>
      <c r="P26" s="601"/>
      <c r="Q26" s="601"/>
      <c r="R26" s="601"/>
      <c r="S26" s="601"/>
      <c r="T26" s="601"/>
      <c r="U26" s="601"/>
      <c r="V26" s="601"/>
      <c r="W26" s="601"/>
      <c r="X26" s="601"/>
      <c r="Y26" s="601"/>
      <c r="Z26" s="601"/>
      <c r="AA26" s="601"/>
      <c r="AB26" s="601"/>
      <c r="AC26" s="601"/>
      <c r="AD26" s="601"/>
      <c r="AE26" s="601"/>
      <c r="AF26" s="601"/>
      <c r="AG26" s="601"/>
      <c r="AH26" s="601"/>
      <c r="AI26" s="601"/>
      <c r="AJ26" s="601"/>
      <c r="AK26" s="601"/>
      <c r="AL26" s="601"/>
      <c r="AM26" s="601"/>
      <c r="AN26" s="601"/>
      <c r="AO26" s="601"/>
      <c r="AP26" s="601"/>
      <c r="AQ26" s="601"/>
      <c r="AR26" s="601"/>
      <c r="AS26" s="601"/>
      <c r="AT26" s="601"/>
      <c r="AU26" s="601"/>
      <c r="AV26" s="601"/>
      <c r="AW26" s="601"/>
      <c r="AX26" s="601"/>
      <c r="AY26" s="601"/>
      <c r="AZ26" s="601"/>
      <c r="BA26" s="602"/>
      <c r="BB26" s="611"/>
      <c r="BC26" s="612"/>
      <c r="BD26" s="612"/>
      <c r="BE26" s="612"/>
      <c r="BF26" s="612"/>
      <c r="BG26" s="612"/>
      <c r="BH26" s="612"/>
      <c r="BI26" s="612"/>
      <c r="BJ26" s="612"/>
      <c r="BK26" s="612"/>
      <c r="BL26" s="612"/>
      <c r="BM26" s="612"/>
      <c r="BN26" s="612"/>
      <c r="BO26" s="612"/>
      <c r="BP26" s="612"/>
      <c r="BQ26" s="612"/>
      <c r="BR26" s="612"/>
      <c r="BS26" s="612"/>
      <c r="BT26" s="612"/>
      <c r="BU26" s="612"/>
      <c r="BV26" s="612"/>
      <c r="BW26" s="612"/>
      <c r="BX26" s="612"/>
      <c r="BY26" s="612"/>
      <c r="BZ26" s="612"/>
      <c r="CA26" s="613"/>
      <c r="CB26" s="611" t="s">
        <v>262</v>
      </c>
      <c r="CC26" s="612"/>
      <c r="CD26" s="612"/>
      <c r="CE26" s="612"/>
      <c r="CF26" s="612"/>
      <c r="CG26" s="612"/>
      <c r="CH26" s="612"/>
      <c r="CI26" s="612"/>
      <c r="CJ26" s="612"/>
      <c r="CK26" s="612"/>
      <c r="CL26" s="612"/>
      <c r="CM26" s="612"/>
      <c r="CN26" s="612"/>
      <c r="CO26" s="612"/>
      <c r="CP26" s="612"/>
      <c r="CQ26" s="612"/>
      <c r="CR26" s="612"/>
      <c r="CS26" s="612"/>
      <c r="CT26" s="612"/>
      <c r="CU26" s="612"/>
      <c r="CV26" s="612"/>
      <c r="CW26" s="612"/>
      <c r="CX26" s="612"/>
      <c r="CY26" s="612"/>
      <c r="CZ26" s="612"/>
      <c r="DA26" s="613"/>
    </row>
    <row r="27" spans="1:105" s="28" customFormat="1" ht="12.75">
      <c r="A27" s="27"/>
      <c r="B27" s="601" t="s">
        <v>145</v>
      </c>
      <c r="C27" s="601"/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1"/>
      <c r="Z27" s="601"/>
      <c r="AA27" s="601"/>
      <c r="AB27" s="601"/>
      <c r="AC27" s="601"/>
      <c r="AD27" s="601"/>
      <c r="AE27" s="601"/>
      <c r="AF27" s="601"/>
      <c r="AG27" s="601"/>
      <c r="AH27" s="601"/>
      <c r="AI27" s="601"/>
      <c r="AJ27" s="601"/>
      <c r="AK27" s="601"/>
      <c r="AL27" s="601"/>
      <c r="AM27" s="601"/>
      <c r="AN27" s="601"/>
      <c r="AO27" s="601"/>
      <c r="AP27" s="601"/>
      <c r="AQ27" s="601"/>
      <c r="AR27" s="601"/>
      <c r="AS27" s="601"/>
      <c r="AT27" s="601"/>
      <c r="AU27" s="601"/>
      <c r="AV27" s="601"/>
      <c r="AW27" s="601"/>
      <c r="AX27" s="601"/>
      <c r="AY27" s="601"/>
      <c r="AZ27" s="601"/>
      <c r="BA27" s="602"/>
      <c r="BB27" s="611"/>
      <c r="BC27" s="612"/>
      <c r="BD27" s="612"/>
      <c r="BE27" s="612"/>
      <c r="BF27" s="612"/>
      <c r="BG27" s="612"/>
      <c r="BH27" s="612"/>
      <c r="BI27" s="612"/>
      <c r="BJ27" s="612"/>
      <c r="BK27" s="612"/>
      <c r="BL27" s="612"/>
      <c r="BM27" s="612"/>
      <c r="BN27" s="612"/>
      <c r="BO27" s="612"/>
      <c r="BP27" s="612"/>
      <c r="BQ27" s="612"/>
      <c r="BR27" s="612"/>
      <c r="BS27" s="612"/>
      <c r="BT27" s="612"/>
      <c r="BU27" s="612"/>
      <c r="BV27" s="612"/>
      <c r="BW27" s="612"/>
      <c r="BX27" s="612"/>
      <c r="BY27" s="612"/>
      <c r="BZ27" s="612"/>
      <c r="CA27" s="613"/>
      <c r="CB27" s="611">
        <v>84494</v>
      </c>
      <c r="CC27" s="612"/>
      <c r="CD27" s="612"/>
      <c r="CE27" s="612"/>
      <c r="CF27" s="612"/>
      <c r="CG27" s="612"/>
      <c r="CH27" s="612"/>
      <c r="CI27" s="612"/>
      <c r="CJ27" s="612"/>
      <c r="CK27" s="612"/>
      <c r="CL27" s="612"/>
      <c r="CM27" s="612"/>
      <c r="CN27" s="612"/>
      <c r="CO27" s="612"/>
      <c r="CP27" s="612"/>
      <c r="CQ27" s="612"/>
      <c r="CR27" s="612"/>
      <c r="CS27" s="612"/>
      <c r="CT27" s="612"/>
      <c r="CU27" s="612"/>
      <c r="CV27" s="612"/>
      <c r="CW27" s="612"/>
      <c r="CX27" s="612"/>
      <c r="CY27" s="612"/>
      <c r="CZ27" s="612"/>
      <c r="DA27" s="613"/>
    </row>
    <row r="28" spans="1:105" s="28" customFormat="1" ht="25.5" customHeight="1">
      <c r="A28" s="29"/>
      <c r="B28" s="617" t="s">
        <v>146</v>
      </c>
      <c r="C28" s="617"/>
      <c r="D28" s="617"/>
      <c r="E28" s="617"/>
      <c r="F28" s="617"/>
      <c r="G28" s="617"/>
      <c r="H28" s="617"/>
      <c r="I28" s="617"/>
      <c r="J28" s="617"/>
      <c r="K28" s="617"/>
      <c r="L28" s="617"/>
      <c r="M28" s="617"/>
      <c r="N28" s="617"/>
      <c r="O28" s="617"/>
      <c r="P28" s="617"/>
      <c r="Q28" s="617"/>
      <c r="R28" s="617"/>
      <c r="S28" s="617"/>
      <c r="T28" s="617"/>
      <c r="U28" s="617"/>
      <c r="V28" s="617"/>
      <c r="W28" s="617"/>
      <c r="X28" s="617"/>
      <c r="Y28" s="617"/>
      <c r="Z28" s="617"/>
      <c r="AA28" s="617"/>
      <c r="AB28" s="617"/>
      <c r="AC28" s="617"/>
      <c r="AD28" s="617"/>
      <c r="AE28" s="617"/>
      <c r="AF28" s="617"/>
      <c r="AG28" s="617"/>
      <c r="AH28" s="617"/>
      <c r="AI28" s="617"/>
      <c r="AJ28" s="617"/>
      <c r="AK28" s="617"/>
      <c r="AL28" s="617"/>
      <c r="AM28" s="617"/>
      <c r="AN28" s="617"/>
      <c r="AO28" s="617"/>
      <c r="AP28" s="617"/>
      <c r="AQ28" s="617"/>
      <c r="AR28" s="617"/>
      <c r="AS28" s="617"/>
      <c r="AT28" s="617"/>
      <c r="AU28" s="617"/>
      <c r="AV28" s="617"/>
      <c r="AW28" s="617"/>
      <c r="AX28" s="617"/>
      <c r="AY28" s="617"/>
      <c r="AZ28" s="617"/>
      <c r="BA28" s="618"/>
      <c r="BB28" s="611"/>
      <c r="BC28" s="612"/>
      <c r="BD28" s="612"/>
      <c r="BE28" s="612"/>
      <c r="BF28" s="612"/>
      <c r="BG28" s="612"/>
      <c r="BH28" s="612"/>
      <c r="BI28" s="612"/>
      <c r="BJ28" s="612"/>
      <c r="BK28" s="612"/>
      <c r="BL28" s="612"/>
      <c r="BM28" s="612"/>
      <c r="BN28" s="612"/>
      <c r="BO28" s="612"/>
      <c r="BP28" s="612"/>
      <c r="BQ28" s="612"/>
      <c r="BR28" s="612"/>
      <c r="BS28" s="612"/>
      <c r="BT28" s="612"/>
      <c r="BU28" s="612"/>
      <c r="BV28" s="612"/>
      <c r="BW28" s="612"/>
      <c r="BX28" s="612"/>
      <c r="BY28" s="612"/>
      <c r="BZ28" s="612"/>
      <c r="CA28" s="613"/>
      <c r="CB28" s="611" t="s">
        <v>262</v>
      </c>
      <c r="CC28" s="612"/>
      <c r="CD28" s="612"/>
      <c r="CE28" s="612"/>
      <c r="CF28" s="612"/>
      <c r="CG28" s="612"/>
      <c r="CH28" s="612"/>
      <c r="CI28" s="612"/>
      <c r="CJ28" s="612"/>
      <c r="CK28" s="612"/>
      <c r="CL28" s="612"/>
      <c r="CM28" s="612"/>
      <c r="CN28" s="612"/>
      <c r="CO28" s="612"/>
      <c r="CP28" s="612"/>
      <c r="CQ28" s="612"/>
      <c r="CR28" s="612"/>
      <c r="CS28" s="612"/>
      <c r="CT28" s="612"/>
      <c r="CU28" s="612"/>
      <c r="CV28" s="612"/>
      <c r="CW28" s="612"/>
      <c r="CX28" s="612"/>
      <c r="CY28" s="612"/>
      <c r="CZ28" s="612"/>
      <c r="DA28" s="613"/>
    </row>
    <row r="29" spans="1:105" s="28" customFormat="1" ht="12.75">
      <c r="A29" s="607"/>
      <c r="B29" s="601"/>
      <c r="C29" s="601"/>
      <c r="D29" s="601" t="s">
        <v>147</v>
      </c>
      <c r="E29" s="601"/>
      <c r="F29" s="601"/>
      <c r="G29" s="601"/>
      <c r="H29" s="601"/>
      <c r="I29" s="601"/>
      <c r="J29" s="601"/>
      <c r="K29" s="601"/>
      <c r="L29" s="601"/>
      <c r="M29" s="601"/>
      <c r="N29" s="601"/>
      <c r="O29" s="601"/>
      <c r="P29" s="601"/>
      <c r="Q29" s="601"/>
      <c r="R29" s="601"/>
      <c r="S29" s="601"/>
      <c r="T29" s="601"/>
      <c r="U29" s="601"/>
      <c r="V29" s="601"/>
      <c r="W29" s="601"/>
      <c r="X29" s="601"/>
      <c r="Y29" s="601"/>
      <c r="Z29" s="601"/>
      <c r="AA29" s="601"/>
      <c r="AB29" s="601"/>
      <c r="AC29" s="601"/>
      <c r="AD29" s="601"/>
      <c r="AE29" s="601"/>
      <c r="AF29" s="601"/>
      <c r="AG29" s="601"/>
      <c r="AH29" s="601"/>
      <c r="AI29" s="601"/>
      <c r="AJ29" s="601"/>
      <c r="AK29" s="601"/>
      <c r="AL29" s="601"/>
      <c r="AM29" s="601"/>
      <c r="AN29" s="601"/>
      <c r="AO29" s="601"/>
      <c r="AP29" s="601"/>
      <c r="AQ29" s="601"/>
      <c r="AR29" s="601"/>
      <c r="AS29" s="601"/>
      <c r="AT29" s="601"/>
      <c r="AU29" s="601"/>
      <c r="AV29" s="601"/>
      <c r="AW29" s="601"/>
      <c r="AX29" s="601"/>
      <c r="AY29" s="601"/>
      <c r="AZ29" s="601"/>
      <c r="BA29" s="602"/>
      <c r="BB29" s="611"/>
      <c r="BC29" s="612"/>
      <c r="BD29" s="612"/>
      <c r="BE29" s="612"/>
      <c r="BF29" s="612"/>
      <c r="BG29" s="612"/>
      <c r="BH29" s="612"/>
      <c r="BI29" s="612"/>
      <c r="BJ29" s="612"/>
      <c r="BK29" s="612"/>
      <c r="BL29" s="612"/>
      <c r="BM29" s="612"/>
      <c r="BN29" s="612"/>
      <c r="BO29" s="612"/>
      <c r="BP29" s="612"/>
      <c r="BQ29" s="612"/>
      <c r="BR29" s="612"/>
      <c r="BS29" s="612"/>
      <c r="BT29" s="612"/>
      <c r="BU29" s="612"/>
      <c r="BV29" s="612"/>
      <c r="BW29" s="612"/>
      <c r="BX29" s="612"/>
      <c r="BY29" s="612"/>
      <c r="BZ29" s="612"/>
      <c r="CA29" s="613"/>
      <c r="CB29" s="611" t="s">
        <v>262</v>
      </c>
      <c r="CC29" s="612"/>
      <c r="CD29" s="612"/>
      <c r="CE29" s="612"/>
      <c r="CF29" s="612"/>
      <c r="CG29" s="612"/>
      <c r="CH29" s="612"/>
      <c r="CI29" s="612"/>
      <c r="CJ29" s="612"/>
      <c r="CK29" s="612"/>
      <c r="CL29" s="612"/>
      <c r="CM29" s="612"/>
      <c r="CN29" s="612"/>
      <c r="CO29" s="612"/>
      <c r="CP29" s="612"/>
      <c r="CQ29" s="612"/>
      <c r="CR29" s="612"/>
      <c r="CS29" s="612"/>
      <c r="CT29" s="612"/>
      <c r="CU29" s="612"/>
      <c r="CV29" s="612"/>
      <c r="CW29" s="612"/>
      <c r="CX29" s="612"/>
      <c r="CY29" s="612"/>
      <c r="CZ29" s="612"/>
      <c r="DA29" s="613"/>
    </row>
    <row r="30" spans="1:105" s="28" customFormat="1" ht="12.75">
      <c r="A30" s="607"/>
      <c r="B30" s="601"/>
      <c r="C30" s="601"/>
      <c r="D30" s="601" t="s">
        <v>148</v>
      </c>
      <c r="E30" s="601"/>
      <c r="F30" s="601"/>
      <c r="G30" s="601"/>
      <c r="H30" s="601"/>
      <c r="I30" s="601"/>
      <c r="J30" s="601"/>
      <c r="K30" s="601"/>
      <c r="L30" s="601"/>
      <c r="M30" s="601"/>
      <c r="N30" s="601"/>
      <c r="O30" s="601"/>
      <c r="P30" s="601"/>
      <c r="Q30" s="601"/>
      <c r="R30" s="601"/>
      <c r="S30" s="601"/>
      <c r="T30" s="601"/>
      <c r="U30" s="601"/>
      <c r="V30" s="601"/>
      <c r="W30" s="601"/>
      <c r="X30" s="601"/>
      <c r="Y30" s="601"/>
      <c r="Z30" s="601"/>
      <c r="AA30" s="601"/>
      <c r="AB30" s="601"/>
      <c r="AC30" s="601"/>
      <c r="AD30" s="601"/>
      <c r="AE30" s="601"/>
      <c r="AF30" s="601"/>
      <c r="AG30" s="601"/>
      <c r="AH30" s="601"/>
      <c r="AI30" s="601"/>
      <c r="AJ30" s="601"/>
      <c r="AK30" s="601"/>
      <c r="AL30" s="601"/>
      <c r="AM30" s="601"/>
      <c r="AN30" s="601"/>
      <c r="AO30" s="601"/>
      <c r="AP30" s="601"/>
      <c r="AQ30" s="601"/>
      <c r="AR30" s="601"/>
      <c r="AS30" s="601"/>
      <c r="AT30" s="601"/>
      <c r="AU30" s="601"/>
      <c r="AV30" s="601"/>
      <c r="AW30" s="601"/>
      <c r="AX30" s="601"/>
      <c r="AY30" s="601"/>
      <c r="AZ30" s="601"/>
      <c r="BA30" s="602"/>
      <c r="BB30" s="611"/>
      <c r="BC30" s="612"/>
      <c r="BD30" s="612"/>
      <c r="BE30" s="612"/>
      <c r="BF30" s="612"/>
      <c r="BG30" s="612"/>
      <c r="BH30" s="612"/>
      <c r="BI30" s="612"/>
      <c r="BJ30" s="612"/>
      <c r="BK30" s="612"/>
      <c r="BL30" s="612"/>
      <c r="BM30" s="612"/>
      <c r="BN30" s="612"/>
      <c r="BO30" s="612"/>
      <c r="BP30" s="612"/>
      <c r="BQ30" s="612"/>
      <c r="BR30" s="612"/>
      <c r="BS30" s="612"/>
      <c r="BT30" s="612"/>
      <c r="BU30" s="612"/>
      <c r="BV30" s="612"/>
      <c r="BW30" s="612"/>
      <c r="BX30" s="612"/>
      <c r="BY30" s="612"/>
      <c r="BZ30" s="612"/>
      <c r="CA30" s="613"/>
      <c r="CB30" s="611" t="s">
        <v>262</v>
      </c>
      <c r="CC30" s="612"/>
      <c r="CD30" s="612"/>
      <c r="CE30" s="612"/>
      <c r="CF30" s="612"/>
      <c r="CG30" s="612"/>
      <c r="CH30" s="612"/>
      <c r="CI30" s="612"/>
      <c r="CJ30" s="612"/>
      <c r="CK30" s="612"/>
      <c r="CL30" s="612"/>
      <c r="CM30" s="612"/>
      <c r="CN30" s="612"/>
      <c r="CO30" s="612"/>
      <c r="CP30" s="612"/>
      <c r="CQ30" s="612"/>
      <c r="CR30" s="612"/>
      <c r="CS30" s="612"/>
      <c r="CT30" s="612"/>
      <c r="CU30" s="612"/>
      <c r="CV30" s="612"/>
      <c r="CW30" s="612"/>
      <c r="CX30" s="612"/>
      <c r="CY30" s="612"/>
      <c r="CZ30" s="612"/>
      <c r="DA30" s="613"/>
    </row>
    <row r="31" spans="1:105" s="28" customFormat="1" ht="12.75">
      <c r="A31" s="607"/>
      <c r="B31" s="601"/>
      <c r="C31" s="601"/>
      <c r="D31" s="601" t="s">
        <v>149</v>
      </c>
      <c r="E31" s="601"/>
      <c r="F31" s="601"/>
      <c r="G31" s="601"/>
      <c r="H31" s="601"/>
      <c r="I31" s="601"/>
      <c r="J31" s="601"/>
      <c r="K31" s="601"/>
      <c r="L31" s="601"/>
      <c r="M31" s="601"/>
      <c r="N31" s="601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601"/>
      <c r="AA31" s="601"/>
      <c r="AB31" s="601"/>
      <c r="AC31" s="601"/>
      <c r="AD31" s="601"/>
      <c r="AE31" s="601"/>
      <c r="AF31" s="601"/>
      <c r="AG31" s="601"/>
      <c r="AH31" s="601"/>
      <c r="AI31" s="601"/>
      <c r="AJ31" s="601"/>
      <c r="AK31" s="601"/>
      <c r="AL31" s="601"/>
      <c r="AM31" s="601"/>
      <c r="AN31" s="601"/>
      <c r="AO31" s="601"/>
      <c r="AP31" s="601"/>
      <c r="AQ31" s="601"/>
      <c r="AR31" s="601"/>
      <c r="AS31" s="601"/>
      <c r="AT31" s="601"/>
      <c r="AU31" s="601"/>
      <c r="AV31" s="601"/>
      <c r="AW31" s="601"/>
      <c r="AX31" s="601"/>
      <c r="AY31" s="601"/>
      <c r="AZ31" s="601"/>
      <c r="BA31" s="602"/>
      <c r="BB31" s="611"/>
      <c r="BC31" s="612"/>
      <c r="BD31" s="612"/>
      <c r="BE31" s="612"/>
      <c r="BF31" s="612"/>
      <c r="BG31" s="612"/>
      <c r="BH31" s="612"/>
      <c r="BI31" s="612"/>
      <c r="BJ31" s="612"/>
      <c r="BK31" s="612"/>
      <c r="BL31" s="612"/>
      <c r="BM31" s="612"/>
      <c r="BN31" s="612"/>
      <c r="BO31" s="612"/>
      <c r="BP31" s="612"/>
      <c r="BQ31" s="612"/>
      <c r="BR31" s="612"/>
      <c r="BS31" s="612"/>
      <c r="BT31" s="612"/>
      <c r="BU31" s="612"/>
      <c r="BV31" s="612"/>
      <c r="BW31" s="612"/>
      <c r="BX31" s="612"/>
      <c r="BY31" s="612"/>
      <c r="BZ31" s="612"/>
      <c r="CA31" s="613"/>
      <c r="CB31" s="611" t="s">
        <v>262</v>
      </c>
      <c r="CC31" s="612"/>
      <c r="CD31" s="612"/>
      <c r="CE31" s="612"/>
      <c r="CF31" s="612"/>
      <c r="CG31" s="612"/>
      <c r="CH31" s="612"/>
      <c r="CI31" s="612"/>
      <c r="CJ31" s="612"/>
      <c r="CK31" s="612"/>
      <c r="CL31" s="612"/>
      <c r="CM31" s="612"/>
      <c r="CN31" s="612"/>
      <c r="CO31" s="612"/>
      <c r="CP31" s="612"/>
      <c r="CQ31" s="612"/>
      <c r="CR31" s="612"/>
      <c r="CS31" s="612"/>
      <c r="CT31" s="612"/>
      <c r="CU31" s="612"/>
      <c r="CV31" s="612"/>
      <c r="CW31" s="612"/>
      <c r="CX31" s="612"/>
      <c r="CY31" s="612"/>
      <c r="CZ31" s="612"/>
      <c r="DA31" s="613"/>
    </row>
    <row r="32" spans="1:105" s="28" customFormat="1" ht="12.75">
      <c r="A32" s="609"/>
      <c r="B32" s="610"/>
      <c r="C32" s="610"/>
      <c r="D32" s="601" t="s">
        <v>150</v>
      </c>
      <c r="E32" s="601"/>
      <c r="F32" s="601"/>
      <c r="G32" s="601"/>
      <c r="H32" s="601"/>
      <c r="I32" s="601"/>
      <c r="J32" s="601"/>
      <c r="K32" s="601"/>
      <c r="L32" s="601"/>
      <c r="M32" s="601"/>
      <c r="N32" s="601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01"/>
      <c r="AA32" s="601"/>
      <c r="AB32" s="601"/>
      <c r="AC32" s="601"/>
      <c r="AD32" s="601"/>
      <c r="AE32" s="601"/>
      <c r="AF32" s="601"/>
      <c r="AG32" s="601"/>
      <c r="AH32" s="601"/>
      <c r="AI32" s="601"/>
      <c r="AJ32" s="601"/>
      <c r="AK32" s="601"/>
      <c r="AL32" s="601"/>
      <c r="AM32" s="601"/>
      <c r="AN32" s="601"/>
      <c r="AO32" s="601"/>
      <c r="AP32" s="601"/>
      <c r="AQ32" s="601"/>
      <c r="AR32" s="601"/>
      <c r="AS32" s="601"/>
      <c r="AT32" s="601"/>
      <c r="AU32" s="601"/>
      <c r="AV32" s="601"/>
      <c r="AW32" s="601"/>
      <c r="AX32" s="601"/>
      <c r="AY32" s="601"/>
      <c r="AZ32" s="601"/>
      <c r="BA32" s="602"/>
      <c r="BB32" s="611"/>
      <c r="BC32" s="612"/>
      <c r="BD32" s="612"/>
      <c r="BE32" s="612"/>
      <c r="BF32" s="612"/>
      <c r="BG32" s="612"/>
      <c r="BH32" s="612"/>
      <c r="BI32" s="612"/>
      <c r="BJ32" s="612"/>
      <c r="BK32" s="612"/>
      <c r="BL32" s="612"/>
      <c r="BM32" s="612"/>
      <c r="BN32" s="612"/>
      <c r="BO32" s="612"/>
      <c r="BP32" s="612"/>
      <c r="BQ32" s="612"/>
      <c r="BR32" s="612"/>
      <c r="BS32" s="612"/>
      <c r="BT32" s="612"/>
      <c r="BU32" s="612"/>
      <c r="BV32" s="612"/>
      <c r="BW32" s="612"/>
      <c r="BX32" s="612"/>
      <c r="BY32" s="612"/>
      <c r="BZ32" s="612"/>
      <c r="CA32" s="613"/>
      <c r="CB32" s="611" t="s">
        <v>262</v>
      </c>
      <c r="CC32" s="612"/>
      <c r="CD32" s="612"/>
      <c r="CE32" s="612"/>
      <c r="CF32" s="612"/>
      <c r="CG32" s="612"/>
      <c r="CH32" s="612"/>
      <c r="CI32" s="612"/>
      <c r="CJ32" s="612"/>
      <c r="CK32" s="612"/>
      <c r="CL32" s="612"/>
      <c r="CM32" s="612"/>
      <c r="CN32" s="612"/>
      <c r="CO32" s="612"/>
      <c r="CP32" s="612"/>
      <c r="CQ32" s="612"/>
      <c r="CR32" s="612"/>
      <c r="CS32" s="612"/>
      <c r="CT32" s="612"/>
      <c r="CU32" s="612"/>
      <c r="CV32" s="612"/>
      <c r="CW32" s="612"/>
      <c r="CX32" s="612"/>
      <c r="CY32" s="612"/>
      <c r="CZ32" s="612"/>
      <c r="DA32" s="613"/>
    </row>
    <row r="33" spans="1:105" s="28" customFormat="1" ht="12.75">
      <c r="A33" s="29"/>
      <c r="B33" s="601" t="s">
        <v>151</v>
      </c>
      <c r="C33" s="601"/>
      <c r="D33" s="601"/>
      <c r="E33" s="601"/>
      <c r="F33" s="601"/>
      <c r="G33" s="601"/>
      <c r="H33" s="601"/>
      <c r="I33" s="601"/>
      <c r="J33" s="601"/>
      <c r="K33" s="601"/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01"/>
      <c r="AA33" s="601"/>
      <c r="AB33" s="601"/>
      <c r="AC33" s="601"/>
      <c r="AD33" s="601"/>
      <c r="AE33" s="601"/>
      <c r="AF33" s="601"/>
      <c r="AG33" s="601"/>
      <c r="AH33" s="601"/>
      <c r="AI33" s="601"/>
      <c r="AJ33" s="601"/>
      <c r="AK33" s="601"/>
      <c r="AL33" s="601"/>
      <c r="AM33" s="601"/>
      <c r="AN33" s="601"/>
      <c r="AO33" s="601"/>
      <c r="AP33" s="601"/>
      <c r="AQ33" s="601"/>
      <c r="AR33" s="601"/>
      <c r="AS33" s="601"/>
      <c r="AT33" s="601"/>
      <c r="AU33" s="601"/>
      <c r="AV33" s="601"/>
      <c r="AW33" s="601"/>
      <c r="AX33" s="601"/>
      <c r="AY33" s="601"/>
      <c r="AZ33" s="601"/>
      <c r="BA33" s="602"/>
      <c r="BB33" s="611"/>
      <c r="BC33" s="612"/>
      <c r="BD33" s="612"/>
      <c r="BE33" s="612"/>
      <c r="BF33" s="612"/>
      <c r="BG33" s="612"/>
      <c r="BH33" s="612"/>
      <c r="BI33" s="612"/>
      <c r="BJ33" s="612"/>
      <c r="BK33" s="612"/>
      <c r="BL33" s="612"/>
      <c r="BM33" s="612"/>
      <c r="BN33" s="612"/>
      <c r="BO33" s="612"/>
      <c r="BP33" s="612"/>
      <c r="BQ33" s="612"/>
      <c r="BR33" s="612"/>
      <c r="BS33" s="612"/>
      <c r="BT33" s="612"/>
      <c r="BU33" s="612"/>
      <c r="BV33" s="612"/>
      <c r="BW33" s="612"/>
      <c r="BX33" s="612"/>
      <c r="BY33" s="612"/>
      <c r="BZ33" s="612"/>
      <c r="CA33" s="613"/>
      <c r="CB33" s="611">
        <v>7400</v>
      </c>
      <c r="CC33" s="612"/>
      <c r="CD33" s="612"/>
      <c r="CE33" s="612"/>
      <c r="CF33" s="612"/>
      <c r="CG33" s="612"/>
      <c r="CH33" s="612"/>
      <c r="CI33" s="612"/>
      <c r="CJ33" s="612"/>
      <c r="CK33" s="612"/>
      <c r="CL33" s="612"/>
      <c r="CM33" s="612"/>
      <c r="CN33" s="612"/>
      <c r="CO33" s="612"/>
      <c r="CP33" s="612"/>
      <c r="CQ33" s="612"/>
      <c r="CR33" s="612"/>
      <c r="CS33" s="612"/>
      <c r="CT33" s="612"/>
      <c r="CU33" s="612"/>
      <c r="CV33" s="612"/>
      <c r="CW33" s="612"/>
      <c r="CX33" s="612"/>
      <c r="CY33" s="612"/>
      <c r="CZ33" s="612"/>
      <c r="DA33" s="613"/>
    </row>
    <row r="34" spans="1:105" s="28" customFormat="1" ht="12.75">
      <c r="A34" s="607"/>
      <c r="B34" s="601"/>
      <c r="C34" s="601"/>
      <c r="D34" s="601" t="s">
        <v>152</v>
      </c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601"/>
      <c r="S34" s="601"/>
      <c r="T34" s="601"/>
      <c r="U34" s="601"/>
      <c r="V34" s="601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601"/>
      <c r="AH34" s="601"/>
      <c r="AI34" s="601"/>
      <c r="AJ34" s="601"/>
      <c r="AK34" s="601"/>
      <c r="AL34" s="601"/>
      <c r="AM34" s="601"/>
      <c r="AN34" s="601"/>
      <c r="AO34" s="601"/>
      <c r="AP34" s="601"/>
      <c r="AQ34" s="601"/>
      <c r="AR34" s="601"/>
      <c r="AS34" s="601"/>
      <c r="AT34" s="601"/>
      <c r="AU34" s="601"/>
      <c r="AV34" s="601"/>
      <c r="AW34" s="601"/>
      <c r="AX34" s="601"/>
      <c r="AY34" s="601"/>
      <c r="AZ34" s="601"/>
      <c r="BA34" s="602"/>
      <c r="BB34" s="611"/>
      <c r="BC34" s="612"/>
      <c r="BD34" s="612"/>
      <c r="BE34" s="612"/>
      <c r="BF34" s="612"/>
      <c r="BG34" s="612"/>
      <c r="BH34" s="612"/>
      <c r="BI34" s="612"/>
      <c r="BJ34" s="612"/>
      <c r="BK34" s="612"/>
      <c r="BL34" s="612"/>
      <c r="BM34" s="612"/>
      <c r="BN34" s="612"/>
      <c r="BO34" s="612"/>
      <c r="BP34" s="612"/>
      <c r="BQ34" s="612"/>
      <c r="BR34" s="612"/>
      <c r="BS34" s="612"/>
      <c r="BT34" s="612"/>
      <c r="BU34" s="612"/>
      <c r="BV34" s="612"/>
      <c r="BW34" s="612"/>
      <c r="BX34" s="612"/>
      <c r="BY34" s="612"/>
      <c r="BZ34" s="612"/>
      <c r="CA34" s="613"/>
      <c r="CB34" s="611" t="s">
        <v>262</v>
      </c>
      <c r="CC34" s="612"/>
      <c r="CD34" s="612"/>
      <c r="CE34" s="612"/>
      <c r="CF34" s="612"/>
      <c r="CG34" s="612"/>
      <c r="CH34" s="612"/>
      <c r="CI34" s="612"/>
      <c r="CJ34" s="612"/>
      <c r="CK34" s="612"/>
      <c r="CL34" s="612"/>
      <c r="CM34" s="612"/>
      <c r="CN34" s="612"/>
      <c r="CO34" s="612"/>
      <c r="CP34" s="612"/>
      <c r="CQ34" s="612"/>
      <c r="CR34" s="612"/>
      <c r="CS34" s="612"/>
      <c r="CT34" s="612"/>
      <c r="CU34" s="612"/>
      <c r="CV34" s="612"/>
      <c r="CW34" s="612"/>
      <c r="CX34" s="612"/>
      <c r="CY34" s="612"/>
      <c r="CZ34" s="612"/>
      <c r="DA34" s="613"/>
    </row>
    <row r="35" spans="1:105" s="28" customFormat="1" ht="12.75">
      <c r="A35" s="609"/>
      <c r="B35" s="610"/>
      <c r="C35" s="610"/>
      <c r="D35" s="601" t="s">
        <v>153</v>
      </c>
      <c r="E35" s="601"/>
      <c r="F35" s="601"/>
      <c r="G35" s="601"/>
      <c r="H35" s="601"/>
      <c r="I35" s="601"/>
      <c r="J35" s="601"/>
      <c r="K35" s="601"/>
      <c r="L35" s="601"/>
      <c r="M35" s="601"/>
      <c r="N35" s="601"/>
      <c r="O35" s="601"/>
      <c r="P35" s="601"/>
      <c r="Q35" s="601"/>
      <c r="R35" s="601"/>
      <c r="S35" s="601"/>
      <c r="T35" s="601"/>
      <c r="U35" s="601"/>
      <c r="V35" s="601"/>
      <c r="W35" s="601"/>
      <c r="X35" s="601"/>
      <c r="Y35" s="601"/>
      <c r="Z35" s="601"/>
      <c r="AA35" s="601"/>
      <c r="AB35" s="601"/>
      <c r="AC35" s="601"/>
      <c r="AD35" s="601"/>
      <c r="AE35" s="601"/>
      <c r="AF35" s="601"/>
      <c r="AG35" s="601"/>
      <c r="AH35" s="601"/>
      <c r="AI35" s="601"/>
      <c r="AJ35" s="601"/>
      <c r="AK35" s="601"/>
      <c r="AL35" s="601"/>
      <c r="AM35" s="601"/>
      <c r="AN35" s="601"/>
      <c r="AO35" s="601"/>
      <c r="AP35" s="601"/>
      <c r="AQ35" s="601"/>
      <c r="AR35" s="601"/>
      <c r="AS35" s="601"/>
      <c r="AT35" s="601"/>
      <c r="AU35" s="601"/>
      <c r="AV35" s="601"/>
      <c r="AW35" s="601"/>
      <c r="AX35" s="601"/>
      <c r="AY35" s="601"/>
      <c r="AZ35" s="601"/>
      <c r="BA35" s="602"/>
      <c r="BB35" s="611"/>
      <c r="BC35" s="612"/>
      <c r="BD35" s="612"/>
      <c r="BE35" s="612"/>
      <c r="BF35" s="612"/>
      <c r="BG35" s="612"/>
      <c r="BH35" s="612"/>
      <c r="BI35" s="612"/>
      <c r="BJ35" s="612"/>
      <c r="BK35" s="612"/>
      <c r="BL35" s="612"/>
      <c r="BM35" s="612"/>
      <c r="BN35" s="612"/>
      <c r="BO35" s="612"/>
      <c r="BP35" s="612"/>
      <c r="BQ35" s="612"/>
      <c r="BR35" s="612"/>
      <c r="BS35" s="612"/>
      <c r="BT35" s="612"/>
      <c r="BU35" s="612"/>
      <c r="BV35" s="612"/>
      <c r="BW35" s="612"/>
      <c r="BX35" s="612"/>
      <c r="BY35" s="612"/>
      <c r="BZ35" s="612"/>
      <c r="CA35" s="613"/>
      <c r="CB35" s="611">
        <v>78909</v>
      </c>
      <c r="CC35" s="612"/>
      <c r="CD35" s="612"/>
      <c r="CE35" s="612"/>
      <c r="CF35" s="612"/>
      <c r="CG35" s="612"/>
      <c r="CH35" s="612"/>
      <c r="CI35" s="612"/>
      <c r="CJ35" s="612"/>
      <c r="CK35" s="612"/>
      <c r="CL35" s="612"/>
      <c r="CM35" s="612"/>
      <c r="CN35" s="612"/>
      <c r="CO35" s="612"/>
      <c r="CP35" s="612"/>
      <c r="CQ35" s="612"/>
      <c r="CR35" s="612"/>
      <c r="CS35" s="612"/>
      <c r="CT35" s="612"/>
      <c r="CU35" s="612"/>
      <c r="CV35" s="612"/>
      <c r="CW35" s="612"/>
      <c r="CX35" s="612"/>
      <c r="CY35" s="612"/>
      <c r="CZ35" s="612"/>
      <c r="DA35" s="613"/>
    </row>
    <row r="36" spans="1:105" s="30" customFormat="1" ht="12.75">
      <c r="A36" s="619"/>
      <c r="B36" s="620"/>
      <c r="C36" s="620"/>
      <c r="D36" s="620"/>
      <c r="E36" s="620"/>
      <c r="F36" s="620" t="s">
        <v>154</v>
      </c>
      <c r="G36" s="620"/>
      <c r="H36" s="620"/>
      <c r="I36" s="620"/>
      <c r="J36" s="620"/>
      <c r="K36" s="620"/>
      <c r="L36" s="620"/>
      <c r="M36" s="620"/>
      <c r="N36" s="620"/>
      <c r="O36" s="620"/>
      <c r="P36" s="620"/>
      <c r="Q36" s="620"/>
      <c r="R36" s="620"/>
      <c r="S36" s="620"/>
      <c r="T36" s="620"/>
      <c r="U36" s="620"/>
      <c r="V36" s="620"/>
      <c r="W36" s="620"/>
      <c r="X36" s="620"/>
      <c r="Y36" s="620"/>
      <c r="Z36" s="620"/>
      <c r="AA36" s="620"/>
      <c r="AB36" s="620"/>
      <c r="AC36" s="620"/>
      <c r="AD36" s="620"/>
      <c r="AE36" s="620"/>
      <c r="AF36" s="620"/>
      <c r="AG36" s="620"/>
      <c r="AH36" s="620"/>
      <c r="AI36" s="620"/>
      <c r="AJ36" s="620"/>
      <c r="AK36" s="620"/>
      <c r="AL36" s="620"/>
      <c r="AM36" s="620"/>
      <c r="AN36" s="620"/>
      <c r="AO36" s="620"/>
      <c r="AP36" s="620"/>
      <c r="AQ36" s="620"/>
      <c r="AR36" s="620"/>
      <c r="AS36" s="620"/>
      <c r="AT36" s="620"/>
      <c r="AU36" s="620"/>
      <c r="AV36" s="620"/>
      <c r="AW36" s="620"/>
      <c r="AX36" s="620"/>
      <c r="AY36" s="620"/>
      <c r="AZ36" s="620"/>
      <c r="BA36" s="621"/>
      <c r="BB36" s="622"/>
      <c r="BC36" s="623"/>
      <c r="BD36" s="623"/>
      <c r="BE36" s="623"/>
      <c r="BF36" s="623"/>
      <c r="BG36" s="623"/>
      <c r="BH36" s="623"/>
      <c r="BI36" s="623"/>
      <c r="BJ36" s="623"/>
      <c r="BK36" s="623"/>
      <c r="BL36" s="623"/>
      <c r="BM36" s="623"/>
      <c r="BN36" s="623"/>
      <c r="BO36" s="623"/>
      <c r="BP36" s="623"/>
      <c r="BQ36" s="623"/>
      <c r="BR36" s="623"/>
      <c r="BS36" s="623"/>
      <c r="BT36" s="623"/>
      <c r="BU36" s="623"/>
      <c r="BV36" s="623"/>
      <c r="BW36" s="623"/>
      <c r="BX36" s="623"/>
      <c r="BY36" s="623"/>
      <c r="BZ36" s="623"/>
      <c r="CA36" s="624"/>
      <c r="CB36" s="622">
        <v>6409</v>
      </c>
      <c r="CC36" s="623"/>
      <c r="CD36" s="623"/>
      <c r="CE36" s="623"/>
      <c r="CF36" s="623"/>
      <c r="CG36" s="623"/>
      <c r="CH36" s="623"/>
      <c r="CI36" s="623"/>
      <c r="CJ36" s="623"/>
      <c r="CK36" s="623"/>
      <c r="CL36" s="623"/>
      <c r="CM36" s="623"/>
      <c r="CN36" s="623"/>
      <c r="CO36" s="623"/>
      <c r="CP36" s="623"/>
      <c r="CQ36" s="623"/>
      <c r="CR36" s="623"/>
      <c r="CS36" s="623"/>
      <c r="CT36" s="623"/>
      <c r="CU36" s="623"/>
      <c r="CV36" s="623"/>
      <c r="CW36" s="623"/>
      <c r="CX36" s="623"/>
      <c r="CY36" s="623"/>
      <c r="CZ36" s="623"/>
      <c r="DA36" s="624"/>
    </row>
    <row r="37" spans="1:105" s="30" customFormat="1" ht="12.75">
      <c r="A37" s="619"/>
      <c r="B37" s="620"/>
      <c r="C37" s="620"/>
      <c r="D37" s="620"/>
      <c r="E37" s="620"/>
      <c r="F37" s="620" t="s">
        <v>155</v>
      </c>
      <c r="G37" s="620"/>
      <c r="H37" s="620"/>
      <c r="I37" s="620"/>
      <c r="J37" s="620"/>
      <c r="K37" s="620"/>
      <c r="L37" s="620"/>
      <c r="M37" s="620"/>
      <c r="N37" s="620"/>
      <c r="O37" s="620"/>
      <c r="P37" s="620"/>
      <c r="Q37" s="620"/>
      <c r="R37" s="620"/>
      <c r="S37" s="620"/>
      <c r="T37" s="620"/>
      <c r="U37" s="620"/>
      <c r="V37" s="620"/>
      <c r="W37" s="620"/>
      <c r="X37" s="620"/>
      <c r="Y37" s="620"/>
      <c r="Z37" s="620"/>
      <c r="AA37" s="620"/>
      <c r="AB37" s="620"/>
      <c r="AC37" s="620"/>
      <c r="AD37" s="620"/>
      <c r="AE37" s="620"/>
      <c r="AF37" s="620"/>
      <c r="AG37" s="620"/>
      <c r="AH37" s="620"/>
      <c r="AI37" s="620"/>
      <c r="AJ37" s="620"/>
      <c r="AK37" s="620"/>
      <c r="AL37" s="620"/>
      <c r="AM37" s="620"/>
      <c r="AN37" s="620"/>
      <c r="AO37" s="620"/>
      <c r="AP37" s="620"/>
      <c r="AQ37" s="620"/>
      <c r="AR37" s="620"/>
      <c r="AS37" s="620"/>
      <c r="AT37" s="620"/>
      <c r="AU37" s="620"/>
      <c r="AV37" s="620"/>
      <c r="AW37" s="620"/>
      <c r="AX37" s="620"/>
      <c r="AY37" s="620"/>
      <c r="AZ37" s="620"/>
      <c r="BA37" s="621"/>
      <c r="BB37" s="622"/>
      <c r="BC37" s="623"/>
      <c r="BD37" s="623"/>
      <c r="BE37" s="623"/>
      <c r="BF37" s="623"/>
      <c r="BG37" s="623"/>
      <c r="BH37" s="623"/>
      <c r="BI37" s="623"/>
      <c r="BJ37" s="623"/>
      <c r="BK37" s="623"/>
      <c r="BL37" s="623"/>
      <c r="BM37" s="623"/>
      <c r="BN37" s="623"/>
      <c r="BO37" s="623"/>
      <c r="BP37" s="623"/>
      <c r="BQ37" s="623"/>
      <c r="BR37" s="623"/>
      <c r="BS37" s="623"/>
      <c r="BT37" s="623"/>
      <c r="BU37" s="623"/>
      <c r="BV37" s="623"/>
      <c r="BW37" s="623"/>
      <c r="BX37" s="623"/>
      <c r="BY37" s="623"/>
      <c r="BZ37" s="623"/>
      <c r="CA37" s="624"/>
      <c r="CB37" s="622">
        <v>19500</v>
      </c>
      <c r="CC37" s="623"/>
      <c r="CD37" s="623"/>
      <c r="CE37" s="623"/>
      <c r="CF37" s="623"/>
      <c r="CG37" s="623"/>
      <c r="CH37" s="623"/>
      <c r="CI37" s="623"/>
      <c r="CJ37" s="623"/>
      <c r="CK37" s="623"/>
      <c r="CL37" s="623"/>
      <c r="CM37" s="623"/>
      <c r="CN37" s="623"/>
      <c r="CO37" s="623"/>
      <c r="CP37" s="623"/>
      <c r="CQ37" s="623"/>
      <c r="CR37" s="623"/>
      <c r="CS37" s="623"/>
      <c r="CT37" s="623"/>
      <c r="CU37" s="623"/>
      <c r="CV37" s="623"/>
      <c r="CW37" s="623"/>
      <c r="CX37" s="623"/>
      <c r="CY37" s="623"/>
      <c r="CZ37" s="623"/>
      <c r="DA37" s="624"/>
    </row>
    <row r="38" spans="1:105" s="30" customFormat="1" ht="12.75">
      <c r="A38" s="625"/>
      <c r="B38" s="626"/>
      <c r="C38" s="626"/>
      <c r="D38" s="626"/>
      <c r="E38" s="626"/>
      <c r="F38" s="620" t="s">
        <v>156</v>
      </c>
      <c r="G38" s="620"/>
      <c r="H38" s="620"/>
      <c r="I38" s="620"/>
      <c r="J38" s="620"/>
      <c r="K38" s="620"/>
      <c r="L38" s="620"/>
      <c r="M38" s="620"/>
      <c r="N38" s="620"/>
      <c r="O38" s="620"/>
      <c r="P38" s="62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620"/>
      <c r="AM38" s="620"/>
      <c r="AN38" s="620"/>
      <c r="AO38" s="620"/>
      <c r="AP38" s="620"/>
      <c r="AQ38" s="620"/>
      <c r="AR38" s="620"/>
      <c r="AS38" s="620"/>
      <c r="AT38" s="620"/>
      <c r="AU38" s="620"/>
      <c r="AV38" s="620"/>
      <c r="AW38" s="620"/>
      <c r="AX38" s="620"/>
      <c r="AY38" s="620"/>
      <c r="AZ38" s="620"/>
      <c r="BA38" s="621"/>
      <c r="BB38" s="611"/>
      <c r="BC38" s="612"/>
      <c r="BD38" s="612"/>
      <c r="BE38" s="612"/>
      <c r="BF38" s="612"/>
      <c r="BG38" s="612"/>
      <c r="BH38" s="612"/>
      <c r="BI38" s="612"/>
      <c r="BJ38" s="612"/>
      <c r="BK38" s="612"/>
      <c r="BL38" s="612"/>
      <c r="BM38" s="612"/>
      <c r="BN38" s="612"/>
      <c r="BO38" s="612"/>
      <c r="BP38" s="612"/>
      <c r="BQ38" s="612"/>
      <c r="BR38" s="612"/>
      <c r="BS38" s="612"/>
      <c r="BT38" s="612"/>
      <c r="BU38" s="612"/>
      <c r="BV38" s="612"/>
      <c r="BW38" s="612"/>
      <c r="BX38" s="612"/>
      <c r="BY38" s="612"/>
      <c r="BZ38" s="612"/>
      <c r="CA38" s="613"/>
      <c r="CB38" s="611" t="s">
        <v>262</v>
      </c>
      <c r="CC38" s="612"/>
      <c r="CD38" s="612"/>
      <c r="CE38" s="612"/>
      <c r="CF38" s="612"/>
      <c r="CG38" s="612"/>
      <c r="CH38" s="612"/>
      <c r="CI38" s="612"/>
      <c r="CJ38" s="612"/>
      <c r="CK38" s="612"/>
      <c r="CL38" s="612"/>
      <c r="CM38" s="612"/>
      <c r="CN38" s="612"/>
      <c r="CO38" s="612"/>
      <c r="CP38" s="612"/>
      <c r="CQ38" s="612"/>
      <c r="CR38" s="612"/>
      <c r="CS38" s="612"/>
      <c r="CT38" s="612"/>
      <c r="CU38" s="612"/>
      <c r="CV38" s="612"/>
      <c r="CW38" s="612"/>
      <c r="CX38" s="612"/>
      <c r="CY38" s="612"/>
      <c r="CZ38" s="612"/>
      <c r="DA38" s="613"/>
    </row>
    <row r="39" spans="1:105" s="28" customFormat="1" ht="12.75">
      <c r="A39" s="29"/>
      <c r="B39" s="601" t="s">
        <v>157</v>
      </c>
      <c r="C39" s="601"/>
      <c r="D39" s="601"/>
      <c r="E39" s="601"/>
      <c r="F39" s="601"/>
      <c r="G39" s="601"/>
      <c r="H39" s="601"/>
      <c r="I39" s="601"/>
      <c r="J39" s="601"/>
      <c r="K39" s="601"/>
      <c r="L39" s="601"/>
      <c r="M39" s="601"/>
      <c r="N39" s="601"/>
      <c r="O39" s="601"/>
      <c r="P39" s="601"/>
      <c r="Q39" s="601"/>
      <c r="R39" s="601"/>
      <c r="S39" s="601"/>
      <c r="T39" s="601"/>
      <c r="U39" s="601"/>
      <c r="V39" s="601"/>
      <c r="W39" s="601"/>
      <c r="X39" s="601"/>
      <c r="Y39" s="601"/>
      <c r="Z39" s="601"/>
      <c r="AA39" s="601"/>
      <c r="AB39" s="601"/>
      <c r="AC39" s="601"/>
      <c r="AD39" s="601"/>
      <c r="AE39" s="601"/>
      <c r="AF39" s="601"/>
      <c r="AG39" s="601"/>
      <c r="AH39" s="601"/>
      <c r="AI39" s="601"/>
      <c r="AJ39" s="601"/>
      <c r="AK39" s="601"/>
      <c r="AL39" s="601"/>
      <c r="AM39" s="601"/>
      <c r="AN39" s="601"/>
      <c r="AO39" s="601"/>
      <c r="AP39" s="601"/>
      <c r="AQ39" s="601"/>
      <c r="AR39" s="601"/>
      <c r="AS39" s="601"/>
      <c r="AT39" s="601"/>
      <c r="AU39" s="601"/>
      <c r="AV39" s="601"/>
      <c r="AW39" s="601"/>
      <c r="AX39" s="601"/>
      <c r="AY39" s="601"/>
      <c r="AZ39" s="601"/>
      <c r="BA39" s="602"/>
      <c r="BB39" s="611"/>
      <c r="BC39" s="612"/>
      <c r="BD39" s="612"/>
      <c r="BE39" s="612"/>
      <c r="BF39" s="612"/>
      <c r="BG39" s="612"/>
      <c r="BH39" s="612"/>
      <c r="BI39" s="612"/>
      <c r="BJ39" s="612"/>
      <c r="BK39" s="612"/>
      <c r="BL39" s="612"/>
      <c r="BM39" s="612"/>
      <c r="BN39" s="612"/>
      <c r="BO39" s="612"/>
      <c r="BP39" s="612"/>
      <c r="BQ39" s="612"/>
      <c r="BR39" s="612"/>
      <c r="BS39" s="612"/>
      <c r="BT39" s="612"/>
      <c r="BU39" s="612"/>
      <c r="BV39" s="612"/>
      <c r="BW39" s="612"/>
      <c r="BX39" s="612"/>
      <c r="BY39" s="612"/>
      <c r="BZ39" s="612"/>
      <c r="CA39" s="613"/>
      <c r="CB39" s="611" t="s">
        <v>262</v>
      </c>
      <c r="CC39" s="612"/>
      <c r="CD39" s="612"/>
      <c r="CE39" s="612"/>
      <c r="CF39" s="612"/>
      <c r="CG39" s="612"/>
      <c r="CH39" s="612"/>
      <c r="CI39" s="612"/>
      <c r="CJ39" s="612"/>
      <c r="CK39" s="612"/>
      <c r="CL39" s="612"/>
      <c r="CM39" s="612"/>
      <c r="CN39" s="612"/>
      <c r="CO39" s="612"/>
      <c r="CP39" s="612"/>
      <c r="CQ39" s="612"/>
      <c r="CR39" s="612"/>
      <c r="CS39" s="612"/>
      <c r="CT39" s="612"/>
      <c r="CU39" s="612"/>
      <c r="CV39" s="612"/>
      <c r="CW39" s="612"/>
      <c r="CX39" s="612"/>
      <c r="CY39" s="612"/>
      <c r="CZ39" s="612"/>
      <c r="DA39" s="613"/>
    </row>
    <row r="40" spans="1:105" ht="13.5">
      <c r="A40" s="614" t="s">
        <v>158</v>
      </c>
      <c r="B40" s="615"/>
      <c r="C40" s="615"/>
      <c r="D40" s="615"/>
      <c r="E40" s="615"/>
      <c r="F40" s="615"/>
      <c r="G40" s="615"/>
      <c r="H40" s="615"/>
      <c r="I40" s="615"/>
      <c r="J40" s="615"/>
      <c r="K40" s="615"/>
      <c r="L40" s="615"/>
      <c r="M40" s="615"/>
      <c r="N40" s="615"/>
      <c r="O40" s="615"/>
      <c r="P40" s="615"/>
      <c r="Q40" s="615"/>
      <c r="R40" s="615"/>
      <c r="S40" s="615"/>
      <c r="T40" s="615"/>
      <c r="U40" s="615"/>
      <c r="V40" s="615"/>
      <c r="W40" s="615"/>
      <c r="X40" s="615"/>
      <c r="Y40" s="615"/>
      <c r="Z40" s="615"/>
      <c r="AA40" s="615"/>
      <c r="AB40" s="615"/>
      <c r="AC40" s="615"/>
      <c r="AD40" s="615"/>
      <c r="AE40" s="615"/>
      <c r="AF40" s="615"/>
      <c r="AG40" s="615"/>
      <c r="AH40" s="615"/>
      <c r="AI40" s="615"/>
      <c r="AJ40" s="615"/>
      <c r="AK40" s="615"/>
      <c r="AL40" s="615"/>
      <c r="AM40" s="615"/>
      <c r="AN40" s="615"/>
      <c r="AO40" s="615"/>
      <c r="AP40" s="615"/>
      <c r="AQ40" s="615"/>
      <c r="AR40" s="615"/>
      <c r="AS40" s="615"/>
      <c r="AT40" s="615"/>
      <c r="AU40" s="615"/>
      <c r="AV40" s="615"/>
      <c r="AW40" s="615"/>
      <c r="AX40" s="615"/>
      <c r="AY40" s="615"/>
      <c r="AZ40" s="615"/>
      <c r="BA40" s="615"/>
      <c r="BB40" s="615"/>
      <c r="BC40" s="615"/>
      <c r="BD40" s="615"/>
      <c r="BE40" s="615"/>
      <c r="BF40" s="615"/>
      <c r="BG40" s="615"/>
      <c r="BH40" s="615"/>
      <c r="BI40" s="615"/>
      <c r="BJ40" s="615"/>
      <c r="BK40" s="615"/>
      <c r="BL40" s="615"/>
      <c r="BM40" s="615"/>
      <c r="BN40" s="615"/>
      <c r="BO40" s="615"/>
      <c r="BP40" s="615"/>
      <c r="BQ40" s="615"/>
      <c r="BR40" s="615"/>
      <c r="BS40" s="615"/>
      <c r="BT40" s="615"/>
      <c r="BU40" s="615"/>
      <c r="BV40" s="615"/>
      <c r="BW40" s="615"/>
      <c r="BX40" s="615"/>
      <c r="BY40" s="615"/>
      <c r="BZ40" s="615"/>
      <c r="CA40" s="615"/>
      <c r="CB40" s="615"/>
      <c r="CC40" s="615"/>
      <c r="CD40" s="615"/>
      <c r="CE40" s="615"/>
      <c r="CF40" s="615"/>
      <c r="CG40" s="615"/>
      <c r="CH40" s="615"/>
      <c r="CI40" s="615"/>
      <c r="CJ40" s="615"/>
      <c r="CK40" s="615"/>
      <c r="CL40" s="615"/>
      <c r="CM40" s="615"/>
      <c r="CN40" s="615"/>
      <c r="CO40" s="615"/>
      <c r="CP40" s="615"/>
      <c r="CQ40" s="615"/>
      <c r="CR40" s="615"/>
      <c r="CS40" s="615"/>
      <c r="CT40" s="615"/>
      <c r="CU40" s="615"/>
      <c r="CV40" s="615"/>
      <c r="CW40" s="615"/>
      <c r="CX40" s="615"/>
      <c r="CY40" s="615"/>
      <c r="CZ40" s="615"/>
      <c r="DA40" s="616"/>
    </row>
    <row r="41" spans="1:105" s="28" customFormat="1" ht="25.5" customHeight="1">
      <c r="A41" s="27"/>
      <c r="B41" s="617" t="s">
        <v>159</v>
      </c>
      <c r="C41" s="617"/>
      <c r="D41" s="617"/>
      <c r="E41" s="617"/>
      <c r="F41" s="617"/>
      <c r="G41" s="617"/>
      <c r="H41" s="617"/>
      <c r="I41" s="617"/>
      <c r="J41" s="617"/>
      <c r="K41" s="617"/>
      <c r="L41" s="617"/>
      <c r="M41" s="617"/>
      <c r="N41" s="617"/>
      <c r="O41" s="617"/>
      <c r="P41" s="617"/>
      <c r="Q41" s="617"/>
      <c r="R41" s="617"/>
      <c r="S41" s="617"/>
      <c r="T41" s="617"/>
      <c r="U41" s="617"/>
      <c r="V41" s="617"/>
      <c r="W41" s="617"/>
      <c r="X41" s="617"/>
      <c r="Y41" s="617"/>
      <c r="Z41" s="617"/>
      <c r="AA41" s="617"/>
      <c r="AB41" s="617"/>
      <c r="AC41" s="617"/>
      <c r="AD41" s="617"/>
      <c r="AE41" s="617"/>
      <c r="AF41" s="617"/>
      <c r="AG41" s="617"/>
      <c r="AH41" s="617"/>
      <c r="AI41" s="617"/>
      <c r="AJ41" s="617"/>
      <c r="AK41" s="617"/>
      <c r="AL41" s="617"/>
      <c r="AM41" s="617"/>
      <c r="AN41" s="617"/>
      <c r="AO41" s="617"/>
      <c r="AP41" s="617"/>
      <c r="AQ41" s="617"/>
      <c r="AR41" s="617"/>
      <c r="AS41" s="617"/>
      <c r="AT41" s="617"/>
      <c r="AU41" s="617"/>
      <c r="AV41" s="617"/>
      <c r="AW41" s="617"/>
      <c r="AX41" s="617"/>
      <c r="AY41" s="617"/>
      <c r="AZ41" s="617"/>
      <c r="BA41" s="618"/>
      <c r="BB41" s="611">
        <f>8!AO17*1000</f>
        <v>34994.91525423729</v>
      </c>
      <c r="BC41" s="612"/>
      <c r="BD41" s="612"/>
      <c r="BE41" s="612"/>
      <c r="BF41" s="612"/>
      <c r="BG41" s="612"/>
      <c r="BH41" s="612"/>
      <c r="BI41" s="612"/>
      <c r="BJ41" s="612"/>
      <c r="BK41" s="612"/>
      <c r="BL41" s="612"/>
      <c r="BM41" s="612"/>
      <c r="BN41" s="612"/>
      <c r="BO41" s="612"/>
      <c r="BP41" s="612"/>
      <c r="BQ41" s="612"/>
      <c r="BR41" s="612"/>
      <c r="BS41" s="612"/>
      <c r="BT41" s="612"/>
      <c r="BU41" s="612"/>
      <c r="BV41" s="612"/>
      <c r="BW41" s="612"/>
      <c r="BX41" s="612"/>
      <c r="BY41" s="612"/>
      <c r="BZ41" s="612"/>
      <c r="CA41" s="613"/>
      <c r="CB41" s="611">
        <v>40887</v>
      </c>
      <c r="CC41" s="612"/>
      <c r="CD41" s="612"/>
      <c r="CE41" s="612"/>
      <c r="CF41" s="612"/>
      <c r="CG41" s="612"/>
      <c r="CH41" s="612"/>
      <c r="CI41" s="612"/>
      <c r="CJ41" s="612"/>
      <c r="CK41" s="612"/>
      <c r="CL41" s="612"/>
      <c r="CM41" s="612"/>
      <c r="CN41" s="612"/>
      <c r="CO41" s="612"/>
      <c r="CP41" s="612"/>
      <c r="CQ41" s="612"/>
      <c r="CR41" s="612"/>
      <c r="CS41" s="612"/>
      <c r="CT41" s="612"/>
      <c r="CU41" s="612"/>
      <c r="CV41" s="612"/>
      <c r="CW41" s="612"/>
      <c r="CX41" s="612"/>
      <c r="CY41" s="612"/>
      <c r="CZ41" s="612"/>
      <c r="DA41" s="613"/>
    </row>
    <row r="42" spans="1:105" s="28" customFormat="1" ht="12.75">
      <c r="A42" s="27"/>
      <c r="B42" s="601" t="s">
        <v>160</v>
      </c>
      <c r="C42" s="601"/>
      <c r="D42" s="601"/>
      <c r="E42" s="601"/>
      <c r="F42" s="601"/>
      <c r="G42" s="601"/>
      <c r="H42" s="601"/>
      <c r="I42" s="601"/>
      <c r="J42" s="601"/>
      <c r="K42" s="601"/>
      <c r="L42" s="601"/>
      <c r="M42" s="601"/>
      <c r="N42" s="601"/>
      <c r="O42" s="601"/>
      <c r="P42" s="601"/>
      <c r="Q42" s="601"/>
      <c r="R42" s="601"/>
      <c r="S42" s="601"/>
      <c r="T42" s="601"/>
      <c r="U42" s="601"/>
      <c r="V42" s="601"/>
      <c r="W42" s="601"/>
      <c r="X42" s="601"/>
      <c r="Y42" s="601"/>
      <c r="Z42" s="601"/>
      <c r="AA42" s="601"/>
      <c r="AB42" s="601"/>
      <c r="AC42" s="601"/>
      <c r="AD42" s="601"/>
      <c r="AE42" s="601"/>
      <c r="AF42" s="601"/>
      <c r="AG42" s="601"/>
      <c r="AH42" s="601"/>
      <c r="AI42" s="601"/>
      <c r="AJ42" s="601"/>
      <c r="AK42" s="601"/>
      <c r="AL42" s="601"/>
      <c r="AM42" s="601"/>
      <c r="AN42" s="601"/>
      <c r="AO42" s="601"/>
      <c r="AP42" s="601"/>
      <c r="AQ42" s="601"/>
      <c r="AR42" s="601"/>
      <c r="AS42" s="601"/>
      <c r="AT42" s="601"/>
      <c r="AU42" s="601"/>
      <c r="AV42" s="601"/>
      <c r="AW42" s="601"/>
      <c r="AX42" s="601"/>
      <c r="AY42" s="601"/>
      <c r="AZ42" s="601"/>
      <c r="BA42" s="602"/>
      <c r="BB42" s="611">
        <f>8!AX17*1000</f>
        <v>17596.67893</v>
      </c>
      <c r="BC42" s="612"/>
      <c r="BD42" s="612"/>
      <c r="BE42" s="612"/>
      <c r="BF42" s="612"/>
      <c r="BG42" s="612"/>
      <c r="BH42" s="612"/>
      <c r="BI42" s="612"/>
      <c r="BJ42" s="612"/>
      <c r="BK42" s="612"/>
      <c r="BL42" s="612"/>
      <c r="BM42" s="612"/>
      <c r="BN42" s="612"/>
      <c r="BO42" s="612"/>
      <c r="BP42" s="612"/>
      <c r="BQ42" s="612"/>
      <c r="BR42" s="612"/>
      <c r="BS42" s="612"/>
      <c r="BT42" s="612"/>
      <c r="BU42" s="612"/>
      <c r="BV42" s="612"/>
      <c r="BW42" s="612"/>
      <c r="BX42" s="612"/>
      <c r="BY42" s="612"/>
      <c r="BZ42" s="612"/>
      <c r="CA42" s="613"/>
      <c r="CB42" s="611">
        <v>43684</v>
      </c>
      <c r="CC42" s="612"/>
      <c r="CD42" s="612"/>
      <c r="CE42" s="612"/>
      <c r="CF42" s="612"/>
      <c r="CG42" s="612"/>
      <c r="CH42" s="612"/>
      <c r="CI42" s="612"/>
      <c r="CJ42" s="612"/>
      <c r="CK42" s="612"/>
      <c r="CL42" s="612"/>
      <c r="CM42" s="612"/>
      <c r="CN42" s="612"/>
      <c r="CO42" s="612"/>
      <c r="CP42" s="612"/>
      <c r="CQ42" s="612"/>
      <c r="CR42" s="612"/>
      <c r="CS42" s="612"/>
      <c r="CT42" s="612"/>
      <c r="CU42" s="612"/>
      <c r="CV42" s="612"/>
      <c r="CW42" s="612"/>
      <c r="CX42" s="612"/>
      <c r="CY42" s="612"/>
      <c r="CZ42" s="612"/>
      <c r="DA42" s="613"/>
    </row>
    <row r="43" spans="1:105" s="28" customFormat="1" ht="12.75">
      <c r="A43" s="27"/>
      <c r="B43" s="601" t="s">
        <v>161</v>
      </c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1"/>
      <c r="AG43" s="601"/>
      <c r="AH43" s="601"/>
      <c r="AI43" s="601"/>
      <c r="AJ43" s="601"/>
      <c r="AK43" s="601"/>
      <c r="AL43" s="601"/>
      <c r="AM43" s="601"/>
      <c r="AN43" s="601"/>
      <c r="AO43" s="601"/>
      <c r="AP43" s="601"/>
      <c r="AQ43" s="601"/>
      <c r="AR43" s="601"/>
      <c r="AS43" s="601"/>
      <c r="AT43" s="601"/>
      <c r="AU43" s="601"/>
      <c r="AV43" s="601"/>
      <c r="AW43" s="601"/>
      <c r="AX43" s="601"/>
      <c r="AY43" s="601"/>
      <c r="AZ43" s="601"/>
      <c r="BA43" s="602"/>
      <c r="BB43" s="611">
        <f>BB42</f>
        <v>17596.67893</v>
      </c>
      <c r="BC43" s="612"/>
      <c r="BD43" s="612"/>
      <c r="BE43" s="612"/>
      <c r="BF43" s="612"/>
      <c r="BG43" s="612"/>
      <c r="BH43" s="612"/>
      <c r="BI43" s="612"/>
      <c r="BJ43" s="612"/>
      <c r="BK43" s="612"/>
      <c r="BL43" s="612"/>
      <c r="BM43" s="612"/>
      <c r="BN43" s="612"/>
      <c r="BO43" s="612"/>
      <c r="BP43" s="612"/>
      <c r="BQ43" s="612"/>
      <c r="BR43" s="612"/>
      <c r="BS43" s="612"/>
      <c r="BT43" s="612"/>
      <c r="BU43" s="612"/>
      <c r="BV43" s="612"/>
      <c r="BW43" s="612"/>
      <c r="BX43" s="612"/>
      <c r="BY43" s="612"/>
      <c r="BZ43" s="612"/>
      <c r="CA43" s="613"/>
      <c r="CB43" s="611">
        <f>CB42</f>
        <v>43684</v>
      </c>
      <c r="CC43" s="612"/>
      <c r="CD43" s="612"/>
      <c r="CE43" s="612"/>
      <c r="CF43" s="612"/>
      <c r="CG43" s="612"/>
      <c r="CH43" s="612"/>
      <c r="CI43" s="612"/>
      <c r="CJ43" s="612"/>
      <c r="CK43" s="612"/>
      <c r="CL43" s="612"/>
      <c r="CM43" s="612"/>
      <c r="CN43" s="612"/>
      <c r="CO43" s="612"/>
      <c r="CP43" s="612"/>
      <c r="CQ43" s="612"/>
      <c r="CR43" s="612"/>
      <c r="CS43" s="612"/>
      <c r="CT43" s="612"/>
      <c r="CU43" s="612"/>
      <c r="CV43" s="612"/>
      <c r="CW43" s="612"/>
      <c r="CX43" s="612"/>
      <c r="CY43" s="612"/>
      <c r="CZ43" s="612"/>
      <c r="DA43" s="613"/>
    </row>
    <row r="44" spans="1:105" s="28" customFormat="1" ht="12.75">
      <c r="A44" s="29"/>
      <c r="B44" s="601" t="s">
        <v>162</v>
      </c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1"/>
      <c r="AG44" s="601"/>
      <c r="AH44" s="601"/>
      <c r="AI44" s="601"/>
      <c r="AJ44" s="601"/>
      <c r="AK44" s="601"/>
      <c r="AL44" s="601"/>
      <c r="AM44" s="601"/>
      <c r="AN44" s="601"/>
      <c r="AO44" s="601"/>
      <c r="AP44" s="601"/>
      <c r="AQ44" s="601"/>
      <c r="AR44" s="601"/>
      <c r="AS44" s="601"/>
      <c r="AT44" s="601"/>
      <c r="AU44" s="601"/>
      <c r="AV44" s="601"/>
      <c r="AW44" s="601"/>
      <c r="AX44" s="601"/>
      <c r="AY44" s="601"/>
      <c r="AZ44" s="601"/>
      <c r="BA44" s="602"/>
      <c r="BB44" s="611">
        <f>BB41-BB43</f>
        <v>17398.236324237292</v>
      </c>
      <c r="BC44" s="612"/>
      <c r="BD44" s="612"/>
      <c r="BE44" s="612"/>
      <c r="BF44" s="612"/>
      <c r="BG44" s="612"/>
      <c r="BH44" s="612"/>
      <c r="BI44" s="612"/>
      <c r="BJ44" s="612"/>
      <c r="BK44" s="612"/>
      <c r="BL44" s="612"/>
      <c r="BM44" s="612"/>
      <c r="BN44" s="612"/>
      <c r="BO44" s="612"/>
      <c r="BP44" s="612"/>
      <c r="BQ44" s="612"/>
      <c r="BR44" s="612"/>
      <c r="BS44" s="612"/>
      <c r="BT44" s="612"/>
      <c r="BU44" s="612"/>
      <c r="BV44" s="612"/>
      <c r="BW44" s="612"/>
      <c r="BX44" s="612"/>
      <c r="BY44" s="612"/>
      <c r="BZ44" s="612"/>
      <c r="CA44" s="613"/>
      <c r="CB44" s="611">
        <f>CB41-CB43</f>
        <v>-2797</v>
      </c>
      <c r="CC44" s="612"/>
      <c r="CD44" s="612"/>
      <c r="CE44" s="612"/>
      <c r="CF44" s="612"/>
      <c r="CG44" s="612"/>
      <c r="CH44" s="612"/>
      <c r="CI44" s="612"/>
      <c r="CJ44" s="612"/>
      <c r="CK44" s="612"/>
      <c r="CL44" s="612"/>
      <c r="CM44" s="612"/>
      <c r="CN44" s="612"/>
      <c r="CO44" s="612"/>
      <c r="CP44" s="612"/>
      <c r="CQ44" s="612"/>
      <c r="CR44" s="612"/>
      <c r="CS44" s="612"/>
      <c r="CT44" s="612"/>
      <c r="CU44" s="612"/>
      <c r="CV44" s="612"/>
      <c r="CW44" s="612"/>
      <c r="CX44" s="612"/>
      <c r="CY44" s="612"/>
      <c r="CZ44" s="612"/>
      <c r="DA44" s="613"/>
    </row>
    <row r="45" spans="1:105" ht="13.5">
      <c r="A45" s="614" t="s">
        <v>163</v>
      </c>
      <c r="B45" s="615"/>
      <c r="C45" s="615"/>
      <c r="D45" s="615"/>
      <c r="E45" s="615"/>
      <c r="F45" s="615"/>
      <c r="G45" s="615"/>
      <c r="H45" s="615"/>
      <c r="I45" s="615"/>
      <c r="J45" s="615"/>
      <c r="K45" s="615"/>
      <c r="L45" s="615"/>
      <c r="M45" s="615"/>
      <c r="N45" s="615"/>
      <c r="O45" s="615"/>
      <c r="P45" s="615"/>
      <c r="Q45" s="615"/>
      <c r="R45" s="615"/>
      <c r="S45" s="615"/>
      <c r="T45" s="615"/>
      <c r="U45" s="615"/>
      <c r="V45" s="615"/>
      <c r="W45" s="615"/>
      <c r="X45" s="615"/>
      <c r="Y45" s="615"/>
      <c r="Z45" s="615"/>
      <c r="AA45" s="615"/>
      <c r="AB45" s="615"/>
      <c r="AC45" s="615"/>
      <c r="AD45" s="615"/>
      <c r="AE45" s="615"/>
      <c r="AF45" s="615"/>
      <c r="AG45" s="615"/>
      <c r="AH45" s="615"/>
      <c r="AI45" s="615"/>
      <c r="AJ45" s="615"/>
      <c r="AK45" s="615"/>
      <c r="AL45" s="615"/>
      <c r="AM45" s="615"/>
      <c r="AN45" s="615"/>
      <c r="AO45" s="615"/>
      <c r="AP45" s="615"/>
      <c r="AQ45" s="615"/>
      <c r="AR45" s="615"/>
      <c r="AS45" s="615"/>
      <c r="AT45" s="615"/>
      <c r="AU45" s="615"/>
      <c r="AV45" s="615"/>
      <c r="AW45" s="615"/>
      <c r="AX45" s="615"/>
      <c r="AY45" s="615"/>
      <c r="AZ45" s="615"/>
      <c r="BA45" s="615"/>
      <c r="BB45" s="615"/>
      <c r="BC45" s="615"/>
      <c r="BD45" s="615"/>
      <c r="BE45" s="615"/>
      <c r="BF45" s="615"/>
      <c r="BG45" s="615"/>
      <c r="BH45" s="615"/>
      <c r="BI45" s="615"/>
      <c r="BJ45" s="615"/>
      <c r="BK45" s="615"/>
      <c r="BL45" s="615"/>
      <c r="BM45" s="615"/>
      <c r="BN45" s="615"/>
      <c r="BO45" s="615"/>
      <c r="BP45" s="615"/>
      <c r="BQ45" s="615"/>
      <c r="BR45" s="615"/>
      <c r="BS45" s="615"/>
      <c r="BT45" s="615"/>
      <c r="BU45" s="615"/>
      <c r="BV45" s="615"/>
      <c r="BW45" s="615"/>
      <c r="BX45" s="615"/>
      <c r="BY45" s="615"/>
      <c r="BZ45" s="615"/>
      <c r="CA45" s="615"/>
      <c r="CB45" s="615"/>
      <c r="CC45" s="615"/>
      <c r="CD45" s="615"/>
      <c r="CE45" s="615"/>
      <c r="CF45" s="615"/>
      <c r="CG45" s="615"/>
      <c r="CH45" s="615"/>
      <c r="CI45" s="615"/>
      <c r="CJ45" s="615"/>
      <c r="CK45" s="615"/>
      <c r="CL45" s="615"/>
      <c r="CM45" s="615"/>
      <c r="CN45" s="615"/>
      <c r="CO45" s="615"/>
      <c r="CP45" s="615"/>
      <c r="CQ45" s="615"/>
      <c r="CR45" s="615"/>
      <c r="CS45" s="615"/>
      <c r="CT45" s="615"/>
      <c r="CU45" s="615"/>
      <c r="CV45" s="615"/>
      <c r="CW45" s="615"/>
      <c r="CX45" s="615"/>
      <c r="CY45" s="615"/>
      <c r="CZ45" s="615"/>
      <c r="DA45" s="616"/>
    </row>
    <row r="46" spans="1:105" s="28" customFormat="1" ht="12.75">
      <c r="A46" s="29"/>
      <c r="B46" s="601" t="s">
        <v>164</v>
      </c>
      <c r="C46" s="601"/>
      <c r="D46" s="601"/>
      <c r="E46" s="601"/>
      <c r="F46" s="601"/>
      <c r="G46" s="601"/>
      <c r="H46" s="601"/>
      <c r="I46" s="601"/>
      <c r="J46" s="601"/>
      <c r="K46" s="601"/>
      <c r="L46" s="601"/>
      <c r="M46" s="601"/>
      <c r="N46" s="601"/>
      <c r="O46" s="601"/>
      <c r="P46" s="601"/>
      <c r="Q46" s="601"/>
      <c r="R46" s="601"/>
      <c r="S46" s="601"/>
      <c r="T46" s="601"/>
      <c r="U46" s="601"/>
      <c r="V46" s="601"/>
      <c r="W46" s="601"/>
      <c r="X46" s="601"/>
      <c r="Y46" s="601"/>
      <c r="Z46" s="601"/>
      <c r="AA46" s="601"/>
      <c r="AB46" s="601"/>
      <c r="AC46" s="601"/>
      <c r="AD46" s="601"/>
      <c r="AE46" s="601"/>
      <c r="AF46" s="601"/>
      <c r="AG46" s="601"/>
      <c r="AH46" s="601"/>
      <c r="AI46" s="601"/>
      <c r="AJ46" s="601"/>
      <c r="AK46" s="601"/>
      <c r="AL46" s="601"/>
      <c r="AM46" s="601"/>
      <c r="AN46" s="601"/>
      <c r="AO46" s="601"/>
      <c r="AP46" s="601"/>
      <c r="AQ46" s="601"/>
      <c r="AR46" s="601"/>
      <c r="AS46" s="601"/>
      <c r="AT46" s="601"/>
      <c r="AU46" s="601"/>
      <c r="AV46" s="601"/>
      <c r="AW46" s="601"/>
      <c r="AX46" s="601"/>
      <c r="AY46" s="601"/>
      <c r="AZ46" s="601"/>
      <c r="BA46" s="602"/>
      <c r="BB46" s="603"/>
      <c r="BC46" s="604"/>
      <c r="BD46" s="604"/>
      <c r="BE46" s="604"/>
      <c r="BF46" s="604"/>
      <c r="BG46" s="604"/>
      <c r="BH46" s="604"/>
      <c r="BI46" s="604"/>
      <c r="BJ46" s="604"/>
      <c r="BK46" s="604"/>
      <c r="BL46" s="604"/>
      <c r="BM46" s="604"/>
      <c r="BN46" s="604"/>
      <c r="BO46" s="604"/>
      <c r="BP46" s="604"/>
      <c r="BQ46" s="604"/>
      <c r="BR46" s="604"/>
      <c r="BS46" s="604"/>
      <c r="BT46" s="604"/>
      <c r="BU46" s="604"/>
      <c r="BV46" s="604"/>
      <c r="BW46" s="604"/>
      <c r="BX46" s="604"/>
      <c r="BY46" s="604"/>
      <c r="BZ46" s="604"/>
      <c r="CA46" s="605"/>
      <c r="CB46" s="603"/>
      <c r="CC46" s="604"/>
      <c r="CD46" s="604"/>
      <c r="CE46" s="604"/>
      <c r="CF46" s="604"/>
      <c r="CG46" s="604"/>
      <c r="CH46" s="604"/>
      <c r="CI46" s="604"/>
      <c r="CJ46" s="604"/>
      <c r="CK46" s="604"/>
      <c r="CL46" s="604"/>
      <c r="CM46" s="604"/>
      <c r="CN46" s="604"/>
      <c r="CO46" s="604"/>
      <c r="CP46" s="604"/>
      <c r="CQ46" s="604"/>
      <c r="CR46" s="604"/>
      <c r="CS46" s="604"/>
      <c r="CT46" s="604"/>
      <c r="CU46" s="604"/>
      <c r="CV46" s="604"/>
      <c r="CW46" s="604"/>
      <c r="CX46" s="604"/>
      <c r="CY46" s="604"/>
      <c r="CZ46" s="604"/>
      <c r="DA46" s="605"/>
    </row>
    <row r="47" spans="1:105" s="28" customFormat="1" ht="12.75">
      <c r="A47" s="607"/>
      <c r="B47" s="601"/>
      <c r="C47" s="601"/>
      <c r="D47" s="601" t="s">
        <v>165</v>
      </c>
      <c r="E47" s="601"/>
      <c r="F47" s="601"/>
      <c r="G47" s="601"/>
      <c r="H47" s="601"/>
      <c r="I47" s="601"/>
      <c r="J47" s="601"/>
      <c r="K47" s="601"/>
      <c r="L47" s="601"/>
      <c r="M47" s="601"/>
      <c r="N47" s="601"/>
      <c r="O47" s="601"/>
      <c r="P47" s="601"/>
      <c r="Q47" s="601"/>
      <c r="R47" s="601"/>
      <c r="S47" s="601"/>
      <c r="T47" s="601"/>
      <c r="U47" s="601"/>
      <c r="V47" s="601"/>
      <c r="W47" s="601"/>
      <c r="X47" s="601"/>
      <c r="Y47" s="601"/>
      <c r="Z47" s="601"/>
      <c r="AA47" s="601"/>
      <c r="AB47" s="601"/>
      <c r="AC47" s="601"/>
      <c r="AD47" s="601"/>
      <c r="AE47" s="601"/>
      <c r="AF47" s="601"/>
      <c r="AG47" s="601"/>
      <c r="AH47" s="601"/>
      <c r="AI47" s="601"/>
      <c r="AJ47" s="601"/>
      <c r="AK47" s="601"/>
      <c r="AL47" s="601"/>
      <c r="AM47" s="601"/>
      <c r="AN47" s="601"/>
      <c r="AO47" s="601"/>
      <c r="AP47" s="601"/>
      <c r="AQ47" s="601"/>
      <c r="AR47" s="601"/>
      <c r="AS47" s="601"/>
      <c r="AT47" s="601"/>
      <c r="AU47" s="601"/>
      <c r="AV47" s="601"/>
      <c r="AW47" s="601"/>
      <c r="AX47" s="601"/>
      <c r="AY47" s="601"/>
      <c r="AZ47" s="601"/>
      <c r="BA47" s="602"/>
      <c r="BB47" s="603"/>
      <c r="BC47" s="604"/>
      <c r="BD47" s="604"/>
      <c r="BE47" s="604"/>
      <c r="BF47" s="604"/>
      <c r="BG47" s="604"/>
      <c r="BH47" s="604"/>
      <c r="BI47" s="604"/>
      <c r="BJ47" s="604"/>
      <c r="BK47" s="604"/>
      <c r="BL47" s="604"/>
      <c r="BM47" s="604"/>
      <c r="BN47" s="604"/>
      <c r="BO47" s="604"/>
      <c r="BP47" s="604"/>
      <c r="BQ47" s="604"/>
      <c r="BR47" s="604"/>
      <c r="BS47" s="604"/>
      <c r="BT47" s="604"/>
      <c r="BU47" s="604"/>
      <c r="BV47" s="604"/>
      <c r="BW47" s="604"/>
      <c r="BX47" s="604"/>
      <c r="BY47" s="604"/>
      <c r="BZ47" s="604"/>
      <c r="CA47" s="605"/>
      <c r="CB47" s="608"/>
      <c r="CC47" s="604"/>
      <c r="CD47" s="604"/>
      <c r="CE47" s="604"/>
      <c r="CF47" s="604"/>
      <c r="CG47" s="604"/>
      <c r="CH47" s="604"/>
      <c r="CI47" s="604"/>
      <c r="CJ47" s="604"/>
      <c r="CK47" s="604"/>
      <c r="CL47" s="604"/>
      <c r="CM47" s="604"/>
      <c r="CN47" s="604"/>
      <c r="CO47" s="604"/>
      <c r="CP47" s="604"/>
      <c r="CQ47" s="604"/>
      <c r="CR47" s="604"/>
      <c r="CS47" s="604"/>
      <c r="CT47" s="604"/>
      <c r="CU47" s="604"/>
      <c r="CV47" s="604"/>
      <c r="CW47" s="604"/>
      <c r="CX47" s="604"/>
      <c r="CY47" s="604"/>
      <c r="CZ47" s="604"/>
      <c r="DA47" s="605"/>
    </row>
    <row r="48" spans="1:105" s="28" customFormat="1" ht="12.75">
      <c r="A48" s="609"/>
      <c r="B48" s="610"/>
      <c r="C48" s="610"/>
      <c r="D48" s="601" t="s">
        <v>166</v>
      </c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1"/>
      <c r="T48" s="601"/>
      <c r="U48" s="601"/>
      <c r="V48" s="601"/>
      <c r="W48" s="601"/>
      <c r="X48" s="601"/>
      <c r="Y48" s="601"/>
      <c r="Z48" s="601"/>
      <c r="AA48" s="601"/>
      <c r="AB48" s="601"/>
      <c r="AC48" s="601"/>
      <c r="AD48" s="601"/>
      <c r="AE48" s="601"/>
      <c r="AF48" s="601"/>
      <c r="AG48" s="601"/>
      <c r="AH48" s="601"/>
      <c r="AI48" s="601"/>
      <c r="AJ48" s="601"/>
      <c r="AK48" s="601"/>
      <c r="AL48" s="601"/>
      <c r="AM48" s="601"/>
      <c r="AN48" s="601"/>
      <c r="AO48" s="601"/>
      <c r="AP48" s="601"/>
      <c r="AQ48" s="601"/>
      <c r="AR48" s="601"/>
      <c r="AS48" s="601"/>
      <c r="AT48" s="601"/>
      <c r="AU48" s="601"/>
      <c r="AV48" s="601"/>
      <c r="AW48" s="601"/>
      <c r="AX48" s="601"/>
      <c r="AY48" s="601"/>
      <c r="AZ48" s="601"/>
      <c r="BA48" s="602"/>
      <c r="BB48" s="603"/>
      <c r="BC48" s="604"/>
      <c r="BD48" s="604"/>
      <c r="BE48" s="604"/>
      <c r="BF48" s="604"/>
      <c r="BG48" s="604"/>
      <c r="BH48" s="604"/>
      <c r="BI48" s="604"/>
      <c r="BJ48" s="604"/>
      <c r="BK48" s="604"/>
      <c r="BL48" s="604"/>
      <c r="BM48" s="604"/>
      <c r="BN48" s="604"/>
      <c r="BO48" s="604"/>
      <c r="BP48" s="604"/>
      <c r="BQ48" s="604"/>
      <c r="BR48" s="604"/>
      <c r="BS48" s="604"/>
      <c r="BT48" s="604"/>
      <c r="BU48" s="604"/>
      <c r="BV48" s="604"/>
      <c r="BW48" s="604"/>
      <c r="BX48" s="604"/>
      <c r="BY48" s="604"/>
      <c r="BZ48" s="604"/>
      <c r="CA48" s="605"/>
      <c r="CB48" s="603"/>
      <c r="CC48" s="604"/>
      <c r="CD48" s="604"/>
      <c r="CE48" s="604"/>
      <c r="CF48" s="604"/>
      <c r="CG48" s="604"/>
      <c r="CH48" s="604"/>
      <c r="CI48" s="604"/>
      <c r="CJ48" s="604"/>
      <c r="CK48" s="604"/>
      <c r="CL48" s="604"/>
      <c r="CM48" s="604"/>
      <c r="CN48" s="604"/>
      <c r="CO48" s="604"/>
      <c r="CP48" s="604"/>
      <c r="CQ48" s="604"/>
      <c r="CR48" s="604"/>
      <c r="CS48" s="604"/>
      <c r="CT48" s="604"/>
      <c r="CU48" s="604"/>
      <c r="CV48" s="604"/>
      <c r="CW48" s="604"/>
      <c r="CX48" s="604"/>
      <c r="CY48" s="604"/>
      <c r="CZ48" s="604"/>
      <c r="DA48" s="605"/>
    </row>
    <row r="49" spans="1:105" s="28" customFormat="1" ht="12.75">
      <c r="A49" s="31"/>
      <c r="B49" s="601" t="s">
        <v>167</v>
      </c>
      <c r="C49" s="601"/>
      <c r="D49" s="601"/>
      <c r="E49" s="601"/>
      <c r="F49" s="601"/>
      <c r="G49" s="601"/>
      <c r="H49" s="601"/>
      <c r="I49" s="601"/>
      <c r="J49" s="601"/>
      <c r="K49" s="601"/>
      <c r="L49" s="601"/>
      <c r="M49" s="601"/>
      <c r="N49" s="601"/>
      <c r="O49" s="601"/>
      <c r="P49" s="601"/>
      <c r="Q49" s="601"/>
      <c r="R49" s="601"/>
      <c r="S49" s="601"/>
      <c r="T49" s="601"/>
      <c r="U49" s="601"/>
      <c r="V49" s="601"/>
      <c r="W49" s="601"/>
      <c r="X49" s="601"/>
      <c r="Y49" s="601"/>
      <c r="Z49" s="601"/>
      <c r="AA49" s="601"/>
      <c r="AB49" s="601"/>
      <c r="AC49" s="601"/>
      <c r="AD49" s="601"/>
      <c r="AE49" s="601"/>
      <c r="AF49" s="601"/>
      <c r="AG49" s="601"/>
      <c r="AH49" s="601"/>
      <c r="AI49" s="601"/>
      <c r="AJ49" s="601"/>
      <c r="AK49" s="601"/>
      <c r="AL49" s="601"/>
      <c r="AM49" s="601"/>
      <c r="AN49" s="601"/>
      <c r="AO49" s="601"/>
      <c r="AP49" s="601"/>
      <c r="AQ49" s="601"/>
      <c r="AR49" s="601"/>
      <c r="AS49" s="601"/>
      <c r="AT49" s="601"/>
      <c r="AU49" s="601"/>
      <c r="AV49" s="601"/>
      <c r="AW49" s="601"/>
      <c r="AX49" s="601"/>
      <c r="AY49" s="601"/>
      <c r="AZ49" s="601"/>
      <c r="BA49" s="602"/>
      <c r="BB49" s="603"/>
      <c r="BC49" s="604"/>
      <c r="BD49" s="604"/>
      <c r="BE49" s="604"/>
      <c r="BF49" s="604"/>
      <c r="BG49" s="604"/>
      <c r="BH49" s="604"/>
      <c r="BI49" s="604"/>
      <c r="BJ49" s="604"/>
      <c r="BK49" s="604"/>
      <c r="BL49" s="604"/>
      <c r="BM49" s="604"/>
      <c r="BN49" s="604"/>
      <c r="BO49" s="604"/>
      <c r="BP49" s="604"/>
      <c r="BQ49" s="604"/>
      <c r="BR49" s="604"/>
      <c r="BS49" s="604"/>
      <c r="BT49" s="604"/>
      <c r="BU49" s="604"/>
      <c r="BV49" s="604"/>
      <c r="BW49" s="604"/>
      <c r="BX49" s="604"/>
      <c r="BY49" s="604"/>
      <c r="BZ49" s="604"/>
      <c r="CA49" s="605"/>
      <c r="CB49" s="603"/>
      <c r="CC49" s="604"/>
      <c r="CD49" s="604"/>
      <c r="CE49" s="604"/>
      <c r="CF49" s="604"/>
      <c r="CG49" s="604"/>
      <c r="CH49" s="604"/>
      <c r="CI49" s="604"/>
      <c r="CJ49" s="604"/>
      <c r="CK49" s="604"/>
      <c r="CL49" s="604"/>
      <c r="CM49" s="604"/>
      <c r="CN49" s="604"/>
      <c r="CO49" s="604"/>
      <c r="CP49" s="604"/>
      <c r="CQ49" s="604"/>
      <c r="CR49" s="604"/>
      <c r="CS49" s="604"/>
      <c r="CT49" s="604"/>
      <c r="CU49" s="604"/>
      <c r="CV49" s="604"/>
      <c r="CW49" s="604"/>
      <c r="CX49" s="604"/>
      <c r="CY49" s="604"/>
      <c r="CZ49" s="604"/>
      <c r="DA49" s="605"/>
    </row>
    <row r="50" spans="1:105" s="28" customFormat="1" ht="12.7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</row>
    <row r="51" spans="3:5" s="1" customFormat="1" ht="9.75">
      <c r="C51" s="606" t="s">
        <v>29</v>
      </c>
      <c r="D51" s="606"/>
      <c r="E51" s="1" t="s">
        <v>168</v>
      </c>
    </row>
    <row r="52" spans="3:105" ht="24" customHeight="1">
      <c r="C52" s="636" t="s">
        <v>30</v>
      </c>
      <c r="D52" s="636"/>
      <c r="E52" s="600" t="s">
        <v>253</v>
      </c>
      <c r="F52" s="600"/>
      <c r="G52" s="600"/>
      <c r="H52" s="600"/>
      <c r="I52" s="600"/>
      <c r="J52" s="600"/>
      <c r="K52" s="600"/>
      <c r="L52" s="600"/>
      <c r="M52" s="600"/>
      <c r="N52" s="600"/>
      <c r="O52" s="600"/>
      <c r="P52" s="600"/>
      <c r="Q52" s="600"/>
      <c r="R52" s="600"/>
      <c r="S52" s="600"/>
      <c r="T52" s="600"/>
      <c r="U52" s="600"/>
      <c r="V52" s="600"/>
      <c r="W52" s="600"/>
      <c r="X52" s="600"/>
      <c r="Y52" s="600"/>
      <c r="Z52" s="600"/>
      <c r="AA52" s="600"/>
      <c r="AB52" s="600"/>
      <c r="AC52" s="600"/>
      <c r="AD52" s="600"/>
      <c r="AE52" s="600"/>
      <c r="AF52" s="600"/>
      <c r="AG52" s="600"/>
      <c r="AH52" s="600"/>
      <c r="AI52" s="600"/>
      <c r="AJ52" s="600"/>
      <c r="AK52" s="600"/>
      <c r="AL52" s="600"/>
      <c r="AM52" s="600"/>
      <c r="AN52" s="600"/>
      <c r="AO52" s="600"/>
      <c r="AP52" s="600"/>
      <c r="AQ52" s="600"/>
      <c r="AR52" s="600"/>
      <c r="AS52" s="600"/>
      <c r="AT52" s="600"/>
      <c r="AU52" s="600"/>
      <c r="AV52" s="600"/>
      <c r="AW52" s="600"/>
      <c r="AX52" s="600"/>
      <c r="AY52" s="600"/>
      <c r="AZ52" s="600"/>
      <c r="BA52" s="600"/>
      <c r="BB52" s="600"/>
      <c r="BC52" s="600"/>
      <c r="BD52" s="600"/>
      <c r="BE52" s="600"/>
      <c r="BF52" s="600"/>
      <c r="BG52" s="600"/>
      <c r="BH52" s="600"/>
      <c r="BI52" s="600"/>
      <c r="BJ52" s="600"/>
      <c r="BK52" s="600"/>
      <c r="BL52" s="600"/>
      <c r="BM52" s="600"/>
      <c r="BN52" s="600"/>
      <c r="BO52" s="600"/>
      <c r="BP52" s="600"/>
      <c r="BQ52" s="600"/>
      <c r="BR52" s="600"/>
      <c r="BS52" s="600"/>
      <c r="BT52" s="600"/>
      <c r="BU52" s="600"/>
      <c r="BV52" s="600"/>
      <c r="BW52" s="600"/>
      <c r="BX52" s="600"/>
      <c r="BY52" s="600"/>
      <c r="BZ52" s="600"/>
      <c r="CA52" s="600"/>
      <c r="CB52" s="600"/>
      <c r="CC52" s="600"/>
      <c r="CD52" s="600"/>
      <c r="CE52" s="600"/>
      <c r="CF52" s="600"/>
      <c r="CG52" s="600"/>
      <c r="CH52" s="600"/>
      <c r="CI52" s="600"/>
      <c r="CJ52" s="600"/>
      <c r="CK52" s="600"/>
      <c r="CL52" s="600"/>
      <c r="CM52" s="600"/>
      <c r="CN52" s="600"/>
      <c r="CO52" s="600"/>
      <c r="CP52" s="600"/>
      <c r="CQ52" s="600"/>
      <c r="CR52" s="600"/>
      <c r="CS52" s="600"/>
      <c r="CT52" s="600"/>
      <c r="CU52" s="600"/>
      <c r="CV52" s="600"/>
      <c r="CW52" s="600"/>
      <c r="CX52" s="600"/>
      <c r="CY52" s="600"/>
      <c r="CZ52" s="600"/>
      <c r="DA52" s="600"/>
    </row>
    <row r="53" spans="3:105" ht="12.75">
      <c r="C53" s="36"/>
      <c r="D53" s="36"/>
      <c r="E53" s="600"/>
      <c r="F53" s="600"/>
      <c r="G53" s="600"/>
      <c r="H53" s="600"/>
      <c r="I53" s="600"/>
      <c r="J53" s="600"/>
      <c r="K53" s="600"/>
      <c r="L53" s="600"/>
      <c r="M53" s="600"/>
      <c r="N53" s="600"/>
      <c r="O53" s="600"/>
      <c r="P53" s="600"/>
      <c r="Q53" s="600"/>
      <c r="R53" s="600"/>
      <c r="S53" s="600"/>
      <c r="T53" s="600"/>
      <c r="U53" s="600"/>
      <c r="V53" s="600"/>
      <c r="W53" s="600"/>
      <c r="X53" s="600"/>
      <c r="Y53" s="600"/>
      <c r="Z53" s="600"/>
      <c r="AA53" s="600"/>
      <c r="AB53" s="600"/>
      <c r="AC53" s="600"/>
      <c r="AD53" s="600"/>
      <c r="AE53" s="600"/>
      <c r="AF53" s="600"/>
      <c r="AG53" s="600"/>
      <c r="AH53" s="600"/>
      <c r="AI53" s="600"/>
      <c r="AJ53" s="600"/>
      <c r="AK53" s="600"/>
      <c r="AL53" s="600"/>
      <c r="AM53" s="600"/>
      <c r="AN53" s="600"/>
      <c r="AO53" s="600"/>
      <c r="AP53" s="600"/>
      <c r="AQ53" s="600"/>
      <c r="AR53" s="600"/>
      <c r="AS53" s="600"/>
      <c r="AT53" s="600"/>
      <c r="AU53" s="600"/>
      <c r="AV53" s="600"/>
      <c r="AW53" s="600"/>
      <c r="AX53" s="600"/>
      <c r="AY53" s="600"/>
      <c r="AZ53" s="600"/>
      <c r="BA53" s="600"/>
      <c r="BB53" s="600"/>
      <c r="BC53" s="600"/>
      <c r="BD53" s="600"/>
      <c r="BE53" s="600"/>
      <c r="BF53" s="600"/>
      <c r="BG53" s="600"/>
      <c r="BH53" s="600"/>
      <c r="BI53" s="600"/>
      <c r="BJ53" s="600"/>
      <c r="BK53" s="600"/>
      <c r="BL53" s="600"/>
      <c r="BM53" s="600"/>
      <c r="BN53" s="600"/>
      <c r="BO53" s="600"/>
      <c r="BP53" s="600"/>
      <c r="BQ53" s="600"/>
      <c r="BR53" s="600"/>
      <c r="BS53" s="600"/>
      <c r="BT53" s="600"/>
      <c r="BU53" s="600"/>
      <c r="BV53" s="600"/>
      <c r="BW53" s="600"/>
      <c r="BX53" s="600"/>
      <c r="BY53" s="600"/>
      <c r="BZ53" s="600"/>
      <c r="CA53" s="600"/>
      <c r="CB53" s="600"/>
      <c r="CC53" s="600"/>
      <c r="CD53" s="600"/>
      <c r="CE53" s="600"/>
      <c r="CF53" s="600"/>
      <c r="CG53" s="600"/>
      <c r="CH53" s="600"/>
      <c r="CI53" s="600"/>
      <c r="CJ53" s="600"/>
      <c r="CK53" s="600"/>
      <c r="CL53" s="600"/>
      <c r="CM53" s="600"/>
      <c r="CN53" s="600"/>
      <c r="CO53" s="600"/>
      <c r="CP53" s="600"/>
      <c r="CQ53" s="600"/>
      <c r="CR53" s="600"/>
      <c r="CS53" s="600"/>
      <c r="CT53" s="600"/>
      <c r="CU53" s="600"/>
      <c r="CV53" s="600"/>
      <c r="CW53" s="600"/>
      <c r="CX53" s="600"/>
      <c r="CY53" s="600"/>
      <c r="CZ53" s="600"/>
      <c r="DA53" s="600"/>
    </row>
    <row r="54" spans="10:87" s="1" customFormat="1" ht="9.75">
      <c r="J54" s="1" t="s">
        <v>36</v>
      </c>
      <c r="CI54" s="1" t="s">
        <v>37</v>
      </c>
    </row>
  </sheetData>
  <sheetProtection/>
  <mergeCells count="135">
    <mergeCell ref="C52:D52"/>
    <mergeCell ref="E52:DA52"/>
    <mergeCell ref="CC1:DA1"/>
    <mergeCell ref="A3:DA3"/>
    <mergeCell ref="K5:BD5"/>
    <mergeCell ref="BZ7:DA7"/>
    <mergeCell ref="BW8:DA8"/>
    <mergeCell ref="BZ9:DA9"/>
    <mergeCell ref="BZ10:DA10"/>
    <mergeCell ref="BZ11:DA11"/>
    <mergeCell ref="BY12:BZ12"/>
    <mergeCell ref="CA12:CC12"/>
    <mergeCell ref="CD12:CE12"/>
    <mergeCell ref="CF12:CO12"/>
    <mergeCell ref="CP12:CR12"/>
    <mergeCell ref="CS12:CU12"/>
    <mergeCell ref="A15:BA15"/>
    <mergeCell ref="BB15:CA15"/>
    <mergeCell ref="CB15:DA15"/>
    <mergeCell ref="A16:BA16"/>
    <mergeCell ref="BB16:CA16"/>
    <mergeCell ref="CB16:DA16"/>
    <mergeCell ref="A17:BA17"/>
    <mergeCell ref="BB17:CA17"/>
    <mergeCell ref="CB17:DA17"/>
    <mergeCell ref="B18:BA18"/>
    <mergeCell ref="BB18:CA18"/>
    <mergeCell ref="CB18:DA18"/>
    <mergeCell ref="B19:BA19"/>
    <mergeCell ref="BB19:CA19"/>
    <mergeCell ref="CB19:DA19"/>
    <mergeCell ref="B20:BA20"/>
    <mergeCell ref="BB20:CA20"/>
    <mergeCell ref="CB20:DA20"/>
    <mergeCell ref="A21:C21"/>
    <mergeCell ref="D21:BA21"/>
    <mergeCell ref="BB21:CA21"/>
    <mergeCell ref="CB21:DA21"/>
    <mergeCell ref="A22:C22"/>
    <mergeCell ref="D22:BA22"/>
    <mergeCell ref="BB22:CA22"/>
    <mergeCell ref="CB22:DA22"/>
    <mergeCell ref="B23:BA23"/>
    <mergeCell ref="BB23:CA23"/>
    <mergeCell ref="CB23:DA23"/>
    <mergeCell ref="B24:BA24"/>
    <mergeCell ref="BB24:CA24"/>
    <mergeCell ref="CB24:DA24"/>
    <mergeCell ref="A25:C25"/>
    <mergeCell ref="D25:BA25"/>
    <mergeCell ref="BB25:CA25"/>
    <mergeCell ref="CB25:DA25"/>
    <mergeCell ref="A26:C26"/>
    <mergeCell ref="D26:BA26"/>
    <mergeCell ref="BB26:CA26"/>
    <mergeCell ref="CB26:DA26"/>
    <mergeCell ref="B27:BA27"/>
    <mergeCell ref="BB27:CA27"/>
    <mergeCell ref="CB27:DA27"/>
    <mergeCell ref="B28:BA28"/>
    <mergeCell ref="BB28:CA28"/>
    <mergeCell ref="CB28:DA28"/>
    <mergeCell ref="A29:C29"/>
    <mergeCell ref="D29:BA29"/>
    <mergeCell ref="BB29:CA29"/>
    <mergeCell ref="CB29:DA29"/>
    <mergeCell ref="A30:C30"/>
    <mergeCell ref="D30:BA30"/>
    <mergeCell ref="BB30:CA30"/>
    <mergeCell ref="CB30:DA30"/>
    <mergeCell ref="A31:C31"/>
    <mergeCell ref="D31:BA31"/>
    <mergeCell ref="BB31:CA31"/>
    <mergeCell ref="CB31:DA31"/>
    <mergeCell ref="A32:C32"/>
    <mergeCell ref="D32:BA32"/>
    <mergeCell ref="BB32:CA32"/>
    <mergeCell ref="CB32:DA32"/>
    <mergeCell ref="B33:BA33"/>
    <mergeCell ref="BB33:CA33"/>
    <mergeCell ref="CB33:DA33"/>
    <mergeCell ref="A34:C34"/>
    <mergeCell ref="D34:BA34"/>
    <mergeCell ref="BB34:CA34"/>
    <mergeCell ref="CB34:DA34"/>
    <mergeCell ref="A35:C35"/>
    <mergeCell ref="D35:BA35"/>
    <mergeCell ref="BB35:CA35"/>
    <mergeCell ref="CB35:DA35"/>
    <mergeCell ref="A36:E36"/>
    <mergeCell ref="F36:BA36"/>
    <mergeCell ref="BB36:CA36"/>
    <mergeCell ref="CB36:DA36"/>
    <mergeCell ref="A37:E37"/>
    <mergeCell ref="F37:BA37"/>
    <mergeCell ref="BB37:CA37"/>
    <mergeCell ref="CB37:DA37"/>
    <mergeCell ref="A38:E38"/>
    <mergeCell ref="F38:BA38"/>
    <mergeCell ref="BB38:CA38"/>
    <mergeCell ref="CB38:DA38"/>
    <mergeCell ref="B39:BA39"/>
    <mergeCell ref="BB39:CA39"/>
    <mergeCell ref="CB39:DA39"/>
    <mergeCell ref="A40:DA40"/>
    <mergeCell ref="B41:BA41"/>
    <mergeCell ref="BB41:CA41"/>
    <mergeCell ref="CB41:DA41"/>
    <mergeCell ref="CB46:DA46"/>
    <mergeCell ref="B42:BA42"/>
    <mergeCell ref="BB42:CA42"/>
    <mergeCell ref="CB42:DA42"/>
    <mergeCell ref="B43:BA43"/>
    <mergeCell ref="BB43:CA43"/>
    <mergeCell ref="CB43:DA43"/>
    <mergeCell ref="A48:C48"/>
    <mergeCell ref="D48:BA48"/>
    <mergeCell ref="BB48:CA48"/>
    <mergeCell ref="CB48:DA48"/>
    <mergeCell ref="B44:BA44"/>
    <mergeCell ref="BB44:CA44"/>
    <mergeCell ref="CB44:DA44"/>
    <mergeCell ref="A45:DA45"/>
    <mergeCell ref="B46:BA46"/>
    <mergeCell ref="BB46:CA46"/>
    <mergeCell ref="AM4:BM4"/>
    <mergeCell ref="E53:DA53"/>
    <mergeCell ref="B49:BA49"/>
    <mergeCell ref="BB49:CA49"/>
    <mergeCell ref="CB49:DA49"/>
    <mergeCell ref="C51:D51"/>
    <mergeCell ref="A47:C47"/>
    <mergeCell ref="D47:BA47"/>
    <mergeCell ref="BB47:CA47"/>
    <mergeCell ref="CB47:DA4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D41"/>
  <sheetViews>
    <sheetView view="pageBreakPreview" zoomScaleSheetLayoutView="100" workbookViewId="0" topLeftCell="A10">
      <selection activeCell="CA30" sqref="CA30:CJ30"/>
    </sheetView>
  </sheetViews>
  <sheetFormatPr defaultColWidth="0.875" defaultRowHeight="12.75"/>
  <cols>
    <col min="1" max="19" width="0.875" style="1" customWidth="1"/>
    <col min="20" max="20" width="1.625" style="1" customWidth="1"/>
    <col min="21" max="16384" width="0.875" style="1" customWidth="1"/>
  </cols>
  <sheetData>
    <row r="1" ht="9.75">
      <c r="DD1" s="11" t="s">
        <v>169</v>
      </c>
    </row>
    <row r="2" ht="9.75">
      <c r="DD2" s="11" t="s">
        <v>59</v>
      </c>
    </row>
    <row r="3" spans="43:108" ht="9.75"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DD3" s="11" t="s">
        <v>60</v>
      </c>
    </row>
    <row r="4" spans="43:92" s="2" customFormat="1" ht="15"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3"/>
    </row>
    <row r="5" spans="1:108" s="12" customFormat="1" ht="30.75" customHeight="1">
      <c r="A5" s="585" t="s">
        <v>170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  <c r="W5" s="585"/>
      <c r="X5" s="585"/>
      <c r="Y5" s="585"/>
      <c r="Z5" s="585"/>
      <c r="AA5" s="585"/>
      <c r="AB5" s="585"/>
      <c r="AC5" s="585"/>
      <c r="AD5" s="585"/>
      <c r="AE5" s="585"/>
      <c r="AF5" s="585"/>
      <c r="AG5" s="585"/>
      <c r="AH5" s="585"/>
      <c r="AI5" s="585"/>
      <c r="AJ5" s="585"/>
      <c r="AK5" s="585"/>
      <c r="AL5" s="585"/>
      <c r="AM5" s="585"/>
      <c r="AN5" s="585"/>
      <c r="AO5" s="585"/>
      <c r="AP5" s="585"/>
      <c r="AQ5" s="585"/>
      <c r="AR5" s="585"/>
      <c r="AS5" s="585"/>
      <c r="AT5" s="585"/>
      <c r="AU5" s="585"/>
      <c r="AV5" s="585"/>
      <c r="AW5" s="585"/>
      <c r="AX5" s="585"/>
      <c r="AY5" s="585"/>
      <c r="AZ5" s="585"/>
      <c r="BA5" s="585"/>
      <c r="BB5" s="585"/>
      <c r="BC5" s="585"/>
      <c r="BD5" s="585"/>
      <c r="BE5" s="585"/>
      <c r="BF5" s="585"/>
      <c r="BG5" s="585"/>
      <c r="BH5" s="585"/>
      <c r="BI5" s="585"/>
      <c r="BJ5" s="585"/>
      <c r="BK5" s="585"/>
      <c r="BL5" s="585"/>
      <c r="BM5" s="585"/>
      <c r="BN5" s="585"/>
      <c r="BO5" s="585"/>
      <c r="BP5" s="585"/>
      <c r="BQ5" s="585"/>
      <c r="BR5" s="585"/>
      <c r="BS5" s="585"/>
      <c r="BT5" s="585"/>
      <c r="BU5" s="585"/>
      <c r="BV5" s="585"/>
      <c r="BW5" s="585"/>
      <c r="BX5" s="585"/>
      <c r="BY5" s="585"/>
      <c r="BZ5" s="585"/>
      <c r="CA5" s="585"/>
      <c r="CB5" s="585"/>
      <c r="CC5" s="585"/>
      <c r="CD5" s="585"/>
      <c r="CE5" s="585"/>
      <c r="CF5" s="585"/>
      <c r="CG5" s="585"/>
      <c r="CH5" s="585"/>
      <c r="CI5" s="585"/>
      <c r="CJ5" s="585"/>
      <c r="CK5" s="585"/>
      <c r="CL5" s="585"/>
      <c r="CM5" s="585"/>
      <c r="CN5" s="585"/>
      <c r="CO5" s="585"/>
      <c r="CP5" s="585"/>
      <c r="CQ5" s="585"/>
      <c r="CR5" s="585"/>
      <c r="CS5" s="585"/>
      <c r="CT5" s="585"/>
      <c r="CU5" s="585"/>
      <c r="CV5" s="585"/>
      <c r="CW5" s="585"/>
      <c r="CX5" s="585"/>
      <c r="CY5" s="585"/>
      <c r="CZ5" s="585"/>
      <c r="DA5" s="585"/>
      <c r="DB5" s="585"/>
      <c r="DC5" s="585"/>
      <c r="DD5" s="585"/>
    </row>
    <row r="6" spans="1:108" s="12" customFormat="1" ht="15">
      <c r="A6" s="224" t="str">
        <f>'7.1.'!DD3</f>
        <v>по состоянию на 15.11.2016 г.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</row>
    <row r="7" spans="1:108" s="12" customFormat="1" ht="12.75" customHeight="1">
      <c r="A7" s="21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BA7" s="15"/>
      <c r="BB7" s="15"/>
      <c r="BC7" s="15"/>
      <c r="BD7" s="15"/>
      <c r="BE7" s="15"/>
      <c r="BF7" s="15"/>
      <c r="BG7" s="15"/>
      <c r="BH7" s="15"/>
      <c r="BI7" s="1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19" t="s">
        <v>171</v>
      </c>
    </row>
    <row r="8" spans="1:108" s="24" customFormat="1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BZ8" s="18"/>
      <c r="CA8" s="18"/>
      <c r="CB8" s="18"/>
      <c r="CC8" s="18"/>
      <c r="CD8" s="18"/>
      <c r="CE8" s="18"/>
      <c r="CF8" s="18"/>
      <c r="CG8" s="18"/>
      <c r="CH8" s="18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9" t="s">
        <v>184</v>
      </c>
    </row>
    <row r="9" spans="1:108" s="24" customFormat="1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BZ9" s="661" t="s">
        <v>289</v>
      </c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6"/>
      <c r="CU9" s="356"/>
      <c r="CV9" s="356"/>
      <c r="CW9" s="356"/>
      <c r="CX9" s="356"/>
      <c r="CY9" s="356"/>
      <c r="CZ9" s="356"/>
      <c r="DA9" s="356"/>
      <c r="DB9" s="356"/>
      <c r="DC9" s="356"/>
      <c r="DD9" s="356"/>
    </row>
    <row r="10" spans="1:108" s="24" customFormat="1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BZ10" s="19"/>
      <c r="CA10" s="661" t="s">
        <v>183</v>
      </c>
      <c r="CB10" s="661"/>
      <c r="CC10" s="661"/>
      <c r="CD10" s="661"/>
      <c r="CE10" s="661"/>
      <c r="CF10" s="661"/>
      <c r="CG10" s="661"/>
      <c r="CH10" s="661"/>
      <c r="CI10" s="661"/>
      <c r="CJ10" s="661"/>
      <c r="CK10" s="661"/>
      <c r="CL10" s="661"/>
      <c r="CM10" s="661"/>
      <c r="CN10" s="661"/>
      <c r="CO10" s="661"/>
      <c r="CP10" s="661"/>
      <c r="CQ10" s="661"/>
      <c r="CR10" s="661"/>
      <c r="CS10" s="661"/>
      <c r="CT10" s="661"/>
      <c r="CU10" s="661"/>
      <c r="CV10" s="661"/>
      <c r="CW10" s="661"/>
      <c r="CX10" s="661"/>
      <c r="CY10" s="661"/>
      <c r="CZ10" s="661"/>
      <c r="DA10" s="661"/>
      <c r="DB10" s="661"/>
      <c r="DC10" s="661"/>
      <c r="DD10" s="661"/>
    </row>
    <row r="11" spans="79:108" s="18" customFormat="1" ht="12.75">
      <c r="CA11" s="659"/>
      <c r="CB11" s="659"/>
      <c r="CC11" s="659"/>
      <c r="CD11" s="659"/>
      <c r="CE11" s="659"/>
      <c r="CF11" s="659"/>
      <c r="CG11" s="659"/>
      <c r="CH11" s="659"/>
      <c r="CI11" s="659"/>
      <c r="CJ11" s="659"/>
      <c r="CK11" s="659"/>
      <c r="CL11" s="659"/>
      <c r="CM11" s="659"/>
      <c r="CN11" s="659"/>
      <c r="CO11" s="659"/>
      <c r="CP11" s="659"/>
      <c r="CQ11" s="659"/>
      <c r="CR11" s="659"/>
      <c r="CS11" s="659"/>
      <c r="CT11" s="659"/>
      <c r="CU11" s="659"/>
      <c r="CV11" s="659"/>
      <c r="CW11" s="659"/>
      <c r="CX11" s="659"/>
      <c r="CY11" s="659"/>
      <c r="CZ11" s="659"/>
      <c r="DA11" s="659"/>
      <c r="DB11" s="659"/>
      <c r="DC11" s="659"/>
      <c r="DD11" s="659"/>
    </row>
    <row r="12" spans="78:108" s="18" customFormat="1" ht="12.75">
      <c r="BZ12" s="1"/>
      <c r="CA12" s="660" t="s">
        <v>11</v>
      </c>
      <c r="CB12" s="660"/>
      <c r="CC12" s="660"/>
      <c r="CD12" s="660"/>
      <c r="CE12" s="660"/>
      <c r="CF12" s="660"/>
      <c r="CG12" s="660"/>
      <c r="CH12" s="660"/>
      <c r="CI12" s="660"/>
      <c r="CJ12" s="660"/>
      <c r="CK12" s="660"/>
      <c r="CL12" s="660"/>
      <c r="CM12" s="660"/>
      <c r="CN12" s="660"/>
      <c r="CO12" s="660"/>
      <c r="CP12" s="660"/>
      <c r="CQ12" s="660"/>
      <c r="CR12" s="660"/>
      <c r="CS12" s="660"/>
      <c r="CT12" s="660"/>
      <c r="CU12" s="660"/>
      <c r="CV12" s="660"/>
      <c r="CW12" s="660"/>
      <c r="CX12" s="660"/>
      <c r="CY12" s="660"/>
      <c r="CZ12" s="660"/>
      <c r="DA12" s="660"/>
      <c r="DB12" s="660"/>
      <c r="DC12" s="660"/>
      <c r="DD12" s="660"/>
    </row>
    <row r="13" spans="78:108" ht="12" customHeight="1">
      <c r="BZ13" s="477" t="s">
        <v>12</v>
      </c>
      <c r="CA13" s="477"/>
      <c r="CB13" s="645"/>
      <c r="CC13" s="645"/>
      <c r="CD13" s="645"/>
      <c r="CE13" s="483" t="s">
        <v>12</v>
      </c>
      <c r="CF13" s="483"/>
      <c r="CG13" s="18"/>
      <c r="CH13" s="645"/>
      <c r="CI13" s="645"/>
      <c r="CJ13" s="645"/>
      <c r="CK13" s="645"/>
      <c r="CL13" s="645"/>
      <c r="CM13" s="645"/>
      <c r="CN13" s="645"/>
      <c r="CO13" s="645"/>
      <c r="CP13" s="645"/>
      <c r="CQ13" s="645"/>
      <c r="CR13" s="645"/>
      <c r="CS13" s="18"/>
      <c r="CT13" s="477">
        <v>20</v>
      </c>
      <c r="CU13" s="477"/>
      <c r="CV13" s="477"/>
      <c r="CW13" s="646"/>
      <c r="CX13" s="646"/>
      <c r="CY13" s="646"/>
      <c r="CZ13" s="20" t="s">
        <v>172</v>
      </c>
      <c r="DA13" s="18"/>
      <c r="DB13" s="18"/>
      <c r="DC13" s="18"/>
      <c r="DD13" s="20"/>
    </row>
    <row r="14" s="18" customFormat="1" ht="12.75">
      <c r="DD14" s="19" t="s">
        <v>14</v>
      </c>
    </row>
    <row r="15" s="18" customFormat="1" ht="13.5" thickBot="1"/>
    <row r="16" spans="1:108" s="13" customFormat="1" ht="23.25" customHeight="1">
      <c r="A16" s="663" t="s">
        <v>173</v>
      </c>
      <c r="B16" s="131"/>
      <c r="C16" s="131"/>
      <c r="D16" s="132"/>
      <c r="E16" s="142" t="s">
        <v>174</v>
      </c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657" t="s">
        <v>175</v>
      </c>
      <c r="V16" s="658"/>
      <c r="W16" s="658"/>
      <c r="X16" s="658"/>
      <c r="Y16" s="658"/>
      <c r="Z16" s="658"/>
      <c r="AA16" s="658"/>
      <c r="AB16" s="658"/>
      <c r="AC16" s="658"/>
      <c r="AD16" s="658"/>
      <c r="AE16" s="658"/>
      <c r="AF16" s="658"/>
      <c r="AG16" s="658"/>
      <c r="AH16" s="658"/>
      <c r="AI16" s="658"/>
      <c r="AJ16" s="658"/>
      <c r="AK16" s="658"/>
      <c r="AL16" s="658"/>
      <c r="AM16" s="658"/>
      <c r="AN16" s="658"/>
      <c r="AO16" s="658"/>
      <c r="AP16" s="658"/>
      <c r="AQ16" s="658"/>
      <c r="AR16" s="658"/>
      <c r="AS16" s="658"/>
      <c r="AT16" s="658"/>
      <c r="AU16" s="658"/>
      <c r="AV16" s="658"/>
      <c r="AW16" s="657" t="s">
        <v>176</v>
      </c>
      <c r="AX16" s="658"/>
      <c r="AY16" s="658"/>
      <c r="AZ16" s="658"/>
      <c r="BA16" s="658"/>
      <c r="BB16" s="658"/>
      <c r="BC16" s="658"/>
      <c r="BD16" s="658"/>
      <c r="BE16" s="658"/>
      <c r="BF16" s="658"/>
      <c r="BG16" s="658"/>
      <c r="BH16" s="658"/>
      <c r="BI16" s="658"/>
      <c r="BJ16" s="658"/>
      <c r="BK16" s="658"/>
      <c r="BL16" s="658"/>
      <c r="BM16" s="658"/>
      <c r="BN16" s="658"/>
      <c r="BO16" s="658"/>
      <c r="BP16" s="658"/>
      <c r="BQ16" s="657" t="s">
        <v>177</v>
      </c>
      <c r="BR16" s="658"/>
      <c r="BS16" s="658"/>
      <c r="BT16" s="658"/>
      <c r="BU16" s="658"/>
      <c r="BV16" s="658"/>
      <c r="BW16" s="658"/>
      <c r="BX16" s="658"/>
      <c r="BY16" s="658"/>
      <c r="BZ16" s="658"/>
      <c r="CA16" s="658"/>
      <c r="CB16" s="658"/>
      <c r="CC16" s="658"/>
      <c r="CD16" s="658"/>
      <c r="CE16" s="658"/>
      <c r="CF16" s="658"/>
      <c r="CG16" s="658"/>
      <c r="CH16" s="658"/>
      <c r="CI16" s="658"/>
      <c r="CJ16" s="658"/>
      <c r="CK16" s="658"/>
      <c r="CL16" s="658"/>
      <c r="CM16" s="658"/>
      <c r="CN16" s="658"/>
      <c r="CO16" s="658"/>
      <c r="CP16" s="658"/>
      <c r="CQ16" s="658"/>
      <c r="CR16" s="658"/>
      <c r="CS16" s="658"/>
      <c r="CT16" s="658"/>
      <c r="CU16" s="658"/>
      <c r="CV16" s="658"/>
      <c r="CW16" s="658"/>
      <c r="CX16" s="658"/>
      <c r="CY16" s="658"/>
      <c r="CZ16" s="658"/>
      <c r="DA16" s="658"/>
      <c r="DB16" s="658"/>
      <c r="DC16" s="658"/>
      <c r="DD16" s="664"/>
    </row>
    <row r="17" spans="1:108" s="13" customFormat="1" ht="97.5" customHeight="1">
      <c r="A17" s="136"/>
      <c r="B17" s="137"/>
      <c r="C17" s="137"/>
      <c r="D17" s="138"/>
      <c r="E17" s="148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642" t="s">
        <v>256</v>
      </c>
      <c r="V17" s="643"/>
      <c r="W17" s="643"/>
      <c r="X17" s="643"/>
      <c r="Y17" s="643"/>
      <c r="Z17" s="643"/>
      <c r="AA17" s="643"/>
      <c r="AB17" s="643"/>
      <c r="AC17" s="643"/>
      <c r="AD17" s="643"/>
      <c r="AE17" s="642" t="s">
        <v>257</v>
      </c>
      <c r="AF17" s="643"/>
      <c r="AG17" s="643"/>
      <c r="AH17" s="643"/>
      <c r="AI17" s="643"/>
      <c r="AJ17" s="643"/>
      <c r="AK17" s="643"/>
      <c r="AL17" s="643"/>
      <c r="AM17" s="643"/>
      <c r="AN17" s="643"/>
      <c r="AO17" s="642" t="s">
        <v>178</v>
      </c>
      <c r="AP17" s="643"/>
      <c r="AQ17" s="643"/>
      <c r="AR17" s="643"/>
      <c r="AS17" s="643"/>
      <c r="AT17" s="643"/>
      <c r="AU17" s="643"/>
      <c r="AV17" s="643"/>
      <c r="AW17" s="642" t="s">
        <v>179</v>
      </c>
      <c r="AX17" s="643"/>
      <c r="AY17" s="643"/>
      <c r="AZ17" s="643"/>
      <c r="BA17" s="643"/>
      <c r="BB17" s="643"/>
      <c r="BC17" s="643"/>
      <c r="BD17" s="643"/>
      <c r="BE17" s="643"/>
      <c r="BF17" s="643"/>
      <c r="BG17" s="642" t="s">
        <v>49</v>
      </c>
      <c r="BH17" s="643"/>
      <c r="BI17" s="643"/>
      <c r="BJ17" s="643"/>
      <c r="BK17" s="643"/>
      <c r="BL17" s="643"/>
      <c r="BM17" s="643"/>
      <c r="BN17" s="643"/>
      <c r="BO17" s="643"/>
      <c r="BP17" s="643"/>
      <c r="BQ17" s="642" t="s">
        <v>180</v>
      </c>
      <c r="BR17" s="643"/>
      <c r="BS17" s="643"/>
      <c r="BT17" s="643"/>
      <c r="BU17" s="643"/>
      <c r="BV17" s="643"/>
      <c r="BW17" s="643"/>
      <c r="BX17" s="643"/>
      <c r="BY17" s="643"/>
      <c r="BZ17" s="643"/>
      <c r="CA17" s="642" t="s">
        <v>258</v>
      </c>
      <c r="CB17" s="643"/>
      <c r="CC17" s="643"/>
      <c r="CD17" s="643"/>
      <c r="CE17" s="643"/>
      <c r="CF17" s="643"/>
      <c r="CG17" s="643"/>
      <c r="CH17" s="643"/>
      <c r="CI17" s="643"/>
      <c r="CJ17" s="643"/>
      <c r="CK17" s="642" t="s">
        <v>259</v>
      </c>
      <c r="CL17" s="643"/>
      <c r="CM17" s="643"/>
      <c r="CN17" s="643"/>
      <c r="CO17" s="643"/>
      <c r="CP17" s="643"/>
      <c r="CQ17" s="643"/>
      <c r="CR17" s="643"/>
      <c r="CS17" s="643"/>
      <c r="CT17" s="643"/>
      <c r="CU17" s="642" t="s">
        <v>260</v>
      </c>
      <c r="CV17" s="643"/>
      <c r="CW17" s="643"/>
      <c r="CX17" s="643"/>
      <c r="CY17" s="643"/>
      <c r="CZ17" s="643"/>
      <c r="DA17" s="643"/>
      <c r="DB17" s="643"/>
      <c r="DC17" s="643"/>
      <c r="DD17" s="662"/>
    </row>
    <row r="18" spans="1:108" s="34" customFormat="1" ht="37.5" customHeight="1">
      <c r="A18" s="651">
        <v>1</v>
      </c>
      <c r="B18" s="652"/>
      <c r="C18" s="652"/>
      <c r="D18" s="652"/>
      <c r="E18" s="653" t="s">
        <v>209</v>
      </c>
      <c r="F18" s="654"/>
      <c r="G18" s="654"/>
      <c r="H18" s="654"/>
      <c r="I18" s="654"/>
      <c r="J18" s="654"/>
      <c r="K18" s="654"/>
      <c r="L18" s="654"/>
      <c r="M18" s="654"/>
      <c r="N18" s="654"/>
      <c r="O18" s="654"/>
      <c r="P18" s="654"/>
      <c r="Q18" s="654"/>
      <c r="R18" s="654"/>
      <c r="S18" s="654"/>
      <c r="T18" s="655"/>
      <c r="U18" s="640"/>
      <c r="V18" s="640"/>
      <c r="W18" s="640"/>
      <c r="X18" s="640"/>
      <c r="Y18" s="640"/>
      <c r="Z18" s="640"/>
      <c r="AA18" s="640"/>
      <c r="AB18" s="640"/>
      <c r="AC18" s="640"/>
      <c r="AD18" s="640"/>
      <c r="AE18" s="640"/>
      <c r="AF18" s="640"/>
      <c r="AG18" s="640"/>
      <c r="AH18" s="640"/>
      <c r="AI18" s="640"/>
      <c r="AJ18" s="640"/>
      <c r="AK18" s="640"/>
      <c r="AL18" s="640"/>
      <c r="AM18" s="640"/>
      <c r="AN18" s="640"/>
      <c r="AO18" s="640"/>
      <c r="AP18" s="640"/>
      <c r="AQ18" s="640"/>
      <c r="AR18" s="640"/>
      <c r="AS18" s="640"/>
      <c r="AT18" s="640"/>
      <c r="AU18" s="640"/>
      <c r="AV18" s="640"/>
      <c r="AW18" s="640"/>
      <c r="AX18" s="640"/>
      <c r="AY18" s="640"/>
      <c r="AZ18" s="640"/>
      <c r="BA18" s="640"/>
      <c r="BB18" s="640"/>
      <c r="BC18" s="640"/>
      <c r="BD18" s="640"/>
      <c r="BE18" s="640"/>
      <c r="BF18" s="640"/>
      <c r="BG18" s="640"/>
      <c r="BH18" s="640"/>
      <c r="BI18" s="640"/>
      <c r="BJ18" s="640"/>
      <c r="BK18" s="640"/>
      <c r="BL18" s="640"/>
      <c r="BM18" s="640"/>
      <c r="BN18" s="640"/>
      <c r="BO18" s="640"/>
      <c r="BP18" s="640"/>
      <c r="BQ18" s="640"/>
      <c r="BR18" s="640"/>
      <c r="BS18" s="640"/>
      <c r="BT18" s="640"/>
      <c r="BU18" s="640"/>
      <c r="BV18" s="640"/>
      <c r="BW18" s="640"/>
      <c r="BX18" s="640"/>
      <c r="BY18" s="640"/>
      <c r="BZ18" s="640"/>
      <c r="CA18" s="640"/>
      <c r="CB18" s="640"/>
      <c r="CC18" s="640"/>
      <c r="CD18" s="640"/>
      <c r="CE18" s="640"/>
      <c r="CF18" s="640"/>
      <c r="CG18" s="640"/>
      <c r="CH18" s="640"/>
      <c r="CI18" s="640"/>
      <c r="CJ18" s="640"/>
      <c r="CK18" s="640"/>
      <c r="CL18" s="640"/>
      <c r="CM18" s="640"/>
      <c r="CN18" s="640"/>
      <c r="CO18" s="640"/>
      <c r="CP18" s="640"/>
      <c r="CQ18" s="640"/>
      <c r="CR18" s="640"/>
      <c r="CS18" s="640"/>
      <c r="CT18" s="640"/>
      <c r="CU18" s="640"/>
      <c r="CV18" s="640"/>
      <c r="CW18" s="640"/>
      <c r="CX18" s="640"/>
      <c r="CY18" s="640"/>
      <c r="CZ18" s="640"/>
      <c r="DA18" s="640"/>
      <c r="DB18" s="640"/>
      <c r="DC18" s="640"/>
      <c r="DD18" s="641"/>
    </row>
    <row r="19" spans="1:108" s="34" customFormat="1" ht="22.5" customHeight="1" hidden="1">
      <c r="A19" s="656" t="s">
        <v>65</v>
      </c>
      <c r="B19" s="652"/>
      <c r="C19" s="652"/>
      <c r="D19" s="652"/>
      <c r="E19" s="653" t="s">
        <v>210</v>
      </c>
      <c r="F19" s="654"/>
      <c r="G19" s="654"/>
      <c r="H19" s="654"/>
      <c r="I19" s="654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5"/>
      <c r="U19" s="640"/>
      <c r="V19" s="640"/>
      <c r="W19" s="640"/>
      <c r="X19" s="640"/>
      <c r="Y19" s="640"/>
      <c r="Z19" s="640"/>
      <c r="AA19" s="640"/>
      <c r="AB19" s="640"/>
      <c r="AC19" s="640"/>
      <c r="AD19" s="640"/>
      <c r="AE19" s="640"/>
      <c r="AF19" s="640"/>
      <c r="AG19" s="640"/>
      <c r="AH19" s="640"/>
      <c r="AI19" s="640"/>
      <c r="AJ19" s="640"/>
      <c r="AK19" s="640"/>
      <c r="AL19" s="640"/>
      <c r="AM19" s="640"/>
      <c r="AN19" s="640"/>
      <c r="AO19" s="640"/>
      <c r="AP19" s="640"/>
      <c r="AQ19" s="640"/>
      <c r="AR19" s="640"/>
      <c r="AS19" s="640"/>
      <c r="AT19" s="640"/>
      <c r="AU19" s="640"/>
      <c r="AV19" s="640"/>
      <c r="AW19" s="640">
        <v>2016</v>
      </c>
      <c r="AX19" s="640"/>
      <c r="AY19" s="640"/>
      <c r="AZ19" s="640"/>
      <c r="BA19" s="640"/>
      <c r="BB19" s="640"/>
      <c r="BC19" s="640"/>
      <c r="BD19" s="640"/>
      <c r="BE19" s="640"/>
      <c r="BF19" s="640"/>
      <c r="BG19" s="640">
        <v>2017</v>
      </c>
      <c r="BH19" s="640"/>
      <c r="BI19" s="640"/>
      <c r="BJ19" s="640"/>
      <c r="BK19" s="640"/>
      <c r="BL19" s="640"/>
      <c r="BM19" s="640"/>
      <c r="BN19" s="640"/>
      <c r="BO19" s="640"/>
      <c r="BP19" s="640"/>
      <c r="BQ19" s="640"/>
      <c r="BR19" s="640"/>
      <c r="BS19" s="640"/>
      <c r="BT19" s="640"/>
      <c r="BU19" s="640"/>
      <c r="BV19" s="640"/>
      <c r="BW19" s="640"/>
      <c r="BX19" s="640"/>
      <c r="BY19" s="640"/>
      <c r="BZ19" s="640"/>
      <c r="CA19" s="640"/>
      <c r="CB19" s="640"/>
      <c r="CC19" s="640"/>
      <c r="CD19" s="640"/>
      <c r="CE19" s="640"/>
      <c r="CF19" s="640"/>
      <c r="CG19" s="640"/>
      <c r="CH19" s="640"/>
      <c r="CI19" s="640"/>
      <c r="CJ19" s="640"/>
      <c r="CK19" s="640"/>
      <c r="CL19" s="640"/>
      <c r="CM19" s="640"/>
      <c r="CN19" s="640"/>
      <c r="CO19" s="640"/>
      <c r="CP19" s="640"/>
      <c r="CQ19" s="640"/>
      <c r="CR19" s="640"/>
      <c r="CS19" s="640"/>
      <c r="CT19" s="640"/>
      <c r="CU19" s="640"/>
      <c r="CV19" s="640"/>
      <c r="CW19" s="640"/>
      <c r="CX19" s="640"/>
      <c r="CY19" s="640"/>
      <c r="CZ19" s="640"/>
      <c r="DA19" s="640"/>
      <c r="DB19" s="640"/>
      <c r="DC19" s="640"/>
      <c r="DD19" s="641"/>
    </row>
    <row r="20" spans="1:108" s="34" customFormat="1" ht="22.5" customHeight="1">
      <c r="A20" s="651" t="s">
        <v>65</v>
      </c>
      <c r="B20" s="652"/>
      <c r="C20" s="652"/>
      <c r="D20" s="652"/>
      <c r="E20" s="653" t="s">
        <v>211</v>
      </c>
      <c r="F20" s="654"/>
      <c r="G20" s="654"/>
      <c r="H20" s="654"/>
      <c r="I20" s="654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5"/>
      <c r="U20" s="640"/>
      <c r="V20" s="640"/>
      <c r="W20" s="640"/>
      <c r="X20" s="640"/>
      <c r="Y20" s="640"/>
      <c r="Z20" s="640"/>
      <c r="AA20" s="640"/>
      <c r="AB20" s="640"/>
      <c r="AC20" s="640"/>
      <c r="AD20" s="640"/>
      <c r="AE20" s="640"/>
      <c r="AF20" s="640"/>
      <c r="AG20" s="640"/>
      <c r="AH20" s="640"/>
      <c r="AI20" s="640"/>
      <c r="AJ20" s="640"/>
      <c r="AK20" s="640"/>
      <c r="AL20" s="640"/>
      <c r="AM20" s="640"/>
      <c r="AN20" s="640"/>
      <c r="AO20" s="640"/>
      <c r="AP20" s="640"/>
      <c r="AQ20" s="640"/>
      <c r="AR20" s="640"/>
      <c r="AS20" s="640"/>
      <c r="AT20" s="640"/>
      <c r="AU20" s="640"/>
      <c r="AV20" s="640"/>
      <c r="AW20" s="640">
        <v>2013</v>
      </c>
      <c r="AX20" s="640"/>
      <c r="AY20" s="640"/>
      <c r="AZ20" s="640"/>
      <c r="BA20" s="640"/>
      <c r="BB20" s="640"/>
      <c r="BC20" s="640"/>
      <c r="BD20" s="640"/>
      <c r="BE20" s="640"/>
      <c r="BF20" s="640"/>
      <c r="BG20" s="640">
        <v>2017</v>
      </c>
      <c r="BH20" s="640"/>
      <c r="BI20" s="640"/>
      <c r="BJ20" s="640"/>
      <c r="BK20" s="640"/>
      <c r="BL20" s="640"/>
      <c r="BM20" s="640"/>
      <c r="BN20" s="640"/>
      <c r="BO20" s="640"/>
      <c r="BP20" s="640"/>
      <c r="BQ20" s="640" t="s">
        <v>261</v>
      </c>
      <c r="BR20" s="640"/>
      <c r="BS20" s="640"/>
      <c r="BT20" s="640"/>
      <c r="BU20" s="640"/>
      <c r="BV20" s="640"/>
      <c r="BW20" s="640"/>
      <c r="BX20" s="640"/>
      <c r="BY20" s="640"/>
      <c r="BZ20" s="640"/>
      <c r="CA20" s="640"/>
      <c r="CB20" s="640"/>
      <c r="CC20" s="640"/>
      <c r="CD20" s="640"/>
      <c r="CE20" s="640"/>
      <c r="CF20" s="640"/>
      <c r="CG20" s="640"/>
      <c r="CH20" s="640"/>
      <c r="CI20" s="640"/>
      <c r="CJ20" s="640"/>
      <c r="CK20" s="640"/>
      <c r="CL20" s="640"/>
      <c r="CM20" s="640"/>
      <c r="CN20" s="640"/>
      <c r="CO20" s="640"/>
      <c r="CP20" s="640"/>
      <c r="CQ20" s="640"/>
      <c r="CR20" s="640"/>
      <c r="CS20" s="640"/>
      <c r="CT20" s="640"/>
      <c r="CU20" s="640"/>
      <c r="CV20" s="640"/>
      <c r="CW20" s="640"/>
      <c r="CX20" s="640"/>
      <c r="CY20" s="640"/>
      <c r="CZ20" s="640"/>
      <c r="DA20" s="640"/>
      <c r="DB20" s="640"/>
      <c r="DC20" s="640"/>
      <c r="DD20" s="641"/>
    </row>
    <row r="21" spans="1:108" s="34" customFormat="1" ht="37.5" customHeight="1">
      <c r="A21" s="651">
        <v>2</v>
      </c>
      <c r="B21" s="652"/>
      <c r="C21" s="652"/>
      <c r="D21" s="652"/>
      <c r="E21" s="653" t="s">
        <v>212</v>
      </c>
      <c r="F21" s="654"/>
      <c r="G21" s="654"/>
      <c r="H21" s="654"/>
      <c r="I21" s="654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5"/>
      <c r="U21" s="640"/>
      <c r="V21" s="640"/>
      <c r="W21" s="640"/>
      <c r="X21" s="640"/>
      <c r="Y21" s="640"/>
      <c r="Z21" s="640"/>
      <c r="AA21" s="640"/>
      <c r="AB21" s="640"/>
      <c r="AC21" s="640"/>
      <c r="AD21" s="640"/>
      <c r="AE21" s="640"/>
      <c r="AF21" s="640"/>
      <c r="AG21" s="640"/>
      <c r="AH21" s="640"/>
      <c r="AI21" s="640"/>
      <c r="AJ21" s="640"/>
      <c r="AK21" s="640"/>
      <c r="AL21" s="640"/>
      <c r="AM21" s="640"/>
      <c r="AN21" s="640"/>
      <c r="AO21" s="640"/>
      <c r="AP21" s="640"/>
      <c r="AQ21" s="640"/>
      <c r="AR21" s="640"/>
      <c r="AS21" s="640"/>
      <c r="AT21" s="640"/>
      <c r="AU21" s="640"/>
      <c r="AV21" s="640"/>
      <c r="AW21" s="640">
        <v>2013</v>
      </c>
      <c r="AX21" s="640"/>
      <c r="AY21" s="640"/>
      <c r="AZ21" s="640"/>
      <c r="BA21" s="640"/>
      <c r="BB21" s="640"/>
      <c r="BC21" s="640"/>
      <c r="BD21" s="640"/>
      <c r="BE21" s="640"/>
      <c r="BF21" s="640"/>
      <c r="BG21" s="640">
        <v>2014</v>
      </c>
      <c r="BH21" s="640"/>
      <c r="BI21" s="640"/>
      <c r="BJ21" s="640"/>
      <c r="BK21" s="640"/>
      <c r="BL21" s="640"/>
      <c r="BM21" s="640"/>
      <c r="BN21" s="640"/>
      <c r="BO21" s="640"/>
      <c r="BP21" s="640"/>
      <c r="BQ21" s="640" t="s">
        <v>261</v>
      </c>
      <c r="BR21" s="640"/>
      <c r="BS21" s="640"/>
      <c r="BT21" s="640"/>
      <c r="BU21" s="640"/>
      <c r="BV21" s="640"/>
      <c r="BW21" s="640"/>
      <c r="BX21" s="640"/>
      <c r="BY21" s="640"/>
      <c r="BZ21" s="640"/>
      <c r="CA21" s="640"/>
      <c r="CB21" s="640"/>
      <c r="CC21" s="640"/>
      <c r="CD21" s="640"/>
      <c r="CE21" s="640"/>
      <c r="CF21" s="640"/>
      <c r="CG21" s="640"/>
      <c r="CH21" s="640"/>
      <c r="CI21" s="640"/>
      <c r="CJ21" s="640"/>
      <c r="CK21" s="640"/>
      <c r="CL21" s="640"/>
      <c r="CM21" s="640"/>
      <c r="CN21" s="640"/>
      <c r="CO21" s="640"/>
      <c r="CP21" s="640"/>
      <c r="CQ21" s="640"/>
      <c r="CR21" s="640"/>
      <c r="CS21" s="640"/>
      <c r="CT21" s="640"/>
      <c r="CU21" s="640"/>
      <c r="CV21" s="640"/>
      <c r="CW21" s="640"/>
      <c r="CX21" s="640"/>
      <c r="CY21" s="640"/>
      <c r="CZ21" s="640"/>
      <c r="DA21" s="640"/>
      <c r="DB21" s="640"/>
      <c r="DC21" s="640"/>
      <c r="DD21" s="641"/>
    </row>
    <row r="22" spans="1:108" s="34" customFormat="1" ht="68.25" customHeight="1" hidden="1">
      <c r="A22" s="651">
        <v>3</v>
      </c>
      <c r="B22" s="652"/>
      <c r="C22" s="652"/>
      <c r="D22" s="652"/>
      <c r="E22" s="668" t="str">
        <f>'7.1.'!F22</f>
        <v>Замена дизель-генераторов производства Caterpillar</v>
      </c>
      <c r="F22" s="669"/>
      <c r="G22" s="669"/>
      <c r="H22" s="669"/>
      <c r="I22" s="669"/>
      <c r="J22" s="669"/>
      <c r="K22" s="669"/>
      <c r="L22" s="669"/>
      <c r="M22" s="669"/>
      <c r="N22" s="669"/>
      <c r="O22" s="669"/>
      <c r="P22" s="669"/>
      <c r="Q22" s="669"/>
      <c r="R22" s="669"/>
      <c r="S22" s="669"/>
      <c r="T22" s="670"/>
      <c r="U22" s="640"/>
      <c r="V22" s="640"/>
      <c r="W22" s="640"/>
      <c r="X22" s="640"/>
      <c r="Y22" s="640"/>
      <c r="Z22" s="640"/>
      <c r="AA22" s="640"/>
      <c r="AB22" s="640"/>
      <c r="AC22" s="640"/>
      <c r="AD22" s="640"/>
      <c r="AE22" s="640"/>
      <c r="AF22" s="640"/>
      <c r="AG22" s="640"/>
      <c r="AH22" s="640"/>
      <c r="AI22" s="640"/>
      <c r="AJ22" s="640"/>
      <c r="AK22" s="640"/>
      <c r="AL22" s="640"/>
      <c r="AM22" s="640"/>
      <c r="AN22" s="640"/>
      <c r="AO22" s="640"/>
      <c r="AP22" s="640"/>
      <c r="AQ22" s="640"/>
      <c r="AR22" s="640"/>
      <c r="AS22" s="640"/>
      <c r="AT22" s="640"/>
      <c r="AU22" s="640"/>
      <c r="AV22" s="640"/>
      <c r="AW22" s="640">
        <v>2017</v>
      </c>
      <c r="AX22" s="640"/>
      <c r="AY22" s="640"/>
      <c r="AZ22" s="640"/>
      <c r="BA22" s="640"/>
      <c r="BB22" s="640"/>
      <c r="BC22" s="640"/>
      <c r="BD22" s="640"/>
      <c r="BE22" s="640"/>
      <c r="BF22" s="640"/>
      <c r="BG22" s="640">
        <v>2021</v>
      </c>
      <c r="BH22" s="640"/>
      <c r="BI22" s="640"/>
      <c r="BJ22" s="640"/>
      <c r="BK22" s="640"/>
      <c r="BL22" s="640"/>
      <c r="BM22" s="640"/>
      <c r="BN22" s="640"/>
      <c r="BO22" s="640"/>
      <c r="BP22" s="640"/>
      <c r="BQ22" s="640"/>
      <c r="BR22" s="640"/>
      <c r="BS22" s="640"/>
      <c r="BT22" s="640"/>
      <c r="BU22" s="640"/>
      <c r="BV22" s="640"/>
      <c r="BW22" s="640"/>
      <c r="BX22" s="640"/>
      <c r="BY22" s="640"/>
      <c r="BZ22" s="640"/>
      <c r="CA22" s="640"/>
      <c r="CB22" s="640"/>
      <c r="CC22" s="640"/>
      <c r="CD22" s="640"/>
      <c r="CE22" s="640"/>
      <c r="CF22" s="640"/>
      <c r="CG22" s="640"/>
      <c r="CH22" s="640"/>
      <c r="CI22" s="640"/>
      <c r="CJ22" s="640"/>
      <c r="CK22" s="640"/>
      <c r="CL22" s="640"/>
      <c r="CM22" s="640"/>
      <c r="CN22" s="640"/>
      <c r="CO22" s="640"/>
      <c r="CP22" s="640"/>
      <c r="CQ22" s="640"/>
      <c r="CR22" s="640"/>
      <c r="CS22" s="640"/>
      <c r="CT22" s="640"/>
      <c r="CU22" s="640"/>
      <c r="CV22" s="640"/>
      <c r="CW22" s="640"/>
      <c r="CX22" s="640"/>
      <c r="CY22" s="640"/>
      <c r="CZ22" s="640"/>
      <c r="DA22" s="640"/>
      <c r="DB22" s="640"/>
      <c r="DC22" s="640"/>
      <c r="DD22" s="641"/>
    </row>
    <row r="23" spans="1:108" s="34" customFormat="1" ht="68.25" customHeight="1">
      <c r="A23" s="651">
        <v>3</v>
      </c>
      <c r="B23" s="652"/>
      <c r="C23" s="652"/>
      <c r="D23" s="652"/>
      <c r="E23" s="668" t="s">
        <v>294</v>
      </c>
      <c r="F23" s="669"/>
      <c r="G23" s="669"/>
      <c r="H23" s="669"/>
      <c r="I23" s="669"/>
      <c r="J23" s="669"/>
      <c r="K23" s="669"/>
      <c r="L23" s="669"/>
      <c r="M23" s="669"/>
      <c r="N23" s="669"/>
      <c r="O23" s="669"/>
      <c r="P23" s="669"/>
      <c r="Q23" s="669"/>
      <c r="R23" s="669"/>
      <c r="S23" s="669"/>
      <c r="T23" s="670"/>
      <c r="U23" s="640"/>
      <c r="V23" s="640"/>
      <c r="W23" s="640"/>
      <c r="X23" s="640"/>
      <c r="Y23" s="640"/>
      <c r="Z23" s="640"/>
      <c r="AA23" s="640"/>
      <c r="AB23" s="640"/>
      <c r="AC23" s="640"/>
      <c r="AD23" s="640"/>
      <c r="AE23" s="640"/>
      <c r="AF23" s="640"/>
      <c r="AG23" s="640"/>
      <c r="AH23" s="640"/>
      <c r="AI23" s="640"/>
      <c r="AJ23" s="640"/>
      <c r="AK23" s="640"/>
      <c r="AL23" s="640"/>
      <c r="AM23" s="640"/>
      <c r="AN23" s="640"/>
      <c r="AO23" s="640"/>
      <c r="AP23" s="640"/>
      <c r="AQ23" s="640"/>
      <c r="AR23" s="640"/>
      <c r="AS23" s="640"/>
      <c r="AT23" s="640"/>
      <c r="AU23" s="640"/>
      <c r="AV23" s="640"/>
      <c r="AW23" s="640">
        <v>2015</v>
      </c>
      <c r="AX23" s="640"/>
      <c r="AY23" s="640"/>
      <c r="AZ23" s="640"/>
      <c r="BA23" s="640"/>
      <c r="BB23" s="640"/>
      <c r="BC23" s="640"/>
      <c r="BD23" s="640"/>
      <c r="BE23" s="640"/>
      <c r="BF23" s="640"/>
      <c r="BG23" s="640">
        <v>2017</v>
      </c>
      <c r="BH23" s="640"/>
      <c r="BI23" s="640"/>
      <c r="BJ23" s="640"/>
      <c r="BK23" s="640"/>
      <c r="BL23" s="640"/>
      <c r="BM23" s="640"/>
      <c r="BN23" s="640"/>
      <c r="BO23" s="640"/>
      <c r="BP23" s="640"/>
      <c r="BQ23" s="640"/>
      <c r="BR23" s="640"/>
      <c r="BS23" s="640"/>
      <c r="BT23" s="640"/>
      <c r="BU23" s="640"/>
      <c r="BV23" s="640"/>
      <c r="BW23" s="640"/>
      <c r="BX23" s="640"/>
      <c r="BY23" s="640"/>
      <c r="BZ23" s="640"/>
      <c r="CA23" s="640"/>
      <c r="CB23" s="640"/>
      <c r="CC23" s="640"/>
      <c r="CD23" s="640"/>
      <c r="CE23" s="640"/>
      <c r="CF23" s="640"/>
      <c r="CG23" s="640"/>
      <c r="CH23" s="640"/>
      <c r="CI23" s="640"/>
      <c r="CJ23" s="640"/>
      <c r="CK23" s="640"/>
      <c r="CL23" s="640"/>
      <c r="CM23" s="640"/>
      <c r="CN23" s="640"/>
      <c r="CO23" s="640"/>
      <c r="CP23" s="640"/>
      <c r="CQ23" s="640"/>
      <c r="CR23" s="640"/>
      <c r="CS23" s="640"/>
      <c r="CT23" s="640"/>
      <c r="CU23" s="640"/>
      <c r="CV23" s="640"/>
      <c r="CW23" s="640"/>
      <c r="CX23" s="640"/>
      <c r="CY23" s="640"/>
      <c r="CZ23" s="640"/>
      <c r="DA23" s="640"/>
      <c r="DB23" s="640"/>
      <c r="DC23" s="640"/>
      <c r="DD23" s="641"/>
    </row>
    <row r="24" spans="1:108" s="34" customFormat="1" ht="68.25" customHeight="1">
      <c r="A24" s="651">
        <v>4</v>
      </c>
      <c r="B24" s="652"/>
      <c r="C24" s="652"/>
      <c r="D24" s="652"/>
      <c r="E24" s="668" t="str">
        <f>'7.1.'!F24</f>
        <v>Строительство здания охранно-пропускного пункта ДЭС-5</v>
      </c>
      <c r="F24" s="669"/>
      <c r="G24" s="669"/>
      <c r="H24" s="669"/>
      <c r="I24" s="669"/>
      <c r="J24" s="669"/>
      <c r="K24" s="669"/>
      <c r="L24" s="669"/>
      <c r="M24" s="669"/>
      <c r="N24" s="669"/>
      <c r="O24" s="669"/>
      <c r="P24" s="669"/>
      <c r="Q24" s="669"/>
      <c r="R24" s="669"/>
      <c r="S24" s="669"/>
      <c r="T24" s="670"/>
      <c r="U24" s="640"/>
      <c r="V24" s="640"/>
      <c r="W24" s="640"/>
      <c r="X24" s="640"/>
      <c r="Y24" s="640"/>
      <c r="Z24" s="640"/>
      <c r="AA24" s="640"/>
      <c r="AB24" s="640"/>
      <c r="AC24" s="640"/>
      <c r="AD24" s="640"/>
      <c r="AE24" s="640"/>
      <c r="AF24" s="640"/>
      <c r="AG24" s="640"/>
      <c r="AH24" s="640"/>
      <c r="AI24" s="640"/>
      <c r="AJ24" s="640"/>
      <c r="AK24" s="640"/>
      <c r="AL24" s="640"/>
      <c r="AM24" s="640"/>
      <c r="AN24" s="640"/>
      <c r="AO24" s="640"/>
      <c r="AP24" s="640"/>
      <c r="AQ24" s="640"/>
      <c r="AR24" s="640"/>
      <c r="AS24" s="640"/>
      <c r="AT24" s="640"/>
      <c r="AU24" s="640"/>
      <c r="AV24" s="640"/>
      <c r="AW24" s="640">
        <v>2016</v>
      </c>
      <c r="AX24" s="640"/>
      <c r="AY24" s="640"/>
      <c r="AZ24" s="640"/>
      <c r="BA24" s="640"/>
      <c r="BB24" s="640"/>
      <c r="BC24" s="640"/>
      <c r="BD24" s="640"/>
      <c r="BE24" s="640"/>
      <c r="BF24" s="640"/>
      <c r="BG24" s="640">
        <v>2017</v>
      </c>
      <c r="BH24" s="640"/>
      <c r="BI24" s="640"/>
      <c r="BJ24" s="640"/>
      <c r="BK24" s="640"/>
      <c r="BL24" s="640"/>
      <c r="BM24" s="640"/>
      <c r="BN24" s="640"/>
      <c r="BO24" s="640"/>
      <c r="BP24" s="640"/>
      <c r="BQ24" s="640"/>
      <c r="BR24" s="640"/>
      <c r="BS24" s="640"/>
      <c r="BT24" s="640"/>
      <c r="BU24" s="640"/>
      <c r="BV24" s="640"/>
      <c r="BW24" s="640"/>
      <c r="BX24" s="640"/>
      <c r="BY24" s="640"/>
      <c r="BZ24" s="640"/>
      <c r="CA24" s="640"/>
      <c r="CB24" s="640"/>
      <c r="CC24" s="640"/>
      <c r="CD24" s="640"/>
      <c r="CE24" s="640"/>
      <c r="CF24" s="640"/>
      <c r="CG24" s="640"/>
      <c r="CH24" s="640"/>
      <c r="CI24" s="640"/>
      <c r="CJ24" s="640"/>
      <c r="CK24" s="640"/>
      <c r="CL24" s="640"/>
      <c r="CM24" s="640"/>
      <c r="CN24" s="640"/>
      <c r="CO24" s="640"/>
      <c r="CP24" s="640"/>
      <c r="CQ24" s="640"/>
      <c r="CR24" s="640"/>
      <c r="CS24" s="640"/>
      <c r="CT24" s="640"/>
      <c r="CU24" s="640"/>
      <c r="CV24" s="640"/>
      <c r="CW24" s="640"/>
      <c r="CX24" s="640"/>
      <c r="CY24" s="640"/>
      <c r="CZ24" s="640"/>
      <c r="DA24" s="640"/>
      <c r="DB24" s="640"/>
      <c r="DC24" s="640"/>
      <c r="DD24" s="641"/>
    </row>
    <row r="25" spans="1:108" s="34" customFormat="1" ht="63.75" customHeight="1">
      <c r="A25" s="651">
        <v>5</v>
      </c>
      <c r="B25" s="652"/>
      <c r="C25" s="652"/>
      <c r="D25" s="652"/>
      <c r="E25" s="653" t="s">
        <v>330</v>
      </c>
      <c r="F25" s="654"/>
      <c r="G25" s="654"/>
      <c r="H25" s="654"/>
      <c r="I25" s="654"/>
      <c r="J25" s="654"/>
      <c r="K25" s="654"/>
      <c r="L25" s="654"/>
      <c r="M25" s="654"/>
      <c r="N25" s="654"/>
      <c r="O25" s="654"/>
      <c r="P25" s="654"/>
      <c r="Q25" s="654"/>
      <c r="R25" s="654"/>
      <c r="S25" s="654"/>
      <c r="T25" s="655"/>
      <c r="U25" s="640" t="s">
        <v>331</v>
      </c>
      <c r="V25" s="640"/>
      <c r="W25" s="640"/>
      <c r="X25" s="640"/>
      <c r="Y25" s="640"/>
      <c r="Z25" s="640"/>
      <c r="AA25" s="640"/>
      <c r="AB25" s="640"/>
      <c r="AC25" s="640"/>
      <c r="AD25" s="640"/>
      <c r="AE25" s="640"/>
      <c r="AF25" s="640"/>
      <c r="AG25" s="640"/>
      <c r="AH25" s="640"/>
      <c r="AI25" s="640"/>
      <c r="AJ25" s="640"/>
      <c r="AK25" s="640"/>
      <c r="AL25" s="640"/>
      <c r="AM25" s="640"/>
      <c r="AN25" s="640"/>
      <c r="AO25" s="640"/>
      <c r="AP25" s="640"/>
      <c r="AQ25" s="640"/>
      <c r="AR25" s="640"/>
      <c r="AS25" s="640"/>
      <c r="AT25" s="640"/>
      <c r="AU25" s="640"/>
      <c r="AV25" s="640"/>
      <c r="AW25" s="640" t="s">
        <v>337</v>
      </c>
      <c r="AX25" s="640"/>
      <c r="AY25" s="640"/>
      <c r="AZ25" s="640"/>
      <c r="BA25" s="640"/>
      <c r="BB25" s="640"/>
      <c r="BC25" s="640"/>
      <c r="BD25" s="640"/>
      <c r="BE25" s="640"/>
      <c r="BF25" s="640"/>
      <c r="BG25" s="640" t="s">
        <v>338</v>
      </c>
      <c r="BH25" s="640"/>
      <c r="BI25" s="640"/>
      <c r="BJ25" s="640"/>
      <c r="BK25" s="640"/>
      <c r="BL25" s="640"/>
      <c r="BM25" s="640"/>
      <c r="BN25" s="640"/>
      <c r="BO25" s="640"/>
      <c r="BP25" s="640"/>
      <c r="BQ25" s="640" t="s">
        <v>261</v>
      </c>
      <c r="BR25" s="640"/>
      <c r="BS25" s="640"/>
      <c r="BT25" s="640"/>
      <c r="BU25" s="640"/>
      <c r="BV25" s="640"/>
      <c r="BW25" s="640"/>
      <c r="BX25" s="640"/>
      <c r="BY25" s="640"/>
      <c r="BZ25" s="640"/>
      <c r="CA25" s="640"/>
      <c r="CB25" s="640"/>
      <c r="CC25" s="640"/>
      <c r="CD25" s="640"/>
      <c r="CE25" s="640"/>
      <c r="CF25" s="640"/>
      <c r="CG25" s="640"/>
      <c r="CH25" s="640"/>
      <c r="CI25" s="640"/>
      <c r="CJ25" s="640"/>
      <c r="CK25" s="640"/>
      <c r="CL25" s="640"/>
      <c r="CM25" s="640"/>
      <c r="CN25" s="640"/>
      <c r="CO25" s="640"/>
      <c r="CP25" s="640"/>
      <c r="CQ25" s="640"/>
      <c r="CR25" s="640"/>
      <c r="CS25" s="640"/>
      <c r="CT25" s="640"/>
      <c r="CU25" s="640"/>
      <c r="CV25" s="640"/>
      <c r="CW25" s="640"/>
      <c r="CX25" s="640"/>
      <c r="CY25" s="640"/>
      <c r="CZ25" s="640"/>
      <c r="DA25" s="640"/>
      <c r="DB25" s="640"/>
      <c r="DC25" s="640"/>
      <c r="DD25" s="641"/>
    </row>
    <row r="26" spans="1:108" s="34" customFormat="1" ht="22.5" customHeight="1" hidden="1">
      <c r="A26" s="651">
        <v>4</v>
      </c>
      <c r="B26" s="652"/>
      <c r="C26" s="652"/>
      <c r="D26" s="652"/>
      <c r="E26" s="653" t="s">
        <v>221</v>
      </c>
      <c r="F26" s="654"/>
      <c r="G26" s="654"/>
      <c r="H26" s="654"/>
      <c r="I26" s="654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5"/>
      <c r="U26" s="640" t="s">
        <v>242</v>
      </c>
      <c r="V26" s="640"/>
      <c r="W26" s="640"/>
      <c r="X26" s="640"/>
      <c r="Y26" s="640"/>
      <c r="Z26" s="640"/>
      <c r="AA26" s="640"/>
      <c r="AB26" s="640"/>
      <c r="AC26" s="640"/>
      <c r="AD26" s="640"/>
      <c r="AE26" s="640"/>
      <c r="AF26" s="640"/>
      <c r="AG26" s="640"/>
      <c r="AH26" s="640"/>
      <c r="AI26" s="640"/>
      <c r="AJ26" s="640"/>
      <c r="AK26" s="640"/>
      <c r="AL26" s="640"/>
      <c r="AM26" s="640"/>
      <c r="AN26" s="640"/>
      <c r="AO26" s="640"/>
      <c r="AP26" s="640"/>
      <c r="AQ26" s="640"/>
      <c r="AR26" s="640"/>
      <c r="AS26" s="640"/>
      <c r="AT26" s="640"/>
      <c r="AU26" s="640"/>
      <c r="AV26" s="640"/>
      <c r="AW26" s="640">
        <v>2013</v>
      </c>
      <c r="AX26" s="640"/>
      <c r="AY26" s="640"/>
      <c r="AZ26" s="640"/>
      <c r="BA26" s="640"/>
      <c r="BB26" s="640"/>
      <c r="BC26" s="640"/>
      <c r="BD26" s="640"/>
      <c r="BE26" s="640"/>
      <c r="BF26" s="640"/>
      <c r="BG26" s="640">
        <v>2015</v>
      </c>
      <c r="BH26" s="640"/>
      <c r="BI26" s="640"/>
      <c r="BJ26" s="640"/>
      <c r="BK26" s="640"/>
      <c r="BL26" s="640"/>
      <c r="BM26" s="640"/>
      <c r="BN26" s="640"/>
      <c r="BO26" s="640"/>
      <c r="BP26" s="640"/>
      <c r="BQ26" s="640" t="s">
        <v>261</v>
      </c>
      <c r="BR26" s="640"/>
      <c r="BS26" s="640"/>
      <c r="BT26" s="640"/>
      <c r="BU26" s="640"/>
      <c r="BV26" s="640"/>
      <c r="BW26" s="640"/>
      <c r="BX26" s="640"/>
      <c r="BY26" s="640"/>
      <c r="BZ26" s="640"/>
      <c r="CA26" s="640"/>
      <c r="CB26" s="640"/>
      <c r="CC26" s="640"/>
      <c r="CD26" s="640"/>
      <c r="CE26" s="640"/>
      <c r="CF26" s="640"/>
      <c r="CG26" s="640"/>
      <c r="CH26" s="640"/>
      <c r="CI26" s="640"/>
      <c r="CJ26" s="640"/>
      <c r="CK26" s="640" t="s">
        <v>261</v>
      </c>
      <c r="CL26" s="640"/>
      <c r="CM26" s="640"/>
      <c r="CN26" s="640"/>
      <c r="CO26" s="640"/>
      <c r="CP26" s="640"/>
      <c r="CQ26" s="640"/>
      <c r="CR26" s="640"/>
      <c r="CS26" s="640"/>
      <c r="CT26" s="640"/>
      <c r="CU26" s="640" t="s">
        <v>261</v>
      </c>
      <c r="CV26" s="640"/>
      <c r="CW26" s="640"/>
      <c r="CX26" s="640"/>
      <c r="CY26" s="640"/>
      <c r="CZ26" s="640"/>
      <c r="DA26" s="640"/>
      <c r="DB26" s="640"/>
      <c r="DC26" s="640"/>
      <c r="DD26" s="641"/>
    </row>
    <row r="27" spans="1:108" s="34" customFormat="1" ht="33.75" customHeight="1">
      <c r="A27" s="651">
        <v>6</v>
      </c>
      <c r="B27" s="652"/>
      <c r="C27" s="652"/>
      <c r="D27" s="652"/>
      <c r="E27" s="653" t="s">
        <v>222</v>
      </c>
      <c r="F27" s="654"/>
      <c r="G27" s="654"/>
      <c r="H27" s="654"/>
      <c r="I27" s="654"/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5"/>
      <c r="U27" s="640"/>
      <c r="V27" s="640"/>
      <c r="W27" s="640"/>
      <c r="X27" s="640"/>
      <c r="Y27" s="640"/>
      <c r="Z27" s="640"/>
      <c r="AA27" s="640"/>
      <c r="AB27" s="640"/>
      <c r="AC27" s="640"/>
      <c r="AD27" s="640"/>
      <c r="AE27" s="640"/>
      <c r="AF27" s="640"/>
      <c r="AG27" s="640"/>
      <c r="AH27" s="640"/>
      <c r="AI27" s="640"/>
      <c r="AJ27" s="640"/>
      <c r="AK27" s="640"/>
      <c r="AL27" s="640"/>
      <c r="AM27" s="640"/>
      <c r="AN27" s="640"/>
      <c r="AO27" s="640"/>
      <c r="AP27" s="640"/>
      <c r="AQ27" s="640"/>
      <c r="AR27" s="640"/>
      <c r="AS27" s="640"/>
      <c r="AT27" s="640"/>
      <c r="AU27" s="640"/>
      <c r="AV27" s="640"/>
      <c r="AW27" s="640">
        <v>2013</v>
      </c>
      <c r="AX27" s="640"/>
      <c r="AY27" s="640"/>
      <c r="AZ27" s="640"/>
      <c r="BA27" s="640"/>
      <c r="BB27" s="640"/>
      <c r="BC27" s="640"/>
      <c r="BD27" s="640"/>
      <c r="BE27" s="640"/>
      <c r="BF27" s="640"/>
      <c r="BG27" s="640" t="s">
        <v>347</v>
      </c>
      <c r="BH27" s="640"/>
      <c r="BI27" s="640"/>
      <c r="BJ27" s="640"/>
      <c r="BK27" s="640"/>
      <c r="BL27" s="640"/>
      <c r="BM27" s="640"/>
      <c r="BN27" s="640"/>
      <c r="BO27" s="640"/>
      <c r="BP27" s="640"/>
      <c r="BQ27" s="640" t="s">
        <v>261</v>
      </c>
      <c r="BR27" s="640"/>
      <c r="BS27" s="640"/>
      <c r="BT27" s="640"/>
      <c r="BU27" s="640"/>
      <c r="BV27" s="640"/>
      <c r="BW27" s="640"/>
      <c r="BX27" s="640"/>
      <c r="BY27" s="640"/>
      <c r="BZ27" s="640"/>
      <c r="CA27" s="640"/>
      <c r="CB27" s="640"/>
      <c r="CC27" s="640"/>
      <c r="CD27" s="640"/>
      <c r="CE27" s="640"/>
      <c r="CF27" s="640"/>
      <c r="CG27" s="640"/>
      <c r="CH27" s="640"/>
      <c r="CI27" s="640"/>
      <c r="CJ27" s="640"/>
      <c r="CK27" s="640"/>
      <c r="CL27" s="640"/>
      <c r="CM27" s="640"/>
      <c r="CN27" s="640"/>
      <c r="CO27" s="640"/>
      <c r="CP27" s="640"/>
      <c r="CQ27" s="640"/>
      <c r="CR27" s="640"/>
      <c r="CS27" s="640"/>
      <c r="CT27" s="640"/>
      <c r="CU27" s="640"/>
      <c r="CV27" s="640"/>
      <c r="CW27" s="640"/>
      <c r="CX27" s="640"/>
      <c r="CY27" s="640"/>
      <c r="CZ27" s="640"/>
      <c r="DA27" s="640"/>
      <c r="DB27" s="640"/>
      <c r="DC27" s="640"/>
      <c r="DD27" s="641"/>
    </row>
    <row r="28" spans="1:108" s="34" customFormat="1" ht="33.75" customHeight="1">
      <c r="A28" s="651">
        <v>7</v>
      </c>
      <c r="B28" s="652"/>
      <c r="C28" s="652"/>
      <c r="D28" s="652"/>
      <c r="E28" s="653" t="s">
        <v>314</v>
      </c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5"/>
      <c r="U28" s="640"/>
      <c r="V28" s="640"/>
      <c r="W28" s="640"/>
      <c r="X28" s="640"/>
      <c r="Y28" s="640"/>
      <c r="Z28" s="640"/>
      <c r="AA28" s="640"/>
      <c r="AB28" s="640"/>
      <c r="AC28" s="640"/>
      <c r="AD28" s="640"/>
      <c r="AE28" s="640"/>
      <c r="AF28" s="640"/>
      <c r="AG28" s="640"/>
      <c r="AH28" s="640"/>
      <c r="AI28" s="640"/>
      <c r="AJ28" s="640"/>
      <c r="AK28" s="640"/>
      <c r="AL28" s="640"/>
      <c r="AM28" s="640"/>
      <c r="AN28" s="640"/>
      <c r="AO28" s="640"/>
      <c r="AP28" s="640"/>
      <c r="AQ28" s="640"/>
      <c r="AR28" s="640"/>
      <c r="AS28" s="640"/>
      <c r="AT28" s="640"/>
      <c r="AU28" s="640"/>
      <c r="AV28" s="640"/>
      <c r="AW28" s="640">
        <v>2016</v>
      </c>
      <c r="AX28" s="640"/>
      <c r="AY28" s="640"/>
      <c r="AZ28" s="640"/>
      <c r="BA28" s="640"/>
      <c r="BB28" s="640"/>
      <c r="BC28" s="640"/>
      <c r="BD28" s="640"/>
      <c r="BE28" s="640"/>
      <c r="BF28" s="640"/>
      <c r="BG28" s="640">
        <v>2018</v>
      </c>
      <c r="BH28" s="640"/>
      <c r="BI28" s="640"/>
      <c r="BJ28" s="640"/>
      <c r="BK28" s="640"/>
      <c r="BL28" s="640"/>
      <c r="BM28" s="640"/>
      <c r="BN28" s="640"/>
      <c r="BO28" s="640"/>
      <c r="BP28" s="640"/>
      <c r="BQ28" s="640" t="s">
        <v>261</v>
      </c>
      <c r="BR28" s="640"/>
      <c r="BS28" s="640"/>
      <c r="BT28" s="640"/>
      <c r="BU28" s="640"/>
      <c r="BV28" s="640"/>
      <c r="BW28" s="640"/>
      <c r="BX28" s="640"/>
      <c r="BY28" s="640"/>
      <c r="BZ28" s="640"/>
      <c r="CA28" s="640"/>
      <c r="CB28" s="640"/>
      <c r="CC28" s="640"/>
      <c r="CD28" s="640"/>
      <c r="CE28" s="640"/>
      <c r="CF28" s="640"/>
      <c r="CG28" s="640"/>
      <c r="CH28" s="640"/>
      <c r="CI28" s="640"/>
      <c r="CJ28" s="640"/>
      <c r="CK28" s="640"/>
      <c r="CL28" s="640"/>
      <c r="CM28" s="640"/>
      <c r="CN28" s="640"/>
      <c r="CO28" s="640"/>
      <c r="CP28" s="640"/>
      <c r="CQ28" s="640"/>
      <c r="CR28" s="640"/>
      <c r="CS28" s="640"/>
      <c r="CT28" s="640"/>
      <c r="CU28" s="640"/>
      <c r="CV28" s="640"/>
      <c r="CW28" s="640"/>
      <c r="CX28" s="640"/>
      <c r="CY28" s="640"/>
      <c r="CZ28" s="640"/>
      <c r="DA28" s="640"/>
      <c r="DB28" s="640"/>
      <c r="DC28" s="640"/>
      <c r="DD28" s="641"/>
    </row>
    <row r="29" spans="1:108" s="34" customFormat="1" ht="51.75" customHeight="1">
      <c r="A29" s="665">
        <v>8</v>
      </c>
      <c r="B29" s="666"/>
      <c r="C29" s="666"/>
      <c r="D29" s="666"/>
      <c r="E29" s="653" t="s">
        <v>297</v>
      </c>
      <c r="F29" s="654"/>
      <c r="G29" s="654"/>
      <c r="H29" s="654"/>
      <c r="I29" s="654"/>
      <c r="J29" s="654"/>
      <c r="K29" s="654"/>
      <c r="L29" s="654"/>
      <c r="M29" s="654"/>
      <c r="N29" s="654"/>
      <c r="O29" s="654"/>
      <c r="P29" s="654"/>
      <c r="Q29" s="654"/>
      <c r="R29" s="654"/>
      <c r="S29" s="654"/>
      <c r="T29" s="655"/>
      <c r="U29" s="650"/>
      <c r="V29" s="650"/>
      <c r="W29" s="650"/>
      <c r="X29" s="650"/>
      <c r="Y29" s="650"/>
      <c r="Z29" s="650"/>
      <c r="AA29" s="650"/>
      <c r="AB29" s="650"/>
      <c r="AC29" s="650"/>
      <c r="AD29" s="650"/>
      <c r="AE29" s="650"/>
      <c r="AF29" s="650"/>
      <c r="AG29" s="650"/>
      <c r="AH29" s="650"/>
      <c r="AI29" s="650"/>
      <c r="AJ29" s="650"/>
      <c r="AK29" s="650"/>
      <c r="AL29" s="650"/>
      <c r="AM29" s="650"/>
      <c r="AN29" s="650"/>
      <c r="AO29" s="650"/>
      <c r="AP29" s="650"/>
      <c r="AQ29" s="650"/>
      <c r="AR29" s="650"/>
      <c r="AS29" s="650"/>
      <c r="AT29" s="650"/>
      <c r="AU29" s="650"/>
      <c r="AV29" s="650"/>
      <c r="AW29" s="650">
        <v>2015</v>
      </c>
      <c r="AX29" s="650"/>
      <c r="AY29" s="650"/>
      <c r="AZ29" s="650"/>
      <c r="BA29" s="650"/>
      <c r="BB29" s="650"/>
      <c r="BC29" s="650"/>
      <c r="BD29" s="650"/>
      <c r="BE29" s="650"/>
      <c r="BF29" s="650"/>
      <c r="BG29" s="650">
        <v>2018</v>
      </c>
      <c r="BH29" s="650"/>
      <c r="BI29" s="650"/>
      <c r="BJ29" s="650"/>
      <c r="BK29" s="650"/>
      <c r="BL29" s="650"/>
      <c r="BM29" s="650"/>
      <c r="BN29" s="650"/>
      <c r="BO29" s="650"/>
      <c r="BP29" s="650"/>
      <c r="BQ29" s="650" t="s">
        <v>261</v>
      </c>
      <c r="BR29" s="650"/>
      <c r="BS29" s="650"/>
      <c r="BT29" s="650"/>
      <c r="BU29" s="650"/>
      <c r="BV29" s="650"/>
      <c r="BW29" s="650"/>
      <c r="BX29" s="650"/>
      <c r="BY29" s="650"/>
      <c r="BZ29" s="650"/>
      <c r="CA29" s="650"/>
      <c r="CB29" s="650"/>
      <c r="CC29" s="650"/>
      <c r="CD29" s="650"/>
      <c r="CE29" s="650"/>
      <c r="CF29" s="650"/>
      <c r="CG29" s="650"/>
      <c r="CH29" s="650"/>
      <c r="CI29" s="650"/>
      <c r="CJ29" s="650"/>
      <c r="CK29" s="650" t="s">
        <v>261</v>
      </c>
      <c r="CL29" s="650"/>
      <c r="CM29" s="650"/>
      <c r="CN29" s="650"/>
      <c r="CO29" s="650"/>
      <c r="CP29" s="650"/>
      <c r="CQ29" s="650"/>
      <c r="CR29" s="650"/>
      <c r="CS29" s="650"/>
      <c r="CT29" s="650"/>
      <c r="CU29" s="650" t="s">
        <v>261</v>
      </c>
      <c r="CV29" s="650"/>
      <c r="CW29" s="650"/>
      <c r="CX29" s="650"/>
      <c r="CY29" s="650"/>
      <c r="CZ29" s="650"/>
      <c r="DA29" s="650"/>
      <c r="DB29" s="650"/>
      <c r="DC29" s="650"/>
      <c r="DD29" s="667"/>
    </row>
    <row r="30" spans="1:108" s="34" customFormat="1" ht="51.75" customHeight="1">
      <c r="A30" s="665">
        <v>9</v>
      </c>
      <c r="B30" s="666"/>
      <c r="C30" s="666"/>
      <c r="D30" s="666"/>
      <c r="E30" s="653" t="s">
        <v>254</v>
      </c>
      <c r="F30" s="654"/>
      <c r="G30" s="654"/>
      <c r="H30" s="654"/>
      <c r="I30" s="654"/>
      <c r="J30" s="654"/>
      <c r="K30" s="654"/>
      <c r="L30" s="654"/>
      <c r="M30" s="654"/>
      <c r="N30" s="654"/>
      <c r="O30" s="654"/>
      <c r="P30" s="654"/>
      <c r="Q30" s="654"/>
      <c r="R30" s="654"/>
      <c r="S30" s="654"/>
      <c r="T30" s="655"/>
      <c r="U30" s="650"/>
      <c r="V30" s="650"/>
      <c r="W30" s="650"/>
      <c r="X30" s="650"/>
      <c r="Y30" s="650"/>
      <c r="Z30" s="650"/>
      <c r="AA30" s="650"/>
      <c r="AB30" s="650"/>
      <c r="AC30" s="650"/>
      <c r="AD30" s="650"/>
      <c r="AE30" s="650"/>
      <c r="AF30" s="650"/>
      <c r="AG30" s="650"/>
      <c r="AH30" s="650"/>
      <c r="AI30" s="650"/>
      <c r="AJ30" s="650"/>
      <c r="AK30" s="650"/>
      <c r="AL30" s="650"/>
      <c r="AM30" s="650"/>
      <c r="AN30" s="650"/>
      <c r="AO30" s="650">
        <v>2.5</v>
      </c>
      <c r="AP30" s="650"/>
      <c r="AQ30" s="650"/>
      <c r="AR30" s="650"/>
      <c r="AS30" s="650"/>
      <c r="AT30" s="650"/>
      <c r="AU30" s="650"/>
      <c r="AV30" s="650"/>
      <c r="AW30" s="650">
        <v>2013</v>
      </c>
      <c r="AX30" s="650"/>
      <c r="AY30" s="650"/>
      <c r="AZ30" s="650"/>
      <c r="BA30" s="650"/>
      <c r="BB30" s="650"/>
      <c r="BC30" s="650"/>
      <c r="BD30" s="650"/>
      <c r="BE30" s="650"/>
      <c r="BF30" s="650"/>
      <c r="BG30" s="650">
        <v>2016</v>
      </c>
      <c r="BH30" s="650"/>
      <c r="BI30" s="650"/>
      <c r="BJ30" s="650"/>
      <c r="BK30" s="650"/>
      <c r="BL30" s="650"/>
      <c r="BM30" s="650"/>
      <c r="BN30" s="650"/>
      <c r="BO30" s="650"/>
      <c r="BP30" s="650"/>
      <c r="BQ30" s="650" t="s">
        <v>261</v>
      </c>
      <c r="BR30" s="650"/>
      <c r="BS30" s="650"/>
      <c r="BT30" s="650"/>
      <c r="BU30" s="650"/>
      <c r="BV30" s="650"/>
      <c r="BW30" s="650"/>
      <c r="BX30" s="650"/>
      <c r="BY30" s="650"/>
      <c r="BZ30" s="650"/>
      <c r="CA30" s="650"/>
      <c r="CB30" s="650"/>
      <c r="CC30" s="650"/>
      <c r="CD30" s="650"/>
      <c r="CE30" s="650"/>
      <c r="CF30" s="650"/>
      <c r="CG30" s="650"/>
      <c r="CH30" s="650"/>
      <c r="CI30" s="650"/>
      <c r="CJ30" s="650"/>
      <c r="CK30" s="650"/>
      <c r="CL30" s="650"/>
      <c r="CM30" s="650"/>
      <c r="CN30" s="650"/>
      <c r="CO30" s="650"/>
      <c r="CP30" s="650"/>
      <c r="CQ30" s="650"/>
      <c r="CR30" s="650"/>
      <c r="CS30" s="650"/>
      <c r="CT30" s="650"/>
      <c r="CU30" s="650"/>
      <c r="CV30" s="650"/>
      <c r="CW30" s="650"/>
      <c r="CX30" s="650"/>
      <c r="CY30" s="650"/>
      <c r="CZ30" s="650"/>
      <c r="DA30" s="650"/>
      <c r="DB30" s="650"/>
      <c r="DC30" s="650"/>
      <c r="DD30" s="667"/>
    </row>
    <row r="31" spans="1:108" s="34" customFormat="1" ht="51.75" customHeight="1">
      <c r="A31" s="651">
        <v>10</v>
      </c>
      <c r="B31" s="652"/>
      <c r="C31" s="652"/>
      <c r="D31" s="652"/>
      <c r="E31" s="653" t="s">
        <v>332</v>
      </c>
      <c r="F31" s="654"/>
      <c r="G31" s="654"/>
      <c r="H31" s="654"/>
      <c r="I31" s="654"/>
      <c r="J31" s="654"/>
      <c r="K31" s="654"/>
      <c r="L31" s="654"/>
      <c r="M31" s="654"/>
      <c r="N31" s="654"/>
      <c r="O31" s="654"/>
      <c r="P31" s="654"/>
      <c r="Q31" s="654"/>
      <c r="R31" s="654"/>
      <c r="S31" s="654"/>
      <c r="T31" s="655"/>
      <c r="U31" s="640"/>
      <c r="V31" s="640"/>
      <c r="W31" s="640"/>
      <c r="X31" s="640"/>
      <c r="Y31" s="640"/>
      <c r="Z31" s="640"/>
      <c r="AA31" s="640"/>
      <c r="AB31" s="640"/>
      <c r="AC31" s="640"/>
      <c r="AD31" s="640"/>
      <c r="AE31" s="640"/>
      <c r="AF31" s="640"/>
      <c r="AG31" s="640"/>
      <c r="AH31" s="640"/>
      <c r="AI31" s="640"/>
      <c r="AJ31" s="640"/>
      <c r="AK31" s="640"/>
      <c r="AL31" s="640"/>
      <c r="AM31" s="640"/>
      <c r="AN31" s="640"/>
      <c r="AO31" s="640">
        <v>2.5</v>
      </c>
      <c r="AP31" s="640"/>
      <c r="AQ31" s="640"/>
      <c r="AR31" s="640"/>
      <c r="AS31" s="640"/>
      <c r="AT31" s="640"/>
      <c r="AU31" s="640"/>
      <c r="AV31" s="640"/>
      <c r="AW31" s="640">
        <v>2016</v>
      </c>
      <c r="AX31" s="640"/>
      <c r="AY31" s="640"/>
      <c r="AZ31" s="640"/>
      <c r="BA31" s="640"/>
      <c r="BB31" s="640"/>
      <c r="BC31" s="640"/>
      <c r="BD31" s="640"/>
      <c r="BE31" s="640"/>
      <c r="BF31" s="640"/>
      <c r="BG31" s="640">
        <v>2017</v>
      </c>
      <c r="BH31" s="640"/>
      <c r="BI31" s="640"/>
      <c r="BJ31" s="640"/>
      <c r="BK31" s="640"/>
      <c r="BL31" s="640"/>
      <c r="BM31" s="640"/>
      <c r="BN31" s="640"/>
      <c r="BO31" s="640"/>
      <c r="BP31" s="640"/>
      <c r="BQ31" s="640" t="s">
        <v>261</v>
      </c>
      <c r="BR31" s="640"/>
      <c r="BS31" s="640"/>
      <c r="BT31" s="640"/>
      <c r="BU31" s="640"/>
      <c r="BV31" s="640"/>
      <c r="BW31" s="640"/>
      <c r="BX31" s="640"/>
      <c r="BY31" s="640"/>
      <c r="BZ31" s="640"/>
      <c r="CA31" s="640"/>
      <c r="CB31" s="640"/>
      <c r="CC31" s="640"/>
      <c r="CD31" s="640"/>
      <c r="CE31" s="640"/>
      <c r="CF31" s="640"/>
      <c r="CG31" s="640"/>
      <c r="CH31" s="640"/>
      <c r="CI31" s="640"/>
      <c r="CJ31" s="640"/>
      <c r="CK31" s="640"/>
      <c r="CL31" s="640"/>
      <c r="CM31" s="640"/>
      <c r="CN31" s="640"/>
      <c r="CO31" s="640"/>
      <c r="CP31" s="640"/>
      <c r="CQ31" s="640"/>
      <c r="CR31" s="640"/>
      <c r="CS31" s="640"/>
      <c r="CT31" s="640"/>
      <c r="CU31" s="640"/>
      <c r="CV31" s="640"/>
      <c r="CW31" s="640"/>
      <c r="CX31" s="640"/>
      <c r="CY31" s="640"/>
      <c r="CZ31" s="640"/>
      <c r="DA31" s="640"/>
      <c r="DB31" s="640"/>
      <c r="DC31" s="640"/>
      <c r="DD31" s="641"/>
    </row>
    <row r="32" spans="1:108" s="34" customFormat="1" ht="51.75" customHeight="1">
      <c r="A32" s="651">
        <v>11</v>
      </c>
      <c r="B32" s="652"/>
      <c r="C32" s="652"/>
      <c r="D32" s="652"/>
      <c r="E32" s="653" t="s">
        <v>229</v>
      </c>
      <c r="F32" s="654"/>
      <c r="G32" s="654"/>
      <c r="H32" s="654"/>
      <c r="I32" s="654"/>
      <c r="J32" s="654"/>
      <c r="K32" s="654"/>
      <c r="L32" s="654"/>
      <c r="M32" s="654"/>
      <c r="N32" s="654"/>
      <c r="O32" s="654"/>
      <c r="P32" s="654"/>
      <c r="Q32" s="654"/>
      <c r="R32" s="654"/>
      <c r="S32" s="654"/>
      <c r="T32" s="655"/>
      <c r="U32" s="640"/>
      <c r="V32" s="640"/>
      <c r="W32" s="640"/>
      <c r="X32" s="640"/>
      <c r="Y32" s="640"/>
      <c r="Z32" s="640"/>
      <c r="AA32" s="640"/>
      <c r="AB32" s="640"/>
      <c r="AC32" s="640"/>
      <c r="AD32" s="640"/>
      <c r="AE32" s="640"/>
      <c r="AF32" s="640"/>
      <c r="AG32" s="640"/>
      <c r="AH32" s="640"/>
      <c r="AI32" s="640"/>
      <c r="AJ32" s="640"/>
      <c r="AK32" s="640"/>
      <c r="AL32" s="640"/>
      <c r="AM32" s="640"/>
      <c r="AN32" s="640"/>
      <c r="AO32" s="640">
        <v>2.5</v>
      </c>
      <c r="AP32" s="640"/>
      <c r="AQ32" s="640"/>
      <c r="AR32" s="640"/>
      <c r="AS32" s="640"/>
      <c r="AT32" s="640"/>
      <c r="AU32" s="640"/>
      <c r="AV32" s="640"/>
      <c r="AW32" s="640">
        <v>2016</v>
      </c>
      <c r="AX32" s="640"/>
      <c r="AY32" s="640"/>
      <c r="AZ32" s="640"/>
      <c r="BA32" s="640"/>
      <c r="BB32" s="640"/>
      <c r="BC32" s="640"/>
      <c r="BD32" s="640"/>
      <c r="BE32" s="640"/>
      <c r="BF32" s="640"/>
      <c r="BG32" s="640">
        <v>2017</v>
      </c>
      <c r="BH32" s="640"/>
      <c r="BI32" s="640"/>
      <c r="BJ32" s="640"/>
      <c r="BK32" s="640"/>
      <c r="BL32" s="640"/>
      <c r="BM32" s="640"/>
      <c r="BN32" s="640"/>
      <c r="BO32" s="640"/>
      <c r="BP32" s="640"/>
      <c r="BQ32" s="640"/>
      <c r="BR32" s="640"/>
      <c r="BS32" s="640"/>
      <c r="BT32" s="640"/>
      <c r="BU32" s="640"/>
      <c r="BV32" s="640"/>
      <c r="BW32" s="640"/>
      <c r="BX32" s="640"/>
      <c r="BY32" s="640"/>
      <c r="BZ32" s="640"/>
      <c r="CA32" s="640"/>
      <c r="CB32" s="640"/>
      <c r="CC32" s="640"/>
      <c r="CD32" s="640"/>
      <c r="CE32" s="640"/>
      <c r="CF32" s="640"/>
      <c r="CG32" s="640"/>
      <c r="CH32" s="640"/>
      <c r="CI32" s="640"/>
      <c r="CJ32" s="640"/>
      <c r="CK32" s="640"/>
      <c r="CL32" s="640"/>
      <c r="CM32" s="640"/>
      <c r="CN32" s="640"/>
      <c r="CO32" s="640"/>
      <c r="CP32" s="640"/>
      <c r="CQ32" s="640"/>
      <c r="CR32" s="640"/>
      <c r="CS32" s="640"/>
      <c r="CT32" s="640"/>
      <c r="CU32" s="640"/>
      <c r="CV32" s="640"/>
      <c r="CW32" s="640"/>
      <c r="CX32" s="640"/>
      <c r="CY32" s="640"/>
      <c r="CZ32" s="640"/>
      <c r="DA32" s="640"/>
      <c r="DB32" s="640"/>
      <c r="DC32" s="640"/>
      <c r="DD32" s="641"/>
    </row>
    <row r="33" spans="1:108" s="34" customFormat="1" ht="57.75" customHeight="1" hidden="1">
      <c r="A33" s="651">
        <v>10</v>
      </c>
      <c r="B33" s="652"/>
      <c r="C33" s="652"/>
      <c r="D33" s="652"/>
      <c r="E33" s="653" t="s">
        <v>224</v>
      </c>
      <c r="F33" s="654"/>
      <c r="G33" s="654"/>
      <c r="H33" s="654"/>
      <c r="I33" s="654"/>
      <c r="J33" s="654"/>
      <c r="K33" s="654"/>
      <c r="L33" s="654"/>
      <c r="M33" s="654"/>
      <c r="N33" s="654"/>
      <c r="O33" s="654"/>
      <c r="P33" s="654"/>
      <c r="Q33" s="654"/>
      <c r="R33" s="654"/>
      <c r="S33" s="654"/>
      <c r="T33" s="655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640"/>
      <c r="AI33" s="640"/>
      <c r="AJ33" s="640"/>
      <c r="AK33" s="640"/>
      <c r="AL33" s="640"/>
      <c r="AM33" s="640"/>
      <c r="AN33" s="640"/>
      <c r="AO33" s="640"/>
      <c r="AP33" s="640"/>
      <c r="AQ33" s="640"/>
      <c r="AR33" s="640"/>
      <c r="AS33" s="640"/>
      <c r="AT33" s="640"/>
      <c r="AU33" s="640"/>
      <c r="AV33" s="640"/>
      <c r="AW33" s="640">
        <v>2015</v>
      </c>
      <c r="AX33" s="640"/>
      <c r="AY33" s="640"/>
      <c r="AZ33" s="640"/>
      <c r="BA33" s="640"/>
      <c r="BB33" s="640"/>
      <c r="BC33" s="640"/>
      <c r="BD33" s="640"/>
      <c r="BE33" s="640"/>
      <c r="BF33" s="640"/>
      <c r="BG33" s="640">
        <v>2016</v>
      </c>
      <c r="BH33" s="640"/>
      <c r="BI33" s="640"/>
      <c r="BJ33" s="640"/>
      <c r="BK33" s="640"/>
      <c r="BL33" s="640"/>
      <c r="BM33" s="640"/>
      <c r="BN33" s="640"/>
      <c r="BO33" s="640"/>
      <c r="BP33" s="640"/>
      <c r="BQ33" s="640"/>
      <c r="BR33" s="640"/>
      <c r="BS33" s="640"/>
      <c r="BT33" s="640"/>
      <c r="BU33" s="640"/>
      <c r="BV33" s="640"/>
      <c r="BW33" s="640"/>
      <c r="BX33" s="640"/>
      <c r="BY33" s="640"/>
      <c r="BZ33" s="640"/>
      <c r="CA33" s="640"/>
      <c r="CB33" s="640"/>
      <c r="CC33" s="640"/>
      <c r="CD33" s="640"/>
      <c r="CE33" s="640"/>
      <c r="CF33" s="640"/>
      <c r="CG33" s="640"/>
      <c r="CH33" s="640"/>
      <c r="CI33" s="640"/>
      <c r="CJ33" s="640"/>
      <c r="CK33" s="640"/>
      <c r="CL33" s="640"/>
      <c r="CM33" s="640"/>
      <c r="CN33" s="640"/>
      <c r="CO33" s="640"/>
      <c r="CP33" s="640"/>
      <c r="CQ33" s="640"/>
      <c r="CR33" s="640"/>
      <c r="CS33" s="640"/>
      <c r="CT33" s="640"/>
      <c r="CU33" s="640"/>
      <c r="CV33" s="640"/>
      <c r="CW33" s="640"/>
      <c r="CX33" s="640"/>
      <c r="CY33" s="640"/>
      <c r="CZ33" s="640"/>
      <c r="DA33" s="640"/>
      <c r="DB33" s="640"/>
      <c r="DC33" s="640"/>
      <c r="DD33" s="641"/>
    </row>
    <row r="34" spans="1:108" s="34" customFormat="1" ht="48.75" customHeight="1">
      <c r="A34" s="665">
        <v>12</v>
      </c>
      <c r="B34" s="666"/>
      <c r="C34" s="666"/>
      <c r="D34" s="666"/>
      <c r="E34" s="653" t="s">
        <v>223</v>
      </c>
      <c r="F34" s="654"/>
      <c r="G34" s="654"/>
      <c r="H34" s="654"/>
      <c r="I34" s="654"/>
      <c r="J34" s="654"/>
      <c r="K34" s="654"/>
      <c r="L34" s="654"/>
      <c r="M34" s="654"/>
      <c r="N34" s="654"/>
      <c r="O34" s="654"/>
      <c r="P34" s="654"/>
      <c r="Q34" s="654"/>
      <c r="R34" s="654"/>
      <c r="S34" s="654"/>
      <c r="T34" s="655"/>
      <c r="U34" s="650"/>
      <c r="V34" s="650"/>
      <c r="W34" s="650"/>
      <c r="X34" s="650"/>
      <c r="Y34" s="650"/>
      <c r="Z34" s="650"/>
      <c r="AA34" s="650"/>
      <c r="AB34" s="650"/>
      <c r="AC34" s="650"/>
      <c r="AD34" s="650"/>
      <c r="AE34" s="650"/>
      <c r="AF34" s="650"/>
      <c r="AG34" s="650"/>
      <c r="AH34" s="650"/>
      <c r="AI34" s="650"/>
      <c r="AJ34" s="650"/>
      <c r="AK34" s="650"/>
      <c r="AL34" s="650"/>
      <c r="AM34" s="650"/>
      <c r="AN34" s="650"/>
      <c r="AO34" s="650"/>
      <c r="AP34" s="650"/>
      <c r="AQ34" s="650"/>
      <c r="AR34" s="650"/>
      <c r="AS34" s="650"/>
      <c r="AT34" s="650"/>
      <c r="AU34" s="650"/>
      <c r="AV34" s="650"/>
      <c r="AW34" s="650">
        <v>2013</v>
      </c>
      <c r="AX34" s="650"/>
      <c r="AY34" s="650"/>
      <c r="AZ34" s="650"/>
      <c r="BA34" s="650"/>
      <c r="BB34" s="650"/>
      <c r="BC34" s="650"/>
      <c r="BD34" s="650"/>
      <c r="BE34" s="650"/>
      <c r="BF34" s="650"/>
      <c r="BG34" s="650"/>
      <c r="BH34" s="650"/>
      <c r="BI34" s="650"/>
      <c r="BJ34" s="650"/>
      <c r="BK34" s="650"/>
      <c r="BL34" s="650"/>
      <c r="BM34" s="650"/>
      <c r="BN34" s="650"/>
      <c r="BO34" s="650"/>
      <c r="BP34" s="650"/>
      <c r="BQ34" s="650"/>
      <c r="BR34" s="650"/>
      <c r="BS34" s="650"/>
      <c r="BT34" s="650"/>
      <c r="BU34" s="650"/>
      <c r="BV34" s="650"/>
      <c r="BW34" s="650"/>
      <c r="BX34" s="650"/>
      <c r="BY34" s="650"/>
      <c r="BZ34" s="650"/>
      <c r="CA34" s="650"/>
      <c r="CB34" s="650"/>
      <c r="CC34" s="650"/>
      <c r="CD34" s="650"/>
      <c r="CE34" s="650"/>
      <c r="CF34" s="650"/>
      <c r="CG34" s="650"/>
      <c r="CH34" s="650"/>
      <c r="CI34" s="650"/>
      <c r="CJ34" s="650"/>
      <c r="CK34" s="650"/>
      <c r="CL34" s="650"/>
      <c r="CM34" s="650"/>
      <c r="CN34" s="650"/>
      <c r="CO34" s="650"/>
      <c r="CP34" s="650"/>
      <c r="CQ34" s="650"/>
      <c r="CR34" s="650"/>
      <c r="CS34" s="650"/>
      <c r="CT34" s="650"/>
      <c r="CU34" s="650"/>
      <c r="CV34" s="650"/>
      <c r="CW34" s="650"/>
      <c r="CX34" s="650"/>
      <c r="CY34" s="650"/>
      <c r="CZ34" s="650"/>
      <c r="DA34" s="650"/>
      <c r="DB34" s="650"/>
      <c r="DC34" s="650"/>
      <c r="DD34" s="667"/>
    </row>
    <row r="35" spans="1:108" s="34" customFormat="1" ht="42" customHeight="1">
      <c r="A35" s="665">
        <v>13</v>
      </c>
      <c r="B35" s="666"/>
      <c r="C35" s="666"/>
      <c r="D35" s="666"/>
      <c r="E35" s="653" t="s">
        <v>296</v>
      </c>
      <c r="F35" s="654"/>
      <c r="G35" s="654"/>
      <c r="H35" s="654"/>
      <c r="I35" s="654"/>
      <c r="J35" s="654"/>
      <c r="K35" s="654"/>
      <c r="L35" s="654"/>
      <c r="M35" s="654"/>
      <c r="N35" s="654"/>
      <c r="O35" s="654"/>
      <c r="P35" s="654"/>
      <c r="Q35" s="654"/>
      <c r="R35" s="654"/>
      <c r="S35" s="654"/>
      <c r="T35" s="655"/>
      <c r="U35" s="650" t="s">
        <v>298</v>
      </c>
      <c r="V35" s="650"/>
      <c r="W35" s="650"/>
      <c r="X35" s="650"/>
      <c r="Y35" s="650"/>
      <c r="Z35" s="650"/>
      <c r="AA35" s="650"/>
      <c r="AB35" s="650"/>
      <c r="AC35" s="650"/>
      <c r="AD35" s="650"/>
      <c r="AE35" s="650"/>
      <c r="AF35" s="650"/>
      <c r="AG35" s="650"/>
      <c r="AH35" s="650"/>
      <c r="AI35" s="650"/>
      <c r="AJ35" s="650"/>
      <c r="AK35" s="650"/>
      <c r="AL35" s="650"/>
      <c r="AM35" s="650"/>
      <c r="AN35" s="650"/>
      <c r="AO35" s="650"/>
      <c r="AP35" s="650"/>
      <c r="AQ35" s="650"/>
      <c r="AR35" s="650"/>
      <c r="AS35" s="650"/>
      <c r="AT35" s="650"/>
      <c r="AU35" s="650"/>
      <c r="AV35" s="650"/>
      <c r="AW35" s="650">
        <v>2014</v>
      </c>
      <c r="AX35" s="650"/>
      <c r="AY35" s="650"/>
      <c r="AZ35" s="650"/>
      <c r="BA35" s="650"/>
      <c r="BB35" s="650"/>
      <c r="BC35" s="650"/>
      <c r="BD35" s="650"/>
      <c r="BE35" s="650"/>
      <c r="BF35" s="650"/>
      <c r="BG35" s="650">
        <v>2016</v>
      </c>
      <c r="BH35" s="650"/>
      <c r="BI35" s="650"/>
      <c r="BJ35" s="650"/>
      <c r="BK35" s="650"/>
      <c r="BL35" s="650"/>
      <c r="BM35" s="650"/>
      <c r="BN35" s="650"/>
      <c r="BO35" s="650"/>
      <c r="BP35" s="650"/>
      <c r="BQ35" s="650" t="s">
        <v>261</v>
      </c>
      <c r="BR35" s="650"/>
      <c r="BS35" s="650"/>
      <c r="BT35" s="650"/>
      <c r="BU35" s="650"/>
      <c r="BV35" s="650"/>
      <c r="BW35" s="650"/>
      <c r="BX35" s="650"/>
      <c r="BY35" s="650"/>
      <c r="BZ35" s="650"/>
      <c r="CA35" s="650"/>
      <c r="CB35" s="650"/>
      <c r="CC35" s="650"/>
      <c r="CD35" s="650"/>
      <c r="CE35" s="650"/>
      <c r="CF35" s="650"/>
      <c r="CG35" s="650"/>
      <c r="CH35" s="650"/>
      <c r="CI35" s="650"/>
      <c r="CJ35" s="650"/>
      <c r="CK35" s="650" t="s">
        <v>261</v>
      </c>
      <c r="CL35" s="650"/>
      <c r="CM35" s="650"/>
      <c r="CN35" s="650"/>
      <c r="CO35" s="650"/>
      <c r="CP35" s="650"/>
      <c r="CQ35" s="650"/>
      <c r="CR35" s="650"/>
      <c r="CS35" s="650"/>
      <c r="CT35" s="650"/>
      <c r="CU35" s="650" t="s">
        <v>261</v>
      </c>
      <c r="CV35" s="650"/>
      <c r="CW35" s="650"/>
      <c r="CX35" s="650"/>
      <c r="CY35" s="650"/>
      <c r="CZ35" s="650"/>
      <c r="DA35" s="650"/>
      <c r="DB35" s="650"/>
      <c r="DC35" s="650"/>
      <c r="DD35" s="667"/>
    </row>
    <row r="36" spans="1:108" s="34" customFormat="1" ht="59.25" customHeight="1" hidden="1">
      <c r="A36" s="651">
        <v>13</v>
      </c>
      <c r="B36" s="652"/>
      <c r="C36" s="652"/>
      <c r="D36" s="652"/>
      <c r="E36" s="653" t="s">
        <v>288</v>
      </c>
      <c r="F36" s="654"/>
      <c r="G36" s="654"/>
      <c r="H36" s="654"/>
      <c r="I36" s="654"/>
      <c r="J36" s="654"/>
      <c r="K36" s="654"/>
      <c r="L36" s="654"/>
      <c r="M36" s="654"/>
      <c r="N36" s="654"/>
      <c r="O36" s="654"/>
      <c r="P36" s="654"/>
      <c r="Q36" s="654"/>
      <c r="R36" s="654"/>
      <c r="S36" s="654"/>
      <c r="T36" s="655"/>
      <c r="U36" s="640"/>
      <c r="V36" s="640"/>
      <c r="W36" s="640"/>
      <c r="X36" s="640"/>
      <c r="Y36" s="640"/>
      <c r="Z36" s="640"/>
      <c r="AA36" s="640"/>
      <c r="AB36" s="640"/>
      <c r="AC36" s="640"/>
      <c r="AD36" s="640"/>
      <c r="AE36" s="640"/>
      <c r="AF36" s="640"/>
      <c r="AG36" s="640"/>
      <c r="AH36" s="640"/>
      <c r="AI36" s="640"/>
      <c r="AJ36" s="640"/>
      <c r="AK36" s="640"/>
      <c r="AL36" s="640"/>
      <c r="AM36" s="640"/>
      <c r="AN36" s="640"/>
      <c r="AO36" s="640"/>
      <c r="AP36" s="640"/>
      <c r="AQ36" s="640"/>
      <c r="AR36" s="640"/>
      <c r="AS36" s="640"/>
      <c r="AT36" s="640"/>
      <c r="AU36" s="640"/>
      <c r="AV36" s="640"/>
      <c r="AW36" s="640">
        <v>2015</v>
      </c>
      <c r="AX36" s="640"/>
      <c r="AY36" s="640"/>
      <c r="AZ36" s="640"/>
      <c r="BA36" s="640"/>
      <c r="BB36" s="640"/>
      <c r="BC36" s="640"/>
      <c r="BD36" s="640"/>
      <c r="BE36" s="640"/>
      <c r="BF36" s="640"/>
      <c r="BG36" s="640">
        <v>2016</v>
      </c>
      <c r="BH36" s="640"/>
      <c r="BI36" s="640"/>
      <c r="BJ36" s="640"/>
      <c r="BK36" s="640"/>
      <c r="BL36" s="640"/>
      <c r="BM36" s="640"/>
      <c r="BN36" s="640"/>
      <c r="BO36" s="640"/>
      <c r="BP36" s="640"/>
      <c r="BQ36" s="640"/>
      <c r="BR36" s="640"/>
      <c r="BS36" s="640"/>
      <c r="BT36" s="640"/>
      <c r="BU36" s="640"/>
      <c r="BV36" s="640"/>
      <c r="BW36" s="640"/>
      <c r="BX36" s="640"/>
      <c r="BY36" s="640"/>
      <c r="BZ36" s="640"/>
      <c r="CA36" s="640"/>
      <c r="CB36" s="640"/>
      <c r="CC36" s="640"/>
      <c r="CD36" s="640"/>
      <c r="CE36" s="640"/>
      <c r="CF36" s="640"/>
      <c r="CG36" s="640"/>
      <c r="CH36" s="640"/>
      <c r="CI36" s="640"/>
      <c r="CJ36" s="640"/>
      <c r="CK36" s="640"/>
      <c r="CL36" s="640"/>
      <c r="CM36" s="640"/>
      <c r="CN36" s="640"/>
      <c r="CO36" s="640"/>
      <c r="CP36" s="640"/>
      <c r="CQ36" s="640"/>
      <c r="CR36" s="640"/>
      <c r="CS36" s="640"/>
      <c r="CT36" s="640"/>
      <c r="CU36" s="640"/>
      <c r="CV36" s="640"/>
      <c r="CW36" s="640"/>
      <c r="CX36" s="640"/>
      <c r="CY36" s="640"/>
      <c r="CZ36" s="640"/>
      <c r="DA36" s="640"/>
      <c r="DB36" s="640"/>
      <c r="DC36" s="640"/>
      <c r="DD36" s="641"/>
    </row>
    <row r="37" spans="1:108" s="34" customFormat="1" ht="93" customHeight="1" hidden="1">
      <c r="A37" s="651">
        <v>14</v>
      </c>
      <c r="B37" s="652"/>
      <c r="C37" s="652"/>
      <c r="D37" s="652"/>
      <c r="E37" s="653" t="s">
        <v>231</v>
      </c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654"/>
      <c r="Q37" s="654"/>
      <c r="R37" s="654"/>
      <c r="S37" s="654"/>
      <c r="T37" s="655"/>
      <c r="U37" s="640"/>
      <c r="V37" s="640"/>
      <c r="W37" s="640"/>
      <c r="X37" s="640"/>
      <c r="Y37" s="640"/>
      <c r="Z37" s="640"/>
      <c r="AA37" s="640"/>
      <c r="AB37" s="640"/>
      <c r="AC37" s="640"/>
      <c r="AD37" s="640"/>
      <c r="AE37" s="640"/>
      <c r="AF37" s="640"/>
      <c r="AG37" s="640"/>
      <c r="AH37" s="640"/>
      <c r="AI37" s="640"/>
      <c r="AJ37" s="640"/>
      <c r="AK37" s="640"/>
      <c r="AL37" s="640"/>
      <c r="AM37" s="640"/>
      <c r="AN37" s="640"/>
      <c r="AO37" s="640"/>
      <c r="AP37" s="640"/>
      <c r="AQ37" s="640"/>
      <c r="AR37" s="640"/>
      <c r="AS37" s="640"/>
      <c r="AT37" s="640"/>
      <c r="AU37" s="640"/>
      <c r="AV37" s="640"/>
      <c r="AW37" s="640">
        <v>2015</v>
      </c>
      <c r="AX37" s="640"/>
      <c r="AY37" s="640"/>
      <c r="AZ37" s="640"/>
      <c r="BA37" s="640"/>
      <c r="BB37" s="640"/>
      <c r="BC37" s="640"/>
      <c r="BD37" s="640"/>
      <c r="BE37" s="640"/>
      <c r="BF37" s="640"/>
      <c r="BG37" s="640">
        <v>2016</v>
      </c>
      <c r="BH37" s="640"/>
      <c r="BI37" s="640"/>
      <c r="BJ37" s="640"/>
      <c r="BK37" s="640"/>
      <c r="BL37" s="640"/>
      <c r="BM37" s="640"/>
      <c r="BN37" s="640"/>
      <c r="BO37" s="640"/>
      <c r="BP37" s="640"/>
      <c r="BQ37" s="640"/>
      <c r="BR37" s="640"/>
      <c r="BS37" s="640"/>
      <c r="BT37" s="640"/>
      <c r="BU37" s="640"/>
      <c r="BV37" s="640"/>
      <c r="BW37" s="640"/>
      <c r="BX37" s="640"/>
      <c r="BY37" s="640"/>
      <c r="BZ37" s="640"/>
      <c r="CA37" s="640"/>
      <c r="CB37" s="640"/>
      <c r="CC37" s="640"/>
      <c r="CD37" s="640"/>
      <c r="CE37" s="640"/>
      <c r="CF37" s="640"/>
      <c r="CG37" s="640"/>
      <c r="CH37" s="640"/>
      <c r="CI37" s="640"/>
      <c r="CJ37" s="640"/>
      <c r="CK37" s="640"/>
      <c r="CL37" s="640"/>
      <c r="CM37" s="640"/>
      <c r="CN37" s="640"/>
      <c r="CO37" s="640"/>
      <c r="CP37" s="640"/>
      <c r="CQ37" s="640"/>
      <c r="CR37" s="640"/>
      <c r="CS37" s="640"/>
      <c r="CT37" s="640"/>
      <c r="CU37" s="640"/>
      <c r="CV37" s="640"/>
      <c r="CW37" s="640"/>
      <c r="CX37" s="640"/>
      <c r="CY37" s="640"/>
      <c r="CZ37" s="640"/>
      <c r="DA37" s="640"/>
      <c r="DB37" s="640"/>
      <c r="DC37" s="640"/>
      <c r="DD37" s="641"/>
    </row>
    <row r="38" spans="1:108" s="34" customFormat="1" ht="135" customHeight="1" hidden="1">
      <c r="A38" s="651">
        <v>15</v>
      </c>
      <c r="B38" s="652"/>
      <c r="C38" s="652"/>
      <c r="D38" s="652"/>
      <c r="E38" s="653" t="s">
        <v>232</v>
      </c>
      <c r="F38" s="654"/>
      <c r="G38" s="654"/>
      <c r="H38" s="654"/>
      <c r="I38" s="654"/>
      <c r="J38" s="654"/>
      <c r="K38" s="654"/>
      <c r="L38" s="654"/>
      <c r="M38" s="654"/>
      <c r="N38" s="654"/>
      <c r="O38" s="654"/>
      <c r="P38" s="654"/>
      <c r="Q38" s="654"/>
      <c r="R38" s="654"/>
      <c r="S38" s="654"/>
      <c r="T38" s="655"/>
      <c r="U38" s="640"/>
      <c r="V38" s="640"/>
      <c r="W38" s="640"/>
      <c r="X38" s="640"/>
      <c r="Y38" s="640"/>
      <c r="Z38" s="640"/>
      <c r="AA38" s="640"/>
      <c r="AB38" s="640"/>
      <c r="AC38" s="640"/>
      <c r="AD38" s="640"/>
      <c r="AE38" s="640"/>
      <c r="AF38" s="640"/>
      <c r="AG38" s="640"/>
      <c r="AH38" s="640"/>
      <c r="AI38" s="640"/>
      <c r="AJ38" s="640"/>
      <c r="AK38" s="640"/>
      <c r="AL38" s="640"/>
      <c r="AM38" s="640"/>
      <c r="AN38" s="640"/>
      <c r="AO38" s="640"/>
      <c r="AP38" s="640"/>
      <c r="AQ38" s="640"/>
      <c r="AR38" s="640"/>
      <c r="AS38" s="640"/>
      <c r="AT38" s="640"/>
      <c r="AU38" s="640"/>
      <c r="AV38" s="640"/>
      <c r="AW38" s="640">
        <v>2015</v>
      </c>
      <c r="AX38" s="640"/>
      <c r="AY38" s="640"/>
      <c r="AZ38" s="640"/>
      <c r="BA38" s="640"/>
      <c r="BB38" s="640"/>
      <c r="BC38" s="640"/>
      <c r="BD38" s="640"/>
      <c r="BE38" s="640"/>
      <c r="BF38" s="640"/>
      <c r="BG38" s="640">
        <v>2016</v>
      </c>
      <c r="BH38" s="640"/>
      <c r="BI38" s="640"/>
      <c r="BJ38" s="640"/>
      <c r="BK38" s="640"/>
      <c r="BL38" s="640"/>
      <c r="BM38" s="640"/>
      <c r="BN38" s="640"/>
      <c r="BO38" s="640"/>
      <c r="BP38" s="640"/>
      <c r="BQ38" s="640"/>
      <c r="BR38" s="640"/>
      <c r="BS38" s="640"/>
      <c r="BT38" s="640"/>
      <c r="BU38" s="640"/>
      <c r="BV38" s="640"/>
      <c r="BW38" s="640"/>
      <c r="BX38" s="640"/>
      <c r="BY38" s="640"/>
      <c r="BZ38" s="640"/>
      <c r="CA38" s="640"/>
      <c r="CB38" s="640"/>
      <c r="CC38" s="640"/>
      <c r="CD38" s="640"/>
      <c r="CE38" s="640"/>
      <c r="CF38" s="640"/>
      <c r="CG38" s="640"/>
      <c r="CH38" s="640"/>
      <c r="CI38" s="640"/>
      <c r="CJ38" s="640"/>
      <c r="CK38" s="640"/>
      <c r="CL38" s="640"/>
      <c r="CM38" s="640"/>
      <c r="CN38" s="640"/>
      <c r="CO38" s="640"/>
      <c r="CP38" s="640"/>
      <c r="CQ38" s="640"/>
      <c r="CR38" s="640"/>
      <c r="CS38" s="640"/>
      <c r="CT38" s="640"/>
      <c r="CU38" s="640"/>
      <c r="CV38" s="640"/>
      <c r="CW38" s="640"/>
      <c r="CX38" s="640"/>
      <c r="CY38" s="640"/>
      <c r="CZ38" s="640"/>
      <c r="DA38" s="640"/>
      <c r="DB38" s="640"/>
      <c r="DC38" s="640"/>
      <c r="DD38" s="641"/>
    </row>
    <row r="39" spans="1:108" s="35" customFormat="1" ht="10.5" hidden="1" thickBot="1">
      <c r="A39" s="647"/>
      <c r="B39" s="648"/>
      <c r="C39" s="648"/>
      <c r="D39" s="648"/>
      <c r="E39" s="649"/>
      <c r="F39" s="649"/>
      <c r="G39" s="649"/>
      <c r="H39" s="649"/>
      <c r="I39" s="649"/>
      <c r="J39" s="649"/>
      <c r="K39" s="649"/>
      <c r="L39" s="649"/>
      <c r="M39" s="649"/>
      <c r="N39" s="649"/>
      <c r="O39" s="649"/>
      <c r="P39" s="649"/>
      <c r="Q39" s="649"/>
      <c r="R39" s="649"/>
      <c r="S39" s="649"/>
      <c r="T39" s="649"/>
      <c r="U39" s="639"/>
      <c r="V39" s="639"/>
      <c r="W39" s="639"/>
      <c r="X39" s="639"/>
      <c r="Y39" s="639"/>
      <c r="Z39" s="639"/>
      <c r="AA39" s="639"/>
      <c r="AB39" s="639"/>
      <c r="AC39" s="639"/>
      <c r="AD39" s="639"/>
      <c r="AE39" s="639"/>
      <c r="AF39" s="639"/>
      <c r="AG39" s="639"/>
      <c r="AH39" s="639"/>
      <c r="AI39" s="639"/>
      <c r="AJ39" s="639"/>
      <c r="AK39" s="639"/>
      <c r="AL39" s="639"/>
      <c r="AM39" s="639"/>
      <c r="AN39" s="639"/>
      <c r="AO39" s="639"/>
      <c r="AP39" s="639"/>
      <c r="AQ39" s="639"/>
      <c r="AR39" s="639"/>
      <c r="AS39" s="639"/>
      <c r="AT39" s="639"/>
      <c r="AU39" s="639"/>
      <c r="AV39" s="639"/>
      <c r="AW39" s="639"/>
      <c r="AX39" s="639"/>
      <c r="AY39" s="639"/>
      <c r="AZ39" s="639"/>
      <c r="BA39" s="639"/>
      <c r="BB39" s="639"/>
      <c r="BC39" s="639"/>
      <c r="BD39" s="639"/>
      <c r="BE39" s="639"/>
      <c r="BF39" s="639"/>
      <c r="BG39" s="639"/>
      <c r="BH39" s="639"/>
      <c r="BI39" s="639"/>
      <c r="BJ39" s="639"/>
      <c r="BK39" s="639"/>
      <c r="BL39" s="639"/>
      <c r="BM39" s="639"/>
      <c r="BN39" s="639"/>
      <c r="BO39" s="639"/>
      <c r="BP39" s="639"/>
      <c r="BQ39" s="639"/>
      <c r="BR39" s="639"/>
      <c r="BS39" s="639"/>
      <c r="BT39" s="639"/>
      <c r="BU39" s="639"/>
      <c r="BV39" s="639"/>
      <c r="BW39" s="639"/>
      <c r="BX39" s="639"/>
      <c r="BY39" s="639"/>
      <c r="BZ39" s="639"/>
      <c r="CA39" s="639"/>
      <c r="CB39" s="639"/>
      <c r="CC39" s="639"/>
      <c r="CD39" s="639"/>
      <c r="CE39" s="639"/>
      <c r="CF39" s="639"/>
      <c r="CG39" s="639"/>
      <c r="CH39" s="639"/>
      <c r="CI39" s="639"/>
      <c r="CJ39" s="639"/>
      <c r="CK39" s="639"/>
      <c r="CL39" s="639"/>
      <c r="CM39" s="639"/>
      <c r="CN39" s="639"/>
      <c r="CO39" s="639"/>
      <c r="CP39" s="639"/>
      <c r="CQ39" s="639"/>
      <c r="CR39" s="639"/>
      <c r="CS39" s="639"/>
      <c r="CT39" s="639"/>
      <c r="CU39" s="639"/>
      <c r="CV39" s="639"/>
      <c r="CW39" s="639"/>
      <c r="CX39" s="639"/>
      <c r="CY39" s="639"/>
      <c r="CZ39" s="639"/>
      <c r="DA39" s="639"/>
      <c r="DB39" s="639"/>
      <c r="DC39" s="639"/>
      <c r="DD39" s="644"/>
    </row>
    <row r="41" spans="10:87" ht="9.75">
      <c r="J41" s="1" t="s">
        <v>36</v>
      </c>
      <c r="CI41" s="1" t="s">
        <v>37</v>
      </c>
    </row>
  </sheetData>
  <sheetProtection/>
  <mergeCells count="268">
    <mergeCell ref="CU31:DD31"/>
    <mergeCell ref="A31:D31"/>
    <mergeCell ref="E31:T31"/>
    <mergeCell ref="U31:AD31"/>
    <mergeCell ref="AE31:AN31"/>
    <mergeCell ref="AO31:AV31"/>
    <mergeCell ref="AW31:BF31"/>
    <mergeCell ref="AW30:BF30"/>
    <mergeCell ref="BG30:BP30"/>
    <mergeCell ref="BQ30:BZ30"/>
    <mergeCell ref="CA30:CJ30"/>
    <mergeCell ref="CK30:CT30"/>
    <mergeCell ref="BG31:BP31"/>
    <mergeCell ref="BQ31:BZ31"/>
    <mergeCell ref="CA31:CJ31"/>
    <mergeCell ref="CK31:CT31"/>
    <mergeCell ref="CU30:DD30"/>
    <mergeCell ref="BG24:BP24"/>
    <mergeCell ref="BQ24:BZ24"/>
    <mergeCell ref="CA24:CJ24"/>
    <mergeCell ref="CK24:CT24"/>
    <mergeCell ref="CU24:DD24"/>
    <mergeCell ref="CA29:CJ29"/>
    <mergeCell ref="CK29:CT29"/>
    <mergeCell ref="CU29:DD29"/>
    <mergeCell ref="CK27:CT27"/>
    <mergeCell ref="A30:D30"/>
    <mergeCell ref="E30:T30"/>
    <mergeCell ref="U30:AD30"/>
    <mergeCell ref="AE30:AN30"/>
    <mergeCell ref="AO30:AV30"/>
    <mergeCell ref="A24:D24"/>
    <mergeCell ref="E24:T24"/>
    <mergeCell ref="U24:AD24"/>
    <mergeCell ref="AE24:AN24"/>
    <mergeCell ref="AO24:AV24"/>
    <mergeCell ref="AW24:BF24"/>
    <mergeCell ref="CA23:CJ23"/>
    <mergeCell ref="CK23:CT23"/>
    <mergeCell ref="CU23:DD23"/>
    <mergeCell ref="A32:D32"/>
    <mergeCell ref="E32:T32"/>
    <mergeCell ref="U32:AD32"/>
    <mergeCell ref="AE32:AN32"/>
    <mergeCell ref="AO32:AV32"/>
    <mergeCell ref="AW32:BF32"/>
    <mergeCell ref="BG32:BP32"/>
    <mergeCell ref="CK28:CT28"/>
    <mergeCell ref="CU28:DD28"/>
    <mergeCell ref="A23:D23"/>
    <mergeCell ref="E23:T23"/>
    <mergeCell ref="U23:AD23"/>
    <mergeCell ref="AE23:AN23"/>
    <mergeCell ref="AO23:AV23"/>
    <mergeCell ref="AW23:BF23"/>
    <mergeCell ref="BG23:BP23"/>
    <mergeCell ref="A28:D28"/>
    <mergeCell ref="E28:T28"/>
    <mergeCell ref="U28:AD28"/>
    <mergeCell ref="AE28:AN28"/>
    <mergeCell ref="AO28:AV28"/>
    <mergeCell ref="AW28:BF28"/>
    <mergeCell ref="A35:D35"/>
    <mergeCell ref="E35:T35"/>
    <mergeCell ref="U35:AD35"/>
    <mergeCell ref="AE35:AN35"/>
    <mergeCell ref="AO35:AV35"/>
    <mergeCell ref="BQ32:BZ32"/>
    <mergeCell ref="BG35:BP35"/>
    <mergeCell ref="BQ35:BZ35"/>
    <mergeCell ref="A33:D33"/>
    <mergeCell ref="E33:T33"/>
    <mergeCell ref="CK32:CT32"/>
    <mergeCell ref="CU32:DD32"/>
    <mergeCell ref="BG22:BP22"/>
    <mergeCell ref="BQ22:BZ22"/>
    <mergeCell ref="CA22:CJ22"/>
    <mergeCell ref="CK22:CT22"/>
    <mergeCell ref="CU22:DD22"/>
    <mergeCell ref="BG29:BP29"/>
    <mergeCell ref="BQ29:BZ29"/>
    <mergeCell ref="BQ23:BZ23"/>
    <mergeCell ref="AW38:BF38"/>
    <mergeCell ref="A22:D22"/>
    <mergeCell ref="E22:T22"/>
    <mergeCell ref="U22:AD22"/>
    <mergeCell ref="AE22:AN22"/>
    <mergeCell ref="AO22:AV22"/>
    <mergeCell ref="AW22:BF22"/>
    <mergeCell ref="AW35:BF35"/>
    <mergeCell ref="A37:D37"/>
    <mergeCell ref="E37:T37"/>
    <mergeCell ref="BG38:BP38"/>
    <mergeCell ref="BQ38:BZ38"/>
    <mergeCell ref="CA38:CJ38"/>
    <mergeCell ref="CK38:CT38"/>
    <mergeCell ref="CU38:DD38"/>
    <mergeCell ref="A38:D38"/>
    <mergeCell ref="E38:T38"/>
    <mergeCell ref="U38:AD38"/>
    <mergeCell ref="AE38:AN38"/>
    <mergeCell ref="AO38:AV38"/>
    <mergeCell ref="CU37:DD37"/>
    <mergeCell ref="BG36:BP36"/>
    <mergeCell ref="BQ36:BZ36"/>
    <mergeCell ref="CA36:CJ36"/>
    <mergeCell ref="CK36:CT36"/>
    <mergeCell ref="CU36:DD36"/>
    <mergeCell ref="BG37:BP37"/>
    <mergeCell ref="BQ37:BZ37"/>
    <mergeCell ref="CA37:CJ37"/>
    <mergeCell ref="CK37:CT37"/>
    <mergeCell ref="U37:AD37"/>
    <mergeCell ref="AE37:AN37"/>
    <mergeCell ref="AO37:AV37"/>
    <mergeCell ref="AW37:BF37"/>
    <mergeCell ref="A36:D36"/>
    <mergeCell ref="E36:T36"/>
    <mergeCell ref="U36:AD36"/>
    <mergeCell ref="AE36:AN36"/>
    <mergeCell ref="AO36:AV36"/>
    <mergeCell ref="AW36:BF36"/>
    <mergeCell ref="CA34:CJ34"/>
    <mergeCell ref="CK34:CT34"/>
    <mergeCell ref="CU34:DD34"/>
    <mergeCell ref="A34:D34"/>
    <mergeCell ref="E34:T34"/>
    <mergeCell ref="U34:AD34"/>
    <mergeCell ref="AE34:AN34"/>
    <mergeCell ref="AO34:AV34"/>
    <mergeCell ref="A29:D29"/>
    <mergeCell ref="CA35:CJ35"/>
    <mergeCell ref="CK35:CT35"/>
    <mergeCell ref="CU35:DD35"/>
    <mergeCell ref="AW33:BF33"/>
    <mergeCell ref="BG33:BP33"/>
    <mergeCell ref="BQ33:BZ33"/>
    <mergeCell ref="CA33:CJ33"/>
    <mergeCell ref="CK33:CT33"/>
    <mergeCell ref="CU33:DD33"/>
    <mergeCell ref="U33:AD33"/>
    <mergeCell ref="AE33:AN33"/>
    <mergeCell ref="AO33:AV33"/>
    <mergeCell ref="CA27:CJ27"/>
    <mergeCell ref="AO29:AV29"/>
    <mergeCell ref="BG28:BP28"/>
    <mergeCell ref="BQ28:BZ28"/>
    <mergeCell ref="CA28:CJ28"/>
    <mergeCell ref="CA32:CJ32"/>
    <mergeCell ref="AW27:BF27"/>
    <mergeCell ref="E29:T29"/>
    <mergeCell ref="U29:AD29"/>
    <mergeCell ref="AE29:AN29"/>
    <mergeCell ref="AO27:AV27"/>
    <mergeCell ref="AW29:BF29"/>
    <mergeCell ref="U26:AD26"/>
    <mergeCell ref="AE26:AN26"/>
    <mergeCell ref="CK26:CT26"/>
    <mergeCell ref="CU27:DD27"/>
    <mergeCell ref="A27:D27"/>
    <mergeCell ref="E27:T27"/>
    <mergeCell ref="U27:AD27"/>
    <mergeCell ref="AE27:AN27"/>
    <mergeCell ref="BG27:BP27"/>
    <mergeCell ref="BQ27:BZ27"/>
    <mergeCell ref="E21:T21"/>
    <mergeCell ref="CU26:DD26"/>
    <mergeCell ref="BQ25:BZ25"/>
    <mergeCell ref="CA25:CJ25"/>
    <mergeCell ref="CK25:CT25"/>
    <mergeCell ref="CU25:DD25"/>
    <mergeCell ref="AO26:AV26"/>
    <mergeCell ref="AW26:BF26"/>
    <mergeCell ref="AW25:BF25"/>
    <mergeCell ref="BG25:BP25"/>
    <mergeCell ref="E19:T19"/>
    <mergeCell ref="CA21:CJ21"/>
    <mergeCell ref="CK21:CT21"/>
    <mergeCell ref="CU21:DD21"/>
    <mergeCell ref="A25:D25"/>
    <mergeCell ref="E25:T25"/>
    <mergeCell ref="U25:AD25"/>
    <mergeCell ref="AE25:AN25"/>
    <mergeCell ref="AO25:AV25"/>
    <mergeCell ref="A21:D21"/>
    <mergeCell ref="AO21:AV21"/>
    <mergeCell ref="AW21:BF21"/>
    <mergeCell ref="BG20:BP20"/>
    <mergeCell ref="AO20:AV20"/>
    <mergeCell ref="AW20:BF20"/>
    <mergeCell ref="CK20:CT20"/>
    <mergeCell ref="CU20:DD20"/>
    <mergeCell ref="U19:AD19"/>
    <mergeCell ref="AE19:AN19"/>
    <mergeCell ref="AO19:AV19"/>
    <mergeCell ref="AW19:BF19"/>
    <mergeCell ref="BG19:BP19"/>
    <mergeCell ref="BQ19:BZ19"/>
    <mergeCell ref="CA19:CJ19"/>
    <mergeCell ref="BQ20:BZ20"/>
    <mergeCell ref="CK19:CT19"/>
    <mergeCell ref="CU17:DD17"/>
    <mergeCell ref="A16:D17"/>
    <mergeCell ref="BQ16:DD16"/>
    <mergeCell ref="BG21:BP21"/>
    <mergeCell ref="AE17:AN17"/>
    <mergeCell ref="AO17:AV17"/>
    <mergeCell ref="AW17:BF17"/>
    <mergeCell ref="BG17:BP17"/>
    <mergeCell ref="A20:D20"/>
    <mergeCell ref="E20:T20"/>
    <mergeCell ref="AW16:BP16"/>
    <mergeCell ref="A5:DD5"/>
    <mergeCell ref="CA11:DD11"/>
    <mergeCell ref="CA12:DD12"/>
    <mergeCell ref="BZ13:CA13"/>
    <mergeCell ref="CB13:CD13"/>
    <mergeCell ref="CE13:CF13"/>
    <mergeCell ref="A6:DD6"/>
    <mergeCell ref="CA10:DD10"/>
    <mergeCell ref="BZ9:DD9"/>
    <mergeCell ref="A18:D18"/>
    <mergeCell ref="E18:T18"/>
    <mergeCell ref="U18:AD18"/>
    <mergeCell ref="AE18:AN18"/>
    <mergeCell ref="E16:T17"/>
    <mergeCell ref="U16:AV16"/>
    <mergeCell ref="AO18:AV18"/>
    <mergeCell ref="CK18:CT18"/>
    <mergeCell ref="BQ18:BZ18"/>
    <mergeCell ref="CA18:CJ18"/>
    <mergeCell ref="BG18:BP18"/>
    <mergeCell ref="CA20:CJ20"/>
    <mergeCell ref="U17:AD17"/>
    <mergeCell ref="CA17:CJ17"/>
    <mergeCell ref="CK17:CT17"/>
    <mergeCell ref="U20:AD20"/>
    <mergeCell ref="AE20:AN20"/>
    <mergeCell ref="CA39:CJ39"/>
    <mergeCell ref="A19:D19"/>
    <mergeCell ref="AO39:AV39"/>
    <mergeCell ref="AW39:BF39"/>
    <mergeCell ref="AW34:BF34"/>
    <mergeCell ref="BG34:BP34"/>
    <mergeCell ref="BQ26:BZ26"/>
    <mergeCell ref="CA26:CJ26"/>
    <mergeCell ref="U21:AD21"/>
    <mergeCell ref="AE21:AN21"/>
    <mergeCell ref="A39:D39"/>
    <mergeCell ref="E39:T39"/>
    <mergeCell ref="U39:AD39"/>
    <mergeCell ref="AE39:AN39"/>
    <mergeCell ref="BQ34:BZ34"/>
    <mergeCell ref="BG26:BP26"/>
    <mergeCell ref="A26:D26"/>
    <mergeCell ref="E26:T26"/>
    <mergeCell ref="BG39:BP39"/>
    <mergeCell ref="BQ39:BZ39"/>
    <mergeCell ref="CK39:CT39"/>
    <mergeCell ref="CU18:DD18"/>
    <mergeCell ref="BQ17:BZ17"/>
    <mergeCell ref="AW18:BF18"/>
    <mergeCell ref="CU39:DD39"/>
    <mergeCell ref="CH13:CR13"/>
    <mergeCell ref="CT13:CV13"/>
    <mergeCell ref="CW13:CY13"/>
    <mergeCell ref="BQ21:BZ21"/>
    <mergeCell ref="CU19:DD19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2016-11-13T22:06:12Z</cp:lastPrinted>
  <dcterms:created xsi:type="dcterms:W3CDTF">2010-07-13T07:14:44Z</dcterms:created>
  <dcterms:modified xsi:type="dcterms:W3CDTF">2016-11-14T04:32:06Z</dcterms:modified>
  <cp:category/>
  <cp:version/>
  <cp:contentType/>
  <cp:contentStatus/>
</cp:coreProperties>
</file>