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Инф-ция о тарифах\"/>
    </mc:Choice>
  </mc:AlternateContent>
  <bookViews>
    <workbookView xWindow="0" yWindow="-15" windowWidth="5940" windowHeight="3450" tabRatio="876"/>
  </bookViews>
  <sheets>
    <sheet name="Отопление " sheetId="13" r:id="rId1"/>
    <sheet name="ГВС с 2013-2015" sheetId="2" r:id="rId2"/>
    <sheet name="ГВС на 2016" sheetId="3" r:id="rId3"/>
    <sheet name="ГВС на 2017" sheetId="4" r:id="rId4"/>
    <sheet name="ГВС на 2018" sheetId="6" r:id="rId5"/>
    <sheet name="ГВС на 2019" sheetId="8" r:id="rId6"/>
    <sheet name="ГВС на 2020" sheetId="9" r:id="rId7"/>
    <sheet name="ГВС на 2021" sheetId="12" r:id="rId8"/>
  </sheets>
  <externalReferences>
    <externalReference r:id="rId9"/>
  </externalReferences>
  <definedNames>
    <definedName name="_xlnm._FilterDatabase" localSheetId="2" hidden="1">'ГВС на 2016'!$A$9:$DY$45</definedName>
    <definedName name="_xlnm._FilterDatabase" localSheetId="3" hidden="1">'ГВС на 2017'!$A$9:$BP$42</definedName>
    <definedName name="_xlnm._FilterDatabase" localSheetId="4" hidden="1">'ГВС на 2018'!$A$9:$FC$40</definedName>
    <definedName name="_xlnm._FilterDatabase" localSheetId="5" hidden="1">'ГВС на 2019'!$A$9:$BO$50</definedName>
    <definedName name="_xlnm._FilterDatabase" localSheetId="6" hidden="1">'ГВС на 2020'!$A$9:$BP$35</definedName>
    <definedName name="_xlnm._FilterDatabase" localSheetId="7" hidden="1">'ГВС на 2021'!$A$9:$BN$35</definedName>
    <definedName name="_xlnm._FilterDatabase" localSheetId="1" hidden="1">'ГВС с 2013-2015'!$A$5:$J$321</definedName>
    <definedName name="region_name">[1]Титульный!$G$10</definedName>
    <definedName name="_xlnm.Print_Area" localSheetId="2">'ГВС на 2016'!$A$1:$DY$213</definedName>
    <definedName name="_xlnm.Print_Area" localSheetId="3">'ГВС на 2017'!$A$1:$BP$163</definedName>
    <definedName name="_xlnm.Print_Area" localSheetId="4">'ГВС на 2018'!$A$1:$FC$201</definedName>
    <definedName name="_xlnm.Print_Area" localSheetId="5">'ГВС на 2019'!$A$1:$BO$230</definedName>
    <definedName name="_xlnm.Print_Area" localSheetId="6">'ГВС на 2020'!$A$1:$BP$180</definedName>
    <definedName name="_xlnm.Print_Area" localSheetId="7">'ГВС на 2021'!$A$1:$BN$168</definedName>
    <definedName name="_xlnm.Print_Area" localSheetId="1">'ГВС с 2013-2015'!$A$1:$P$322</definedName>
    <definedName name="_xlnm.Print_Area" localSheetId="0">'Отопление '!$A$1:$X$172</definedName>
  </definedNames>
  <calcPr calcId="152511"/>
</workbook>
</file>

<file path=xl/calcChain.xml><?xml version="1.0" encoding="utf-8"?>
<calcChain xmlns="http://schemas.openxmlformats.org/spreadsheetml/2006/main">
  <c r="K171" i="13" l="1"/>
  <c r="K170" i="13"/>
  <c r="K169" i="13"/>
  <c r="J168" i="13"/>
  <c r="K168" i="13" s="1"/>
  <c r="I168" i="13"/>
  <c r="H168" i="13"/>
  <c r="G168" i="13"/>
  <c r="K167" i="13"/>
  <c r="K166" i="13"/>
  <c r="K164" i="13"/>
  <c r="K162" i="13"/>
  <c r="K161" i="13"/>
  <c r="K160" i="13"/>
  <c r="K159" i="13"/>
  <c r="K158" i="13"/>
  <c r="K155" i="13"/>
  <c r="K153" i="13"/>
  <c r="K151" i="13"/>
  <c r="K147" i="13"/>
  <c r="K143" i="13"/>
  <c r="K141" i="13"/>
  <c r="K138" i="13"/>
  <c r="K136" i="13"/>
  <c r="K134" i="13"/>
  <c r="K132" i="13"/>
  <c r="K130" i="13"/>
  <c r="K127" i="13"/>
  <c r="K125" i="13"/>
  <c r="K123" i="13"/>
  <c r="K115" i="13"/>
  <c r="K114" i="13"/>
  <c r="K113" i="13"/>
  <c r="K109" i="13"/>
  <c r="V107" i="13"/>
  <c r="U107" i="13"/>
  <c r="K107" i="13"/>
  <c r="V105" i="13"/>
  <c r="U105" i="13"/>
  <c r="K105" i="13"/>
  <c r="K103" i="13"/>
  <c r="K101" i="13"/>
  <c r="K98" i="13"/>
  <c r="K96" i="13"/>
  <c r="K92" i="13"/>
  <c r="K89" i="13"/>
  <c r="K85" i="13"/>
  <c r="K83" i="13"/>
  <c r="K78" i="13"/>
  <c r="L77" i="13"/>
  <c r="K74" i="13"/>
  <c r="K70" i="13"/>
  <c r="K68" i="13"/>
  <c r="K66" i="13"/>
  <c r="K64" i="13"/>
  <c r="L58" i="13"/>
  <c r="K57" i="13"/>
  <c r="K51" i="13"/>
  <c r="K50" i="13"/>
  <c r="K48" i="13"/>
  <c r="K47" i="13"/>
  <c r="K43" i="13"/>
  <c r="K41" i="13"/>
  <c r="K40" i="13"/>
  <c r="V38" i="13"/>
  <c r="K38" i="13"/>
  <c r="V33" i="13"/>
  <c r="L30" i="13"/>
  <c r="K23" i="13"/>
  <c r="T13" i="13"/>
  <c r="S13" i="13"/>
  <c r="M11" i="13"/>
  <c r="X171" i="12"/>
  <c r="W171" i="12"/>
  <c r="BL168" i="12"/>
  <c r="BJ168" i="12"/>
  <c r="BH168" i="12"/>
  <c r="BB168" i="12"/>
  <c r="BA168" i="12"/>
  <c r="AV168" i="12"/>
  <c r="AT168" i="12"/>
  <c r="AR168" i="12"/>
  <c r="AL168" i="12"/>
  <c r="AK168" i="12"/>
  <c r="V168" i="12"/>
  <c r="U168" i="12"/>
  <c r="F168" i="12"/>
  <c r="E168" i="12"/>
  <c r="AF167" i="12"/>
  <c r="V167" i="12"/>
  <c r="U167" i="12"/>
  <c r="P167" i="12"/>
  <c r="F167" i="12"/>
  <c r="E167" i="12"/>
  <c r="AF166" i="12"/>
  <c r="V166" i="12"/>
  <c r="U166" i="12"/>
  <c r="P166" i="12"/>
  <c r="F166" i="12"/>
  <c r="E166" i="12"/>
  <c r="BL165" i="12"/>
  <c r="BB165" i="12"/>
  <c r="BA165" i="12"/>
  <c r="AV165" i="12"/>
  <c r="AL165" i="12"/>
  <c r="AK165" i="12"/>
  <c r="AF165" i="12"/>
  <c r="V165" i="12"/>
  <c r="U165" i="12"/>
  <c r="P165" i="12"/>
  <c r="F165" i="12"/>
  <c r="E165" i="12"/>
  <c r="AF164" i="12"/>
  <c r="V164" i="12"/>
  <c r="U164" i="12"/>
  <c r="P164" i="12"/>
  <c r="F164" i="12"/>
  <c r="E164" i="12"/>
  <c r="AF162" i="12"/>
  <c r="V162" i="12"/>
  <c r="U162" i="12"/>
  <c r="P162" i="12"/>
  <c r="F162" i="12"/>
  <c r="E162" i="12"/>
  <c r="BJ160" i="12"/>
  <c r="BB160" i="12"/>
  <c r="BA160" i="12"/>
  <c r="AT160" i="12"/>
  <c r="AL160" i="12"/>
  <c r="AK160" i="12"/>
  <c r="AD160" i="12"/>
  <c r="V160" i="12"/>
  <c r="U160" i="12"/>
  <c r="N160" i="12"/>
  <c r="F160" i="12"/>
  <c r="E160" i="12"/>
  <c r="AD159" i="12"/>
  <c r="V159" i="12"/>
  <c r="U159" i="12"/>
  <c r="N159" i="12"/>
  <c r="F159" i="12"/>
  <c r="E159" i="12"/>
  <c r="AD158" i="12"/>
  <c r="V158" i="12"/>
  <c r="U158" i="12"/>
  <c r="N158" i="12"/>
  <c r="F158" i="12"/>
  <c r="E158" i="12"/>
  <c r="AD155" i="12"/>
  <c r="V155" i="12"/>
  <c r="U155" i="12"/>
  <c r="N155" i="12"/>
  <c r="F155" i="12"/>
  <c r="E155" i="12"/>
  <c r="AD153" i="12"/>
  <c r="V153" i="12"/>
  <c r="U153" i="12"/>
  <c r="N153" i="12"/>
  <c r="F153" i="12"/>
  <c r="E153" i="12"/>
  <c r="AD149" i="12"/>
  <c r="V149" i="12"/>
  <c r="U149" i="12"/>
  <c r="N149" i="12"/>
  <c r="F149" i="12"/>
  <c r="E149" i="12"/>
  <c r="AD145" i="12"/>
  <c r="V145" i="12"/>
  <c r="U145" i="12"/>
  <c r="N145" i="12"/>
  <c r="F145" i="12"/>
  <c r="E145" i="12"/>
  <c r="AF142" i="12"/>
  <c r="V142" i="12"/>
  <c r="U142" i="12"/>
  <c r="F142" i="12"/>
  <c r="E142" i="12"/>
  <c r="BF140" i="12"/>
  <c r="BB140" i="12"/>
  <c r="BA140" i="12"/>
  <c r="AP140" i="12"/>
  <c r="AL140" i="12"/>
  <c r="AK140" i="12"/>
  <c r="Z140" i="12"/>
  <c r="V140" i="12"/>
  <c r="U140" i="12"/>
  <c r="J140" i="12"/>
  <c r="F140" i="12"/>
  <c r="E140" i="12"/>
  <c r="BJ136" i="12"/>
  <c r="BB136" i="12"/>
  <c r="BA136" i="12"/>
  <c r="AT136" i="12"/>
  <c r="AL136" i="12"/>
  <c r="AK136" i="12"/>
  <c r="F131" i="12"/>
  <c r="E131" i="12"/>
  <c r="BL124" i="12"/>
  <c r="BB124" i="12"/>
  <c r="BA124" i="12"/>
  <c r="AV124" i="12"/>
  <c r="AL124" i="12"/>
  <c r="AK124" i="12"/>
  <c r="AF124" i="12"/>
  <c r="V124" i="12"/>
  <c r="U124" i="12"/>
  <c r="P124" i="12"/>
  <c r="F124" i="12"/>
  <c r="E124" i="12"/>
  <c r="V123" i="12"/>
  <c r="U123" i="12"/>
  <c r="F123" i="12"/>
  <c r="E123" i="12"/>
  <c r="AD121" i="12"/>
  <c r="V121" i="12"/>
  <c r="U121" i="12"/>
  <c r="N121" i="12"/>
  <c r="F121" i="12"/>
  <c r="E121" i="12"/>
  <c r="BJ117" i="12"/>
  <c r="BB117" i="12"/>
  <c r="BA117" i="12"/>
  <c r="AT117" i="12"/>
  <c r="AL117" i="12"/>
  <c r="AK117" i="12"/>
  <c r="AD117" i="12"/>
  <c r="V117" i="12"/>
  <c r="U117" i="12"/>
  <c r="N117" i="12"/>
  <c r="F117" i="12"/>
  <c r="E117" i="12"/>
  <c r="BL116" i="12"/>
  <c r="AV116" i="12"/>
  <c r="BB115" i="12"/>
  <c r="BA115" i="12"/>
  <c r="AL115" i="12"/>
  <c r="AK115" i="12"/>
  <c r="AF112" i="12"/>
  <c r="V112" i="12"/>
  <c r="U112" i="12"/>
  <c r="P112" i="12"/>
  <c r="F112" i="12"/>
  <c r="E112" i="12"/>
  <c r="V111" i="12"/>
  <c r="U111" i="12"/>
  <c r="F111" i="12"/>
  <c r="E111" i="12"/>
  <c r="BL110" i="12"/>
  <c r="BJ110" i="12"/>
  <c r="AV110" i="12"/>
  <c r="AT110" i="12"/>
  <c r="AF110" i="12"/>
  <c r="AD110" i="12"/>
  <c r="P110" i="12"/>
  <c r="N110" i="12"/>
  <c r="BL109" i="12"/>
  <c r="BJ109" i="12"/>
  <c r="BB109" i="12"/>
  <c r="BA109" i="12"/>
  <c r="AV109" i="12"/>
  <c r="AT109" i="12"/>
  <c r="AL109" i="12"/>
  <c r="AK109" i="12"/>
  <c r="AF109" i="12"/>
  <c r="AD109" i="12"/>
  <c r="V109" i="12"/>
  <c r="U109" i="12"/>
  <c r="P109" i="12"/>
  <c r="N109" i="12"/>
  <c r="F109" i="12"/>
  <c r="E109" i="12"/>
  <c r="AD108" i="12"/>
  <c r="V108" i="12"/>
  <c r="U108" i="12"/>
  <c r="N108" i="12"/>
  <c r="F108" i="12"/>
  <c r="E108" i="12"/>
  <c r="V102" i="12"/>
  <c r="U102" i="12"/>
  <c r="F102" i="12"/>
  <c r="E102" i="12"/>
  <c r="V100" i="12"/>
  <c r="U100" i="12"/>
  <c r="F100" i="12"/>
  <c r="E100" i="12"/>
  <c r="V98" i="12"/>
  <c r="U98" i="12"/>
  <c r="F98" i="12"/>
  <c r="E98" i="12"/>
  <c r="V96" i="12"/>
  <c r="U96" i="12"/>
  <c r="F96" i="12"/>
  <c r="E96" i="12"/>
  <c r="AF91" i="12"/>
  <c r="V91" i="12"/>
  <c r="U91" i="12"/>
  <c r="P91" i="12"/>
  <c r="F91" i="12"/>
  <c r="E91" i="12"/>
  <c r="AF89" i="12"/>
  <c r="V89" i="12"/>
  <c r="U89" i="12"/>
  <c r="P89" i="12"/>
  <c r="F89" i="12"/>
  <c r="E89" i="12"/>
  <c r="AG87" i="12"/>
  <c r="V87" i="12"/>
  <c r="X87" i="12" s="1"/>
  <c r="AF87" i="12" s="1"/>
  <c r="U87" i="12"/>
  <c r="P87" i="12"/>
  <c r="F87" i="12"/>
  <c r="E87" i="12"/>
  <c r="V83" i="12"/>
  <c r="U83" i="12"/>
  <c r="F83" i="12"/>
  <c r="E83" i="12"/>
  <c r="Z80" i="12"/>
  <c r="V80" i="12"/>
  <c r="U80" i="12"/>
  <c r="J80" i="12"/>
  <c r="F80" i="12"/>
  <c r="E80" i="12"/>
  <c r="AF79" i="12"/>
  <c r="AD79" i="12"/>
  <c r="V79" i="12"/>
  <c r="U79" i="12"/>
  <c r="P79" i="12"/>
  <c r="N79" i="12"/>
  <c r="F79" i="12"/>
  <c r="E79" i="12"/>
  <c r="Z77" i="12"/>
  <c r="V77" i="12"/>
  <c r="U77" i="12"/>
  <c r="J77" i="12"/>
  <c r="F77" i="12"/>
  <c r="E77" i="12"/>
  <c r="AF74" i="12"/>
  <c r="V74" i="12"/>
  <c r="U74" i="12"/>
  <c r="F74" i="12"/>
  <c r="E74" i="12"/>
  <c r="AF72" i="12"/>
  <c r="AD72" i="12"/>
  <c r="V72" i="12"/>
  <c r="U72" i="12"/>
  <c r="P72" i="12"/>
  <c r="N72" i="12"/>
  <c r="F72" i="12"/>
  <c r="E72" i="12"/>
  <c r="AF68" i="12"/>
  <c r="AD68" i="12"/>
  <c r="V68" i="12"/>
  <c r="P68" i="12"/>
  <c r="N68" i="12"/>
  <c r="F68" i="12"/>
  <c r="E68" i="12"/>
  <c r="AF66" i="12"/>
  <c r="V66" i="12"/>
  <c r="U66" i="12"/>
  <c r="P66" i="12"/>
  <c r="F66" i="12"/>
  <c r="E66" i="12"/>
  <c r="AD63" i="12"/>
  <c r="V63" i="12"/>
  <c r="U63" i="12"/>
  <c r="N63" i="12"/>
  <c r="F63" i="12"/>
  <c r="E63" i="12"/>
  <c r="AF62" i="12"/>
  <c r="AD62" i="12"/>
  <c r="V62" i="12"/>
  <c r="U62" i="12"/>
  <c r="P62" i="12"/>
  <c r="N62" i="12"/>
  <c r="F62" i="12"/>
  <c r="E62" i="12"/>
  <c r="AF61" i="12"/>
  <c r="AD61" i="12"/>
  <c r="V61" i="12"/>
  <c r="U61" i="12"/>
  <c r="P61" i="12"/>
  <c r="N61" i="12"/>
  <c r="F61" i="12"/>
  <c r="E61" i="12"/>
  <c r="AD58" i="12"/>
  <c r="V58" i="12"/>
  <c r="U58" i="12"/>
  <c r="N58" i="12"/>
  <c r="F58" i="12"/>
  <c r="E58" i="12"/>
  <c r="AD57" i="12"/>
  <c r="V57" i="12"/>
  <c r="U57" i="12"/>
  <c r="N57" i="12"/>
  <c r="F57" i="12"/>
  <c r="E57" i="12"/>
  <c r="V56" i="12"/>
  <c r="U56" i="12"/>
  <c r="F56" i="12"/>
  <c r="E56" i="12"/>
  <c r="AD55" i="12"/>
  <c r="V55" i="12"/>
  <c r="U55" i="12"/>
  <c r="N55" i="12"/>
  <c r="F55" i="12"/>
  <c r="E55" i="12"/>
  <c r="BJ53" i="12"/>
  <c r="BB53" i="12"/>
  <c r="BA53" i="12"/>
  <c r="AT53" i="12"/>
  <c r="AL53" i="12"/>
  <c r="AK53" i="12"/>
  <c r="V53" i="12"/>
  <c r="U53" i="12"/>
  <c r="F53" i="12"/>
  <c r="E53" i="12"/>
  <c r="AD50" i="12"/>
  <c r="V50" i="12"/>
  <c r="U50" i="12"/>
  <c r="N50" i="12"/>
  <c r="F50" i="12"/>
  <c r="E50" i="12"/>
  <c r="BJ48" i="12"/>
  <c r="BB48" i="12"/>
  <c r="BA48" i="12"/>
  <c r="AT48" i="12"/>
  <c r="AL48" i="12"/>
  <c r="AK48" i="12"/>
  <c r="AD48" i="12"/>
  <c r="V48" i="12"/>
  <c r="U48" i="12"/>
  <c r="N48" i="12"/>
  <c r="F48" i="12"/>
  <c r="E48" i="12"/>
  <c r="AF47" i="12"/>
  <c r="AD47" i="12"/>
  <c r="V47" i="12"/>
  <c r="U47" i="12"/>
  <c r="P47" i="12"/>
  <c r="N47" i="12"/>
  <c r="F47" i="12"/>
  <c r="E47" i="12"/>
  <c r="AD45" i="12"/>
  <c r="V45" i="12"/>
  <c r="U45" i="12"/>
  <c r="N45" i="12"/>
  <c r="F45" i="12"/>
  <c r="E45" i="12"/>
  <c r="AF44" i="12"/>
  <c r="AD44" i="12"/>
  <c r="V44" i="12"/>
  <c r="U44" i="12"/>
  <c r="P44" i="12"/>
  <c r="N44" i="12"/>
  <c r="F44" i="12"/>
  <c r="E44" i="12"/>
  <c r="AF43" i="12"/>
  <c r="AD43" i="12"/>
  <c r="V43" i="12"/>
  <c r="U43" i="12"/>
  <c r="P43" i="12"/>
  <c r="N43" i="12"/>
  <c r="F43" i="12"/>
  <c r="E43" i="12"/>
  <c r="P41" i="12"/>
  <c r="N41" i="12"/>
  <c r="F41" i="12"/>
  <c r="E41" i="12"/>
  <c r="V39" i="12"/>
  <c r="U39" i="12"/>
  <c r="F39" i="12"/>
  <c r="E39" i="12"/>
  <c r="V38" i="12"/>
  <c r="U38" i="12"/>
  <c r="F38" i="12"/>
  <c r="E38" i="12"/>
  <c r="AD36" i="12"/>
  <c r="V36" i="12"/>
  <c r="U36" i="12"/>
  <c r="N36" i="12"/>
  <c r="F36" i="12"/>
  <c r="E36" i="12"/>
  <c r="AF35" i="12"/>
  <c r="AD35" i="12"/>
  <c r="V35" i="12"/>
  <c r="U35" i="12"/>
  <c r="P35" i="12"/>
  <c r="N35" i="12"/>
  <c r="F35" i="12"/>
  <c r="E35" i="12"/>
  <c r="AD33" i="12"/>
  <c r="V33" i="12"/>
  <c r="U33" i="12"/>
  <c r="N33" i="12"/>
  <c r="F33" i="12"/>
  <c r="E33" i="12"/>
  <c r="AD32" i="12"/>
  <c r="V32" i="12"/>
  <c r="U32" i="12"/>
  <c r="N32" i="12"/>
  <c r="F32" i="12"/>
  <c r="E32" i="12"/>
  <c r="AD31" i="12"/>
  <c r="V31" i="12"/>
  <c r="U31" i="12"/>
  <c r="N31" i="12"/>
  <c r="F31" i="12"/>
  <c r="E31" i="12"/>
  <c r="AF29" i="12"/>
  <c r="V29" i="12"/>
  <c r="U29" i="12"/>
  <c r="P29" i="12"/>
  <c r="F29" i="12"/>
  <c r="E29" i="12"/>
  <c r="AD27" i="12"/>
  <c r="V27" i="12"/>
  <c r="U27" i="12"/>
  <c r="N27" i="12"/>
  <c r="F27" i="12"/>
  <c r="E27" i="12"/>
  <c r="BL26" i="12"/>
  <c r="BJ26" i="12"/>
  <c r="BB26" i="12"/>
  <c r="BA26" i="12"/>
  <c r="AV26" i="12"/>
  <c r="AT26" i="12"/>
  <c r="AL26" i="12"/>
  <c r="AK26" i="12"/>
  <c r="AF26" i="12"/>
  <c r="AD26" i="12"/>
  <c r="V26" i="12"/>
  <c r="U26" i="12"/>
  <c r="P26" i="12"/>
  <c r="N26" i="12"/>
  <c r="F26" i="12"/>
  <c r="E26" i="12"/>
  <c r="AG24" i="12"/>
  <c r="AD24" i="12"/>
  <c r="V24" i="12"/>
  <c r="U24" i="12"/>
  <c r="Q24" i="12"/>
  <c r="F24" i="12"/>
  <c r="E24" i="12"/>
  <c r="AD20" i="12"/>
  <c r="V20" i="12"/>
  <c r="U20" i="12"/>
  <c r="N20" i="12"/>
  <c r="F20" i="12"/>
  <c r="E20" i="12"/>
  <c r="AG18" i="12"/>
  <c r="AF18" i="12"/>
  <c r="AE18" i="12"/>
  <c r="AC18" i="12"/>
  <c r="AB18" i="12"/>
  <c r="AA18" i="12"/>
  <c r="Z18" i="12"/>
  <c r="Y18" i="12"/>
  <c r="X18" i="12"/>
  <c r="W18" i="12"/>
  <c r="T18" i="12"/>
  <c r="S18" i="12"/>
  <c r="R18" i="12"/>
  <c r="Q18" i="12"/>
  <c r="P18" i="12"/>
  <c r="O18" i="12"/>
  <c r="M18" i="12"/>
  <c r="L18" i="12"/>
  <c r="K18" i="12"/>
  <c r="J18" i="12"/>
  <c r="I18" i="12"/>
  <c r="H18" i="12"/>
  <c r="G18" i="12"/>
  <c r="D18" i="12"/>
  <c r="C18" i="12"/>
  <c r="AD16" i="12"/>
  <c r="AD18" i="12" s="1"/>
  <c r="V16" i="12"/>
  <c r="V18" i="12" s="1"/>
  <c r="U16" i="12"/>
  <c r="U18" i="12" s="1"/>
  <c r="N16" i="12"/>
  <c r="N18" i="12" s="1"/>
  <c r="F16" i="12"/>
  <c r="F18" i="12" s="1"/>
  <c r="E16" i="12"/>
  <c r="E18" i="12" s="1"/>
  <c r="Z12" i="12"/>
  <c r="V12" i="12"/>
  <c r="U12" i="12"/>
  <c r="J12" i="12"/>
  <c r="F12" i="12"/>
  <c r="E12" i="12"/>
  <c r="EQ201" i="6" l="1"/>
  <c r="EP201" i="6"/>
  <c r="CJ201" i="6"/>
  <c r="CI201" i="6"/>
  <c r="AH201" i="6"/>
  <c r="P201" i="6"/>
  <c r="CJ200" i="6"/>
  <c r="CI200" i="6"/>
  <c r="BT200" i="6"/>
  <c r="BS200" i="6"/>
  <c r="BO200" i="6"/>
  <c r="Z200" i="6"/>
  <c r="Y200" i="6"/>
  <c r="X200" i="6"/>
  <c r="W200" i="6"/>
  <c r="V200" i="6"/>
  <c r="U200" i="6"/>
  <c r="T200" i="6"/>
  <c r="S200" i="6"/>
  <c r="R200" i="6"/>
  <c r="P200" i="6"/>
  <c r="O200" i="6"/>
  <c r="E200" i="6"/>
  <c r="Q200" i="6" s="1"/>
  <c r="CT199" i="6"/>
  <c r="CT200" i="6" s="1"/>
  <c r="CS199" i="6"/>
  <c r="CS200" i="6" s="1"/>
  <c r="CK199" i="6"/>
  <c r="CK200" i="6" s="1"/>
  <c r="CK201" i="6" s="1"/>
  <c r="CJ199" i="6"/>
  <c r="CL199" i="6" s="1"/>
  <c r="CL200" i="6" s="1"/>
  <c r="CI199" i="6"/>
  <c r="CD199" i="6"/>
  <c r="CD200" i="6" s="1"/>
  <c r="CC199" i="6"/>
  <c r="CC200" i="6" s="1"/>
  <c r="BV199" i="6"/>
  <c r="BV200" i="6" s="1"/>
  <c r="BU199" i="6"/>
  <c r="BU200" i="6" s="1"/>
  <c r="BT199" i="6"/>
  <c r="BS199" i="6"/>
  <c r="BO199" i="6"/>
  <c r="BM199" i="6"/>
  <c r="BM200" i="6" s="1"/>
  <c r="BL199" i="6"/>
  <c r="BL200" i="6" s="1"/>
  <c r="BK199" i="6"/>
  <c r="BK200" i="6" s="1"/>
  <c r="BJ199" i="6"/>
  <c r="BJ200" i="6" s="1"/>
  <c r="BG199" i="6"/>
  <c r="BG200" i="6" s="1"/>
  <c r="BF199" i="6"/>
  <c r="BF200" i="6" s="1"/>
  <c r="BE199" i="6"/>
  <c r="BE200" i="6" s="1"/>
  <c r="BD199" i="6"/>
  <c r="BD200" i="6" s="1"/>
  <c r="BA199" i="6"/>
  <c r="BA200" i="6" s="1"/>
  <c r="AZ199" i="6"/>
  <c r="AZ200" i="6" s="1"/>
  <c r="AY199" i="6"/>
  <c r="AY200" i="6" s="1"/>
  <c r="AX199" i="6"/>
  <c r="AX200" i="6" s="1"/>
  <c r="Z199" i="6"/>
  <c r="Y199" i="6"/>
  <c r="X199" i="6"/>
  <c r="W199" i="6"/>
  <c r="V199" i="6"/>
  <c r="U199" i="6"/>
  <c r="T199" i="6"/>
  <c r="S199" i="6"/>
  <c r="R199" i="6"/>
  <c r="Q199" i="6"/>
  <c r="P199" i="6"/>
  <c r="O199" i="6"/>
  <c r="EQ198" i="6"/>
  <c r="EP198" i="6"/>
  <c r="EA198" i="6"/>
  <c r="DZ198" i="6"/>
  <c r="CJ198" i="6"/>
  <c r="CI198" i="6"/>
  <c r="BT198" i="6"/>
  <c r="BS198" i="6"/>
  <c r="AW198" i="6"/>
  <c r="AW199" i="6" s="1"/>
  <c r="AW200" i="6" s="1"/>
  <c r="AV198" i="6"/>
  <c r="AV199" i="6" s="1"/>
  <c r="AV200" i="6" s="1"/>
  <c r="AH198" i="6"/>
  <c r="BO198" i="6" s="1"/>
  <c r="AD198" i="6"/>
  <c r="AD199" i="6" s="1"/>
  <c r="AD200" i="6" s="1"/>
  <c r="AD201" i="6" s="1"/>
  <c r="AC198" i="6"/>
  <c r="AC199" i="6" s="1"/>
  <c r="AC200" i="6" s="1"/>
  <c r="Z198" i="6"/>
  <c r="Y198" i="6"/>
  <c r="X198" i="6"/>
  <c r="W198" i="6"/>
  <c r="V198" i="6"/>
  <c r="U198" i="6"/>
  <c r="T198" i="6"/>
  <c r="S198" i="6"/>
  <c r="R198" i="6"/>
  <c r="Q198" i="6"/>
  <c r="P198" i="6"/>
  <c r="O198" i="6"/>
  <c r="EQ197" i="6"/>
  <c r="EP197" i="6"/>
  <c r="EA197" i="6"/>
  <c r="DZ197" i="6"/>
  <c r="CK197" i="6"/>
  <c r="CJ197" i="6"/>
  <c r="CI197" i="6"/>
  <c r="BU197" i="6"/>
  <c r="BT197" i="6"/>
  <c r="BS197" i="6"/>
  <c r="BO197" i="6"/>
  <c r="BM197" i="6"/>
  <c r="BL197" i="6"/>
  <c r="BK197" i="6"/>
  <c r="BJ197" i="6"/>
  <c r="BC197" i="6"/>
  <c r="BI197" i="6" s="1"/>
  <c r="BB197" i="6"/>
  <c r="BH197" i="6" s="1"/>
  <c r="AF197" i="6"/>
  <c r="AE197" i="6"/>
  <c r="P197" i="6"/>
  <c r="O197" i="6"/>
  <c r="CL196" i="6"/>
  <c r="CJ196" i="6"/>
  <c r="CI196" i="6"/>
  <c r="BT196" i="6"/>
  <c r="BV196" i="6" s="1"/>
  <c r="BV197" i="6" s="1"/>
  <c r="BS196" i="6"/>
  <c r="BM196" i="6"/>
  <c r="BL196" i="6"/>
  <c r="BK196" i="6"/>
  <c r="BJ196" i="6"/>
  <c r="BC196" i="6"/>
  <c r="BI196" i="6" s="1"/>
  <c r="BI198" i="6" s="1"/>
  <c r="BI199" i="6" s="1"/>
  <c r="BI200" i="6" s="1"/>
  <c r="BB196" i="6"/>
  <c r="BH196" i="6" s="1"/>
  <c r="BH198" i="6" s="1"/>
  <c r="BH199" i="6" s="1"/>
  <c r="BH200" i="6" s="1"/>
  <c r="AH196" i="6"/>
  <c r="AF196" i="6"/>
  <c r="AF198" i="6" s="1"/>
  <c r="AF199" i="6" s="1"/>
  <c r="AF200" i="6" s="1"/>
  <c r="AF201" i="6" s="1"/>
  <c r="AE196" i="6"/>
  <c r="AE198" i="6" s="1"/>
  <c r="AE199" i="6" s="1"/>
  <c r="AE200" i="6" s="1"/>
  <c r="O196" i="6"/>
  <c r="CJ194" i="6"/>
  <c r="CI194" i="6"/>
  <c r="BG194" i="6"/>
  <c r="BM194" i="6" s="1"/>
  <c r="BF194" i="6"/>
  <c r="BL194" i="6" s="1"/>
  <c r="BE194" i="6"/>
  <c r="BK194" i="6" s="1"/>
  <c r="BC194" i="6"/>
  <c r="BI194" i="6" s="1"/>
  <c r="BB194" i="6"/>
  <c r="BH194" i="6" s="1"/>
  <c r="AX194" i="6"/>
  <c r="BD194" i="6" s="1"/>
  <c r="BJ194" i="6" s="1"/>
  <c r="AH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EQ192" i="6"/>
  <c r="EP192" i="6"/>
  <c r="EA192" i="6"/>
  <c r="DZ192" i="6"/>
  <c r="CJ192" i="6"/>
  <c r="CI192" i="6"/>
  <c r="BT192" i="6"/>
  <c r="BS192" i="6"/>
  <c r="BG192" i="6"/>
  <c r="BE192" i="6"/>
  <c r="BC192" i="6"/>
  <c r="BB192" i="6"/>
  <c r="AZ192" i="6"/>
  <c r="BF192" i="6" s="1"/>
  <c r="AX192" i="6"/>
  <c r="BD192" i="6" s="1"/>
  <c r="AG192" i="6"/>
  <c r="AF192" i="6"/>
  <c r="AE192" i="6"/>
  <c r="T192" i="6"/>
  <c r="R192" i="6"/>
  <c r="P192" i="6"/>
  <c r="O192" i="6"/>
  <c r="G192" i="6"/>
  <c r="S192" i="6" s="1"/>
  <c r="E192" i="6"/>
  <c r="Q192" i="6" s="1"/>
  <c r="CJ191" i="6"/>
  <c r="CI191" i="6"/>
  <c r="BT191" i="6"/>
  <c r="BS191" i="6"/>
  <c r="BG191" i="6"/>
  <c r="BF191" i="6"/>
  <c r="BE191" i="6"/>
  <c r="BD191" i="6"/>
  <c r="BC191" i="6"/>
  <c r="BI191" i="6" s="1"/>
  <c r="BB191" i="6"/>
  <c r="BH191" i="6" s="1"/>
  <c r="CJ189" i="6"/>
  <c r="CI189" i="6"/>
  <c r="BT189" i="6"/>
  <c r="BG189" i="6"/>
  <c r="BM189" i="6" s="1"/>
  <c r="BF189" i="6"/>
  <c r="BL189" i="6" s="1"/>
  <c r="BE189" i="6"/>
  <c r="BK189" i="6" s="1"/>
  <c r="BD189" i="6"/>
  <c r="BJ189" i="6" s="1"/>
  <c r="AW189" i="6"/>
  <c r="BC189" i="6" s="1"/>
  <c r="BI189" i="6" s="1"/>
  <c r="AV189" i="6"/>
  <c r="BB189" i="6" s="1"/>
  <c r="BH189" i="6" s="1"/>
  <c r="AH189" i="6"/>
  <c r="Z189" i="6"/>
  <c r="Y189" i="6"/>
  <c r="X189" i="6"/>
  <c r="W189" i="6"/>
  <c r="V189" i="6"/>
  <c r="U189" i="6"/>
  <c r="P189" i="6"/>
  <c r="O189" i="6"/>
  <c r="CJ188" i="6"/>
  <c r="CI188" i="6"/>
  <c r="BT188" i="6"/>
  <c r="BS188" i="6"/>
  <c r="BG188" i="6"/>
  <c r="BF188" i="6"/>
  <c r="BE188" i="6"/>
  <c r="BD188" i="6"/>
  <c r="BC188" i="6"/>
  <c r="BI188" i="6" s="1"/>
  <c r="BB188" i="6"/>
  <c r="BH188" i="6" s="1"/>
  <c r="CJ187" i="6"/>
  <c r="CI187" i="6"/>
  <c r="BT187" i="6"/>
  <c r="BS187" i="6"/>
  <c r="BG187" i="6"/>
  <c r="BF187" i="6"/>
  <c r="BE187" i="6"/>
  <c r="BD187" i="6"/>
  <c r="BC187" i="6"/>
  <c r="BI187" i="6" s="1"/>
  <c r="BB187" i="6"/>
  <c r="BH187" i="6" s="1"/>
  <c r="AG187" i="6"/>
  <c r="AF187" i="6"/>
  <c r="AE187" i="6"/>
  <c r="Z187" i="6"/>
  <c r="Y187" i="6"/>
  <c r="X187" i="6"/>
  <c r="W187" i="6"/>
  <c r="V187" i="6"/>
  <c r="U187" i="6"/>
  <c r="T187" i="6"/>
  <c r="R187" i="6"/>
  <c r="P187" i="6"/>
  <c r="O187" i="6"/>
  <c r="G187" i="6"/>
  <c r="S187" i="6" s="1"/>
  <c r="E187" i="6"/>
  <c r="Q187" i="6" s="1"/>
  <c r="CU184" i="6"/>
  <c r="CU182" i="6" s="1"/>
  <c r="CJ184" i="6"/>
  <c r="CI184" i="6"/>
  <c r="CE184" i="6"/>
  <c r="BT184" i="6"/>
  <c r="BS184" i="6"/>
  <c r="BC184" i="6"/>
  <c r="BI184" i="6" s="1"/>
  <c r="BB184" i="6"/>
  <c r="BH184" i="6" s="1"/>
  <c r="AX184" i="6"/>
  <c r="AY184" i="6" s="1"/>
  <c r="BE184" i="6" s="1"/>
  <c r="BK184" i="6" s="1"/>
  <c r="AF184" i="6"/>
  <c r="AE184" i="6"/>
  <c r="CJ182" i="6"/>
  <c r="CI182" i="6"/>
  <c r="CE182" i="6"/>
  <c r="BT182" i="6"/>
  <c r="BS182" i="6"/>
  <c r="BN182" i="6"/>
  <c r="BG182" i="6"/>
  <c r="BM182" i="6" s="1"/>
  <c r="BF182" i="6"/>
  <c r="BL182" i="6" s="1"/>
  <c r="BE182" i="6"/>
  <c r="BK182" i="6" s="1"/>
  <c r="BD182" i="6"/>
  <c r="BJ182" i="6" s="1"/>
  <c r="BC182" i="6"/>
  <c r="BI182" i="6" s="1"/>
  <c r="BB182" i="6"/>
  <c r="BH182" i="6" s="1"/>
  <c r="AF182" i="6"/>
  <c r="AE182" i="6"/>
  <c r="R180" i="6"/>
  <c r="Q180" i="6"/>
  <c r="P180" i="6"/>
  <c r="O180" i="6"/>
  <c r="CU178" i="6"/>
  <c r="CJ178" i="6"/>
  <c r="CI178" i="6"/>
  <c r="CE178" i="6"/>
  <c r="BT178" i="6"/>
  <c r="BS178" i="6"/>
  <c r="BN178" i="6"/>
  <c r="BM178" i="6"/>
  <c r="BG178" i="6"/>
  <c r="BF178" i="6"/>
  <c r="BL178" i="6" s="1"/>
  <c r="BE178" i="6"/>
  <c r="BK178" i="6" s="1"/>
  <c r="BD178" i="6"/>
  <c r="BJ178" i="6" s="1"/>
  <c r="BC178" i="6"/>
  <c r="BI178" i="6" s="1"/>
  <c r="BB178" i="6"/>
  <c r="BH178" i="6" s="1"/>
  <c r="AF178" i="6"/>
  <c r="AE178" i="6"/>
  <c r="AA178" i="6"/>
  <c r="AA182" i="6" s="1"/>
  <c r="AA184" i="6" s="1"/>
  <c r="AG184" i="6" s="1"/>
  <c r="AG182" i="6" s="1"/>
  <c r="AG178" i="6" s="1"/>
  <c r="AG171" i="6" s="1"/>
  <c r="Z178" i="6"/>
  <c r="Z182" i="6" s="1"/>
  <c r="Z184" i="6" s="1"/>
  <c r="Y178" i="6"/>
  <c r="Y182" i="6" s="1"/>
  <c r="Y184" i="6" s="1"/>
  <c r="N178" i="6"/>
  <c r="N182" i="6" s="1"/>
  <c r="N184" i="6" s="1"/>
  <c r="M178" i="6"/>
  <c r="M182" i="6" s="1"/>
  <c r="M184" i="6" s="1"/>
  <c r="L178" i="6"/>
  <c r="L182" i="6" s="1"/>
  <c r="L184" i="6" s="1"/>
  <c r="K178" i="6"/>
  <c r="K182" i="6" s="1"/>
  <c r="K184" i="6" s="1"/>
  <c r="J178" i="6"/>
  <c r="J182" i="6" s="1"/>
  <c r="J184" i="6" s="1"/>
  <c r="I178" i="6"/>
  <c r="I182" i="6" s="1"/>
  <c r="I184" i="6" s="1"/>
  <c r="H178" i="6"/>
  <c r="H182" i="6" s="1"/>
  <c r="H184" i="6" s="1"/>
  <c r="G178" i="6"/>
  <c r="G182" i="6" s="1"/>
  <c r="G184" i="6" s="1"/>
  <c r="F178" i="6"/>
  <c r="F182" i="6" s="1"/>
  <c r="F184" i="6" s="1"/>
  <c r="E178" i="6"/>
  <c r="E182" i="6" s="1"/>
  <c r="E184" i="6" s="1"/>
  <c r="D178" i="6"/>
  <c r="D182" i="6" s="1"/>
  <c r="D184" i="6" s="1"/>
  <c r="C178" i="6"/>
  <c r="C182" i="6" s="1"/>
  <c r="C184" i="6" s="1"/>
  <c r="CJ176" i="6"/>
  <c r="CI176" i="6"/>
  <c r="BT176" i="6"/>
  <c r="BS176" i="6"/>
  <c r="BG176" i="6"/>
  <c r="BF176" i="6"/>
  <c r="BE176" i="6"/>
  <c r="BD176" i="6"/>
  <c r="BC176" i="6"/>
  <c r="BB176" i="6"/>
  <c r="CJ175" i="6"/>
  <c r="CI175" i="6"/>
  <c r="BT175" i="6"/>
  <c r="BS175" i="6"/>
  <c r="BG175" i="6"/>
  <c r="BF175" i="6"/>
  <c r="BE175" i="6"/>
  <c r="BD175" i="6"/>
  <c r="BC175" i="6"/>
  <c r="BB175" i="6"/>
  <c r="AG175" i="6"/>
  <c r="BN175" i="6" s="1"/>
  <c r="CE175" i="6" s="1"/>
  <c r="CU175" i="6" s="1"/>
  <c r="X175" i="6"/>
  <c r="V175" i="6"/>
  <c r="T175" i="6"/>
  <c r="R175" i="6"/>
  <c r="Q175" i="6"/>
  <c r="P175" i="6"/>
  <c r="O175" i="6"/>
  <c r="K175" i="6"/>
  <c r="W175" i="6" s="1"/>
  <c r="I175" i="6"/>
  <c r="U175" i="6" s="1"/>
  <c r="G175" i="6"/>
  <c r="S175" i="6" s="1"/>
  <c r="E175" i="6"/>
  <c r="CJ173" i="6"/>
  <c r="CI173" i="6"/>
  <c r="AZ173" i="6"/>
  <c r="BA173" i="6" s="1"/>
  <c r="CR172" i="6"/>
  <c r="CR173" i="6" s="1"/>
  <c r="CQ172" i="6"/>
  <c r="CQ173" i="6" s="1"/>
  <c r="CL172" i="6"/>
  <c r="CL173" i="6" s="1"/>
  <c r="CK172" i="6"/>
  <c r="CK173" i="6" s="1"/>
  <c r="CJ172" i="6"/>
  <c r="CI172" i="6"/>
  <c r="BT172" i="6"/>
  <c r="BS172" i="6"/>
  <c r="BC172" i="6"/>
  <c r="BB172" i="6"/>
  <c r="AX172" i="6"/>
  <c r="BD172" i="6" s="1"/>
  <c r="CU171" i="6"/>
  <c r="CE171" i="6"/>
  <c r="BT171" i="6"/>
  <c r="BS171" i="6"/>
  <c r="BN171" i="6"/>
  <c r="BI171" i="6"/>
  <c r="BG171" i="6"/>
  <c r="BM171" i="6" s="1"/>
  <c r="BF171" i="6"/>
  <c r="BL171" i="6" s="1"/>
  <c r="BE171" i="6"/>
  <c r="BK171" i="6" s="1"/>
  <c r="BD171" i="6"/>
  <c r="BJ171" i="6" s="1"/>
  <c r="BC171" i="6"/>
  <c r="BB171" i="6"/>
  <c r="BH171" i="6" s="1"/>
  <c r="AF171" i="6"/>
  <c r="AE171" i="6"/>
  <c r="X171" i="6"/>
  <c r="X178" i="6" s="1"/>
  <c r="X182" i="6" s="1"/>
  <c r="X184" i="6" s="1"/>
  <c r="W171" i="6"/>
  <c r="W178" i="6" s="1"/>
  <c r="W182" i="6" s="1"/>
  <c r="W184" i="6" s="1"/>
  <c r="V171" i="6"/>
  <c r="V178" i="6" s="1"/>
  <c r="V182" i="6" s="1"/>
  <c r="V184" i="6" s="1"/>
  <c r="U171" i="6"/>
  <c r="U178" i="6" s="1"/>
  <c r="U182" i="6" s="1"/>
  <c r="U184" i="6" s="1"/>
  <c r="T171" i="6"/>
  <c r="T178" i="6" s="1"/>
  <c r="T182" i="6" s="1"/>
  <c r="T184" i="6" s="1"/>
  <c r="S171" i="6"/>
  <c r="S178" i="6" s="1"/>
  <c r="S182" i="6" s="1"/>
  <c r="S184" i="6" s="1"/>
  <c r="R171" i="6"/>
  <c r="R178" i="6" s="1"/>
  <c r="R182" i="6" s="1"/>
  <c r="R184" i="6" s="1"/>
  <c r="Q171" i="6"/>
  <c r="Q178" i="6" s="1"/>
  <c r="Q182" i="6" s="1"/>
  <c r="Q184" i="6" s="1"/>
  <c r="P171" i="6"/>
  <c r="P178" i="6" s="1"/>
  <c r="P182" i="6" s="1"/>
  <c r="P184" i="6" s="1"/>
  <c r="O171" i="6"/>
  <c r="O178" i="6" s="1"/>
  <c r="O182" i="6" s="1"/>
  <c r="O184" i="6" s="1"/>
  <c r="CJ168" i="6"/>
  <c r="CI168" i="6"/>
  <c r="BT168" i="6"/>
  <c r="BS168" i="6"/>
  <c r="BC168" i="6"/>
  <c r="BB168" i="6"/>
  <c r="AF168" i="6"/>
  <c r="AE168" i="6"/>
  <c r="R168" i="6"/>
  <c r="Q168" i="6"/>
  <c r="P168" i="6"/>
  <c r="O168" i="6"/>
  <c r="EQ166" i="6"/>
  <c r="EP166" i="6"/>
  <c r="EA166" i="6"/>
  <c r="DZ166" i="6"/>
  <c r="CJ166" i="6"/>
  <c r="CI166" i="6"/>
  <c r="BT166" i="6"/>
  <c r="BS166" i="6"/>
  <c r="BC166" i="6"/>
  <c r="BB166" i="6"/>
  <c r="AH166" i="6"/>
  <c r="AH164" i="6" s="1"/>
  <c r="AF166" i="6"/>
  <c r="AE166" i="6"/>
  <c r="P166" i="6"/>
  <c r="P164" i="6" s="1"/>
  <c r="O166" i="6"/>
  <c r="AF164" i="6"/>
  <c r="AE164" i="6"/>
  <c r="AB164" i="6"/>
  <c r="Z164" i="6"/>
  <c r="Y164" i="6"/>
  <c r="X164" i="6"/>
  <c r="W164" i="6"/>
  <c r="V164" i="6"/>
  <c r="U164" i="6"/>
  <c r="T164" i="6"/>
  <c r="S164" i="6"/>
  <c r="R164" i="6"/>
  <c r="Q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EW162" i="6"/>
  <c r="EG162" i="6"/>
  <c r="AF162" i="6"/>
  <c r="AE162" i="6"/>
  <c r="P162" i="6"/>
  <c r="O162" i="6"/>
  <c r="AH160" i="6"/>
  <c r="P160" i="6"/>
  <c r="O160" i="6"/>
  <c r="CI157" i="6"/>
  <c r="BT157" i="6"/>
  <c r="BS157" i="6"/>
  <c r="BE157" i="6"/>
  <c r="BC157" i="6"/>
  <c r="BB157" i="6"/>
  <c r="AX157" i="6"/>
  <c r="BD157" i="6" s="1"/>
  <c r="AF157" i="6"/>
  <c r="AE157" i="6"/>
  <c r="R157" i="6"/>
  <c r="P157" i="6"/>
  <c r="O157" i="6"/>
  <c r="E157" i="6"/>
  <c r="Q157" i="6" s="1"/>
  <c r="AF155" i="6"/>
  <c r="AE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AH153" i="6"/>
  <c r="AF153" i="6"/>
  <c r="AE153" i="6"/>
  <c r="R153" i="6"/>
  <c r="P153" i="6"/>
  <c r="O153" i="6"/>
  <c r="E153" i="6"/>
  <c r="Q153" i="6" s="1"/>
  <c r="CJ150" i="6"/>
  <c r="CI150" i="6"/>
  <c r="BC150" i="6"/>
  <c r="P150" i="6"/>
  <c r="EQ146" i="6"/>
  <c r="EP146" i="6"/>
  <c r="EA146" i="6"/>
  <c r="DZ146" i="6"/>
  <c r="CJ146" i="6"/>
  <c r="CI146" i="6"/>
  <c r="BT146" i="6"/>
  <c r="BS146" i="6"/>
  <c r="BG146" i="6"/>
  <c r="BE146" i="6"/>
  <c r="BD146" i="6"/>
  <c r="BC146" i="6"/>
  <c r="BB146" i="6"/>
  <c r="AZ146" i="6"/>
  <c r="BF146" i="6" s="1"/>
  <c r="AF146" i="6"/>
  <c r="AE146" i="6"/>
  <c r="T146" i="6"/>
  <c r="R146" i="6"/>
  <c r="P146" i="6"/>
  <c r="O146" i="6"/>
  <c r="G146" i="6"/>
  <c r="S146" i="6" s="1"/>
  <c r="E146" i="6"/>
  <c r="Q146" i="6" s="1"/>
  <c r="AA145" i="6"/>
  <c r="G145" i="6"/>
  <c r="E145" i="6"/>
  <c r="CJ144" i="6"/>
  <c r="CI144" i="6"/>
  <c r="BT144" i="6"/>
  <c r="BS144" i="6"/>
  <c r="BG144" i="6"/>
  <c r="BE144" i="6"/>
  <c r="BC144" i="6"/>
  <c r="BB144" i="6"/>
  <c r="AZ144" i="6"/>
  <c r="BF144" i="6" s="1"/>
  <c r="AX144" i="6"/>
  <c r="BD144" i="6" s="1"/>
  <c r="AG144" i="6"/>
  <c r="AF144" i="6"/>
  <c r="AE144" i="6"/>
  <c r="T144" i="6"/>
  <c r="R144" i="6"/>
  <c r="Q144" i="6"/>
  <c r="P144" i="6"/>
  <c r="O144" i="6"/>
  <c r="G144" i="6"/>
  <c r="S144" i="6" s="1"/>
  <c r="CJ140" i="6"/>
  <c r="CI140" i="6"/>
  <c r="BT140" i="6"/>
  <c r="BS140" i="6"/>
  <c r="BM140" i="6"/>
  <c r="BL140" i="6"/>
  <c r="BK140" i="6"/>
  <c r="BJ140" i="6"/>
  <c r="CJ139" i="6"/>
  <c r="CI139" i="6"/>
  <c r="BT139" i="6"/>
  <c r="BS139" i="6"/>
  <c r="BM139" i="6"/>
  <c r="BL139" i="6"/>
  <c r="BK139" i="6"/>
  <c r="BJ139" i="6"/>
  <c r="BC139" i="6"/>
  <c r="BI139" i="6" s="1"/>
  <c r="BB139" i="6"/>
  <c r="BH139" i="6" s="1"/>
  <c r="EQ138" i="6"/>
  <c r="EP138" i="6"/>
  <c r="EA138" i="6"/>
  <c r="DZ138" i="6"/>
  <c r="CJ138" i="6"/>
  <c r="CL138" i="6" s="1"/>
  <c r="CI138" i="6"/>
  <c r="BV138" i="6"/>
  <c r="BT138" i="6"/>
  <c r="BS138" i="6"/>
  <c r="BC138" i="6"/>
  <c r="BI138" i="6" s="1"/>
  <c r="BB138" i="6"/>
  <c r="BH138" i="6" s="1"/>
  <c r="AN138" i="6"/>
  <c r="AT138" i="6" s="1"/>
  <c r="BG137" i="6"/>
  <c r="BE137" i="6"/>
  <c r="BC137" i="6"/>
  <c r="BB137" i="6"/>
  <c r="AZ137" i="6"/>
  <c r="BF137" i="6" s="1"/>
  <c r="AX137" i="6"/>
  <c r="BD137" i="6" s="1"/>
  <c r="Z137" i="6"/>
  <c r="Y137" i="6"/>
  <c r="X137" i="6"/>
  <c r="W137" i="6"/>
  <c r="V137" i="6"/>
  <c r="U137" i="6"/>
  <c r="T137" i="6"/>
  <c r="S137" i="6"/>
  <c r="R137" i="6"/>
  <c r="P137" i="6"/>
  <c r="O137" i="6"/>
  <c r="E137" i="6"/>
  <c r="Q137" i="6" s="1"/>
  <c r="CJ135" i="6"/>
  <c r="CI135" i="6"/>
  <c r="BT135" i="6"/>
  <c r="BS135" i="6"/>
  <c r="BM135" i="6"/>
  <c r="BL135" i="6"/>
  <c r="BK135" i="6"/>
  <c r="BJ135" i="6"/>
  <c r="BC135" i="6"/>
  <c r="BI135" i="6" s="1"/>
  <c r="BB135" i="6"/>
  <c r="BH135" i="6" s="1"/>
  <c r="CJ134" i="6"/>
  <c r="CL134" i="6" s="1"/>
  <c r="CI134" i="6"/>
  <c r="BT134" i="6"/>
  <c r="BS134" i="6"/>
  <c r="BM134" i="6"/>
  <c r="BL134" i="6"/>
  <c r="BK134" i="6"/>
  <c r="BJ134" i="6"/>
  <c r="BC134" i="6"/>
  <c r="BI134" i="6" s="1"/>
  <c r="BB134" i="6"/>
  <c r="BH134" i="6" s="1"/>
  <c r="P134" i="6"/>
  <c r="O134" i="6"/>
  <c r="BG132" i="6"/>
  <c r="BF132" i="6"/>
  <c r="BE132" i="6"/>
  <c r="BD132" i="6"/>
  <c r="BC132" i="6"/>
  <c r="BB132" i="6"/>
  <c r="EQ131" i="6"/>
  <c r="EP131" i="6"/>
  <c r="BG131" i="6"/>
  <c r="BE131" i="6"/>
  <c r="BC131" i="6"/>
  <c r="BB131" i="6"/>
  <c r="AZ131" i="6"/>
  <c r="BF131" i="6" s="1"/>
  <c r="AX131" i="6"/>
  <c r="BD131" i="6" s="1"/>
  <c r="Z131" i="6"/>
  <c r="Y131" i="6"/>
  <c r="X131" i="6"/>
  <c r="V131" i="6"/>
  <c r="T131" i="6"/>
  <c r="R131" i="6"/>
  <c r="Q131" i="6"/>
  <c r="P131" i="6"/>
  <c r="O131" i="6"/>
  <c r="K131" i="6"/>
  <c r="W131" i="6" s="1"/>
  <c r="I131" i="6"/>
  <c r="U131" i="6" s="1"/>
  <c r="G131" i="6"/>
  <c r="S131" i="6" s="1"/>
  <c r="E131" i="6"/>
  <c r="P130" i="6"/>
  <c r="O130" i="6"/>
  <c r="P129" i="6"/>
  <c r="O129" i="6"/>
  <c r="CJ128" i="6"/>
  <c r="CI128" i="6"/>
  <c r="BT128" i="6"/>
  <c r="BS128" i="6"/>
  <c r="BN128" i="6"/>
  <c r="AW128" i="6"/>
  <c r="AM128" i="6"/>
  <c r="AS128" i="6" s="1"/>
  <c r="P128" i="6"/>
  <c r="O128" i="6"/>
  <c r="EA127" i="6"/>
  <c r="DZ127" i="6"/>
  <c r="CJ127" i="6"/>
  <c r="CI127" i="6"/>
  <c r="BT127" i="6"/>
  <c r="BS127" i="6"/>
  <c r="AW127" i="6"/>
  <c r="AM127" i="6"/>
  <c r="AL127" i="6"/>
  <c r="P127" i="6"/>
  <c r="O127" i="6"/>
  <c r="EQ126" i="6"/>
  <c r="EP126" i="6"/>
  <c r="BN126" i="6"/>
  <c r="CL119" i="6"/>
  <c r="CK119" i="6"/>
  <c r="CH119" i="6"/>
  <c r="CG119" i="6"/>
  <c r="BW119" i="6"/>
  <c r="BV119" i="6"/>
  <c r="BU119" i="6"/>
  <c r="BR119" i="6"/>
  <c r="BQ119" i="6"/>
  <c r="BM119" i="6"/>
  <c r="BL119" i="6"/>
  <c r="BK119" i="6"/>
  <c r="BJ119" i="6"/>
  <c r="BI119" i="6"/>
  <c r="BH119" i="6"/>
  <c r="BG119" i="6"/>
  <c r="BF119" i="6"/>
  <c r="BE119" i="6"/>
  <c r="BD119" i="6"/>
  <c r="BA119" i="6"/>
  <c r="AZ119" i="6"/>
  <c r="AY119" i="6"/>
  <c r="AX119" i="6"/>
  <c r="AW119" i="6"/>
  <c r="AV119" i="6"/>
  <c r="CV117" i="6"/>
  <c r="CV119" i="6" s="1"/>
  <c r="CM117" i="6"/>
  <c r="CL117" i="6"/>
  <c r="CK117" i="6"/>
  <c r="CH117" i="6"/>
  <c r="CG117" i="6"/>
  <c r="CF117" i="6"/>
  <c r="CF119" i="6" s="1"/>
  <c r="BW117" i="6"/>
  <c r="BV117" i="6"/>
  <c r="BU117" i="6"/>
  <c r="BR117" i="6"/>
  <c r="BQ117" i="6"/>
  <c r="BO117" i="6"/>
  <c r="BM117" i="6"/>
  <c r="BL117" i="6"/>
  <c r="BK117" i="6"/>
  <c r="BJ117" i="6"/>
  <c r="BH117" i="6"/>
  <c r="BG117" i="6"/>
  <c r="BF117" i="6"/>
  <c r="BE117" i="6"/>
  <c r="BD117" i="6"/>
  <c r="BA117" i="6"/>
  <c r="AZ117" i="6"/>
  <c r="AY117" i="6"/>
  <c r="AX117" i="6"/>
  <c r="AW117" i="6"/>
  <c r="AV117" i="6"/>
  <c r="CJ115" i="6"/>
  <c r="CJ117" i="6" s="1"/>
  <c r="CI115" i="6"/>
  <c r="CI117" i="6" s="1"/>
  <c r="BT115" i="6"/>
  <c r="BT117" i="6" s="1"/>
  <c r="BS115" i="6"/>
  <c r="BS117" i="6" s="1"/>
  <c r="BI115" i="6"/>
  <c r="BI117" i="6" s="1"/>
  <c r="BC115" i="6"/>
  <c r="BC117" i="6" s="1"/>
  <c r="BB115" i="6"/>
  <c r="BB117" i="6" s="1"/>
  <c r="AB115" i="6"/>
  <c r="AB117" i="6" s="1"/>
  <c r="Z115" i="6"/>
  <c r="Z117" i="6" s="1"/>
  <c r="Z119" i="6" s="1"/>
  <c r="Z121" i="6" s="1"/>
  <c r="Z123" i="6" s="1"/>
  <c r="Y115" i="6"/>
  <c r="Y117" i="6" s="1"/>
  <c r="Y119" i="6" s="1"/>
  <c r="Y121" i="6" s="1"/>
  <c r="Y123" i="6" s="1"/>
  <c r="X115" i="6"/>
  <c r="X117" i="6" s="1"/>
  <c r="X119" i="6" s="1"/>
  <c r="X121" i="6" s="1"/>
  <c r="X123" i="6" s="1"/>
  <c r="W115" i="6"/>
  <c r="W117" i="6" s="1"/>
  <c r="W119" i="6" s="1"/>
  <c r="W121" i="6" s="1"/>
  <c r="W123" i="6" s="1"/>
  <c r="V115" i="6"/>
  <c r="V117" i="6" s="1"/>
  <c r="V119" i="6" s="1"/>
  <c r="V121" i="6" s="1"/>
  <c r="V123" i="6" s="1"/>
  <c r="U115" i="6"/>
  <c r="U117" i="6" s="1"/>
  <c r="U119" i="6" s="1"/>
  <c r="U121" i="6" s="1"/>
  <c r="U123" i="6" s="1"/>
  <c r="T115" i="6"/>
  <c r="T117" i="6" s="1"/>
  <c r="T119" i="6" s="1"/>
  <c r="T121" i="6" s="1"/>
  <c r="T123" i="6" s="1"/>
  <c r="S115" i="6"/>
  <c r="S117" i="6" s="1"/>
  <c r="S119" i="6" s="1"/>
  <c r="S121" i="6" s="1"/>
  <c r="S123" i="6" s="1"/>
  <c r="R115" i="6"/>
  <c r="R117" i="6" s="1"/>
  <c r="R119" i="6" s="1"/>
  <c r="R121" i="6" s="1"/>
  <c r="R123" i="6" s="1"/>
  <c r="Q115" i="6"/>
  <c r="Q117" i="6" s="1"/>
  <c r="Q119" i="6" s="1"/>
  <c r="Q121" i="6" s="1"/>
  <c r="Q123" i="6" s="1"/>
  <c r="N115" i="6"/>
  <c r="N117" i="6" s="1"/>
  <c r="N119" i="6" s="1"/>
  <c r="N121" i="6" s="1"/>
  <c r="N123" i="6" s="1"/>
  <c r="M115" i="6"/>
  <c r="M117" i="6" s="1"/>
  <c r="M119" i="6" s="1"/>
  <c r="M121" i="6" s="1"/>
  <c r="M123" i="6" s="1"/>
  <c r="L115" i="6"/>
  <c r="L117" i="6" s="1"/>
  <c r="L119" i="6" s="1"/>
  <c r="L121" i="6" s="1"/>
  <c r="L123" i="6" s="1"/>
  <c r="K115" i="6"/>
  <c r="K117" i="6" s="1"/>
  <c r="K119" i="6" s="1"/>
  <c r="K121" i="6" s="1"/>
  <c r="K123" i="6" s="1"/>
  <c r="J115" i="6"/>
  <c r="J117" i="6" s="1"/>
  <c r="J119" i="6" s="1"/>
  <c r="J121" i="6" s="1"/>
  <c r="J123" i="6" s="1"/>
  <c r="I115" i="6"/>
  <c r="I117" i="6" s="1"/>
  <c r="I119" i="6" s="1"/>
  <c r="I121" i="6" s="1"/>
  <c r="I123" i="6" s="1"/>
  <c r="H115" i="6"/>
  <c r="H117" i="6" s="1"/>
  <c r="H119" i="6" s="1"/>
  <c r="H121" i="6" s="1"/>
  <c r="H123" i="6" s="1"/>
  <c r="G115" i="6"/>
  <c r="G117" i="6" s="1"/>
  <c r="G119" i="6" s="1"/>
  <c r="G121" i="6" s="1"/>
  <c r="G123" i="6" s="1"/>
  <c r="F115" i="6"/>
  <c r="F117" i="6" s="1"/>
  <c r="F119" i="6" s="1"/>
  <c r="F121" i="6" s="1"/>
  <c r="F123" i="6" s="1"/>
  <c r="E115" i="6"/>
  <c r="E117" i="6" s="1"/>
  <c r="E119" i="6" s="1"/>
  <c r="E121" i="6" s="1"/>
  <c r="E123" i="6" s="1"/>
  <c r="D115" i="6"/>
  <c r="D117" i="6" s="1"/>
  <c r="D119" i="6" s="1"/>
  <c r="D121" i="6" s="1"/>
  <c r="D123" i="6" s="1"/>
  <c r="C115" i="6"/>
  <c r="C117" i="6" s="1"/>
  <c r="C119" i="6" s="1"/>
  <c r="C121" i="6" s="1"/>
  <c r="C123" i="6" s="1"/>
  <c r="CV113" i="6"/>
  <c r="CM113" i="6"/>
  <c r="CM119" i="6" s="1"/>
  <c r="CJ113" i="6"/>
  <c r="CJ119" i="6" s="1"/>
  <c r="CI113" i="6"/>
  <c r="CI119" i="6" s="1"/>
  <c r="CF113" i="6"/>
  <c r="BW113" i="6"/>
  <c r="BT113" i="6"/>
  <c r="BT119" i="6" s="1"/>
  <c r="BS113" i="6"/>
  <c r="BS119" i="6" s="1"/>
  <c r="BO113" i="6"/>
  <c r="BO119" i="6" s="1"/>
  <c r="BC113" i="6"/>
  <c r="BC119" i="6" s="1"/>
  <c r="BB113" i="6"/>
  <c r="BB119" i="6" s="1"/>
  <c r="AH113" i="6"/>
  <c r="P113" i="6"/>
  <c r="P115" i="6" s="1"/>
  <c r="P117" i="6" s="1"/>
  <c r="P119" i="6" s="1"/>
  <c r="P121" i="6" s="1"/>
  <c r="P123" i="6" s="1"/>
  <c r="O113" i="6"/>
  <c r="O115" i="6" s="1"/>
  <c r="O117" i="6" s="1"/>
  <c r="O119" i="6" s="1"/>
  <c r="O121" i="6" s="1"/>
  <c r="O123" i="6" s="1"/>
  <c r="AH110" i="6"/>
  <c r="P110" i="6"/>
  <c r="O110" i="6"/>
  <c r="CJ108" i="6"/>
  <c r="CI108" i="6"/>
  <c r="BT108" i="6"/>
  <c r="BS108" i="6"/>
  <c r="BO108" i="6"/>
  <c r="BM108" i="6"/>
  <c r="BL108" i="6"/>
  <c r="BK108" i="6"/>
  <c r="BJ108" i="6"/>
  <c r="BI108" i="6"/>
  <c r="BH108" i="6"/>
  <c r="BG108" i="6"/>
  <c r="BF108" i="6"/>
  <c r="BE108" i="6"/>
  <c r="BD108" i="6"/>
  <c r="BA108" i="6"/>
  <c r="AZ108" i="6"/>
  <c r="AY108" i="6"/>
  <c r="AX108" i="6"/>
  <c r="AW108" i="6"/>
  <c r="AV108" i="6"/>
  <c r="AF108" i="6"/>
  <c r="AE108" i="6"/>
  <c r="P108" i="6"/>
  <c r="O108" i="6"/>
  <c r="BT106" i="6"/>
  <c r="BC106" i="6"/>
  <c r="BB106" i="6"/>
  <c r="CJ105" i="6"/>
  <c r="CI105" i="6"/>
  <c r="BS105" i="6"/>
  <c r="AH105" i="6"/>
  <c r="AF105" i="6"/>
  <c r="AE105" i="6"/>
  <c r="P105" i="6"/>
  <c r="O105" i="6"/>
  <c r="P103" i="6"/>
  <c r="O103" i="6"/>
  <c r="CJ101" i="6"/>
  <c r="CI101" i="6"/>
  <c r="BT101" i="6"/>
  <c r="BS101" i="6"/>
  <c r="BC101" i="6"/>
  <c r="BC108" i="6" s="1"/>
  <c r="BB101" i="6"/>
  <c r="BB108" i="6" s="1"/>
  <c r="AB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P99" i="6"/>
  <c r="O99" i="6"/>
  <c r="P97" i="6"/>
  <c r="O97" i="6"/>
  <c r="CJ95" i="6"/>
  <c r="CI95" i="6"/>
  <c r="BT95" i="6"/>
  <c r="BS95" i="6"/>
  <c r="BE95" i="6"/>
  <c r="BD95" i="6"/>
  <c r="BC95" i="6"/>
  <c r="BB95" i="6"/>
  <c r="AX95" i="6"/>
  <c r="AH95" i="6"/>
  <c r="R95" i="6"/>
  <c r="Q95" i="6"/>
  <c r="P95" i="6"/>
  <c r="O95" i="6"/>
  <c r="CM92" i="6"/>
  <c r="CL92" i="6"/>
  <c r="CH92" i="6"/>
  <c r="CG92" i="6"/>
  <c r="CF92" i="6"/>
  <c r="BV92" i="6"/>
  <c r="BR92" i="6"/>
  <c r="BQ92" i="6"/>
  <c r="BO92" i="6"/>
  <c r="BM92" i="6"/>
  <c r="BL92" i="6"/>
  <c r="BK92" i="6"/>
  <c r="BJ92" i="6"/>
  <c r="BI92" i="6"/>
  <c r="BH92" i="6"/>
  <c r="BG92" i="6"/>
  <c r="BF92" i="6"/>
  <c r="BE92" i="6"/>
  <c r="BD92" i="6"/>
  <c r="BA92" i="6"/>
  <c r="AZ92" i="6"/>
  <c r="AY92" i="6"/>
  <c r="AX92" i="6"/>
  <c r="AW92" i="6"/>
  <c r="AV92" i="6"/>
  <c r="AF92" i="6"/>
  <c r="AE92" i="6"/>
  <c r="AB92" i="6"/>
  <c r="AH92" i="6" s="1"/>
  <c r="Z92" i="6"/>
  <c r="Y92" i="6"/>
  <c r="X92" i="6"/>
  <c r="W92" i="6"/>
  <c r="V92" i="6"/>
  <c r="U92" i="6"/>
  <c r="T92" i="6"/>
  <c r="S92" i="6"/>
  <c r="R92" i="6"/>
  <c r="Q92" i="6"/>
  <c r="N92" i="6"/>
  <c r="M92" i="6"/>
  <c r="L92" i="6"/>
  <c r="K92" i="6"/>
  <c r="J92" i="6"/>
  <c r="I92" i="6"/>
  <c r="H92" i="6"/>
  <c r="G92" i="6"/>
  <c r="F92" i="6"/>
  <c r="E92" i="6"/>
  <c r="D92" i="6"/>
  <c r="C92" i="6"/>
  <c r="FA91" i="6"/>
  <c r="EZ91" i="6"/>
  <c r="EY91" i="6"/>
  <c r="EX91" i="6"/>
  <c r="EQ91" i="6"/>
  <c r="EP91" i="6"/>
  <c r="CJ91" i="6"/>
  <c r="CI91" i="6"/>
  <c r="BT91" i="6"/>
  <c r="BS91" i="6"/>
  <c r="BE91" i="6"/>
  <c r="BD91" i="6"/>
  <c r="BC91" i="6"/>
  <c r="BB91" i="6"/>
  <c r="CJ90" i="6"/>
  <c r="CI90" i="6"/>
  <c r="BT90" i="6"/>
  <c r="BS90" i="6"/>
  <c r="BE90" i="6"/>
  <c r="BD90" i="6"/>
  <c r="BC90" i="6"/>
  <c r="BB90" i="6"/>
  <c r="AH90" i="6"/>
  <c r="AF90" i="6"/>
  <c r="AE90" i="6"/>
  <c r="R90" i="6"/>
  <c r="Q90" i="6"/>
  <c r="P90" i="6"/>
  <c r="O90" i="6"/>
  <c r="CV88" i="6"/>
  <c r="CV92" i="6" s="1"/>
  <c r="CJ88" i="6"/>
  <c r="CJ92" i="6" s="1"/>
  <c r="CI88" i="6"/>
  <c r="CI92" i="6" s="1"/>
  <c r="BT88" i="6"/>
  <c r="BT92" i="6" s="1"/>
  <c r="BS88" i="6"/>
  <c r="BS92" i="6" s="1"/>
  <c r="BC88" i="6"/>
  <c r="BC92" i="6" s="1"/>
  <c r="BB88" i="6"/>
  <c r="BB92" i="6" s="1"/>
  <c r="AH88" i="6"/>
  <c r="AF88" i="6"/>
  <c r="AE88" i="6"/>
  <c r="P88" i="6"/>
  <c r="P92" i="6" s="1"/>
  <c r="O88" i="6"/>
  <c r="O92" i="6" s="1"/>
  <c r="CJ85" i="6"/>
  <c r="CI85" i="6"/>
  <c r="BT85" i="6"/>
  <c r="BS85" i="6"/>
  <c r="BE85" i="6"/>
  <c r="BD85" i="6"/>
  <c r="BC85" i="6"/>
  <c r="BB85" i="6"/>
  <c r="AH85" i="6"/>
  <c r="R85" i="6"/>
  <c r="Q85" i="6"/>
  <c r="P85" i="6"/>
  <c r="O85" i="6"/>
  <c r="E85" i="6"/>
  <c r="CJ83" i="6"/>
  <c r="CI83" i="6"/>
  <c r="BT83" i="6"/>
  <c r="BS83" i="6"/>
  <c r="BO83" i="6"/>
  <c r="BM83" i="6"/>
  <c r="BL83" i="6"/>
  <c r="BK83" i="6"/>
  <c r="BJ83" i="6"/>
  <c r="BI83" i="6"/>
  <c r="BH83" i="6"/>
  <c r="BG83" i="6"/>
  <c r="BF83" i="6"/>
  <c r="BE83" i="6"/>
  <c r="BD83" i="6"/>
  <c r="BA83" i="6"/>
  <c r="AZ83" i="6"/>
  <c r="AY83" i="6"/>
  <c r="AX83" i="6"/>
  <c r="AW83" i="6"/>
  <c r="AV83" i="6"/>
  <c r="AH83" i="6"/>
  <c r="AD83" i="6"/>
  <c r="AC83" i="6"/>
  <c r="DV82" i="6"/>
  <c r="CV82" i="6"/>
  <c r="CT82" i="6"/>
  <c r="CS82" i="6"/>
  <c r="CR82" i="6"/>
  <c r="CQ82" i="6"/>
  <c r="CL82" i="6"/>
  <c r="CK82" i="6"/>
  <c r="CJ82" i="6"/>
  <c r="CI82" i="6"/>
  <c r="CH82" i="6"/>
  <c r="CG82" i="6"/>
  <c r="CF82" i="6"/>
  <c r="CD82" i="6"/>
  <c r="CC82" i="6"/>
  <c r="CB82" i="6"/>
  <c r="CA82" i="6"/>
  <c r="BV82" i="6"/>
  <c r="BU82" i="6"/>
  <c r="BR82" i="6"/>
  <c r="BQ82" i="6"/>
  <c r="BM82" i="6"/>
  <c r="BL82" i="6"/>
  <c r="BK82" i="6"/>
  <c r="BJ82" i="6"/>
  <c r="BI82" i="6"/>
  <c r="BH82" i="6"/>
  <c r="BG82" i="6"/>
  <c r="BF82" i="6"/>
  <c r="BE82" i="6"/>
  <c r="BD82" i="6"/>
  <c r="BA82" i="6"/>
  <c r="AZ82" i="6"/>
  <c r="AY82" i="6"/>
  <c r="AX82" i="6"/>
  <c r="AW82" i="6"/>
  <c r="AV82" i="6"/>
  <c r="AF82" i="6"/>
  <c r="AE82" i="6"/>
  <c r="AD82" i="6"/>
  <c r="AC82" i="6"/>
  <c r="AB82" i="6"/>
  <c r="Z82" i="6"/>
  <c r="Y82" i="6"/>
  <c r="X82" i="6"/>
  <c r="W82" i="6"/>
  <c r="V82" i="6"/>
  <c r="U82" i="6"/>
  <c r="T82" i="6"/>
  <c r="S82" i="6"/>
  <c r="R82" i="6"/>
  <c r="Q82" i="6"/>
  <c r="N82" i="6"/>
  <c r="M82" i="6"/>
  <c r="L82" i="6"/>
  <c r="K82" i="6"/>
  <c r="J82" i="6"/>
  <c r="I82" i="6"/>
  <c r="H82" i="6"/>
  <c r="G82" i="6"/>
  <c r="F82" i="6"/>
  <c r="E82" i="6"/>
  <c r="D82" i="6"/>
  <c r="C82" i="6"/>
  <c r="AG80" i="6"/>
  <c r="AF80" i="6"/>
  <c r="AE80" i="6"/>
  <c r="Z80" i="6"/>
  <c r="Y80" i="6"/>
  <c r="X80" i="6"/>
  <c r="V80" i="6"/>
  <c r="T80" i="6"/>
  <c r="R80" i="6"/>
  <c r="Q80" i="6"/>
  <c r="P80" i="6"/>
  <c r="O80" i="6"/>
  <c r="K80" i="6"/>
  <c r="W80" i="6" s="1"/>
  <c r="I80" i="6"/>
  <c r="U80" i="6" s="1"/>
  <c r="G80" i="6"/>
  <c r="S80" i="6" s="1"/>
  <c r="E80" i="6"/>
  <c r="CJ78" i="6"/>
  <c r="CI78" i="6"/>
  <c r="BT78" i="6"/>
  <c r="BS78" i="6"/>
  <c r="BC78" i="6"/>
  <c r="BC83" i="6" s="1"/>
  <c r="BB78" i="6"/>
  <c r="BB83" i="6" s="1"/>
  <c r="AF78" i="6"/>
  <c r="AF83" i="6" s="1"/>
  <c r="AE78" i="6"/>
  <c r="AE83" i="6" s="1"/>
  <c r="BT77" i="6"/>
  <c r="BT82" i="6" s="1"/>
  <c r="BS77" i="6"/>
  <c r="BS82" i="6" s="1"/>
  <c r="BC77" i="6"/>
  <c r="BC82" i="6" s="1"/>
  <c r="BB77" i="6"/>
  <c r="BB82" i="6" s="1"/>
  <c r="AH77" i="6"/>
  <c r="BO77" i="6" s="1"/>
  <c r="BO82" i="6" s="1"/>
  <c r="P77" i="6"/>
  <c r="P82" i="6" s="1"/>
  <c r="O77" i="6"/>
  <c r="O82" i="6" s="1"/>
  <c r="CJ75" i="6"/>
  <c r="CI75" i="6"/>
  <c r="BT75" i="6"/>
  <c r="BS75" i="6"/>
  <c r="CJ74" i="6"/>
  <c r="CI74" i="6"/>
  <c r="BT74" i="6"/>
  <c r="BS74" i="6"/>
  <c r="BC74" i="6"/>
  <c r="BB74" i="6"/>
  <c r="AX74" i="6"/>
  <c r="BD74" i="6" s="1"/>
  <c r="CJ73" i="6"/>
  <c r="CI73" i="6"/>
  <c r="BT73" i="6"/>
  <c r="BS73" i="6"/>
  <c r="BG73" i="6"/>
  <c r="BF73" i="6"/>
  <c r="BE73" i="6"/>
  <c r="BD73" i="6"/>
  <c r="BC73" i="6"/>
  <c r="BB73" i="6"/>
  <c r="AG73" i="6"/>
  <c r="X73" i="6"/>
  <c r="V73" i="6"/>
  <c r="T73" i="6"/>
  <c r="R73" i="6"/>
  <c r="Q73" i="6"/>
  <c r="P73" i="6"/>
  <c r="O73" i="6"/>
  <c r="K73" i="6"/>
  <c r="W73" i="6" s="1"/>
  <c r="I73" i="6"/>
  <c r="U73" i="6" s="1"/>
  <c r="G73" i="6"/>
  <c r="S73" i="6" s="1"/>
  <c r="AF70" i="6"/>
  <c r="AE70" i="6"/>
  <c r="CJ69" i="6"/>
  <c r="CL69" i="6" s="1"/>
  <c r="CI69" i="6"/>
  <c r="BT69" i="6"/>
  <c r="BS69" i="6"/>
  <c r="BI69" i="6"/>
  <c r="BC69" i="6"/>
  <c r="BB69" i="6"/>
  <c r="BH69" i="6" s="1"/>
  <c r="AH69" i="6"/>
  <c r="P69" i="6"/>
  <c r="O69" i="6"/>
  <c r="CJ68" i="6"/>
  <c r="CI68" i="6"/>
  <c r="BT68" i="6"/>
  <c r="BS68" i="6"/>
  <c r="CJ67" i="6"/>
  <c r="CI67" i="6"/>
  <c r="BT67" i="6"/>
  <c r="BS67" i="6"/>
  <c r="BT65" i="6"/>
  <c r="BS65" i="6"/>
  <c r="BM65" i="6"/>
  <c r="BL65" i="6"/>
  <c r="BK65" i="6"/>
  <c r="BJ65" i="6"/>
  <c r="BC65" i="6"/>
  <c r="BI65" i="6" s="1"/>
  <c r="BB65" i="6"/>
  <c r="BH65" i="6" s="1"/>
  <c r="AH65" i="6"/>
  <c r="P65" i="6"/>
  <c r="O65" i="6"/>
  <c r="CJ63" i="6"/>
  <c r="CI63" i="6"/>
  <c r="BT63" i="6"/>
  <c r="BS63" i="6"/>
  <c r="BG63" i="6"/>
  <c r="BE63" i="6"/>
  <c r="BC63" i="6"/>
  <c r="BB63" i="6"/>
  <c r="AZ63" i="6"/>
  <c r="BF63" i="6" s="1"/>
  <c r="AX63" i="6"/>
  <c r="BD63" i="6" s="1"/>
  <c r="AF63" i="6"/>
  <c r="AE63" i="6"/>
  <c r="AA63" i="6"/>
  <c r="T63" i="6"/>
  <c r="R63" i="6"/>
  <c r="P63" i="6"/>
  <c r="O63" i="6"/>
  <c r="G63" i="6"/>
  <c r="S63" i="6" s="1"/>
  <c r="E63" i="6"/>
  <c r="Q63" i="6" s="1"/>
  <c r="CJ62" i="6"/>
  <c r="CI62" i="6"/>
  <c r="BT62" i="6"/>
  <c r="BS62" i="6"/>
  <c r="BG62" i="6"/>
  <c r="BE62" i="6"/>
  <c r="BC62" i="6"/>
  <c r="BB62" i="6"/>
  <c r="AZ62" i="6"/>
  <c r="BF62" i="6" s="1"/>
  <c r="AX62" i="6"/>
  <c r="BD62" i="6" s="1"/>
  <c r="AF62" i="6"/>
  <c r="AE62" i="6"/>
  <c r="T62" i="6"/>
  <c r="R62" i="6"/>
  <c r="P62" i="6"/>
  <c r="O62" i="6"/>
  <c r="G62" i="6"/>
  <c r="S62" i="6" s="1"/>
  <c r="E62" i="6"/>
  <c r="Q62" i="6" s="1"/>
  <c r="CJ61" i="6"/>
  <c r="CI61" i="6"/>
  <c r="BT61" i="6"/>
  <c r="BS61" i="6"/>
  <c r="BM61" i="6"/>
  <c r="BL61" i="6"/>
  <c r="BK61" i="6"/>
  <c r="BJ61" i="6"/>
  <c r="BC61" i="6"/>
  <c r="BI61" i="6" s="1"/>
  <c r="BB61" i="6"/>
  <c r="BH61" i="6" s="1"/>
  <c r="AH61" i="6"/>
  <c r="P61" i="6"/>
  <c r="O61" i="6"/>
  <c r="EQ59" i="6"/>
  <c r="EP59" i="6"/>
  <c r="EA59" i="6"/>
  <c r="DZ59" i="6"/>
  <c r="CJ59" i="6"/>
  <c r="CI59" i="6"/>
  <c r="BT59" i="6"/>
  <c r="BS59" i="6"/>
  <c r="BG59" i="6"/>
  <c r="BE59" i="6"/>
  <c r="BC59" i="6"/>
  <c r="BB59" i="6"/>
  <c r="AZ59" i="6"/>
  <c r="BF59" i="6" s="1"/>
  <c r="AX59" i="6"/>
  <c r="BD59" i="6" s="1"/>
  <c r="AF59" i="6"/>
  <c r="AE59" i="6"/>
  <c r="T59" i="6"/>
  <c r="R59" i="6"/>
  <c r="P59" i="6"/>
  <c r="O59" i="6"/>
  <c r="G59" i="6"/>
  <c r="S59" i="6" s="1"/>
  <c r="E59" i="6"/>
  <c r="Q59" i="6" s="1"/>
  <c r="AB58" i="6"/>
  <c r="Z58" i="6"/>
  <c r="Y58" i="6"/>
  <c r="X58" i="6"/>
  <c r="W58" i="6"/>
  <c r="V58" i="6"/>
  <c r="U58" i="6"/>
  <c r="T58" i="6"/>
  <c r="S58" i="6"/>
  <c r="R58" i="6"/>
  <c r="Q58" i="6"/>
  <c r="P58" i="6"/>
  <c r="O58" i="6"/>
  <c r="CJ57" i="6"/>
  <c r="CI57" i="6"/>
  <c r="BT57" i="6"/>
  <c r="BS57" i="6"/>
  <c r="AH57" i="6"/>
  <c r="AF57" i="6"/>
  <c r="AE57" i="6"/>
  <c r="R57" i="6"/>
  <c r="Q57" i="6"/>
  <c r="P57" i="6"/>
  <c r="O57" i="6"/>
  <c r="EQ55" i="6"/>
  <c r="EP55" i="6"/>
  <c r="EA55" i="6"/>
  <c r="DZ55" i="6"/>
  <c r="CU55" i="6"/>
  <c r="CU63" i="6" s="1"/>
  <c r="CJ55" i="6"/>
  <c r="CI55" i="6"/>
  <c r="CE55" i="6"/>
  <c r="CE63" i="6" s="1"/>
  <c r="BT55" i="6"/>
  <c r="BS55" i="6"/>
  <c r="BN55" i="6"/>
  <c r="BG55" i="6"/>
  <c r="BE55" i="6"/>
  <c r="BD55" i="6"/>
  <c r="BC55" i="6"/>
  <c r="BB55" i="6"/>
  <c r="AZ55" i="6"/>
  <c r="BF55" i="6" s="1"/>
  <c r="AG55" i="6"/>
  <c r="AG63" i="6" s="1"/>
  <c r="AF55" i="6"/>
  <c r="AE55" i="6"/>
  <c r="T55" i="6"/>
  <c r="R55" i="6"/>
  <c r="P55" i="6"/>
  <c r="O55" i="6"/>
  <c r="G55" i="6"/>
  <c r="S55" i="6" s="1"/>
  <c r="E55" i="6"/>
  <c r="Q55" i="6" s="1"/>
  <c r="CJ54" i="6"/>
  <c r="CI54" i="6"/>
  <c r="BT54" i="6"/>
  <c r="BS54" i="6"/>
  <c r="CJ53" i="6"/>
  <c r="CI53" i="6"/>
  <c r="BT53" i="6"/>
  <c r="BS53" i="6"/>
  <c r="BM53" i="6"/>
  <c r="BL53" i="6"/>
  <c r="BK53" i="6"/>
  <c r="BJ53" i="6"/>
  <c r="BC53" i="6"/>
  <c r="BI53" i="6" s="1"/>
  <c r="BB53" i="6"/>
  <c r="BH53" i="6" s="1"/>
  <c r="AH53" i="6"/>
  <c r="P53" i="6"/>
  <c r="O53" i="6"/>
  <c r="CJ51" i="6"/>
  <c r="CI51" i="6"/>
  <c r="BT51" i="6"/>
  <c r="BS51" i="6"/>
  <c r="BG51" i="6"/>
  <c r="BE51" i="6"/>
  <c r="BC51" i="6"/>
  <c r="BB51" i="6"/>
  <c r="AZ51" i="6"/>
  <c r="BF51" i="6" s="1"/>
  <c r="AX51" i="6"/>
  <c r="BD51" i="6" s="1"/>
  <c r="AF51" i="6"/>
  <c r="AE51" i="6"/>
  <c r="T51" i="6"/>
  <c r="R51" i="6"/>
  <c r="P51" i="6"/>
  <c r="O51" i="6"/>
  <c r="G51" i="6"/>
  <c r="S51" i="6" s="1"/>
  <c r="E51" i="6"/>
  <c r="Q51" i="6" s="1"/>
  <c r="CJ50" i="6"/>
  <c r="CI50" i="6"/>
  <c r="BT50" i="6"/>
  <c r="BS50" i="6"/>
  <c r="CJ49" i="6"/>
  <c r="CI49" i="6"/>
  <c r="BT49" i="6"/>
  <c r="BS49" i="6"/>
  <c r="BM49" i="6"/>
  <c r="BL49" i="6"/>
  <c r="BK49" i="6"/>
  <c r="BJ49" i="6"/>
  <c r="BC49" i="6"/>
  <c r="BI49" i="6" s="1"/>
  <c r="BB49" i="6"/>
  <c r="BH49" i="6" s="1"/>
  <c r="P49" i="6"/>
  <c r="O49" i="6"/>
  <c r="CJ47" i="6"/>
  <c r="CI47" i="6"/>
  <c r="BT47" i="6"/>
  <c r="BS47" i="6"/>
  <c r="BC47" i="6"/>
  <c r="BB47" i="6"/>
  <c r="AH47" i="6"/>
  <c r="P47" i="6"/>
  <c r="O47" i="6"/>
  <c r="CV45" i="6"/>
  <c r="CJ45" i="6"/>
  <c r="CI45" i="6"/>
  <c r="BG45" i="6"/>
  <c r="BF45" i="6"/>
  <c r="BE45" i="6"/>
  <c r="BD45" i="6"/>
  <c r="BC45" i="6"/>
  <c r="BB45" i="6"/>
  <c r="Z45" i="6"/>
  <c r="Y45" i="6"/>
  <c r="X45" i="6"/>
  <c r="W45" i="6"/>
  <c r="V45" i="6"/>
  <c r="U45" i="6"/>
  <c r="T45" i="6"/>
  <c r="S45" i="6"/>
  <c r="R45" i="6"/>
  <c r="Q45" i="6"/>
  <c r="P45" i="6"/>
  <c r="O45" i="6"/>
  <c r="CE44" i="6"/>
  <c r="CU44" i="6" s="1"/>
  <c r="BG44" i="6"/>
  <c r="BF44" i="6"/>
  <c r="BE44" i="6"/>
  <c r="BD44" i="6"/>
  <c r="BC44" i="6"/>
  <c r="BB44" i="6"/>
  <c r="X44" i="6"/>
  <c r="W44" i="6"/>
  <c r="V44" i="6"/>
  <c r="U44" i="6"/>
  <c r="T44" i="6"/>
  <c r="S44" i="6"/>
  <c r="R44" i="6"/>
  <c r="Q44" i="6"/>
  <c r="P44" i="6"/>
  <c r="O44" i="6"/>
  <c r="Z43" i="6"/>
  <c r="Y43" i="6"/>
  <c r="X43" i="6"/>
  <c r="W43" i="6"/>
  <c r="V43" i="6"/>
  <c r="U43" i="6"/>
  <c r="N43" i="6"/>
  <c r="M43" i="6"/>
  <c r="L43" i="6"/>
  <c r="K43" i="6"/>
  <c r="J43" i="6"/>
  <c r="I43" i="6"/>
  <c r="H43" i="6"/>
  <c r="F43" i="6"/>
  <c r="D43" i="6"/>
  <c r="C43" i="6"/>
  <c r="CJ42" i="6"/>
  <c r="CI42" i="6"/>
  <c r="BT42" i="6"/>
  <c r="BS42" i="6"/>
  <c r="BG42" i="6"/>
  <c r="BE42" i="6"/>
  <c r="BC42" i="6"/>
  <c r="BB42" i="6"/>
  <c r="AZ42" i="6"/>
  <c r="BF42" i="6" s="1"/>
  <c r="AX42" i="6"/>
  <c r="BD42" i="6" s="1"/>
  <c r="T42" i="6"/>
  <c r="T43" i="6" s="1"/>
  <c r="R42" i="6"/>
  <c r="R43" i="6" s="1"/>
  <c r="P42" i="6"/>
  <c r="P43" i="6" s="1"/>
  <c r="O42" i="6"/>
  <c r="O43" i="6" s="1"/>
  <c r="G42" i="6"/>
  <c r="G43" i="6" s="1"/>
  <c r="E42" i="6"/>
  <c r="Q42" i="6" s="1"/>
  <c r="Q43" i="6" s="1"/>
  <c r="CJ41" i="6"/>
  <c r="CI41" i="6"/>
  <c r="CJ40" i="6"/>
  <c r="CI40" i="6"/>
  <c r="BT40" i="6"/>
  <c r="BS40" i="6"/>
  <c r="BC40" i="6"/>
  <c r="BB40" i="6"/>
  <c r="AH40" i="6"/>
  <c r="P40" i="6"/>
  <c r="O40" i="6"/>
  <c r="CJ38" i="6"/>
  <c r="CI38" i="6"/>
  <c r="BT38" i="6"/>
  <c r="BS38" i="6"/>
  <c r="BM38" i="6"/>
  <c r="BL38" i="6"/>
  <c r="BE38" i="6"/>
  <c r="BK38" i="6" s="1"/>
  <c r="BD38" i="6"/>
  <c r="BJ38" i="6" s="1"/>
  <c r="BC38" i="6"/>
  <c r="BI38" i="6" s="1"/>
  <c r="BB38" i="6"/>
  <c r="BH38" i="6" s="1"/>
  <c r="AH38" i="6"/>
  <c r="R38" i="6"/>
  <c r="Q38" i="6"/>
  <c r="P38" i="6"/>
  <c r="O38" i="6"/>
  <c r="E38" i="6"/>
  <c r="CJ36" i="6"/>
  <c r="CI36" i="6"/>
  <c r="BT36" i="6"/>
  <c r="BS36" i="6"/>
  <c r="CJ35" i="6"/>
  <c r="CI35" i="6"/>
  <c r="AF35" i="6"/>
  <c r="AE35" i="6"/>
  <c r="Z35" i="6"/>
  <c r="Y35" i="6"/>
  <c r="X35" i="6"/>
  <c r="W35" i="6"/>
  <c r="V35" i="6"/>
  <c r="U35" i="6"/>
  <c r="T35" i="6"/>
  <c r="S35" i="6"/>
  <c r="R35" i="6"/>
  <c r="Q35" i="6"/>
  <c r="P35" i="6"/>
  <c r="O35" i="6"/>
  <c r="CJ34" i="6"/>
  <c r="CI34" i="6"/>
  <c r="BT34" i="6"/>
  <c r="BS34" i="6"/>
  <c r="BG34" i="6"/>
  <c r="BE34" i="6"/>
  <c r="BC34" i="6"/>
  <c r="BB34" i="6"/>
  <c r="AZ34" i="6"/>
  <c r="BF34" i="6" s="1"/>
  <c r="AX34" i="6"/>
  <c r="BD34" i="6" s="1"/>
  <c r="AF34" i="6"/>
  <c r="AE34" i="6"/>
  <c r="AA34" i="6"/>
  <c r="AA51" i="6" s="1"/>
  <c r="AA59" i="6" s="1"/>
  <c r="AA62" i="6" s="1"/>
  <c r="T34" i="6"/>
  <c r="R34" i="6"/>
  <c r="P34" i="6"/>
  <c r="O34" i="6"/>
  <c r="G34" i="6"/>
  <c r="S34" i="6" s="1"/>
  <c r="E34" i="6"/>
  <c r="Q34" i="6" s="1"/>
  <c r="FA32" i="6"/>
  <c r="BC32" i="6"/>
  <c r="BB32" i="6"/>
  <c r="AX32" i="6"/>
  <c r="BD32" i="6" s="1"/>
  <c r="AF32" i="6"/>
  <c r="AE32" i="6"/>
  <c r="T32" i="6"/>
  <c r="R32" i="6"/>
  <c r="Q32" i="6"/>
  <c r="P32" i="6"/>
  <c r="O32" i="6"/>
  <c r="G32" i="6"/>
  <c r="S32" i="6" s="1"/>
  <c r="CJ31" i="6"/>
  <c r="CI31" i="6"/>
  <c r="BT31" i="6"/>
  <c r="BS31" i="6"/>
  <c r="BG31" i="6"/>
  <c r="BE31" i="6"/>
  <c r="BC31" i="6"/>
  <c r="BB31" i="6"/>
  <c r="AZ31" i="6"/>
  <c r="BF31" i="6" s="1"/>
  <c r="AX31" i="6"/>
  <c r="BD31" i="6" s="1"/>
  <c r="AG31" i="6"/>
  <c r="AF31" i="6"/>
  <c r="AE31" i="6"/>
  <c r="T31" i="6"/>
  <c r="R31" i="6"/>
  <c r="P31" i="6"/>
  <c r="O31" i="6"/>
  <c r="G31" i="6"/>
  <c r="S31" i="6" s="1"/>
  <c r="E31" i="6"/>
  <c r="Q31" i="6" s="1"/>
  <c r="BB30" i="6"/>
  <c r="CJ29" i="6"/>
  <c r="CI29" i="6"/>
  <c r="BS29" i="6"/>
  <c r="BG29" i="6"/>
  <c r="BE29" i="6"/>
  <c r="BC29" i="6"/>
  <c r="AZ29" i="6"/>
  <c r="BF29" i="6" s="1"/>
  <c r="AX29" i="6"/>
  <c r="BD29" i="6" s="1"/>
  <c r="AG29" i="6"/>
  <c r="AF29" i="6"/>
  <c r="AE29" i="6"/>
  <c r="T29" i="6"/>
  <c r="R29" i="6"/>
  <c r="P29" i="6"/>
  <c r="O29" i="6"/>
  <c r="G29" i="6"/>
  <c r="S29" i="6" s="1"/>
  <c r="E29" i="6"/>
  <c r="Q29" i="6" s="1"/>
  <c r="EQ28" i="6"/>
  <c r="EP28" i="6"/>
  <c r="EA28" i="6"/>
  <c r="DZ28" i="6"/>
  <c r="CJ28" i="6"/>
  <c r="CI28" i="6"/>
  <c r="BT28" i="6"/>
  <c r="BS28" i="6"/>
  <c r="BM28" i="6"/>
  <c r="BL28" i="6"/>
  <c r="BK28" i="6"/>
  <c r="BJ28" i="6"/>
  <c r="BC28" i="6"/>
  <c r="BI28" i="6" s="1"/>
  <c r="BB28" i="6"/>
  <c r="BH28" i="6" s="1"/>
  <c r="AN28" i="6"/>
  <c r="AT28" i="6" s="1"/>
  <c r="BO28" i="6" s="1"/>
  <c r="AH28" i="6"/>
  <c r="P28" i="6"/>
  <c r="O28" i="6"/>
  <c r="CU26" i="6"/>
  <c r="CU34" i="6" s="1"/>
  <c r="CJ26" i="6"/>
  <c r="CI26" i="6"/>
  <c r="CE26" i="6"/>
  <c r="CE34" i="6" s="1"/>
  <c r="BT26" i="6"/>
  <c r="BS26" i="6"/>
  <c r="BN26" i="6"/>
  <c r="BN34" i="6" s="1"/>
  <c r="BN51" i="6" s="1"/>
  <c r="BN59" i="6" s="1"/>
  <c r="BN62" i="6" s="1"/>
  <c r="BG26" i="6"/>
  <c r="BE26" i="6"/>
  <c r="BC26" i="6"/>
  <c r="BB26" i="6"/>
  <c r="AZ26" i="6"/>
  <c r="BF26" i="6" s="1"/>
  <c r="AX26" i="6"/>
  <c r="BD26" i="6" s="1"/>
  <c r="AG26" i="6"/>
  <c r="AG34" i="6" s="1"/>
  <c r="AG51" i="6" s="1"/>
  <c r="AG59" i="6" s="1"/>
  <c r="AG62" i="6" s="1"/>
  <c r="AF26" i="6"/>
  <c r="AE26" i="6"/>
  <c r="AA26" i="6"/>
  <c r="T26" i="6"/>
  <c r="R26" i="6"/>
  <c r="P26" i="6"/>
  <c r="O26" i="6"/>
  <c r="G26" i="6"/>
  <c r="S26" i="6" s="1"/>
  <c r="E26" i="6"/>
  <c r="Q26" i="6" s="1"/>
  <c r="CU23" i="6"/>
  <c r="CJ23" i="6"/>
  <c r="CI23" i="6"/>
  <c r="CE23" i="6"/>
  <c r="BT23" i="6"/>
  <c r="BS23" i="6"/>
  <c r="BN23" i="6"/>
  <c r="BG23" i="6"/>
  <c r="BF23" i="6"/>
  <c r="BE23" i="6"/>
  <c r="BD23" i="6"/>
  <c r="BC23" i="6"/>
  <c r="BB23" i="6"/>
  <c r="AG23" i="6"/>
  <c r="AF23" i="6"/>
  <c r="AE23" i="6"/>
  <c r="T23" i="6"/>
  <c r="R23" i="6"/>
  <c r="P23" i="6"/>
  <c r="O23" i="6"/>
  <c r="G23" i="6"/>
  <c r="S23" i="6" s="1"/>
  <c r="E23" i="6"/>
  <c r="Q23" i="6" s="1"/>
  <c r="AZ22" i="6"/>
  <c r="AX22" i="6"/>
  <c r="AH22" i="6"/>
  <c r="G22" i="6"/>
  <c r="E22" i="6"/>
  <c r="EQ21" i="6"/>
  <c r="EP21" i="6"/>
  <c r="EA21" i="6"/>
  <c r="DZ21" i="6"/>
  <c r="CJ21" i="6"/>
  <c r="CI21" i="6"/>
  <c r="BT21" i="6"/>
  <c r="BS21" i="6"/>
  <c r="BC21" i="6"/>
  <c r="BB21" i="6"/>
  <c r="AH21" i="6"/>
  <c r="AF21" i="6"/>
  <c r="AE21" i="6"/>
  <c r="P21" i="6"/>
  <c r="O21" i="6"/>
  <c r="F19" i="6"/>
  <c r="E19" i="6"/>
  <c r="D19" i="6"/>
  <c r="C19" i="6"/>
  <c r="CV18" i="6"/>
  <c r="CR18" i="6"/>
  <c r="CQ18" i="6"/>
  <c r="CL18" i="6"/>
  <c r="CK18" i="6"/>
  <c r="CH18" i="6"/>
  <c r="CG18" i="6"/>
  <c r="CF18" i="6"/>
  <c r="CB18" i="6"/>
  <c r="CA18" i="6"/>
  <c r="BV18" i="6"/>
  <c r="BU18" i="6"/>
  <c r="BR18" i="6"/>
  <c r="BQ18" i="6"/>
  <c r="BO18" i="6"/>
  <c r="AY18" i="6"/>
  <c r="AX18" i="6"/>
  <c r="AW18" i="6"/>
  <c r="AV18" i="6"/>
  <c r="AF18" i="6"/>
  <c r="AE18" i="6"/>
  <c r="AD18" i="6"/>
  <c r="AC18" i="6"/>
  <c r="AB18" i="6"/>
  <c r="AH18" i="6" s="1"/>
  <c r="F18" i="6"/>
  <c r="E18" i="6"/>
  <c r="D18" i="6"/>
  <c r="C18" i="6"/>
  <c r="R16" i="6"/>
  <c r="R19" i="6" s="1"/>
  <c r="Q16" i="6"/>
  <c r="Q19" i="6" s="1"/>
  <c r="P16" i="6"/>
  <c r="P19" i="6" s="1"/>
  <c r="O16" i="6"/>
  <c r="O19" i="6" s="1"/>
  <c r="CJ15" i="6"/>
  <c r="CJ18" i="6" s="1"/>
  <c r="CI15" i="6"/>
  <c r="CI18" i="6" s="1"/>
  <c r="BT15" i="6"/>
  <c r="BT18" i="6" s="1"/>
  <c r="BS15" i="6"/>
  <c r="BS18" i="6" s="1"/>
  <c r="BE15" i="6"/>
  <c r="BE18" i="6" s="1"/>
  <c r="BD15" i="6"/>
  <c r="BD18" i="6" s="1"/>
  <c r="BC15" i="6"/>
  <c r="BC18" i="6" s="1"/>
  <c r="BB15" i="6"/>
  <c r="BB18" i="6" s="1"/>
  <c r="AH15" i="6"/>
  <c r="R15" i="6"/>
  <c r="R18" i="6" s="1"/>
  <c r="Q15" i="6"/>
  <c r="Q18" i="6" s="1"/>
  <c r="P15" i="6"/>
  <c r="P18" i="6" s="1"/>
  <c r="O15" i="6"/>
  <c r="O18" i="6" s="1"/>
  <c r="CJ12" i="6"/>
  <c r="CI12" i="6"/>
  <c r="BT12" i="6"/>
  <c r="BS12" i="6"/>
  <c r="BC12" i="6"/>
  <c r="BB12" i="6"/>
  <c r="AH12" i="6"/>
  <c r="AF12" i="6"/>
  <c r="AE12" i="6"/>
  <c r="P12" i="6"/>
  <c r="O12" i="6"/>
  <c r="BD184" i="6" l="1"/>
  <c r="BJ184" i="6" s="1"/>
  <c r="BB198" i="6"/>
  <c r="BB199" i="6" s="1"/>
  <c r="BB200" i="6" s="1"/>
  <c r="S42" i="6"/>
  <c r="S43" i="6" s="1"/>
  <c r="AY172" i="6"/>
  <c r="CU42" i="6"/>
  <c r="CU51" i="6"/>
  <c r="CU59" i="6" s="1"/>
  <c r="CU62" i="6" s="1"/>
  <c r="CE42" i="6"/>
  <c r="CE51" i="6"/>
  <c r="CE59" i="6" s="1"/>
  <c r="CE62" i="6" s="1"/>
  <c r="E43" i="6"/>
  <c r="AY74" i="6"/>
  <c r="AY32" i="6"/>
  <c r="AA42" i="6"/>
  <c r="AH82" i="6"/>
  <c r="AB119" i="6"/>
  <c r="AH117" i="6"/>
  <c r="BN42" i="6"/>
  <c r="AH115" i="6"/>
  <c r="AZ184" i="6"/>
  <c r="BC198" i="6"/>
  <c r="BC199" i="6" s="1"/>
  <c r="BC200" i="6" s="1"/>
  <c r="AZ172" i="6" l="1"/>
  <c r="BE172" i="6"/>
  <c r="BF184" i="6"/>
  <c r="BL184" i="6" s="1"/>
  <c r="BA184" i="6"/>
  <c r="BG184" i="6" s="1"/>
  <c r="BM184" i="6" s="1"/>
  <c r="AB121" i="6"/>
  <c r="AH119" i="6"/>
  <c r="BE74" i="6"/>
  <c r="AZ74" i="6"/>
  <c r="AA43" i="6"/>
  <c r="AG42" i="6"/>
  <c r="AG43" i="6" s="1"/>
  <c r="AZ32" i="6"/>
  <c r="BE32" i="6"/>
  <c r="AF163" i="4"/>
  <c r="W163" i="4"/>
  <c r="V163" i="4"/>
  <c r="Q163" i="4"/>
  <c r="P163" i="4"/>
  <c r="G163" i="4"/>
  <c r="F163" i="4"/>
  <c r="AF162" i="4"/>
  <c r="X162" i="4"/>
  <c r="W162" i="4"/>
  <c r="V162" i="4"/>
  <c r="Q162" i="4"/>
  <c r="P162" i="4"/>
  <c r="H162" i="4"/>
  <c r="G162" i="4"/>
  <c r="F162" i="4"/>
  <c r="BD161" i="4"/>
  <c r="BC161" i="4"/>
  <c r="AN161" i="4"/>
  <c r="AM161" i="4"/>
  <c r="W161" i="4"/>
  <c r="V161" i="4"/>
  <c r="G161" i="4"/>
  <c r="F161" i="4"/>
  <c r="W160" i="4"/>
  <c r="V160" i="4"/>
  <c r="G160" i="4"/>
  <c r="F160" i="4"/>
  <c r="W159" i="4"/>
  <c r="V159" i="4"/>
  <c r="G159" i="4"/>
  <c r="F159" i="4"/>
  <c r="W157" i="4"/>
  <c r="V157" i="4"/>
  <c r="G157" i="4"/>
  <c r="F157" i="4"/>
  <c r="W153" i="4"/>
  <c r="V153" i="4"/>
  <c r="G153" i="4"/>
  <c r="F153" i="4"/>
  <c r="W152" i="4"/>
  <c r="V152" i="4"/>
  <c r="G152" i="4"/>
  <c r="F152" i="4"/>
  <c r="W151" i="4"/>
  <c r="V151" i="4"/>
  <c r="G151" i="4"/>
  <c r="F151" i="4"/>
  <c r="W150" i="4"/>
  <c r="V150" i="4"/>
  <c r="G150" i="4"/>
  <c r="F150" i="4"/>
  <c r="W141" i="4"/>
  <c r="W145" i="4" s="1"/>
  <c r="W147" i="4" s="1"/>
  <c r="V141" i="4"/>
  <c r="V145" i="4" s="1"/>
  <c r="V147" i="4" s="1"/>
  <c r="U141" i="4"/>
  <c r="U145" i="4" s="1"/>
  <c r="U147" i="4" s="1"/>
  <c r="T141" i="4"/>
  <c r="T145" i="4" s="1"/>
  <c r="T147" i="4" s="1"/>
  <c r="G141" i="4"/>
  <c r="G145" i="4" s="1"/>
  <c r="G147" i="4" s="1"/>
  <c r="F141" i="4"/>
  <c r="F145" i="4" s="1"/>
  <c r="F147" i="4" s="1"/>
  <c r="E141" i="4"/>
  <c r="E145" i="4" s="1"/>
  <c r="E147" i="4" s="1"/>
  <c r="D141" i="4"/>
  <c r="D145" i="4" s="1"/>
  <c r="D147" i="4" s="1"/>
  <c r="W139" i="4"/>
  <c r="V139" i="4"/>
  <c r="BD132" i="4"/>
  <c r="BC132" i="4"/>
  <c r="AN132" i="4"/>
  <c r="AM132" i="4"/>
  <c r="W132" i="4"/>
  <c r="V132" i="4"/>
  <c r="G132" i="4"/>
  <c r="F132" i="4"/>
  <c r="BD128" i="4"/>
  <c r="BC128" i="4"/>
  <c r="AN128" i="4"/>
  <c r="AM128" i="4"/>
  <c r="W113" i="4"/>
  <c r="V113" i="4"/>
  <c r="BD110" i="4"/>
  <c r="BC110" i="4"/>
  <c r="AN110" i="4"/>
  <c r="AM110" i="4"/>
  <c r="Y102" i="4"/>
  <c r="X102" i="4"/>
  <c r="U102" i="4"/>
  <c r="T102" i="4"/>
  <c r="I102" i="4"/>
  <c r="H102" i="4"/>
  <c r="E102" i="4"/>
  <c r="D102" i="4"/>
  <c r="Y100" i="4"/>
  <c r="X100" i="4"/>
  <c r="U100" i="4"/>
  <c r="T100" i="4"/>
  <c r="G100" i="4"/>
  <c r="F100" i="4"/>
  <c r="W98" i="4"/>
  <c r="W100" i="4" s="1"/>
  <c r="V98" i="4"/>
  <c r="V100" i="4" s="1"/>
  <c r="G98" i="4"/>
  <c r="F98" i="4"/>
  <c r="W96" i="4"/>
  <c r="W102" i="4" s="1"/>
  <c r="V96" i="4"/>
  <c r="V102" i="4" s="1"/>
  <c r="G96" i="4"/>
  <c r="G102" i="4" s="1"/>
  <c r="F96" i="4"/>
  <c r="F102" i="4" s="1"/>
  <c r="AF91" i="4"/>
  <c r="AF93" i="4" s="1"/>
  <c r="D89" i="4"/>
  <c r="U84" i="4"/>
  <c r="W84" i="4" s="1"/>
  <c r="T84" i="4"/>
  <c r="V84" i="4" s="1"/>
  <c r="E84" i="4"/>
  <c r="G84" i="4" s="1"/>
  <c r="D84" i="4"/>
  <c r="F84" i="4" s="1"/>
  <c r="W83" i="4"/>
  <c r="V83" i="4"/>
  <c r="G83" i="4"/>
  <c r="F83" i="4"/>
  <c r="W81" i="4"/>
  <c r="V81" i="4"/>
  <c r="G81" i="4"/>
  <c r="F81" i="4"/>
  <c r="W74" i="4"/>
  <c r="V74" i="4"/>
  <c r="G74" i="4"/>
  <c r="F74" i="4"/>
  <c r="W72" i="4"/>
  <c r="V72" i="4"/>
  <c r="U72" i="4"/>
  <c r="T72" i="4"/>
  <c r="G72" i="4"/>
  <c r="F72" i="4"/>
  <c r="E72" i="4"/>
  <c r="D72" i="4"/>
  <c r="G70" i="4"/>
  <c r="F70" i="4"/>
  <c r="W67" i="4"/>
  <c r="V67" i="4"/>
  <c r="G67" i="4"/>
  <c r="F67" i="4"/>
  <c r="R62" i="4"/>
  <c r="R50" i="4" s="1"/>
  <c r="R54" i="4"/>
  <c r="G44" i="4"/>
  <c r="F44" i="4"/>
  <c r="W42" i="4"/>
  <c r="V42" i="4"/>
  <c r="U42" i="4"/>
  <c r="T42" i="4"/>
  <c r="S42" i="4"/>
  <c r="G42" i="4"/>
  <c r="F42" i="4"/>
  <c r="E42" i="4"/>
  <c r="D42" i="4"/>
  <c r="W36" i="4"/>
  <c r="V36" i="4"/>
  <c r="G36" i="4"/>
  <c r="F36" i="4"/>
  <c r="V23" i="4"/>
  <c r="F23" i="4"/>
  <c r="AE19" i="4"/>
  <c r="AD19" i="4"/>
  <c r="Y19" i="4"/>
  <c r="X19" i="4"/>
  <c r="U19" i="4"/>
  <c r="T19" i="4"/>
  <c r="R19" i="4"/>
  <c r="O19" i="4"/>
  <c r="N19" i="4"/>
  <c r="I19" i="4"/>
  <c r="H19" i="4"/>
  <c r="E19" i="4"/>
  <c r="D19" i="4"/>
  <c r="W16" i="4"/>
  <c r="W19" i="4" s="1"/>
  <c r="V16" i="4"/>
  <c r="V19" i="4" s="1"/>
  <c r="G16" i="4"/>
  <c r="G19" i="4" s="1"/>
  <c r="F16" i="4"/>
  <c r="F19" i="4" s="1"/>
  <c r="W12" i="4"/>
  <c r="V12" i="4"/>
  <c r="G12" i="4"/>
  <c r="F12" i="4"/>
  <c r="BA172" i="6" l="1"/>
  <c r="BG172" i="6" s="1"/>
  <c r="BF172" i="6"/>
  <c r="AB123" i="6"/>
  <c r="AH121" i="6"/>
  <c r="BA74" i="6"/>
  <c r="BG74" i="6" s="1"/>
  <c r="BF74" i="6"/>
  <c r="BA32" i="6"/>
  <c r="BG32" i="6" s="1"/>
  <c r="BF32" i="6"/>
  <c r="E12" i="3"/>
  <c r="G12" i="3"/>
  <c r="K12" i="3"/>
  <c r="L12" i="3"/>
  <c r="M12" i="3"/>
  <c r="N12" i="3"/>
  <c r="O12" i="3"/>
  <c r="P12" i="3"/>
  <c r="W12" i="3"/>
  <c r="X12" i="3"/>
  <c r="Y12" i="3"/>
  <c r="AZ12" i="3" s="1"/>
  <c r="CU12" i="3" s="1"/>
  <c r="AP12" i="3"/>
  <c r="AR12" i="3"/>
  <c r="AX12" i="3"/>
  <c r="G13" i="3"/>
  <c r="O13" i="3" s="1"/>
  <c r="K13" i="3"/>
  <c r="L13" i="3"/>
  <c r="M13" i="3"/>
  <c r="N13" i="3"/>
  <c r="P13" i="3"/>
  <c r="AP13" i="3"/>
  <c r="AR13" i="3"/>
  <c r="AZ13" i="3"/>
  <c r="Y16" i="3"/>
  <c r="AZ16" i="3" s="1"/>
  <c r="CU16" i="3" s="1"/>
  <c r="C18" i="3"/>
  <c r="D18" i="3"/>
  <c r="K18" i="3"/>
  <c r="L18" i="3"/>
  <c r="U18" i="3"/>
  <c r="V18" i="3"/>
  <c r="W18" i="3"/>
  <c r="X18" i="3"/>
  <c r="Y18" i="3"/>
  <c r="AZ18" i="3" s="1"/>
  <c r="CU18" i="3" s="1"/>
  <c r="AN18" i="3"/>
  <c r="AO18" i="3"/>
  <c r="AT18" i="3"/>
  <c r="AU18" i="3"/>
  <c r="O20" i="3"/>
  <c r="W20" i="3"/>
  <c r="X20" i="3"/>
  <c r="Y20" i="3"/>
  <c r="E21" i="3"/>
  <c r="G21" i="3"/>
  <c r="O21" i="3" s="1"/>
  <c r="K21" i="3"/>
  <c r="L21" i="3"/>
  <c r="M21" i="3"/>
  <c r="N21" i="3"/>
  <c r="W21" i="3"/>
  <c r="X21" i="3"/>
  <c r="Y21" i="3"/>
  <c r="AZ21" i="3" s="1"/>
  <c r="AP21" i="3"/>
  <c r="AR21" i="3"/>
  <c r="AX21" i="3" s="1"/>
  <c r="AT21" i="3"/>
  <c r="AU21" i="3"/>
  <c r="AV21" i="3"/>
  <c r="AW21" i="3"/>
  <c r="AY21" i="3"/>
  <c r="G23" i="3"/>
  <c r="E26" i="3"/>
  <c r="G26" i="3"/>
  <c r="O26" i="3" s="1"/>
  <c r="K26" i="3"/>
  <c r="L26" i="3"/>
  <c r="M26" i="3"/>
  <c r="N26" i="3"/>
  <c r="P26" i="3"/>
  <c r="W26" i="3"/>
  <c r="X26" i="3"/>
  <c r="Y26" i="3"/>
  <c r="AZ26" i="3" s="1"/>
  <c r="CU26" i="3" s="1"/>
  <c r="AP26" i="3"/>
  <c r="AR26" i="3"/>
  <c r="AT26" i="3"/>
  <c r="AU26" i="3"/>
  <c r="AV26" i="3"/>
  <c r="AW26" i="3"/>
  <c r="AX26" i="3"/>
  <c r="AY26" i="3"/>
  <c r="E28" i="3"/>
  <c r="M28" i="3" s="1"/>
  <c r="K28" i="3"/>
  <c r="L28" i="3"/>
  <c r="N28" i="3"/>
  <c r="O28" i="3"/>
  <c r="P28" i="3"/>
  <c r="W28" i="3"/>
  <c r="X28" i="3"/>
  <c r="Y28" i="3"/>
  <c r="AZ28" i="3" s="1"/>
  <c r="CU28" i="3" s="1"/>
  <c r="AP28" i="3"/>
  <c r="AR28" i="3"/>
  <c r="AX28" i="3" s="1"/>
  <c r="AT28" i="3"/>
  <c r="AU28" i="3"/>
  <c r="AV28" i="3"/>
  <c r="AW28" i="3"/>
  <c r="AY28" i="3"/>
  <c r="E29" i="3"/>
  <c r="M29" i="3" s="1"/>
  <c r="K29" i="3"/>
  <c r="L29" i="3"/>
  <c r="N29" i="3"/>
  <c r="O29" i="3"/>
  <c r="P29" i="3"/>
  <c r="G30" i="3"/>
  <c r="W30" i="3"/>
  <c r="X30" i="3"/>
  <c r="Y30" i="3"/>
  <c r="AZ30" i="3" s="1"/>
  <c r="AP30" i="3"/>
  <c r="AR30" i="3"/>
  <c r="E32" i="3"/>
  <c r="M32" i="3" s="1"/>
  <c r="G32" i="3"/>
  <c r="K32" i="3"/>
  <c r="L32" i="3"/>
  <c r="N32" i="3"/>
  <c r="O32" i="3"/>
  <c r="P32" i="3"/>
  <c r="W32" i="3"/>
  <c r="X32" i="3"/>
  <c r="Y32" i="3"/>
  <c r="AZ32" i="3" s="1"/>
  <c r="AP32" i="3"/>
  <c r="AR32" i="3"/>
  <c r="AX32" i="3" s="1"/>
  <c r="AT32" i="3"/>
  <c r="AU32" i="3"/>
  <c r="AV32" i="3"/>
  <c r="AW32" i="3"/>
  <c r="AY32" i="3"/>
  <c r="K34" i="3"/>
  <c r="L34" i="3"/>
  <c r="M34" i="3"/>
  <c r="N34" i="3"/>
  <c r="O34" i="3"/>
  <c r="P34" i="3"/>
  <c r="W34" i="3"/>
  <c r="X34" i="3"/>
  <c r="Y34" i="3"/>
  <c r="AZ34" i="3" s="1"/>
  <c r="AP34" i="3"/>
  <c r="AR34" i="3"/>
  <c r="AX34" i="3" s="1"/>
  <c r="AT34" i="3"/>
  <c r="AU34" i="3"/>
  <c r="AV34" i="3"/>
  <c r="AW34" i="3"/>
  <c r="AY34" i="3"/>
  <c r="E35" i="3"/>
  <c r="G35" i="3"/>
  <c r="K35" i="3"/>
  <c r="L35" i="3"/>
  <c r="M35" i="3"/>
  <c r="N35" i="3"/>
  <c r="O35" i="3"/>
  <c r="P35" i="3"/>
  <c r="Q35" i="3"/>
  <c r="R35" i="3"/>
  <c r="W35" i="3"/>
  <c r="X35" i="3"/>
  <c r="Y35" i="3"/>
  <c r="AZ35" i="3" s="1"/>
  <c r="AP35" i="3"/>
  <c r="AR35" i="3"/>
  <c r="AX35" i="3" s="1"/>
  <c r="AT35" i="3"/>
  <c r="AU35" i="3"/>
  <c r="AV35" i="3"/>
  <c r="AW35" i="3"/>
  <c r="AY35" i="3"/>
  <c r="K38" i="3"/>
  <c r="L38" i="3"/>
  <c r="W38" i="3"/>
  <c r="X38" i="3"/>
  <c r="Y38" i="3"/>
  <c r="AZ38" i="3" s="1"/>
  <c r="K39" i="3"/>
  <c r="L39" i="3"/>
  <c r="T39" i="3"/>
  <c r="BA39" i="3"/>
  <c r="K40" i="3"/>
  <c r="L40" i="3"/>
  <c r="Y40" i="3"/>
  <c r="AZ40" i="3"/>
  <c r="E42" i="3"/>
  <c r="G42" i="3"/>
  <c r="O42" i="3" s="1"/>
  <c r="K42" i="3"/>
  <c r="L42" i="3"/>
  <c r="M42" i="3"/>
  <c r="N42" i="3"/>
  <c r="P42" i="3"/>
  <c r="W42" i="3"/>
  <c r="X42" i="3"/>
  <c r="Y42" i="3"/>
  <c r="AP42" i="3"/>
  <c r="AR42" i="3"/>
  <c r="AZ42" i="3"/>
  <c r="C44" i="3"/>
  <c r="C45" i="3" s="1"/>
  <c r="D44" i="3"/>
  <c r="E44" i="3"/>
  <c r="E45" i="3" s="1"/>
  <c r="F44" i="3"/>
  <c r="F45" i="3" s="1"/>
  <c r="G44" i="3"/>
  <c r="G45" i="3" s="1"/>
  <c r="H44" i="3"/>
  <c r="I44" i="3"/>
  <c r="I45" i="3" s="1"/>
  <c r="I55" i="3" s="1"/>
  <c r="I59" i="3" s="1"/>
  <c r="I64" i="3" s="1"/>
  <c r="I68" i="3" s="1"/>
  <c r="J44" i="3"/>
  <c r="J45" i="3" s="1"/>
  <c r="J55" i="3" s="1"/>
  <c r="J59" i="3" s="1"/>
  <c r="J64" i="3" s="1"/>
  <c r="J68" i="3" s="1"/>
  <c r="K44" i="3"/>
  <c r="L44" i="3"/>
  <c r="M44" i="3"/>
  <c r="N44" i="3"/>
  <c r="O44" i="3"/>
  <c r="P44" i="3"/>
  <c r="W44" i="3"/>
  <c r="X44" i="3"/>
  <c r="Y44" i="3"/>
  <c r="AP44" i="3"/>
  <c r="AZ44" i="3"/>
  <c r="D45" i="3"/>
  <c r="D55" i="3" s="1"/>
  <c r="H45" i="3"/>
  <c r="H55" i="3" s="1"/>
  <c r="P45" i="3"/>
  <c r="W45" i="3"/>
  <c r="X45" i="3"/>
  <c r="Y45" i="3"/>
  <c r="AZ45" i="3"/>
  <c r="Y46" i="3"/>
  <c r="AT46" i="3"/>
  <c r="AU46" i="3"/>
  <c r="AV46" i="3"/>
  <c r="AW46" i="3"/>
  <c r="AX46" i="3"/>
  <c r="AY46" i="3"/>
  <c r="K47" i="3"/>
  <c r="L47" i="3"/>
  <c r="M47" i="3"/>
  <c r="N47" i="3"/>
  <c r="E48" i="3"/>
  <c r="G48" i="3"/>
  <c r="O48" i="3" s="1"/>
  <c r="K48" i="3"/>
  <c r="L48" i="3"/>
  <c r="M48" i="3"/>
  <c r="N48" i="3"/>
  <c r="P48" i="3"/>
  <c r="Q48" i="3"/>
  <c r="R48" i="3"/>
  <c r="AP48" i="3"/>
  <c r="AV48" i="3" s="1"/>
  <c r="AR48" i="3"/>
  <c r="AT48" i="3"/>
  <c r="AU48" i="3"/>
  <c r="AW48" i="3"/>
  <c r="AX48" i="3"/>
  <c r="AY48" i="3"/>
  <c r="AZ48" i="3"/>
  <c r="E50" i="3"/>
  <c r="K50" i="3"/>
  <c r="L50" i="3"/>
  <c r="M50" i="3"/>
  <c r="N50" i="3"/>
  <c r="O50" i="3"/>
  <c r="W50" i="3"/>
  <c r="X50" i="3"/>
  <c r="Y50" i="3"/>
  <c r="AP50" i="3"/>
  <c r="AR50" i="3"/>
  <c r="E53" i="3"/>
  <c r="M53" i="3" s="1"/>
  <c r="G53" i="3"/>
  <c r="K53" i="3"/>
  <c r="L53" i="3"/>
  <c r="N53" i="3"/>
  <c r="O53" i="3"/>
  <c r="P53" i="3"/>
  <c r="W53" i="3"/>
  <c r="X53" i="3"/>
  <c r="Y53" i="3"/>
  <c r="AZ53" i="3" s="1"/>
  <c r="AP53" i="3"/>
  <c r="AR53" i="3"/>
  <c r="AX53" i="3" s="1"/>
  <c r="AT53" i="3"/>
  <c r="AU53" i="3"/>
  <c r="AV53" i="3"/>
  <c r="AW53" i="3"/>
  <c r="AY53" i="3"/>
  <c r="W55" i="3"/>
  <c r="X55" i="3"/>
  <c r="Y55" i="3"/>
  <c r="AZ55" i="3" s="1"/>
  <c r="AR55" i="3"/>
  <c r="E57" i="3"/>
  <c r="M57" i="3" s="1"/>
  <c r="K57" i="3"/>
  <c r="L57" i="3"/>
  <c r="N57" i="3"/>
  <c r="O57" i="3"/>
  <c r="P57" i="3"/>
  <c r="W57" i="3"/>
  <c r="X57" i="3"/>
  <c r="Y57" i="3"/>
  <c r="AZ57" i="3" s="1"/>
  <c r="CU57" i="3" s="1"/>
  <c r="AP57" i="3"/>
  <c r="AR57" i="3"/>
  <c r="AX57" i="3" s="1"/>
  <c r="AT57" i="3"/>
  <c r="AU57" i="3"/>
  <c r="AV57" i="3"/>
  <c r="AW57" i="3"/>
  <c r="AY57" i="3"/>
  <c r="E58" i="3"/>
  <c r="M58" i="3" s="1"/>
  <c r="G58" i="3"/>
  <c r="K58" i="3"/>
  <c r="L58" i="3"/>
  <c r="N58" i="3"/>
  <c r="O58" i="3"/>
  <c r="P58" i="3"/>
  <c r="W59" i="3"/>
  <c r="X59" i="3"/>
  <c r="Y59" i="3"/>
  <c r="AZ59" i="3" s="1"/>
  <c r="AP59" i="3"/>
  <c r="AR59" i="3"/>
  <c r="AX59" i="3" s="1"/>
  <c r="AT59" i="3"/>
  <c r="AU59" i="3"/>
  <c r="AV59" i="3"/>
  <c r="AW59" i="3"/>
  <c r="AY59" i="3"/>
  <c r="Y62" i="3"/>
  <c r="AZ62" i="3" s="1"/>
  <c r="CU62" i="3" s="1"/>
  <c r="W64" i="3"/>
  <c r="X64" i="3"/>
  <c r="Y64" i="3"/>
  <c r="AP64" i="3"/>
  <c r="AR64" i="3"/>
  <c r="AX64" i="3" s="1"/>
  <c r="AT64" i="3"/>
  <c r="AU64" i="3"/>
  <c r="AV64" i="3"/>
  <c r="AW64" i="3"/>
  <c r="AY64" i="3"/>
  <c r="AZ64" i="3"/>
  <c r="E66" i="3"/>
  <c r="M66" i="3" s="1"/>
  <c r="K66" i="3"/>
  <c r="L66" i="3"/>
  <c r="N66" i="3"/>
  <c r="O66" i="3"/>
  <c r="P66" i="3"/>
  <c r="W66" i="3"/>
  <c r="X66" i="3"/>
  <c r="Y66" i="3"/>
  <c r="AP66" i="3"/>
  <c r="AR66" i="3"/>
  <c r="AX66" i="3" s="1"/>
  <c r="AT66" i="3"/>
  <c r="AU66" i="3"/>
  <c r="AV66" i="3"/>
  <c r="AW66" i="3"/>
  <c r="AY66" i="3"/>
  <c r="AZ66" i="3"/>
  <c r="E67" i="3"/>
  <c r="G67" i="3"/>
  <c r="O67" i="3" s="1"/>
  <c r="K67" i="3"/>
  <c r="L67" i="3"/>
  <c r="M67" i="3"/>
  <c r="N67" i="3"/>
  <c r="P67" i="3"/>
  <c r="AF67" i="3"/>
  <c r="W68" i="3"/>
  <c r="X68" i="3"/>
  <c r="Y68" i="3"/>
  <c r="AP68" i="3"/>
  <c r="AR68" i="3"/>
  <c r="AZ68" i="3"/>
  <c r="E70" i="3"/>
  <c r="M70" i="3" s="1"/>
  <c r="K70" i="3"/>
  <c r="L70" i="3"/>
  <c r="N70" i="3"/>
  <c r="O70" i="3"/>
  <c r="P70" i="3"/>
  <c r="W70" i="3"/>
  <c r="X70" i="3"/>
  <c r="Y70" i="3"/>
  <c r="AP70" i="3"/>
  <c r="AR70" i="3"/>
  <c r="AX70" i="3" s="1"/>
  <c r="AT70" i="3"/>
  <c r="AU70" i="3"/>
  <c r="AV70" i="3"/>
  <c r="AW70" i="3"/>
  <c r="AY70" i="3"/>
  <c r="AZ70" i="3"/>
  <c r="E71" i="3"/>
  <c r="M71" i="3" s="1"/>
  <c r="K71" i="3"/>
  <c r="L71" i="3"/>
  <c r="N71" i="3"/>
  <c r="O71" i="3"/>
  <c r="P71" i="3"/>
  <c r="AF71" i="3"/>
  <c r="E72" i="3"/>
  <c r="G72" i="3"/>
  <c r="O72" i="3" s="1"/>
  <c r="K72" i="3"/>
  <c r="L72" i="3"/>
  <c r="M72" i="3"/>
  <c r="N72" i="3"/>
  <c r="P72" i="3"/>
  <c r="W72" i="3"/>
  <c r="X72" i="3"/>
  <c r="AP72" i="3"/>
  <c r="AR72" i="3"/>
  <c r="AX72" i="3" s="1"/>
  <c r="AT72" i="3"/>
  <c r="AU72" i="3"/>
  <c r="AV72" i="3"/>
  <c r="AW72" i="3"/>
  <c r="AY72" i="3"/>
  <c r="E76" i="3"/>
  <c r="M76" i="3" s="1"/>
  <c r="K76" i="3"/>
  <c r="L76" i="3"/>
  <c r="N76" i="3"/>
  <c r="Z76" i="3"/>
  <c r="AP76" i="3"/>
  <c r="AR76" i="3"/>
  <c r="AU76" i="3"/>
  <c r="E80" i="3"/>
  <c r="E87" i="3" s="1"/>
  <c r="G80" i="3"/>
  <c r="O80" i="3" s="1"/>
  <c r="O87" i="3" s="1"/>
  <c r="K80" i="3"/>
  <c r="K87" i="3" s="1"/>
  <c r="L80" i="3"/>
  <c r="L87" i="3" s="1"/>
  <c r="M80" i="3"/>
  <c r="M87" i="3" s="1"/>
  <c r="N80" i="3"/>
  <c r="N87" i="3" s="1"/>
  <c r="P80" i="3"/>
  <c r="AR80" i="3"/>
  <c r="AZ80" i="3"/>
  <c r="AP84" i="3"/>
  <c r="AR84" i="3"/>
  <c r="W85" i="3"/>
  <c r="X85" i="3"/>
  <c r="C87" i="3"/>
  <c r="D87" i="3"/>
  <c r="F87" i="3"/>
  <c r="G87" i="3"/>
  <c r="H87" i="3"/>
  <c r="I87" i="3"/>
  <c r="J87" i="3"/>
  <c r="P87" i="3"/>
  <c r="Q87" i="3"/>
  <c r="R87" i="3"/>
  <c r="S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Z88" i="3"/>
  <c r="I90" i="3"/>
  <c r="J90" i="3"/>
  <c r="K90" i="3"/>
  <c r="L90" i="3"/>
  <c r="Y90" i="3"/>
  <c r="AT90" i="3"/>
  <c r="AU90" i="3"/>
  <c r="AZ90" i="3"/>
  <c r="K93" i="3"/>
  <c r="L93" i="3"/>
  <c r="N93" i="3"/>
  <c r="Y93" i="3"/>
  <c r="G94" i="3"/>
  <c r="O94" i="3" s="1"/>
  <c r="O99" i="3" s="1"/>
  <c r="K94" i="3"/>
  <c r="L94" i="3"/>
  <c r="M94" i="3"/>
  <c r="N94" i="3"/>
  <c r="P94" i="3"/>
  <c r="W94" i="3"/>
  <c r="X94" i="3"/>
  <c r="Y94" i="3"/>
  <c r="AZ94" i="3" s="1"/>
  <c r="AP94" i="3"/>
  <c r="AP96" i="3" s="1"/>
  <c r="AR94" i="3"/>
  <c r="AR96" i="3" s="1"/>
  <c r="AT94" i="3"/>
  <c r="AU94" i="3"/>
  <c r="AU96" i="3" s="1"/>
  <c r="AV94" i="3"/>
  <c r="AV96" i="3" s="1"/>
  <c r="AW94" i="3"/>
  <c r="AW99" i="3" s="1"/>
  <c r="AY94" i="3"/>
  <c r="AY96" i="3" s="1"/>
  <c r="E96" i="3"/>
  <c r="G96" i="3"/>
  <c r="O96" i="3" s="1"/>
  <c r="K96" i="3"/>
  <c r="L96" i="3"/>
  <c r="M96" i="3"/>
  <c r="N96" i="3"/>
  <c r="P96" i="3"/>
  <c r="W96" i="3"/>
  <c r="X96" i="3"/>
  <c r="Y96" i="3"/>
  <c r="AN96" i="3"/>
  <c r="AO96" i="3"/>
  <c r="AQ96" i="3"/>
  <c r="AS96" i="3"/>
  <c r="AT96" i="3"/>
  <c r="AZ96" i="3"/>
  <c r="E97" i="3"/>
  <c r="G97" i="3"/>
  <c r="O97" i="3" s="1"/>
  <c r="K97" i="3"/>
  <c r="L97" i="3"/>
  <c r="M97" i="3"/>
  <c r="N97" i="3"/>
  <c r="P97" i="3"/>
  <c r="AF97" i="3"/>
  <c r="C98" i="3"/>
  <c r="D98" i="3"/>
  <c r="E98" i="3"/>
  <c r="F98" i="3"/>
  <c r="N98" i="3" s="1"/>
  <c r="G98" i="3"/>
  <c r="H98" i="3"/>
  <c r="I98" i="3"/>
  <c r="J98" i="3"/>
  <c r="K98" i="3"/>
  <c r="L98" i="3"/>
  <c r="S98" i="3"/>
  <c r="C99" i="3"/>
  <c r="D99" i="3"/>
  <c r="E99" i="3"/>
  <c r="F99" i="3"/>
  <c r="H99" i="3"/>
  <c r="I99" i="3"/>
  <c r="J99" i="3"/>
  <c r="K99" i="3"/>
  <c r="L99" i="3"/>
  <c r="M99" i="3"/>
  <c r="N99" i="3"/>
  <c r="P99" i="3"/>
  <c r="Q99" i="3"/>
  <c r="R99" i="3"/>
  <c r="S99" i="3"/>
  <c r="Y99" i="3" s="1"/>
  <c r="W99" i="3"/>
  <c r="X99" i="3"/>
  <c r="AN99" i="3"/>
  <c r="AO99" i="3"/>
  <c r="AP99" i="3"/>
  <c r="AQ99" i="3"/>
  <c r="AS99" i="3"/>
  <c r="AT99" i="3"/>
  <c r="AU99" i="3"/>
  <c r="AV99" i="3"/>
  <c r="AY99" i="3"/>
  <c r="E100" i="3"/>
  <c r="M100" i="3" s="1"/>
  <c r="K100" i="3"/>
  <c r="L100" i="3"/>
  <c r="N100" i="3"/>
  <c r="O100" i="3"/>
  <c r="P100" i="3"/>
  <c r="W100" i="3"/>
  <c r="X100" i="3"/>
  <c r="Y100" i="3"/>
  <c r="AZ100" i="3" s="1"/>
  <c r="AP100" i="3"/>
  <c r="AR100" i="3"/>
  <c r="K103" i="3"/>
  <c r="L103" i="3"/>
  <c r="W103" i="3"/>
  <c r="X103" i="3"/>
  <c r="Y103" i="3"/>
  <c r="AZ103" i="3"/>
  <c r="E105" i="3"/>
  <c r="M105" i="3" s="1"/>
  <c r="K105" i="3"/>
  <c r="L105" i="3"/>
  <c r="N105" i="3"/>
  <c r="O105" i="3"/>
  <c r="P105" i="3"/>
  <c r="W105" i="3"/>
  <c r="X105" i="3"/>
  <c r="Y105" i="3"/>
  <c r="E107" i="3"/>
  <c r="G107" i="3"/>
  <c r="O107" i="3" s="1"/>
  <c r="K107" i="3"/>
  <c r="L107" i="3"/>
  <c r="M107" i="3"/>
  <c r="N107" i="3"/>
  <c r="P107" i="3"/>
  <c r="W107" i="3"/>
  <c r="X107" i="3"/>
  <c r="E109" i="3"/>
  <c r="M109" i="3" s="1"/>
  <c r="K109" i="3"/>
  <c r="L109" i="3"/>
  <c r="N109" i="3"/>
  <c r="O109" i="3"/>
  <c r="P109" i="3"/>
  <c r="W109" i="3"/>
  <c r="X109" i="3"/>
  <c r="Y109" i="3"/>
  <c r="AP109" i="3"/>
  <c r="AR109" i="3"/>
  <c r="AV109" i="3"/>
  <c r="AX109" i="3"/>
  <c r="AZ109" i="3"/>
  <c r="E111" i="3"/>
  <c r="K111" i="3"/>
  <c r="L111" i="3"/>
  <c r="M111" i="3"/>
  <c r="N111" i="3"/>
  <c r="O111" i="3"/>
  <c r="P111" i="3"/>
  <c r="W111" i="3"/>
  <c r="X111" i="3"/>
  <c r="E113" i="3"/>
  <c r="G113" i="3"/>
  <c r="K113" i="3"/>
  <c r="L113" i="3"/>
  <c r="M113" i="3"/>
  <c r="N113" i="3"/>
  <c r="O113" i="3"/>
  <c r="P113" i="3"/>
  <c r="W113" i="3"/>
  <c r="X113" i="3"/>
  <c r="Y113" i="3"/>
  <c r="AP113" i="3"/>
  <c r="AR113" i="3"/>
  <c r="AX113" i="3"/>
  <c r="AZ113" i="3"/>
  <c r="E115" i="3"/>
  <c r="K115" i="3"/>
  <c r="L115" i="3"/>
  <c r="M115" i="3"/>
  <c r="N115" i="3"/>
  <c r="O115" i="3"/>
  <c r="P115" i="3"/>
  <c r="W115" i="3"/>
  <c r="X115" i="3"/>
  <c r="Y115" i="3"/>
  <c r="AP115" i="3"/>
  <c r="AR115" i="3"/>
  <c r="AV115" i="3"/>
  <c r="AX115" i="3"/>
  <c r="AZ115" i="3"/>
  <c r="G117" i="3"/>
  <c r="O117" i="3" s="1"/>
  <c r="K117" i="3"/>
  <c r="L117" i="3"/>
  <c r="M117" i="3"/>
  <c r="N117" i="3"/>
  <c r="P117" i="3"/>
  <c r="W117" i="3"/>
  <c r="X117" i="3"/>
  <c r="Y117" i="3"/>
  <c r="E120" i="3"/>
  <c r="G120" i="3"/>
  <c r="K120" i="3"/>
  <c r="K122" i="3" s="1"/>
  <c r="L120" i="3"/>
  <c r="L122" i="3" s="1"/>
  <c r="M120" i="3"/>
  <c r="N120" i="3"/>
  <c r="O120" i="3"/>
  <c r="O122" i="3" s="1"/>
  <c r="P120" i="3"/>
  <c r="W120" i="3"/>
  <c r="W126" i="3" s="1"/>
  <c r="X120" i="3"/>
  <c r="AP120" i="3"/>
  <c r="AP126" i="3" s="1"/>
  <c r="AR120" i="3"/>
  <c r="C122" i="3"/>
  <c r="D122" i="3"/>
  <c r="E122" i="3"/>
  <c r="F122" i="3"/>
  <c r="G122" i="3"/>
  <c r="H122" i="3"/>
  <c r="I122" i="3"/>
  <c r="J122" i="3"/>
  <c r="M122" i="3"/>
  <c r="N122" i="3"/>
  <c r="P122" i="3"/>
  <c r="Q122" i="3"/>
  <c r="R122" i="3"/>
  <c r="S122" i="3"/>
  <c r="Y122" i="3" s="1"/>
  <c r="W122" i="3"/>
  <c r="X122" i="3"/>
  <c r="AP122" i="3"/>
  <c r="AR122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U124" i="3"/>
  <c r="V124" i="3"/>
  <c r="W124" i="3"/>
  <c r="X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C126" i="3"/>
  <c r="D126" i="3"/>
  <c r="E126" i="3"/>
  <c r="F126" i="3"/>
  <c r="G126" i="3"/>
  <c r="H126" i="3"/>
  <c r="I126" i="3"/>
  <c r="J126" i="3"/>
  <c r="L126" i="3"/>
  <c r="M126" i="3"/>
  <c r="N126" i="3"/>
  <c r="P126" i="3"/>
  <c r="Q126" i="3"/>
  <c r="R126" i="3"/>
  <c r="S126" i="3"/>
  <c r="U126" i="3"/>
  <c r="V126" i="3"/>
  <c r="X126" i="3"/>
  <c r="Y126" i="3"/>
  <c r="AN126" i="3"/>
  <c r="AO126" i="3"/>
  <c r="AQ126" i="3"/>
  <c r="AR126" i="3"/>
  <c r="AS126" i="3"/>
  <c r="AT126" i="3"/>
  <c r="AU126" i="3"/>
  <c r="AV126" i="3"/>
  <c r="AW126" i="3"/>
  <c r="AX126" i="3"/>
  <c r="AY126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E131" i="3"/>
  <c r="K131" i="3"/>
  <c r="L131" i="3"/>
  <c r="M131" i="3"/>
  <c r="N131" i="3"/>
  <c r="O131" i="3"/>
  <c r="P131" i="3"/>
  <c r="AP131" i="3"/>
  <c r="AR131" i="3"/>
  <c r="AT131" i="3"/>
  <c r="AU131" i="3"/>
  <c r="AV131" i="3"/>
  <c r="AW131" i="3"/>
  <c r="AX131" i="3"/>
  <c r="AY131" i="3"/>
  <c r="G132" i="3"/>
  <c r="O132" i="3"/>
  <c r="E133" i="3"/>
  <c r="M133" i="3" s="1"/>
  <c r="K133" i="3"/>
  <c r="L133" i="3"/>
  <c r="N133" i="3"/>
  <c r="O133" i="3"/>
  <c r="P133" i="3"/>
  <c r="AE133" i="3"/>
  <c r="AI133" i="3"/>
  <c r="AJ133" i="3"/>
  <c r="AK133" i="3"/>
  <c r="AZ131" i="3" s="1"/>
  <c r="AZ133" i="3" s="1"/>
  <c r="AP133" i="3"/>
  <c r="AR133" i="3"/>
  <c r="AX133" i="3" s="1"/>
  <c r="AT133" i="3"/>
  <c r="AU133" i="3"/>
  <c r="AV133" i="3"/>
  <c r="AW133" i="3"/>
  <c r="AY133" i="3"/>
  <c r="G134" i="3"/>
  <c r="O134" i="3"/>
  <c r="T134" i="3"/>
  <c r="Y134" i="3" s="1"/>
  <c r="AL134" i="3" s="1"/>
  <c r="AF134" i="3" s="1"/>
  <c r="E135" i="3"/>
  <c r="M135" i="3" s="1"/>
  <c r="K135" i="3"/>
  <c r="L135" i="3"/>
  <c r="N135" i="3"/>
  <c r="O135" i="3"/>
  <c r="P135" i="3"/>
  <c r="G136" i="3"/>
  <c r="O136" i="3"/>
  <c r="T136" i="3"/>
  <c r="T138" i="3" s="1"/>
  <c r="E137" i="3"/>
  <c r="K137" i="3"/>
  <c r="L137" i="3"/>
  <c r="M137" i="3"/>
  <c r="N137" i="3"/>
  <c r="O137" i="3"/>
  <c r="P137" i="3"/>
  <c r="AZ137" i="3"/>
  <c r="G138" i="3"/>
  <c r="O138" i="3"/>
  <c r="AZ139" i="3"/>
  <c r="E140" i="3"/>
  <c r="M140" i="3" s="1"/>
  <c r="K140" i="3"/>
  <c r="L140" i="3"/>
  <c r="N140" i="3"/>
  <c r="O140" i="3"/>
  <c r="P140" i="3"/>
  <c r="E141" i="3"/>
  <c r="M141" i="3" s="1"/>
  <c r="K141" i="3"/>
  <c r="L141" i="3"/>
  <c r="N141" i="3"/>
  <c r="O141" i="3"/>
  <c r="P141" i="3"/>
  <c r="G143" i="3"/>
  <c r="K143" i="3"/>
  <c r="M143" i="3"/>
  <c r="N143" i="3"/>
  <c r="O143" i="3"/>
  <c r="W143" i="3"/>
  <c r="X143" i="3"/>
  <c r="Y143" i="3"/>
  <c r="AZ143" i="3" s="1"/>
  <c r="CU143" i="3" s="1"/>
  <c r="AP143" i="3"/>
  <c r="AR143" i="3"/>
  <c r="AX143" i="3" s="1"/>
  <c r="AT143" i="3"/>
  <c r="AU143" i="3"/>
  <c r="AV143" i="3"/>
  <c r="AW143" i="3"/>
  <c r="AY143" i="3"/>
  <c r="K145" i="3"/>
  <c r="L145" i="3"/>
  <c r="AZ145" i="3"/>
  <c r="E146" i="3"/>
  <c r="G146" i="3"/>
  <c r="O146" i="3" s="1"/>
  <c r="K146" i="3"/>
  <c r="L146" i="3"/>
  <c r="M146" i="3"/>
  <c r="N146" i="3"/>
  <c r="P146" i="3"/>
  <c r="AP146" i="3"/>
  <c r="AR146" i="3"/>
  <c r="AX146" i="3" s="1"/>
  <c r="AT146" i="3"/>
  <c r="AU146" i="3"/>
  <c r="AV146" i="3"/>
  <c r="AW146" i="3"/>
  <c r="AY146" i="3"/>
  <c r="AZ146" i="3"/>
  <c r="AP147" i="3"/>
  <c r="AR147" i="3"/>
  <c r="AV147" i="3"/>
  <c r="AX147" i="3"/>
  <c r="E148" i="3"/>
  <c r="M148" i="3" s="1"/>
  <c r="G148" i="3"/>
  <c r="O148" i="3" s="1"/>
  <c r="K148" i="3"/>
  <c r="L148" i="3"/>
  <c r="N148" i="3"/>
  <c r="P148" i="3"/>
  <c r="E149" i="3"/>
  <c r="G149" i="3"/>
  <c r="AP149" i="3"/>
  <c r="AR149" i="3"/>
  <c r="AX149" i="3" s="1"/>
  <c r="AT149" i="3"/>
  <c r="AU149" i="3"/>
  <c r="AV149" i="3"/>
  <c r="AW149" i="3"/>
  <c r="AY149" i="3"/>
  <c r="AZ149" i="3"/>
  <c r="AP150" i="3"/>
  <c r="AR150" i="3"/>
  <c r="AX150" i="3" s="1"/>
  <c r="AT150" i="3"/>
  <c r="AU150" i="3"/>
  <c r="AV150" i="3"/>
  <c r="AW150" i="3"/>
  <c r="AY150" i="3"/>
  <c r="M152" i="3"/>
  <c r="O152" i="3"/>
  <c r="Y152" i="3"/>
  <c r="AP152" i="3"/>
  <c r="AR152" i="3"/>
  <c r="AZ152" i="3"/>
  <c r="E153" i="3"/>
  <c r="G153" i="3"/>
  <c r="K156" i="3"/>
  <c r="L156" i="3"/>
  <c r="W156" i="3"/>
  <c r="X156" i="3"/>
  <c r="Y156" i="3"/>
  <c r="E158" i="3"/>
  <c r="G158" i="3"/>
  <c r="O158" i="3" s="1"/>
  <c r="K158" i="3"/>
  <c r="L158" i="3"/>
  <c r="M158" i="3"/>
  <c r="N158" i="3"/>
  <c r="P158" i="3"/>
  <c r="Q158" i="3"/>
  <c r="R158" i="3"/>
  <c r="W158" i="3"/>
  <c r="X158" i="3"/>
  <c r="Y158" i="3"/>
  <c r="K160" i="3"/>
  <c r="L160" i="3"/>
  <c r="W160" i="3"/>
  <c r="X160" i="3"/>
  <c r="Y160" i="3"/>
  <c r="AZ160" i="3" s="1"/>
  <c r="CU160" i="3" s="1"/>
  <c r="E163" i="3"/>
  <c r="G163" i="3"/>
  <c r="O163" i="3" s="1"/>
  <c r="K163" i="3"/>
  <c r="L163" i="3"/>
  <c r="M163" i="3"/>
  <c r="N163" i="3"/>
  <c r="P163" i="3"/>
  <c r="W163" i="3"/>
  <c r="X163" i="3"/>
  <c r="Y163" i="3"/>
  <c r="G165" i="3"/>
  <c r="O165" i="3" s="1"/>
  <c r="K165" i="3"/>
  <c r="L165" i="3"/>
  <c r="M165" i="3"/>
  <c r="N165" i="3"/>
  <c r="P165" i="3"/>
  <c r="W165" i="3"/>
  <c r="X165" i="3"/>
  <c r="Y165" i="3"/>
  <c r="K167" i="3"/>
  <c r="L167" i="3"/>
  <c r="E169" i="3"/>
  <c r="G169" i="3"/>
  <c r="O169" i="3" s="1"/>
  <c r="O172" i="3" s="1"/>
  <c r="K169" i="3"/>
  <c r="L169" i="3"/>
  <c r="M169" i="3"/>
  <c r="N169" i="3"/>
  <c r="P169" i="3"/>
  <c r="W169" i="3"/>
  <c r="X169" i="3"/>
  <c r="Y169" i="3"/>
  <c r="AZ169" i="3" s="1"/>
  <c r="AV170" i="3"/>
  <c r="AX170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P172" i="3"/>
  <c r="Q172" i="3"/>
  <c r="R172" i="3"/>
  <c r="S172" i="3"/>
  <c r="Y172" i="3" s="1"/>
  <c r="AZ172" i="3" s="1"/>
  <c r="CU172" i="3" s="1"/>
  <c r="W172" i="3"/>
  <c r="X172" i="3"/>
  <c r="AP172" i="3"/>
  <c r="AR172" i="3"/>
  <c r="AV172" i="3"/>
  <c r="AX172" i="3"/>
  <c r="AT173" i="3"/>
  <c r="AU173" i="3"/>
  <c r="AV173" i="3"/>
  <c r="AW173" i="3"/>
  <c r="AX173" i="3"/>
  <c r="AY173" i="3"/>
  <c r="BA173" i="3"/>
  <c r="K176" i="3"/>
  <c r="L176" i="3"/>
  <c r="X176" i="3"/>
  <c r="Y176" i="3"/>
  <c r="AZ176" i="3" s="1"/>
  <c r="CU176" i="3" s="1"/>
  <c r="K179" i="3"/>
  <c r="L179" i="3"/>
  <c r="M179" i="3"/>
  <c r="N179" i="3"/>
  <c r="O179" i="3"/>
  <c r="P179" i="3"/>
  <c r="AP179" i="3"/>
  <c r="AR179" i="3"/>
  <c r="E180" i="3"/>
  <c r="K180" i="3"/>
  <c r="K186" i="3" s="1"/>
  <c r="K191" i="3" s="1"/>
  <c r="K194" i="3" s="1"/>
  <c r="L180" i="3"/>
  <c r="M180" i="3"/>
  <c r="N180" i="3"/>
  <c r="W180" i="3"/>
  <c r="X180" i="3"/>
  <c r="Z180" i="3"/>
  <c r="AP182" i="3"/>
  <c r="AR182" i="3"/>
  <c r="W183" i="3"/>
  <c r="X183" i="3"/>
  <c r="AP183" i="3"/>
  <c r="AR183" i="3"/>
  <c r="K185" i="3"/>
  <c r="L185" i="3"/>
  <c r="M185" i="3"/>
  <c r="N185" i="3"/>
  <c r="O185" i="3"/>
  <c r="P185" i="3"/>
  <c r="AP185" i="3"/>
  <c r="AR185" i="3"/>
  <c r="AZ185" i="3"/>
  <c r="AZ179" i="3" s="1"/>
  <c r="AZ190" i="3" s="1"/>
  <c r="C186" i="3"/>
  <c r="D186" i="3"/>
  <c r="E186" i="3"/>
  <c r="E191" i="3" s="1"/>
  <c r="E194" i="3" s="1"/>
  <c r="F186" i="3"/>
  <c r="G186" i="3"/>
  <c r="H186" i="3"/>
  <c r="I186" i="3"/>
  <c r="I191" i="3" s="1"/>
  <c r="I194" i="3" s="1"/>
  <c r="J186" i="3"/>
  <c r="L186" i="3"/>
  <c r="M186" i="3"/>
  <c r="M191" i="3" s="1"/>
  <c r="M194" i="3" s="1"/>
  <c r="N186" i="3"/>
  <c r="O186" i="3"/>
  <c r="P186" i="3"/>
  <c r="Q186" i="3"/>
  <c r="Q191" i="3" s="1"/>
  <c r="Q194" i="3" s="1"/>
  <c r="R186" i="3"/>
  <c r="T186" i="3"/>
  <c r="Z186" i="3" s="1"/>
  <c r="W186" i="3"/>
  <c r="X186" i="3"/>
  <c r="AO186" i="3"/>
  <c r="AR186" i="3"/>
  <c r="K188" i="3"/>
  <c r="L188" i="3"/>
  <c r="Q188" i="3"/>
  <c r="R188" i="3"/>
  <c r="K190" i="3"/>
  <c r="L190" i="3"/>
  <c r="M190" i="3"/>
  <c r="N190" i="3"/>
  <c r="O190" i="3"/>
  <c r="P190" i="3"/>
  <c r="AP190" i="3"/>
  <c r="AR190" i="3"/>
  <c r="C191" i="3"/>
  <c r="C194" i="3" s="1"/>
  <c r="D191" i="3"/>
  <c r="F191" i="3"/>
  <c r="G191" i="3"/>
  <c r="G194" i="3" s="1"/>
  <c r="H191" i="3"/>
  <c r="J191" i="3"/>
  <c r="L191" i="3"/>
  <c r="N191" i="3"/>
  <c r="O191" i="3"/>
  <c r="O194" i="3" s="1"/>
  <c r="P191" i="3"/>
  <c r="R191" i="3"/>
  <c r="T191" i="3"/>
  <c r="Z191" i="3" s="1"/>
  <c r="W191" i="3"/>
  <c r="X191" i="3"/>
  <c r="K193" i="3"/>
  <c r="L193" i="3"/>
  <c r="M193" i="3"/>
  <c r="N193" i="3"/>
  <c r="O193" i="3"/>
  <c r="P193" i="3"/>
  <c r="AP193" i="3"/>
  <c r="AR193" i="3"/>
  <c r="D194" i="3"/>
  <c r="F194" i="3"/>
  <c r="H194" i="3"/>
  <c r="J194" i="3"/>
  <c r="L194" i="3"/>
  <c r="N194" i="3"/>
  <c r="P194" i="3"/>
  <c r="R194" i="3"/>
  <c r="W194" i="3"/>
  <c r="X194" i="3"/>
  <c r="K197" i="3"/>
  <c r="L197" i="3"/>
  <c r="M197" i="3"/>
  <c r="N197" i="3"/>
  <c r="O197" i="3"/>
  <c r="P197" i="3"/>
  <c r="Q197" i="3"/>
  <c r="R197" i="3"/>
  <c r="Y197" i="3"/>
  <c r="AZ197" i="3" s="1"/>
  <c r="CU197" i="3" s="1"/>
  <c r="AT197" i="3"/>
  <c r="AU197" i="3"/>
  <c r="AV197" i="3"/>
  <c r="AW197" i="3"/>
  <c r="AX197" i="3"/>
  <c r="AY197" i="3"/>
  <c r="E198" i="3"/>
  <c r="G198" i="3"/>
  <c r="O198" i="3" s="1"/>
  <c r="K198" i="3"/>
  <c r="L198" i="3"/>
  <c r="M198" i="3"/>
  <c r="N198" i="3"/>
  <c r="Y198" i="3"/>
  <c r="AZ198" i="3" s="1"/>
  <c r="CU198" i="3" s="1"/>
  <c r="AP198" i="3"/>
  <c r="AR198" i="3"/>
  <c r="AX198" i="3" s="1"/>
  <c r="AT198" i="3"/>
  <c r="AU198" i="3"/>
  <c r="AV198" i="3"/>
  <c r="AW198" i="3"/>
  <c r="AY198" i="3"/>
  <c r="K199" i="3"/>
  <c r="L199" i="3"/>
  <c r="M199" i="3"/>
  <c r="N199" i="3"/>
  <c r="O199" i="3"/>
  <c r="P199" i="3"/>
  <c r="Q199" i="3"/>
  <c r="R199" i="3"/>
  <c r="Y199" i="3"/>
  <c r="AZ199" i="3" s="1"/>
  <c r="CU199" i="3" s="1"/>
  <c r="AT199" i="3"/>
  <c r="AU199" i="3"/>
  <c r="AV199" i="3"/>
  <c r="AW199" i="3"/>
  <c r="AX199" i="3"/>
  <c r="AY199" i="3"/>
  <c r="E200" i="3"/>
  <c r="G200" i="3"/>
  <c r="O200" i="3" s="1"/>
  <c r="K200" i="3"/>
  <c r="L200" i="3"/>
  <c r="M200" i="3"/>
  <c r="N200" i="3"/>
  <c r="P200" i="3"/>
  <c r="Q200" i="3"/>
  <c r="R200" i="3"/>
  <c r="Y200" i="3"/>
  <c r="AZ200" i="3" s="1"/>
  <c r="CU200" i="3" s="1"/>
  <c r="AO200" i="3"/>
  <c r="AP200" i="3" s="1"/>
  <c r="AV200" i="3" s="1"/>
  <c r="AR200" i="3"/>
  <c r="AX200" i="3" s="1"/>
  <c r="AT200" i="3"/>
  <c r="AU200" i="3"/>
  <c r="AW200" i="3"/>
  <c r="AY200" i="3"/>
  <c r="Y201" i="3"/>
  <c r="AP201" i="3"/>
  <c r="AR201" i="3"/>
  <c r="AT201" i="3"/>
  <c r="AU201" i="3"/>
  <c r="AV201" i="3"/>
  <c r="AW201" i="3"/>
  <c r="AX201" i="3"/>
  <c r="AY201" i="3"/>
  <c r="AZ201" i="3"/>
  <c r="CU201" i="3" s="1"/>
  <c r="E203" i="3"/>
  <c r="G203" i="3"/>
  <c r="O203" i="3" s="1"/>
  <c r="K203" i="3"/>
  <c r="L203" i="3"/>
  <c r="M203" i="3"/>
  <c r="N203" i="3"/>
  <c r="P203" i="3"/>
  <c r="Q203" i="3"/>
  <c r="R203" i="3"/>
  <c r="AP203" i="3"/>
  <c r="AV203" i="3" s="1"/>
  <c r="AT203" i="3"/>
  <c r="AU203" i="3"/>
  <c r="AW203" i="3"/>
  <c r="AX203" i="3"/>
  <c r="AY203" i="3"/>
  <c r="AZ203" i="3"/>
  <c r="AP204" i="3"/>
  <c r="AR204" i="3"/>
  <c r="E206" i="3"/>
  <c r="G206" i="3"/>
  <c r="O206" i="3" s="1"/>
  <c r="K206" i="3"/>
  <c r="L206" i="3"/>
  <c r="M206" i="3"/>
  <c r="N206" i="3"/>
  <c r="P206" i="3"/>
  <c r="Q206" i="3"/>
  <c r="R206" i="3"/>
  <c r="W206" i="3"/>
  <c r="X206" i="3"/>
  <c r="Y206" i="3"/>
  <c r="AP206" i="3"/>
  <c r="AR206" i="3"/>
  <c r="AX206" i="3" s="1"/>
  <c r="AT206" i="3"/>
  <c r="AU206" i="3"/>
  <c r="AV206" i="3"/>
  <c r="AW206" i="3"/>
  <c r="AY206" i="3"/>
  <c r="AZ206" i="3"/>
  <c r="AF207" i="3"/>
  <c r="E208" i="3"/>
  <c r="M208" i="3" s="1"/>
  <c r="L208" i="3"/>
  <c r="N208" i="3"/>
  <c r="O208" i="3"/>
  <c r="W208" i="3"/>
  <c r="X208" i="3"/>
  <c r="Y208" i="3"/>
  <c r="AZ208" i="3" s="1"/>
  <c r="CU208" i="3" s="1"/>
  <c r="AP208" i="3"/>
  <c r="AR208" i="3"/>
  <c r="AX208" i="3" s="1"/>
  <c r="AT208" i="3"/>
  <c r="AU208" i="3"/>
  <c r="AV208" i="3"/>
  <c r="AW208" i="3"/>
  <c r="AY208" i="3"/>
  <c r="AF209" i="3"/>
  <c r="AL209" i="3" s="1"/>
  <c r="K210" i="3"/>
  <c r="L210" i="3"/>
  <c r="M210" i="3"/>
  <c r="N210" i="3"/>
  <c r="O210" i="3"/>
  <c r="P210" i="3"/>
  <c r="Q210" i="3"/>
  <c r="R210" i="3"/>
  <c r="Y210" i="3"/>
  <c r="AE210" i="3" s="1"/>
  <c r="AK210" i="3" s="1"/>
  <c r="AZ210" i="3"/>
  <c r="E211" i="3"/>
  <c r="G211" i="3"/>
  <c r="O211" i="3" s="1"/>
  <c r="K211" i="3"/>
  <c r="L211" i="3"/>
  <c r="M211" i="3"/>
  <c r="N211" i="3"/>
  <c r="P211" i="3"/>
  <c r="Q211" i="3"/>
  <c r="R211" i="3"/>
  <c r="W211" i="3"/>
  <c r="X211" i="3"/>
  <c r="Y211" i="3"/>
  <c r="AZ211" i="3" s="1"/>
  <c r="CU211" i="3" s="1"/>
  <c r="AP211" i="3"/>
  <c r="AR211" i="3"/>
  <c r="AX211" i="3" s="1"/>
  <c r="AT211" i="3"/>
  <c r="AU211" i="3"/>
  <c r="AV211" i="3"/>
  <c r="AW211" i="3"/>
  <c r="AY211" i="3"/>
  <c r="AF212" i="3"/>
  <c r="K213" i="3"/>
  <c r="L213" i="3"/>
  <c r="M213" i="3"/>
  <c r="N213" i="3"/>
  <c r="O213" i="3"/>
  <c r="P213" i="3"/>
  <c r="Q213" i="3"/>
  <c r="R213" i="3"/>
  <c r="AZ213" i="3"/>
  <c r="BD87" i="3"/>
  <c r="BD99" i="3"/>
  <c r="BD124" i="3"/>
  <c r="BD126" i="3"/>
  <c r="BD174" i="3"/>
  <c r="BQ13" i="3"/>
  <c r="BR13" i="3"/>
  <c r="BQ64" i="3"/>
  <c r="BQ68" i="3" s="1"/>
  <c r="BQ87" i="3"/>
  <c r="BR87" i="3"/>
  <c r="BQ99" i="3"/>
  <c r="BR99" i="3"/>
  <c r="BQ124" i="3"/>
  <c r="BR124" i="3"/>
  <c r="BQ126" i="3"/>
  <c r="BR126" i="3"/>
  <c r="BQ174" i="3"/>
  <c r="BR174" i="3"/>
  <c r="CE21" i="3"/>
  <c r="CF21" i="3"/>
  <c r="CE26" i="3"/>
  <c r="CF26" i="3"/>
  <c r="CE28" i="3"/>
  <c r="CF28" i="3"/>
  <c r="CE29" i="3"/>
  <c r="CF29" i="3"/>
  <c r="CE32" i="3"/>
  <c r="CF32" i="3"/>
  <c r="CE34" i="3"/>
  <c r="CF34" i="3"/>
  <c r="CF35" i="3"/>
  <c r="CE46" i="3"/>
  <c r="CF46" i="3"/>
  <c r="CE48" i="3"/>
  <c r="CF48" i="3"/>
  <c r="CE50" i="3"/>
  <c r="CF50" i="3"/>
  <c r="CE53" i="3"/>
  <c r="CF53" i="3"/>
  <c r="CE57" i="3"/>
  <c r="CF57" i="3"/>
  <c r="CE58" i="3"/>
  <c r="CF58" i="3"/>
  <c r="CE64" i="3"/>
  <c r="CE55" i="3" s="1"/>
  <c r="CE59" i="3" s="1"/>
  <c r="CF64" i="3"/>
  <c r="CE66" i="3"/>
  <c r="CF66" i="3"/>
  <c r="CE67" i="3"/>
  <c r="CF67" i="3"/>
  <c r="CE70" i="3"/>
  <c r="CF70" i="3"/>
  <c r="CE71" i="3"/>
  <c r="CF71" i="3"/>
  <c r="CE72" i="3"/>
  <c r="CF72" i="3"/>
  <c r="CE76" i="3"/>
  <c r="CF76" i="3"/>
  <c r="CE84" i="3"/>
  <c r="CF84" i="3"/>
  <c r="CE87" i="3"/>
  <c r="CF87" i="3"/>
  <c r="CE99" i="3"/>
  <c r="CF99" i="3"/>
  <c r="CE100" i="3"/>
  <c r="CF100" i="3"/>
  <c r="CE109" i="3"/>
  <c r="CF109" i="3"/>
  <c r="CE113" i="3"/>
  <c r="CF113" i="3"/>
  <c r="CE115" i="3"/>
  <c r="CF115" i="3"/>
  <c r="CE124" i="3"/>
  <c r="CF124" i="3"/>
  <c r="CE126" i="3"/>
  <c r="CF126" i="3"/>
  <c r="CE131" i="3"/>
  <c r="CF131" i="3"/>
  <c r="CE133" i="3"/>
  <c r="CF133" i="3"/>
  <c r="CE146" i="3"/>
  <c r="CF146" i="3"/>
  <c r="CE152" i="3"/>
  <c r="CF152" i="3"/>
  <c r="CE179" i="3"/>
  <c r="CF179" i="3"/>
  <c r="CE182" i="3"/>
  <c r="CF182" i="3"/>
  <c r="CF183" i="3"/>
  <c r="CE185" i="3"/>
  <c r="CF185" i="3"/>
  <c r="CE190" i="3"/>
  <c r="CF190" i="3"/>
  <c r="CE193" i="3"/>
  <c r="CF193" i="3"/>
  <c r="CE198" i="3"/>
  <c r="CF198" i="3"/>
  <c r="CE201" i="3"/>
  <c r="CF201" i="3"/>
  <c r="CE206" i="3"/>
  <c r="CF206" i="3"/>
  <c r="CE208" i="3"/>
  <c r="CF208" i="3"/>
  <c r="CE211" i="3"/>
  <c r="CF211" i="3"/>
  <c r="CU213" i="3"/>
  <c r="CP211" i="3"/>
  <c r="CO211" i="3"/>
  <c r="CN211" i="3"/>
  <c r="CM211" i="3"/>
  <c r="CH211" i="3"/>
  <c r="CB211" i="3"/>
  <c r="CB213" i="3" s="1"/>
  <c r="BN211" i="3"/>
  <c r="BN213" i="3" s="1"/>
  <c r="EC210" i="3"/>
  <c r="EB210" i="3"/>
  <c r="EC208" i="3"/>
  <c r="EB208" i="3"/>
  <c r="CP208" i="3"/>
  <c r="CO208" i="3"/>
  <c r="CN208" i="3"/>
  <c r="CM208" i="3"/>
  <c r="CH208" i="3"/>
  <c r="CP206" i="3"/>
  <c r="CO206" i="3"/>
  <c r="CN206" i="3"/>
  <c r="CM206" i="3"/>
  <c r="CH206" i="3"/>
  <c r="CU206" i="3"/>
  <c r="CP204" i="3"/>
  <c r="CU203" i="3"/>
  <c r="EC201" i="3"/>
  <c r="EB201" i="3"/>
  <c r="CP201" i="3"/>
  <c r="CO201" i="3"/>
  <c r="CN201" i="3"/>
  <c r="CM201" i="3"/>
  <c r="CH201" i="3"/>
  <c r="CT200" i="3"/>
  <c r="CO200" i="3"/>
  <c r="CN200" i="3"/>
  <c r="CM200" i="3"/>
  <c r="CL200" i="3"/>
  <c r="CP200" i="3" s="1"/>
  <c r="BY200" i="3"/>
  <c r="CP198" i="3"/>
  <c r="CO198" i="3"/>
  <c r="CN198" i="3"/>
  <c r="CM198" i="3"/>
  <c r="CH198" i="3"/>
  <c r="CU193" i="3"/>
  <c r="CU190" i="3" s="1"/>
  <c r="CU185" i="3" s="1"/>
  <c r="CU179" i="3" s="1"/>
  <c r="CP193" i="3"/>
  <c r="CO193" i="3"/>
  <c r="CN193" i="3"/>
  <c r="CM193" i="3"/>
  <c r="CP190" i="3"/>
  <c r="CT190" i="3" s="1"/>
  <c r="CO190" i="3"/>
  <c r="CS190" i="3" s="1"/>
  <c r="CN190" i="3"/>
  <c r="CM190" i="3"/>
  <c r="CP185" i="3"/>
  <c r="CO185" i="3"/>
  <c r="CN185" i="3"/>
  <c r="CM185" i="3"/>
  <c r="CV183" i="3"/>
  <c r="CN183" i="3"/>
  <c r="CN182" i="3"/>
  <c r="CM182" i="3"/>
  <c r="CP179" i="3"/>
  <c r="CT179" i="3" s="1"/>
  <c r="CO179" i="3"/>
  <c r="CS179" i="3" s="1"/>
  <c r="CN179" i="3"/>
  <c r="CM179" i="3"/>
  <c r="BT174" i="3"/>
  <c r="BS174" i="3"/>
  <c r="BF174" i="3"/>
  <c r="BE174" i="3"/>
  <c r="EB152" i="3"/>
  <c r="EA152" i="3"/>
  <c r="CU152" i="3"/>
  <c r="CP152" i="3"/>
  <c r="CO152" i="3"/>
  <c r="CN152" i="3"/>
  <c r="CM152" i="3"/>
  <c r="BZ152" i="3"/>
  <c r="BL152" i="3"/>
  <c r="CT146" i="3"/>
  <c r="CN146" i="3"/>
  <c r="CP146" i="3" s="1"/>
  <c r="CM146" i="3"/>
  <c r="CL146" i="3"/>
  <c r="CH146" i="3"/>
  <c r="BT146" i="3"/>
  <c r="CU146" i="3"/>
  <c r="CV134" i="3"/>
  <c r="CN134" i="3"/>
  <c r="CM134" i="3"/>
  <c r="CH133" i="3"/>
  <c r="CP132" i="3"/>
  <c r="CO132" i="3"/>
  <c r="CN132" i="3"/>
  <c r="CM132" i="3"/>
  <c r="CH131" i="3"/>
  <c r="CG131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BT126" i="3"/>
  <c r="BS126" i="3"/>
  <c r="BF126" i="3"/>
  <c r="BE126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BT124" i="3"/>
  <c r="BS124" i="3"/>
  <c r="BF124" i="3"/>
  <c r="BE124" i="3"/>
  <c r="CU115" i="3"/>
  <c r="CP115" i="3"/>
  <c r="CO115" i="3"/>
  <c r="CN115" i="3"/>
  <c r="CH115" i="3"/>
  <c r="CU113" i="3"/>
  <c r="CP113" i="3"/>
  <c r="CO113" i="3"/>
  <c r="CN113" i="3"/>
  <c r="CM113" i="3"/>
  <c r="CH113" i="3"/>
  <c r="CU109" i="3"/>
  <c r="CP109" i="3"/>
  <c r="CO109" i="3"/>
  <c r="CN109" i="3"/>
  <c r="CH109" i="3"/>
  <c r="CU103" i="3"/>
  <c r="CU100" i="3"/>
  <c r="BZ100" i="3"/>
  <c r="BL100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BT99" i="3"/>
  <c r="BF99" i="3"/>
  <c r="CP97" i="3"/>
  <c r="CO97" i="3"/>
  <c r="CN97" i="3"/>
  <c r="CM97" i="3"/>
  <c r="EA96" i="3"/>
  <c r="DZ96" i="3"/>
  <c r="CP96" i="3"/>
  <c r="CO96" i="3"/>
  <c r="CN96" i="3"/>
  <c r="CM96" i="3"/>
  <c r="CU96" i="3"/>
  <c r="CU90" i="3"/>
  <c r="CV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BT87" i="3"/>
  <c r="BF87" i="3"/>
  <c r="CP84" i="3"/>
  <c r="CO84" i="3"/>
  <c r="CN84" i="3"/>
  <c r="CM84" i="3"/>
  <c r="CU80" i="3"/>
  <c r="CU87" i="3" s="1"/>
  <c r="CP72" i="3"/>
  <c r="CO72" i="3"/>
  <c r="CN72" i="3"/>
  <c r="CM72" i="3"/>
  <c r="CA72" i="3"/>
  <c r="CV71" i="3"/>
  <c r="CH71" i="3"/>
  <c r="CH70" i="3"/>
  <c r="CU70" i="3"/>
  <c r="BL68" i="3"/>
  <c r="CV67" i="3"/>
  <c r="CM67" i="3"/>
  <c r="CH67" i="3"/>
  <c r="CH66" i="3"/>
  <c r="CU66" i="3"/>
  <c r="DF64" i="3"/>
  <c r="CQ64" i="3"/>
  <c r="CQ55" i="3" s="1"/>
  <c r="CQ59" i="3" s="1"/>
  <c r="CO64" i="3"/>
  <c r="CO68" i="3" s="1"/>
  <c r="CM64" i="3"/>
  <c r="CM68" i="3" s="1"/>
  <c r="CK64" i="3"/>
  <c r="CK68" i="3" s="1"/>
  <c r="CI64" i="3"/>
  <c r="CI55" i="3" s="1"/>
  <c r="CI59" i="3" s="1"/>
  <c r="CG64" i="3"/>
  <c r="CG68" i="3" s="1"/>
  <c r="BZ59" i="3"/>
  <c r="BL59" i="3"/>
  <c r="CM58" i="3"/>
  <c r="CH58" i="3"/>
  <c r="CH57" i="3"/>
  <c r="CO55" i="3"/>
  <c r="CO59" i="3" s="1"/>
  <c r="BY55" i="3"/>
  <c r="BZ55" i="3" s="1"/>
  <c r="BL55" i="3"/>
  <c r="CP53" i="3"/>
  <c r="CO53" i="3"/>
  <c r="CN53" i="3"/>
  <c r="CM53" i="3"/>
  <c r="CH53" i="3"/>
  <c r="CU53" i="3"/>
  <c r="CN50" i="3"/>
  <c r="CU48" i="3"/>
  <c r="CO48" i="3"/>
  <c r="CN48" i="3"/>
  <c r="CM48" i="3"/>
  <c r="CL48" i="3"/>
  <c r="CP48" i="3" s="1"/>
  <c r="CH48" i="3"/>
  <c r="CU46" i="3"/>
  <c r="CP46" i="3"/>
  <c r="CO46" i="3"/>
  <c r="CN46" i="3"/>
  <c r="CM46" i="3"/>
  <c r="CH46" i="3"/>
  <c r="CG46" i="3"/>
  <c r="CU45" i="3"/>
  <c r="CU64" i="3" s="1"/>
  <c r="CT45" i="3"/>
  <c r="CS45" i="3"/>
  <c r="CS64" i="3" s="1"/>
  <c r="BL45" i="3"/>
  <c r="CU44" i="3"/>
  <c r="CT44" i="3"/>
  <c r="CS44" i="3"/>
  <c r="BL44" i="3"/>
  <c r="CU42" i="3"/>
  <c r="CP42" i="3"/>
  <c r="CT42" i="3" s="1"/>
  <c r="CO42" i="3"/>
  <c r="CS42" i="3" s="1"/>
  <c r="CN42" i="3"/>
  <c r="CM42" i="3"/>
  <c r="CU40" i="3"/>
  <c r="CV39" i="3"/>
  <c r="CU38" i="3"/>
  <c r="BV38" i="3"/>
  <c r="BU38" i="3"/>
  <c r="BH38" i="3"/>
  <c r="BG38" i="3"/>
  <c r="CU35" i="3"/>
  <c r="CT35" i="3"/>
  <c r="CP35" i="3"/>
  <c r="CO35" i="3"/>
  <c r="CN35" i="3"/>
  <c r="CM35" i="3"/>
  <c r="CH35" i="3"/>
  <c r="CU34" i="3"/>
  <c r="CT34" i="3"/>
  <c r="CP34" i="3"/>
  <c r="CL34" i="3"/>
  <c r="CH34" i="3"/>
  <c r="BZ34" i="3"/>
  <c r="BL34" i="3"/>
  <c r="CV33" i="3"/>
  <c r="CP32" i="3"/>
  <c r="CO32" i="3"/>
  <c r="CN32" i="3"/>
  <c r="CM32" i="3"/>
  <c r="CH32" i="3"/>
  <c r="CU32" i="3"/>
  <c r="CN30" i="3"/>
  <c r="CM30" i="3"/>
  <c r="BY30" i="3"/>
  <c r="BZ30" i="3" s="1"/>
  <c r="BL30" i="3"/>
  <c r="CU30" i="3"/>
  <c r="CH29" i="3"/>
  <c r="EA28" i="3"/>
  <c r="DZ28" i="3"/>
  <c r="CH28" i="3"/>
  <c r="CP26" i="3"/>
  <c r="CO26" i="3"/>
  <c r="CN26" i="3"/>
  <c r="CM26" i="3"/>
  <c r="CH26" i="3"/>
  <c r="CP21" i="3"/>
  <c r="CO21" i="3"/>
  <c r="CN21" i="3"/>
  <c r="CM21" i="3"/>
  <c r="CH21" i="3"/>
  <c r="CU21" i="3"/>
  <c r="CU20" i="3"/>
  <c r="CU13" i="3"/>
  <c r="CN13" i="3"/>
  <c r="CM13" i="3"/>
  <c r="O322" i="2"/>
  <c r="N322" i="2"/>
  <c r="O319" i="2"/>
  <c r="N319" i="2"/>
  <c r="O316" i="2"/>
  <c r="N316" i="2"/>
  <c r="O313" i="2"/>
  <c r="N313" i="2"/>
  <c r="O307" i="2"/>
  <c r="N307" i="2"/>
  <c r="O300" i="2"/>
  <c r="N300" i="2"/>
  <c r="O296" i="2"/>
  <c r="N296" i="2"/>
  <c r="O290" i="2"/>
  <c r="N290" i="2"/>
  <c r="O287" i="2"/>
  <c r="N287" i="2"/>
  <c r="O284" i="2"/>
  <c r="N284" i="2"/>
  <c r="O281" i="2"/>
  <c r="N281" i="2"/>
  <c r="O276" i="2"/>
  <c r="N276" i="2"/>
  <c r="O272" i="2"/>
  <c r="N272" i="2"/>
  <c r="O267" i="2"/>
  <c r="N267" i="2"/>
  <c r="O263" i="2"/>
  <c r="N263" i="2"/>
  <c r="O259" i="2"/>
  <c r="N259" i="2"/>
  <c r="O254" i="2"/>
  <c r="N254" i="2"/>
  <c r="O250" i="2"/>
  <c r="N250" i="2"/>
  <c r="O243" i="2"/>
  <c r="N243" i="2"/>
  <c r="O223" i="2"/>
  <c r="N223" i="2"/>
  <c r="O214" i="2"/>
  <c r="N214" i="2"/>
  <c r="O208" i="2"/>
  <c r="N208" i="2"/>
  <c r="O205" i="2"/>
  <c r="N205" i="2"/>
  <c r="O202" i="2"/>
  <c r="N202" i="2"/>
  <c r="O199" i="2"/>
  <c r="N199" i="2"/>
  <c r="O192" i="2"/>
  <c r="N192" i="2"/>
  <c r="O188" i="2"/>
  <c r="N188" i="2"/>
  <c r="O182" i="2"/>
  <c r="N182" i="2"/>
  <c r="O178" i="2"/>
  <c r="N178" i="2"/>
  <c r="O174" i="2"/>
  <c r="N174" i="2"/>
  <c r="O170" i="2"/>
  <c r="N170" i="2"/>
  <c r="O166" i="2"/>
  <c r="N166" i="2"/>
  <c r="O161" i="2"/>
  <c r="N161" i="2"/>
  <c r="O158" i="2"/>
  <c r="N158" i="2"/>
  <c r="O152" i="2"/>
  <c r="N152" i="2"/>
  <c r="O148" i="2"/>
  <c r="N148" i="2"/>
  <c r="O143" i="2"/>
  <c r="N143" i="2"/>
  <c r="O139" i="2"/>
  <c r="N139" i="2"/>
  <c r="O135" i="2"/>
  <c r="N135" i="2"/>
  <c r="O131" i="2"/>
  <c r="N131" i="2"/>
  <c r="O127" i="2"/>
  <c r="N127" i="2"/>
  <c r="O122" i="2"/>
  <c r="N122" i="2"/>
  <c r="O119" i="2"/>
  <c r="N119" i="2"/>
  <c r="O115" i="2"/>
  <c r="N115" i="2"/>
  <c r="O112" i="2"/>
  <c r="N112" i="2"/>
  <c r="O108" i="2"/>
  <c r="N108" i="2"/>
  <c r="O105" i="2"/>
  <c r="N105" i="2"/>
  <c r="O99" i="2"/>
  <c r="N99" i="2"/>
  <c r="O96" i="2"/>
  <c r="N96" i="2"/>
  <c r="O93" i="2"/>
  <c r="N93" i="2"/>
  <c r="O89" i="2"/>
  <c r="N89" i="2"/>
  <c r="O86" i="2"/>
  <c r="N86" i="2"/>
  <c r="O82" i="2"/>
  <c r="N82" i="2"/>
  <c r="O78" i="2"/>
  <c r="N78" i="2"/>
  <c r="O75" i="2"/>
  <c r="N75" i="2"/>
  <c r="O72" i="2"/>
  <c r="N72" i="2"/>
  <c r="O69" i="2"/>
  <c r="N69" i="2"/>
  <c r="O66" i="2"/>
  <c r="N66" i="2"/>
  <c r="O49" i="2"/>
  <c r="N49" i="2"/>
  <c r="O34" i="2"/>
  <c r="N34" i="2"/>
  <c r="O62" i="2"/>
  <c r="N62" i="2"/>
  <c r="O59" i="2"/>
  <c r="N59" i="2"/>
  <c r="O56" i="2"/>
  <c r="N56" i="2"/>
  <c r="O53" i="2"/>
  <c r="N53" i="2"/>
  <c r="O50" i="2"/>
  <c r="N50" i="2"/>
  <c r="O46" i="2"/>
  <c r="N46" i="2"/>
  <c r="O43" i="2"/>
  <c r="N43" i="2"/>
  <c r="O39" i="2"/>
  <c r="N39" i="2"/>
  <c r="O31" i="2"/>
  <c r="N31" i="2"/>
  <c r="O25" i="2"/>
  <c r="N25" i="2"/>
  <c r="O21" i="2"/>
  <c r="N21" i="2"/>
  <c r="O17" i="2"/>
  <c r="N17" i="2"/>
  <c r="O10" i="2"/>
  <c r="N10" i="2"/>
  <c r="L45" i="3" l="1"/>
  <c r="AZ122" i="3"/>
  <c r="Y124" i="3"/>
  <c r="AZ99" i="3"/>
  <c r="CU94" i="3"/>
  <c r="CU99" i="3" s="1"/>
  <c r="F55" i="3"/>
  <c r="N45" i="3"/>
  <c r="CE68" i="3"/>
  <c r="AR99" i="3"/>
  <c r="AX94" i="3"/>
  <c r="T194" i="3"/>
  <c r="Z194" i="3" s="1"/>
  <c r="G99" i="3"/>
  <c r="AW96" i="3"/>
  <c r="O126" i="3"/>
  <c r="K126" i="3"/>
  <c r="N55" i="3"/>
  <c r="F59" i="3"/>
  <c r="G55" i="3"/>
  <c r="O45" i="3"/>
  <c r="E55" i="3"/>
  <c r="M45" i="3"/>
  <c r="C55" i="3"/>
  <c r="K45" i="3"/>
  <c r="AZ120" i="3"/>
  <c r="AZ126" i="3" s="1"/>
  <c r="AZ124" i="3"/>
  <c r="P55" i="3"/>
  <c r="H59" i="3"/>
  <c r="L55" i="3"/>
  <c r="D59" i="3"/>
  <c r="CU133" i="3"/>
  <c r="CU131" i="3"/>
  <c r="CU210" i="3"/>
  <c r="BQ55" i="3"/>
  <c r="BQ59" i="3" s="1"/>
  <c r="CG55" i="3"/>
  <c r="CG59" i="3" s="1"/>
  <c r="CK55" i="3"/>
  <c r="CK59" i="3" s="1"/>
  <c r="CS68" i="3"/>
  <c r="CS55" i="3"/>
  <c r="CS59" i="3" s="1"/>
  <c r="CU68" i="3"/>
  <c r="CU55" i="3"/>
  <c r="CU59" i="3" s="1"/>
  <c r="CI68" i="3"/>
  <c r="CQ68" i="3"/>
  <c r="CM55" i="3"/>
  <c r="CM59" i="3" s="1"/>
  <c r="CU122" i="3"/>
  <c r="AX99" i="3" l="1"/>
  <c r="AX96" i="3"/>
  <c r="K55" i="3"/>
  <c r="C59" i="3"/>
  <c r="M55" i="3"/>
  <c r="E59" i="3"/>
  <c r="O55" i="3"/>
  <c r="G59" i="3"/>
  <c r="L59" i="3"/>
  <c r="D64" i="3"/>
  <c r="P59" i="3"/>
  <c r="H64" i="3"/>
  <c r="N59" i="3"/>
  <c r="F64" i="3"/>
  <c r="CU120" i="3"/>
  <c r="CU126" i="3" s="1"/>
  <c r="CU124" i="3"/>
  <c r="L153" i="2"/>
  <c r="L305" i="2"/>
  <c r="L308" i="2" s="1"/>
  <c r="L311" i="2" s="1"/>
  <c r="L314" i="2" s="1"/>
  <c r="L317" i="2" s="1"/>
  <c r="L320" i="2" s="1"/>
  <c r="L282" i="2"/>
  <c r="L285" i="2" s="1"/>
  <c r="L288" i="2" s="1"/>
  <c r="L57" i="2"/>
  <c r="N64" i="3" l="1"/>
  <c r="F68" i="3"/>
  <c r="N68" i="3" s="1"/>
  <c r="P64" i="3"/>
  <c r="H68" i="3"/>
  <c r="P68" i="3" s="1"/>
  <c r="L64" i="3"/>
  <c r="D68" i="3"/>
  <c r="L68" i="3" s="1"/>
  <c r="O59" i="3"/>
  <c r="G64" i="3"/>
  <c r="M59" i="3"/>
  <c r="E64" i="3"/>
  <c r="K59" i="3"/>
  <c r="C64" i="3"/>
  <c r="K64" i="3" l="1"/>
  <c r="C68" i="3"/>
  <c r="K68" i="3" s="1"/>
  <c r="M64" i="3"/>
  <c r="E68" i="3"/>
  <c r="M68" i="3" s="1"/>
  <c r="O64" i="3"/>
  <c r="G68" i="3"/>
  <c r="O68" i="3" s="1"/>
  <c r="H304" i="2" l="1"/>
  <c r="I304" i="2"/>
</calcChain>
</file>

<file path=xl/comments1.xml><?xml version="1.0" encoding="utf-8"?>
<comments xmlns="http://schemas.openxmlformats.org/spreadsheetml/2006/main">
  <authors>
    <author>Ксения Лебедева</author>
  </authors>
  <commentList>
    <comment ref="N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Расчетное количество тепла, необходимое для нагрева 1 м3  горячей воды утверждается Приказом Министерства ЖКХ и энергетики Камчатского края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Ксения Лебедева</author>
  </authors>
  <commentList>
    <comment ref="B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их больше нет!
</t>
        </r>
      </text>
    </comment>
    <comment ref="BP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Постановление от 30.11.2015 № 322 утратило силу</t>
        </r>
      </text>
    </comment>
    <comment ref="CD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Постановление от 30.11.2015 № 322 утратило силу</t>
        </r>
      </text>
    </comment>
    <comment ref="CV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Постановление от 30.11.2015 № 322 утратило силу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K131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 (1 контур)
</t>
        </r>
      </text>
    </comment>
    <comment ref="BL131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 (1 контур)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Y131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 (1 контур)
</t>
        </r>
      </text>
    </comment>
    <comment ref="BZ131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 (1 контур)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K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BL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BN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BY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BZ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A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CB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F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G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H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I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T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U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4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V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DW132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КТЭЦ
</t>
        </r>
      </text>
    </comment>
    <comment ref="AN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O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P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
</t>
        </r>
      </text>
    </comment>
    <comment ref="AQ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R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S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T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U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V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W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AX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
</t>
        </r>
      </text>
    </comment>
    <comment ref="AY133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Камчатские ТЭЦ и Коммунальная энергетика</t>
        </r>
      </text>
    </comment>
    <comment ref="BK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Котельные
</t>
        </r>
      </text>
    </comment>
    <comment ref="BL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Котельные</t>
        </r>
      </text>
    </comment>
    <comment ref="BN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Y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Котельные
</t>
        </r>
      </text>
    </comment>
    <comment ref="BZ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A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Котельные</t>
        </r>
      </text>
    </comment>
    <comment ref="CB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F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Котельные
</t>
        </r>
      </text>
    </comment>
    <comment ref="DG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H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Котельные</t>
        </r>
      </text>
    </comment>
    <comment ref="DI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T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Котельные
</t>
        </r>
      </text>
    </comment>
    <comment ref="DU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V13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Котельные</t>
        </r>
      </text>
    </comment>
    <comment ref="DW13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Ксения Лебедева:
</t>
        </r>
        <r>
          <rPr>
            <b/>
            <sz val="14"/>
            <color indexed="81"/>
            <rFont val="Tahoma"/>
            <family val="2"/>
            <charset val="204"/>
          </rPr>
          <t>Котельные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DK139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утратило силу с 12.04.20146 № 112
</t>
        </r>
      </text>
    </comment>
    <comment ref="DY139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утратило силу с 12.04.20146 № 112
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58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8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97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9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0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0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06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1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3.xml><?xml version="1.0" encoding="utf-8"?>
<comments xmlns="http://schemas.openxmlformats.org/spreadsheetml/2006/main">
  <authors>
    <author>Ксения Лебедева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AU10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2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W10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</text>
    </comment>
    <comment ref="BK10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12"/>
            <color indexed="81"/>
            <rFont val="Tahoma"/>
            <family val="2"/>
            <charset val="204"/>
          </rPr>
          <t xml:space="preserve">
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M10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</text>
    </comment>
    <comment ref="AU105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W105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K105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M105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N106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06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106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F106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0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P10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D10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F10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1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5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4.xml><?xml version="1.0" encoding="utf-8"?>
<comments xmlns="http://schemas.openxmlformats.org/spreadsheetml/2006/main">
  <authors>
    <author>Ксения Лебедева</author>
    <author>Лебедева Ксения Юрьевна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B7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
</t>
        </r>
      </text>
    </comment>
    <comment ref="EH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EJ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EN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01.10.2018-31.12.2018 -5 425,86</t>
        </r>
      </text>
    </comment>
    <comment ref="EO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01.10.2018-31.12.2018 -43,09</t>
        </r>
      </text>
    </comment>
    <comment ref="EP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01.10.2018-31.12.2018 -6 402,51</t>
        </r>
      </text>
    </comment>
    <comment ref="EQ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01.10.2018-31.12.2018 -50,85</t>
        </r>
      </text>
    </comment>
    <comment ref="ER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01.10.2018-31.12.2018 -4 097,88</t>
        </r>
      </text>
    </comment>
    <comment ref="ES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01.10.2018-31.12.2018 - 50.85</t>
        </r>
      </text>
    </comment>
    <comment ref="EX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EZ12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EH12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EJ12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EX12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EZ127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L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31.12.2018 - 3387,52</t>
        </r>
      </text>
    </comment>
    <comment ref="AR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01.10.2018-31.12.2018 - 4097,88</t>
        </r>
      </text>
    </comment>
    <comment ref="AW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31.12.2018 - 43,09</t>
        </r>
      </text>
    </comment>
    <comment ref="BI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31.12.2018 - 50,85
</t>
        </r>
      </text>
    </comment>
    <comment ref="CA128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C128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G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31.12.2018 - 5425,86</t>
        </r>
      </text>
    </comment>
    <comment ref="CH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31.12.2018 - 43,09</t>
        </r>
      </text>
    </comment>
    <comment ref="CI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31.12.2018 - 6402,51</t>
        </r>
      </text>
    </comment>
    <comment ref="CJ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31.12.2018 - 50,85</t>
        </r>
      </text>
    </comment>
    <comment ref="CK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31.12.2018 - 3 387,52</t>
        </r>
      </text>
    </comment>
    <comment ref="CL128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 31.12.2018 - 50,85</t>
        </r>
      </text>
    </comment>
    <comment ref="CQ128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S128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КТЭЦ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A12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CC12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</t>
        </r>
      </text>
    </comment>
    <comment ref="CQ12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CS12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AW13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BC13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AW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42,97 - 01.07.2018-30.09.2018
43,09 - 01.10.2018 - 31.12.2018
</t>
        </r>
      </text>
    </comment>
    <comment ref="BC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50,70 - 01.07.2018-30.09.2018
50,85 - 01.10.2018 - 31.12.2018</t>
        </r>
      </text>
    </comment>
    <comment ref="BI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50,70 - 01.07.2018-30.09.2018
50,85 - 01.10.2018 - 31.12.2018</t>
        </r>
      </text>
    </comment>
    <comment ref="CG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16126,71 - 01.10.2018 - 31.12.2018</t>
        </r>
      </text>
    </comment>
    <comment ref="CH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CI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19029,52 - 01.10.2018 - 31.12.2018</t>
        </r>
      </text>
    </comment>
    <comment ref="CJ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K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3997,86 - 01.10.2018 - 31.12.2018</t>
        </r>
      </text>
    </comment>
    <comment ref="CL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R136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331,90 - 01.10.2018 - 31.12.2018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AW140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Лебедева Ксения Юрьевна:
</t>
        </r>
        <r>
          <rPr>
            <sz val="9"/>
            <color indexed="81"/>
            <rFont val="Tahoma"/>
            <family val="2"/>
            <charset val="204"/>
          </rPr>
          <t>указанные значения в таблице - 01.07.2018-30.09.2018
43,09 - 01.10.2018 - 31.12.2018</t>
        </r>
      </text>
    </comment>
    <comment ref="BC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BI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G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6990,20 - 01.10.2018 - 31.12.2018</t>
        </r>
      </text>
    </comment>
    <comment ref="CH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CI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8248,44 - 01.10.2018 - 31.12.2018</t>
        </r>
      </text>
    </comment>
    <comment ref="CJ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K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3192,86 - 01.10.2018 - 31.12.2018</t>
        </r>
      </text>
    </comment>
    <comment ref="CL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EN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6990,20 - 01.10.2018 - 31.12.2018</t>
        </r>
      </text>
    </comment>
    <comment ref="EO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EP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8248,44 - 01.10.2018 - 31.12.2018</t>
        </r>
      </text>
    </comment>
    <comment ref="EQ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ER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4247,80 - 01.10.2018 - 31.12.2018</t>
        </r>
      </text>
    </comment>
    <comment ref="ES140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AW142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01.10.2018 - 31.12.2018 - 43,09</t>
        </r>
      </text>
    </comment>
    <comment ref="BC142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01.10.2018 - 31.12.2018 - 50,85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AW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01.10.2018 -31.12.2018 - 43,09
</t>
        </r>
      </text>
    </comment>
    <comment ref="BC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01.01.2018-31.12.2018  -50,85
</t>
        </r>
      </text>
    </comment>
    <comment ref="BI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01.10.2018-31.12.2018 - 50,85
</t>
        </r>
      </text>
    </comment>
    <comment ref="CG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5154,03 - 01.10.2018 - 31.12.2018</t>
        </r>
      </text>
    </comment>
    <comment ref="CH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CI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6081,76 - 01.10.2018 - 31.12.2018</t>
        </r>
      </text>
    </comment>
    <comment ref="CJ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K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4247,64 - 01.10.2018 - 31.12.2018</t>
        </r>
      </text>
    </comment>
    <comment ref="CL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CR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с 01.07.2018 - 31.12.2018
</t>
        </r>
      </text>
    </comment>
    <comment ref="EN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5154,03 - 01.10.2018 - 31.12.2018</t>
        </r>
      </text>
    </comment>
    <comment ref="EO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EP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6081,76 - 01.10.2018 - 31.12.2018</t>
        </r>
      </text>
    </comment>
    <comment ref="EQ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ER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4247,92 - 01.10.2018 - 31.12.2018</t>
        </r>
      </text>
    </comment>
    <comment ref="ES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50,85 - 01.10.2018 - 31.12.2018</t>
        </r>
      </text>
    </comment>
    <comment ref="EY147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с 01.07.2018 - 31.12.2018
</t>
        </r>
      </text>
    </comment>
    <comment ref="CG14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6655,05 - 01.10.2018 - 31.12.2018</t>
        </r>
      </text>
    </comment>
    <comment ref="CH149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указанные значения в таблице - 01.07.2018-30.09.2018
43,09 - 01.10.2018 - 31.12.2018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AW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69,27 - 01.07.2018 - 31.08.2018
67,68 - 01.09.2018 - 31.12.2018</t>
        </r>
      </text>
    </comment>
    <comment ref="BC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81,74 - 01.07.2018 - 31.08.2018
79,86 - 01.09.2018 - 31.12.2018</t>
        </r>
      </text>
    </comment>
    <comment ref="BI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61,36 - 01.07.2018 - 31.08.2018
52,00 - 01.09.2018 - 31.12.2018</t>
        </r>
      </text>
    </comment>
    <comment ref="CG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8418,48 - 01.09.2018 - 31.12.2018</t>
        </r>
      </text>
    </comment>
    <comment ref="CH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67,68 - 01.09.2018 - 31.12.2018</t>
        </r>
      </text>
    </comment>
    <comment ref="CI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9933,81 - 01.09.2018 - 31.12.2018</t>
        </r>
      </text>
    </comment>
    <comment ref="CJ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79,86 - 01.09.2018 - 31.12.2018</t>
        </r>
      </text>
    </comment>
    <comment ref="CK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3890 - 01.09.2018 - 31.12.2018</t>
        </r>
      </text>
    </comment>
    <comment ref="CL173" authorId="1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52,00 - 01.09.2018 - 31.12.2018</t>
        </r>
      </text>
    </comment>
    <comment ref="B17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87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8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94" authorId="0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96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98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9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0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5.xml><?xml version="1.0" encoding="utf-8"?>
<comments xmlns="http://schemas.openxmlformats.org/spreadsheetml/2006/main">
  <authors>
    <author>Лебедева Ксения Юрьевна</author>
    <author>Ксения Лебедева</author>
  </authors>
  <commentList>
    <comment ref="B40" authorId="0" shapeId="0">
      <text>
        <r>
          <rPr>
            <b/>
            <sz val="9"/>
            <color indexed="81"/>
            <rFont val="Tahoma"/>
            <charset val="1"/>
          </rPr>
          <t>Лебедева Ксения Юрьевна:</t>
        </r>
        <r>
          <rPr>
            <sz val="9"/>
            <color indexed="81"/>
            <rFont val="Tahoma"/>
            <charset val="1"/>
          </rPr>
          <t xml:space="preserve">
П.С. от 18.09.2019 № 180 вн.изм в наимаенование ТСО с МУП "Елизовское горородское хозяйство 2" на МУП "Елизовская управляющая компания", на основании обращения МУП «ЕГХ2» от 05.08.2019 № 830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09.03.2019 -30.06.2019 - 7484,,35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09.03.2019 -30.06.2019 - 35,28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09.03.2019 -30.06.2019 - 8921,22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09.03.2019 -30.06.2019 - 42,34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
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01.03.2019 - 30.06.2019 - 13219,70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01.03.2019 - 30.06.2019-39,81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01.03.2019 - 30.06.2019 - 3061,02</t>
        </r>
      </text>
    </comment>
    <comment ref="H13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01.03.2019 - 30.06.2019 - 47,77</t>
        </r>
      </text>
    </comment>
    <comment ref="C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01.03.2019 - 30.06.2019 - 13219,70</t>
        </r>
      </text>
    </comment>
    <comment ref="D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01.03.2019 - 30.06.2019 - 38,70</t>
        </r>
      </text>
    </comment>
    <comment ref="E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01.03.2019 - 30.06.2019 - 15863,64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01.03.2019 - 30.06.2019 - 46,44
</t>
        </r>
      </text>
    </comment>
    <comment ref="G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01.03.2019 - 30.06.2019 - 3061,02</t>
        </r>
      </text>
    </comment>
    <comment ref="H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01.03.2019 - 30.06.2019 - 46,44</t>
        </r>
      </text>
    </comment>
    <comment ref="M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O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C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E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T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V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J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L15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C155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E155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M15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O15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C15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E15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T156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V156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J156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L156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C15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AE15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B15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1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64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B16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69" authorId="0" shapeId="0">
      <text>
        <r>
          <rPr>
            <b/>
            <sz val="9"/>
            <color indexed="81"/>
            <rFont val="Tahoma"/>
            <charset val="1"/>
          </rPr>
          <t>Лебедева Ксения Юрьевна:</t>
        </r>
        <r>
          <rPr>
            <sz val="9"/>
            <color indexed="81"/>
            <rFont val="Tahoma"/>
            <charset val="1"/>
          </rPr>
          <t xml:space="preserve">
с 06.10.2019 прекратили свое существование вТС
</t>
        </r>
      </text>
    </comment>
    <comment ref="B17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8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13.06.2019 № 134 вн.изм. В наименование. С МУП на АО. На основании обращения АО «Горсети» от 24.05.2019 № 50, от 24.05.2019 № 51 </t>
        </r>
      </text>
    </comment>
    <comment ref="B217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1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22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224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26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27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22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6.xml><?xml version="1.0" encoding="utf-8"?>
<comments xmlns="http://schemas.openxmlformats.org/spreadsheetml/2006/main">
  <authors>
    <author>Лебедева Ксения Юрьевна</author>
    <author>Ксения Лебедева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П.С. от 18.09.2019 № 180 вн.изм в наимаенование ТСО с МУП "Елизовское горородское хозяйство 2" на МУП "Елизовская управляющая компания", на основании обращения МУП «ЕГХ2» от 05.08.2019 № 830</t>
        </r>
      </text>
    </comment>
    <comment ref="B32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
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с 16.04.2019 работают без НДС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P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D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F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U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W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K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M11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N11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P11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D11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F11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U119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W119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K119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M119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D120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AF120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
</t>
        </r>
      </text>
    </comment>
    <comment ref="B121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2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2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3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13.06.2019 № 134 вн.изм. В наименование. С МУП на АО. На основании обращения АО «Горсети» от 24.05.2019 № 50, от 24.05.2019 № 51 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плательщик НДС с 01.01.2019 с силу изм в Налоговом кодексе по Единому сельскохозяйственному налогу</t>
        </r>
      </text>
    </comment>
    <comment ref="B16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0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3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7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6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7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7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comments7.xml><?xml version="1.0" encoding="utf-8"?>
<comments xmlns="http://schemas.openxmlformats.org/spreadsheetml/2006/main">
  <authors>
    <author>Лебедева Ксения Юрьевна</author>
    <author>Ксения Лебедева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П.С. от 18.09.2019 № 180 вн.изм в наимаенование ТСО с МУП "Елизовское горородское хозяйство 2" на МУП "Елизовская управляющая компания", на основании обращения МУП «ЕГХ2» от 05.08.2019 № 830
не </t>
        </r>
      </text>
    </comment>
    <comment ref="B32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НДС;
С 15.09.2016 измененена форма собственности с МБУ в МАУ. П с. От 15.09.2016 № 223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 от 16.06.2017 № 152
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с 16.04.2019 работают без НДС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O10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C10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
</t>
        </r>
      </text>
    </comment>
    <comment ref="AS10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AU10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I10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BK109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КТЭЦ</t>
        </r>
      </text>
    </comment>
    <comment ref="M110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O110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C110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E110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котельные, послне ТП
</t>
        </r>
      </text>
    </comment>
    <comment ref="AS110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AU110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I110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K110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котельные</t>
        </r>
      </text>
    </comment>
    <comment ref="B111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1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1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с УМИТ на ТЭСК 15.04.2020 № 63</t>
        </r>
      </text>
    </comment>
    <comment ref="B11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Потребители, подключенные к тепловой сети после тепловых пунктов (на тепловых пунктах), эксплуатируемых теплоснабжающей организацией
</t>
        </r>
      </text>
    </comment>
    <comment ref="B12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13.06.2019 № 134 вн.изм. В наименование. С МУП на АО. На основании обращения АО «Горсети» от 24.05.2019 № 50, от 24.05.2019 № 51;
19.08.2020 № 106 вн. изм. в наим. С АО на МУП на основании обращения от 14.07.2020 № 517 (Решение Арбитражного суда от 29.05.2020 Дело № А24-8205/2019 )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  <charset val="204"/>
          </rPr>
          <t>Лебедева Ксения Юрьевна:</t>
        </r>
        <r>
          <rPr>
            <sz val="9"/>
            <color indexed="81"/>
            <rFont val="Tahoma"/>
            <family val="2"/>
            <charset val="204"/>
          </rPr>
          <t xml:space="preserve">
плательщик НДС с 01.01.2019 с силу изм в Налоговом кодексе по Единому сельскохозяйственному налогу</t>
        </r>
      </text>
    </comment>
    <comment ref="B158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59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2" authorId="1" shapeId="0">
      <text>
        <r>
          <rPr>
            <b/>
            <sz val="8"/>
            <color indexed="81"/>
            <rFont val="Tahoma"/>
            <family val="2"/>
            <charset val="204"/>
          </rPr>
          <t>Ксения Лебедева:</t>
        </r>
        <r>
          <rPr>
            <sz val="8"/>
            <color indexed="81"/>
            <rFont val="Tahoma"/>
            <family val="2"/>
            <charset val="204"/>
          </rPr>
          <t xml:space="preserve">
не является плательщиком НДС
</t>
        </r>
      </text>
    </comment>
    <comment ref="B164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5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6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  <comment ref="B167" authorId="1" shapeId="0">
      <text>
        <r>
          <rPr>
            <b/>
            <sz val="9"/>
            <color indexed="81"/>
            <rFont val="Tahoma"/>
            <family val="2"/>
            <charset val="204"/>
          </rPr>
          <t>Ксения Лебедева:</t>
        </r>
        <r>
          <rPr>
            <sz val="9"/>
            <color indexed="81"/>
            <rFont val="Tahoma"/>
            <family val="2"/>
            <charset val="204"/>
          </rPr>
          <t xml:space="preserve">
не является плательщиком НДС</t>
        </r>
      </text>
    </comment>
  </commentList>
</comments>
</file>

<file path=xl/sharedStrings.xml><?xml version="1.0" encoding="utf-8"?>
<sst xmlns="http://schemas.openxmlformats.org/spreadsheetml/2006/main" count="8698" uniqueCount="1077">
  <si>
    <t>№ п/п</t>
  </si>
  <si>
    <t>наименование предприятия</t>
  </si>
  <si>
    <t>единица измерения</t>
  </si>
  <si>
    <t>01.01.2012 - 30.06.2012</t>
  </si>
  <si>
    <t>01.07.2012 - 31.08.2012</t>
  </si>
  <si>
    <t>01.09.2012 - 31.12.2012</t>
  </si>
  <si>
    <t>01.07.2013 - 31.12.2013</t>
  </si>
  <si>
    <t>01.01.2013 - 30.06.2013</t>
  </si>
  <si>
    <t>Информация о размерах тарифов для населения по предприятиям, оказывающих услуги в сфере теплоснабжения в разрезе муниципальных образований Камчатского края</t>
  </si>
  <si>
    <t>1.</t>
  </si>
  <si>
    <t>2.</t>
  </si>
  <si>
    <t>Вилючинский ГО</t>
  </si>
  <si>
    <t>Петропавловск-Камчатский городской округ</t>
  </si>
  <si>
    <t>Городской округ "поселок Палана"</t>
  </si>
  <si>
    <t>Информация о размерах тарифов для населения по предприятиям, оказывающих услуги в сфере ГВС в разрезе муниципальных образований Камчатского края</t>
  </si>
  <si>
    <t>с НДС</t>
  </si>
  <si>
    <t>Елизовский МР</t>
  </si>
  <si>
    <t>Алеутский МР</t>
  </si>
  <si>
    <t>Быстринский МР</t>
  </si>
  <si>
    <t>Карагинский МР</t>
  </si>
  <si>
    <t>Мильковский МР</t>
  </si>
  <si>
    <t>Олюторский МР</t>
  </si>
  <si>
    <t>Пенжинский МР</t>
  </si>
  <si>
    <t>Соболевский МР</t>
  </si>
  <si>
    <t>Тигильский МР</t>
  </si>
  <si>
    <t>Усть-Большерецкий МР</t>
  </si>
  <si>
    <t>Усть-Камчатский МР</t>
  </si>
  <si>
    <t>3.</t>
  </si>
  <si>
    <t>ООО "Теплоэнергетическая компания"</t>
  </si>
  <si>
    <t>СП "село Хаилино"</t>
  </si>
  <si>
    <t>руб./Гкал</t>
  </si>
  <si>
    <t>Анавгайское СП</t>
  </si>
  <si>
    <t>Эссовское СП</t>
  </si>
  <si>
    <t>4.</t>
  </si>
  <si>
    <t>5.</t>
  </si>
  <si>
    <t>6.</t>
  </si>
  <si>
    <t>7.</t>
  </si>
  <si>
    <t>8.</t>
  </si>
  <si>
    <t>9.</t>
  </si>
  <si>
    <t xml:space="preserve">Северовосточное пограничное управление береговой охраны ФСБ России </t>
  </si>
  <si>
    <t xml:space="preserve">ООО «РСО «Силуэт»   </t>
  </si>
  <si>
    <t xml:space="preserve">УФСБ России по Камчатскому краю  </t>
  </si>
  <si>
    <t>ООО "ЦТВС"</t>
  </si>
  <si>
    <t>ООО "Санаторий Начикинский"</t>
  </si>
  <si>
    <t>Вулканное ГП</t>
  </si>
  <si>
    <t>Елизовское ГП</t>
  </si>
  <si>
    <t>Корякское СП</t>
  </si>
  <si>
    <t>Начикинское СП</t>
  </si>
  <si>
    <t>Николаевское СП</t>
  </si>
  <si>
    <t>Новоавачинское СП</t>
  </si>
  <si>
    <t>Новолесновское СП</t>
  </si>
  <si>
    <t>Паратунское СП</t>
  </si>
  <si>
    <t>Пионерское СП</t>
  </si>
  <si>
    <t>Раздольненское СП</t>
  </si>
  <si>
    <t>СП "п. Оссора"</t>
  </si>
  <si>
    <t>СП "село Карага"</t>
  </si>
  <si>
    <t>СП "село Ивашка"</t>
  </si>
  <si>
    <t>СП "п. Тымлат"</t>
  </si>
  <si>
    <t>СП "село Кострома"</t>
  </si>
  <si>
    <t>ООО  "Колхоз Ударник"</t>
  </si>
  <si>
    <t>МУП "Оссорское ЖКХ"</t>
  </si>
  <si>
    <t>СП "с. Апука"</t>
  </si>
  <si>
    <t>СП "с. Корф"</t>
  </si>
  <si>
    <t>СП "с. Пахачи"</t>
  </si>
  <si>
    <t>СП "с. Тиличики"</t>
  </si>
  <si>
    <t>СП "с. Ачайваям"</t>
  </si>
  <si>
    <t>СП "село Аянка"</t>
  </si>
  <si>
    <t>СП "село Каменское"</t>
  </si>
  <si>
    <t>СП "село Манилы"</t>
  </si>
  <si>
    <t>СП "село Слаутное"</t>
  </si>
  <si>
    <t>СП "село Таловка"</t>
  </si>
  <si>
    <t>Крутогоровское СП</t>
  </si>
  <si>
    <t>Соболевское СП</t>
  </si>
  <si>
    <t>Устьевое СП</t>
  </si>
  <si>
    <t>27,84,80</t>
  </si>
  <si>
    <t>п. Паужетка</t>
  </si>
  <si>
    <t>Озерновское  ГП</t>
  </si>
  <si>
    <t>РА "Колхоз Красный труженик"</t>
  </si>
  <si>
    <t>ООО "Тепловодхоз"</t>
  </si>
  <si>
    <t>ООО «Коммунэнерго УКМР»</t>
  </si>
  <si>
    <t>Ключевское СП</t>
  </si>
  <si>
    <t>ООО "Термо"</t>
  </si>
  <si>
    <t>ООО "Ключиэнерго"</t>
  </si>
  <si>
    <t xml:space="preserve">ООО «Интэко» </t>
  </si>
  <si>
    <t>ООО "Нокс"</t>
  </si>
  <si>
    <t>ООО "Норд Фиш"</t>
  </si>
  <si>
    <t>ООО "Строй-Альянс"</t>
  </si>
  <si>
    <t>Козыревское СП</t>
  </si>
  <si>
    <t>Атласовское СП</t>
  </si>
  <si>
    <t>Мильковское СП</t>
  </si>
  <si>
    <t>СП "с. Хаилино"</t>
  </si>
  <si>
    <t>Апачинское СП</t>
  </si>
  <si>
    <t>Запорожское СП</t>
  </si>
  <si>
    <t>Кавалерское СП</t>
  </si>
  <si>
    <t>Октябрьское СП</t>
  </si>
  <si>
    <t>Усть- Большерецкое СП</t>
  </si>
  <si>
    <t>Усть-Камчатское СП</t>
  </si>
  <si>
    <t>Никольское СП</t>
  </si>
  <si>
    <t>Наименование предприятия</t>
  </si>
  <si>
    <t>система ТС</t>
  </si>
  <si>
    <t xml:space="preserve">в разрезе компонентов </t>
  </si>
  <si>
    <t xml:space="preserve"> Открытая система ТС</t>
  </si>
  <si>
    <t>Закрытая система ТС</t>
  </si>
  <si>
    <t>ООО "КамТэк"</t>
  </si>
  <si>
    <t>МУП "Оссорское жилищно-коммунальное хозяйство"</t>
  </si>
  <si>
    <t>Озерновское СП</t>
  </si>
  <si>
    <t xml:space="preserve">ООО "Теплоэнергетическая компания"  </t>
  </si>
  <si>
    <t xml:space="preserve">  компонент на ТЭ</t>
  </si>
  <si>
    <t>Открытая система ТС</t>
  </si>
  <si>
    <t xml:space="preserve">  компонент на  ТЭ</t>
  </si>
  <si>
    <t xml:space="preserve"> Открытая система ТС - п.Начики</t>
  </si>
  <si>
    <t xml:space="preserve">СП "село Апука" </t>
  </si>
  <si>
    <t>СП "село Корф"</t>
  </si>
  <si>
    <t>СП "село Тиличики"</t>
  </si>
  <si>
    <t>СП "село Каменское", СП " село Манилы"</t>
  </si>
  <si>
    <t>ООО "Стимул"</t>
  </si>
  <si>
    <t>СП "село Ковран"</t>
  </si>
  <si>
    <t>СП "село Усть-Хайрюзово"</t>
  </si>
  <si>
    <t>ООО "Коммунэнерго УКМР"</t>
  </si>
  <si>
    <t>ООО «УК Коммунэнерго УКМР»</t>
  </si>
  <si>
    <t>ООО «Интэко»</t>
  </si>
  <si>
    <t>СП "село Седанка"</t>
  </si>
  <si>
    <t>СП "село Тигиль"</t>
  </si>
  <si>
    <t>СП "село Ачайваям"</t>
  </si>
  <si>
    <t>СП "село Пахачи"</t>
  </si>
  <si>
    <t>ООО "Гермес"</t>
  </si>
  <si>
    <t>УФСБ России по Камчатскому краю</t>
  </si>
  <si>
    <t>МУП «ЖКХ КСП»</t>
  </si>
  <si>
    <t xml:space="preserve"> Открытая система ТС - п. Сокоч</t>
  </si>
  <si>
    <t>руб./м3</t>
  </si>
  <si>
    <t>Расчетное количество тепла, необходимое для нагрева 1 м3  горячей воды</t>
  </si>
  <si>
    <t>одноставочный тариф</t>
  </si>
  <si>
    <t>руб./м4</t>
  </si>
  <si>
    <t>МУП "Горсети"</t>
  </si>
  <si>
    <t>Открытая система ТС - 1 контур (станция 1)</t>
  </si>
  <si>
    <t>Открытая система ТС - 1 контур (станция 2)</t>
  </si>
  <si>
    <t>Открытая система ТС - КТЭЦ (2 контур + коммунальная энергетика)</t>
  </si>
  <si>
    <t>01.01.2014 - 30.06.2014</t>
  </si>
  <si>
    <t>01.07.2014 - 31.12.2014</t>
  </si>
  <si>
    <t>01.01.2013- 30.06.2013</t>
  </si>
  <si>
    <t>компонент на холодную воду</t>
  </si>
  <si>
    <t>01.01.2015 - 30.06.2015</t>
  </si>
  <si>
    <t>01.07.2015 - 31.12.2015</t>
  </si>
  <si>
    <t>ООО "Морошка"</t>
  </si>
  <si>
    <t>МУП ПКГО "УМиТ"</t>
  </si>
  <si>
    <t>АО «Камчатэнергосервис»</t>
  </si>
  <si>
    <t>-</t>
  </si>
  <si>
    <t>ООО "КорякЭнергоСнаб"</t>
  </si>
  <si>
    <t>01.01.2016 - 30.06.2016</t>
  </si>
  <si>
    <t>01.07.2016 - 31.12.2016</t>
  </si>
  <si>
    <t>АО "ЮЭСК"</t>
  </si>
  <si>
    <t xml:space="preserve">АО "ЮЭСК" </t>
  </si>
  <si>
    <t>АО "ГУ ЖКХ" (до 01.11.2015 ОАО "РЭУ")</t>
  </si>
  <si>
    <t xml:space="preserve">АО "ГУ ЖКХ" (до 01.11.2015 ОАО "РЭУ") </t>
  </si>
  <si>
    <t>АО "ГУ ЖКХ" (до 01.11.2015 ОАО "РЭУ") (п. Сокоч - кот. инв " 2-33-4, 2-33-24)</t>
  </si>
  <si>
    <t>АО "ГУ ЖКХ" (до 01.11.2015 ОАО "РЭУ") (кот.- инв. № 2-21-62, 2-23-198, 2-23-209, 2-23-226, 2-75-1)</t>
  </si>
  <si>
    <t xml:space="preserve">ПАО "Тепло земли" (до конца 2015 КБГТ)  </t>
  </si>
  <si>
    <t>ПАО "Тепло земли" (до конца 2015 КБГТ)</t>
  </si>
  <si>
    <t>АО "Камчатэнергосервис" (вошло ГТВС с 02 октября 2015)</t>
  </si>
  <si>
    <t>ПАО "Камчатскэнерго"</t>
  </si>
  <si>
    <t>ПАО "Камчатскэнерго" (п. Сокоч, п. Начики, п. Дальний)</t>
  </si>
  <si>
    <t>АО "ГУ ЖКХ" (до 01.11.2015 ОАО "РЭУ")  (кот. инв. № 2-79-4)</t>
  </si>
  <si>
    <t>АО "Корякэнерго"</t>
  </si>
  <si>
    <t>СП "с. Вывенка"</t>
  </si>
  <si>
    <t>СП "с. Средние Пахачи"</t>
  </si>
  <si>
    <t>ООО «Морошка»</t>
  </si>
  <si>
    <t>ООО «РСО «Силуэт»</t>
  </si>
  <si>
    <t>ОАО "Паужетская ГеоЭС"</t>
  </si>
  <si>
    <t>ООО "КорякТеплоСнаб" (с 01.01.2016)</t>
  </si>
  <si>
    <t>МБУ "Строительства, благоустройства и ЖКХ" (было ООО "УО "Сокоч")</t>
  </si>
  <si>
    <t>АО "ГУ ЖКХ" (до 01.11.2015 ОАО "РЭУ") (п. Начики - кот. инв " 2-34-2)</t>
  </si>
  <si>
    <t>АО "ГУ ЖКХ" «Камчатский», № 2-76-36, 2-80-3</t>
  </si>
  <si>
    <t>СП "село Слаутное, село Аянка"</t>
  </si>
  <si>
    <t xml:space="preserve">АО «Камчатэнергосервис» </t>
  </si>
  <si>
    <t>Норматив расхода тепловой энергии на нагрев, Гкал на 1 куб.м.</t>
  </si>
  <si>
    <t>руб./куб. метр</t>
  </si>
  <si>
    <t xml:space="preserve">Расчетная стоимость 1 куб. метра горячей воды </t>
  </si>
  <si>
    <t>Тепловая энергия</t>
  </si>
  <si>
    <t>Теплоноситель</t>
  </si>
  <si>
    <t xml:space="preserve">Горячая вода в открытой системе теплоснабжения </t>
  </si>
  <si>
    <t>Горячая вода в закрытой системе горячего водоснабжения</t>
  </si>
  <si>
    <t>ЭОТ</t>
  </si>
  <si>
    <t>№ и дата постановления</t>
  </si>
  <si>
    <t>Вн.изм.</t>
  </si>
  <si>
    <t xml:space="preserve">Льготный на нужды отопления </t>
  </si>
  <si>
    <t>Льготный на нужды ГВС</t>
  </si>
  <si>
    <r>
      <t xml:space="preserve">Льготный на нужды отопления в </t>
    </r>
    <r>
      <rPr>
        <b/>
        <sz val="16"/>
        <color rgb="FFFF0000"/>
        <rFont val="Calibri"/>
        <family val="2"/>
        <charset val="204"/>
        <scheme val="minor"/>
      </rPr>
      <t>откр</t>
    </r>
    <r>
      <rPr>
        <b/>
        <sz val="16"/>
        <color theme="1"/>
        <rFont val="Calibri"/>
        <family val="2"/>
        <charset val="204"/>
        <scheme val="minor"/>
      </rPr>
      <t xml:space="preserve"> системе ГВС</t>
    </r>
  </si>
  <si>
    <r>
      <t xml:space="preserve">Льготный на нужды ГВС </t>
    </r>
    <r>
      <rPr>
        <b/>
        <sz val="16"/>
        <color rgb="FFFF0000"/>
        <rFont val="Calibri"/>
        <family val="2"/>
        <charset val="204"/>
        <scheme val="minor"/>
      </rPr>
      <t>откр</t>
    </r>
    <r>
      <rPr>
        <b/>
        <sz val="16"/>
        <color theme="1"/>
        <rFont val="Calibri"/>
        <family val="2"/>
        <charset val="204"/>
        <scheme val="minor"/>
      </rPr>
      <t xml:space="preserve"> системе </t>
    </r>
  </si>
  <si>
    <r>
      <t xml:space="preserve">Льготный на нужды отопления в </t>
    </r>
    <r>
      <rPr>
        <b/>
        <sz val="16"/>
        <color rgb="FF0070C0"/>
        <rFont val="Calibri"/>
        <family val="2"/>
        <charset val="204"/>
        <scheme val="minor"/>
      </rPr>
      <t>закр</t>
    </r>
    <r>
      <rPr>
        <b/>
        <sz val="16"/>
        <color theme="1"/>
        <rFont val="Calibri"/>
        <family val="2"/>
        <charset val="204"/>
        <scheme val="minor"/>
      </rPr>
      <t xml:space="preserve"> системе ГВС</t>
    </r>
  </si>
  <si>
    <r>
      <t xml:space="preserve">Льготный на нужды ГВС </t>
    </r>
    <r>
      <rPr>
        <b/>
        <sz val="16"/>
        <color rgb="FF0070C0"/>
        <rFont val="Calibri"/>
        <family val="2"/>
        <charset val="204"/>
        <scheme val="minor"/>
      </rPr>
      <t>закр</t>
    </r>
    <r>
      <rPr>
        <b/>
        <sz val="16"/>
        <color theme="1"/>
        <rFont val="Calibri"/>
        <family val="2"/>
        <charset val="204"/>
        <scheme val="minor"/>
      </rPr>
      <t xml:space="preserve"> системе </t>
    </r>
  </si>
  <si>
    <t>Кроме населения</t>
  </si>
  <si>
    <t>Населению</t>
  </si>
  <si>
    <t>№ и дата постановления для одноставочных тарифов</t>
  </si>
  <si>
    <t>01.01.2017 - 30.06.2017</t>
  </si>
  <si>
    <t>01.07.2017 - 31.12.2017</t>
  </si>
  <si>
    <t>01.01.2018 - 30.06.2018</t>
  </si>
  <si>
    <t>01.07.2018 - 31.12.2018</t>
  </si>
  <si>
    <t>потребителям, без НДС</t>
  </si>
  <si>
    <t>Льготный для населения, с НДС</t>
  </si>
  <si>
    <t>с изолированными стояками</t>
  </si>
  <si>
    <t>с неизолированными стояками</t>
  </si>
  <si>
    <t>населению, с НДС</t>
  </si>
  <si>
    <t>2016, пар</t>
  </si>
  <si>
    <t>Компонент на ТЭ, руб/Гкал</t>
  </si>
  <si>
    <t>Компонент на ТН, руб./куб.м</t>
  </si>
  <si>
    <t>с полотенцесушителями</t>
  </si>
  <si>
    <t>без полотенцесушителей</t>
  </si>
  <si>
    <t>Компонент на холодную воду, руб./куб.м</t>
  </si>
  <si>
    <t>26.11.2015 № 296</t>
  </si>
  <si>
    <t>15.03.2016 № 39/ утр силу от 14.04.2016 № 127</t>
  </si>
  <si>
    <t xml:space="preserve">АО "ГУ ЖКХ" «Камчатский», № 2-82-1 </t>
  </si>
  <si>
    <t>01.12.2015 № 374</t>
  </si>
  <si>
    <t>АО "Тепло земли"</t>
  </si>
  <si>
    <t>1176,00 (коллектора - 708,95)</t>
  </si>
  <si>
    <t>1244,00  (коллектора - 750,43)</t>
  </si>
  <si>
    <t>1387,68 (коллектора - 836,56)</t>
  </si>
  <si>
    <t>1467,92 (коллектора - 885,51)</t>
  </si>
  <si>
    <t>−</t>
  </si>
  <si>
    <t>27.11.2015 № 319</t>
  </si>
  <si>
    <t>15.03.2016 № 86/ утр силу от 14.04.2016 № 174</t>
  </si>
  <si>
    <t>15.03.2016 № 86/утр силу от 14.04.2016 № 174</t>
  </si>
  <si>
    <t>АО "ГУ ЖКХ" «Камчатский», 3-11-43, 3-12-12, 3-47-50,               3-47-6, 3-47-23/3002, 3-10-129</t>
  </si>
  <si>
    <t>6986,80 (пар - 8622,20)</t>
  </si>
  <si>
    <t>7923,95 (пар - 9466,88)</t>
  </si>
  <si>
    <t>7505,66 (пар - 9466,88)</t>
  </si>
  <si>
    <t>7936,86 (пар - 9595,43)</t>
  </si>
  <si>
    <t>8378,79 (пар - 10905,370)</t>
  </si>
  <si>
    <t>01.12.2015 № 375</t>
  </si>
  <si>
    <t>59,00 (пар- 63,93)</t>
  </si>
  <si>
    <t>59,32 (пар- 89,97)</t>
  </si>
  <si>
    <t>59,32 (пар- 77,78)</t>
  </si>
  <si>
    <t>63,09 (пар- 77,78)</t>
  </si>
  <si>
    <t>63,37 (пар- 92,38)</t>
  </si>
  <si>
    <t>15.03.2016 № 65/ утр силу от 14.04.2016 № 153</t>
  </si>
  <si>
    <t>АО "Камчатскэнергосервис" (вместо МУП "ГТВС" с 02.10.2015)</t>
  </si>
  <si>
    <t>30.11.2015 № 324</t>
  </si>
  <si>
    <t>15.03.2016 № 88/утр силу от 14.04.2016 № 176</t>
  </si>
  <si>
    <t>11.122015 № 407</t>
  </si>
  <si>
    <t>11.12.2015 № 405</t>
  </si>
  <si>
    <t>11.03.2016 № 34/ утр.силу с 12.04.2016 № 113</t>
  </si>
  <si>
    <t>АО "ГУ ЖКХ" ПЕРЕДАЧА (вода) с 14.02.2015-31.12.2015</t>
  </si>
  <si>
    <t xml:space="preserve">АО "ГУ ЖКХ" «Камчатский», № 2-19-67 </t>
  </si>
  <si>
    <t>01.12.2015 № 376</t>
  </si>
  <si>
    <t>15.03.2016 № 66/ утр силу от 14.04.2016 № 154</t>
  </si>
  <si>
    <t>01.12.2015 № 349</t>
  </si>
  <si>
    <t>15.03.2016 № 68/ утр силу от 14.04.2016 № 156</t>
  </si>
  <si>
    <t>15.12.2015 № 475</t>
  </si>
  <si>
    <t>17.12.2015 № 483</t>
  </si>
  <si>
    <t>17.12.2015 № 483; 15.03.2016 № 77/утр силу от 14.04.2016 № 165</t>
  </si>
  <si>
    <t>11.03.2016 № 30/ утр.силу с 12.04.2016 № 120</t>
  </si>
  <si>
    <t xml:space="preserve">АО "ГУ ЖКХ" «Камчатский», №№ 2-1-4, 2-1-10, 2-12-2, 2-28-2, 2-35-2, 2-1-2ИАС, 2-1-5, 2-31-6, 2-30-7, 2-20А-9, 2-7-16, 2-7-18, 2-2-22/20, 2-7-42, 2-1-48, 2-1-63, 2-1-64, 2-1-85, 2-7-149, 2-7-169, 2-7-177, 2-1-418А, 2-1-640, 2-1-848 </t>
  </si>
  <si>
    <t>12772,27 (пар- 7803,20)</t>
  </si>
  <si>
    <t>14462,57 (пар- 9872,19)</t>
  </si>
  <si>
    <t>13706,14 (пар- 9094,74)</t>
  </si>
  <si>
    <t>14501,61 (пар- 9634,17)</t>
  </si>
  <si>
    <t>14975,67 (пар- 9994,20)</t>
  </si>
  <si>
    <t>01.12.2015 № 378</t>
  </si>
  <si>
    <t>15.03.2016 № 67/утр силу от 14.04.2016 № 155</t>
  </si>
  <si>
    <t>30.11.2015 № 323</t>
  </si>
  <si>
    <t xml:space="preserve">19.01.2016 № 2 </t>
  </si>
  <si>
    <t>17.12.2015 № 497</t>
  </si>
  <si>
    <t>АО "ГУ ЖКХ" «Камчатский», кот.инв № 2-78-33, 2-10-80</t>
  </si>
  <si>
    <t>01.12.2015 № 377</t>
  </si>
  <si>
    <t>МУП «МП ЖКХ КСП»</t>
  </si>
  <si>
    <t>30.11.2015 № 325</t>
  </si>
  <si>
    <t>15.03.2016 № 89/утр.силу от 14.04.2016 № 117</t>
  </si>
  <si>
    <t>17.12.2015 № 500</t>
  </si>
  <si>
    <t>14.04.2016 № 117</t>
  </si>
  <si>
    <t>ООО "КорякТеплоСнаб" п.Зеленый</t>
  </si>
  <si>
    <t>30.11.2015 № 322</t>
  </si>
  <si>
    <t>15.03.2016 № 42/ утр силу от 14.04.2016 № 130</t>
  </si>
  <si>
    <t>19.01.2016 № 1</t>
  </si>
  <si>
    <t>ООО "КорякТеплоСнаб" п.Коряки</t>
  </si>
  <si>
    <t>15.03.2016 № 35/ утр силу от 14.04.2016 № 123</t>
  </si>
  <si>
    <t>11.03.2016 № 35/ утр.силу с 12.04.2016 № 123</t>
  </si>
  <si>
    <t>01.12.2015 № 351</t>
  </si>
  <si>
    <t>17.12.2015 № 485</t>
  </si>
  <si>
    <t>17.12.2015 № 485; 15.03.2016 № 79/утр силу от 14.04.2016 № 167</t>
  </si>
  <si>
    <t>АО "ГУ ЖКХ" «Камчатский» (п. Сокоч - кот.инв № 2-33-4, 2-33-24)</t>
  </si>
  <si>
    <t>15.03.2016 № 67/ утр силу от 14.04.2016 № 155</t>
  </si>
  <si>
    <t>АО "ГУ ЖКХ" «Камчатский» (п. Начики - кот.инв № 2-34-2)</t>
  </si>
  <si>
    <t>10.12.2015 № 395</t>
  </si>
  <si>
    <t>10.12.2015 № 393</t>
  </si>
  <si>
    <t>МБУ "Строительства, благоустройства и ЖКХ"</t>
  </si>
  <si>
    <t>30.11.2015 № 326</t>
  </si>
  <si>
    <t>01.12.2015 № 352</t>
  </si>
  <si>
    <t>15.12.2015 № 479</t>
  </si>
  <si>
    <t>15.12.2015 № 479; 17.12.2015 № 486; 15.03.2016 № 80/утр силу от 14.04.2016 № 168</t>
  </si>
  <si>
    <t>15.12.2015 № 479; 17.12.2015 № 486</t>
  </si>
  <si>
    <t>01.12.2015 №  353</t>
  </si>
  <si>
    <t>17.12.2015 № 487</t>
  </si>
  <si>
    <t>17.12.2015 № 488; 15.03.2016 № 82/утр силу от 14.04.2016 № 170</t>
  </si>
  <si>
    <t>15.12.2015 № 480; 17.12.2015 № 487</t>
  </si>
  <si>
    <t xml:space="preserve">АО "ГУ ЖКХ" «Камчатский» (кот. инв. № 2-21-62, 2-23-198, 2-23-209, 2-23-226, 2-75-1)
</t>
  </si>
  <si>
    <t>01.12.2015 № 354</t>
  </si>
  <si>
    <t>17.12.2015 № 488</t>
  </si>
  <si>
    <t>АО "ГУ ЖКХ" «Камчатский», кот. инв. № 2-79-4, 2-14-262</t>
  </si>
  <si>
    <t>15.03.2016 № 73/ утр.силу с 12.04.2016 № 161</t>
  </si>
  <si>
    <t>15.12.2015 № 434</t>
  </si>
  <si>
    <t>15.12.2015 № 431</t>
  </si>
  <si>
    <t>2173,52 (коллектора - 1004,65)</t>
  </si>
  <si>
    <t>2302,42 (коллектора - 1062,19)</t>
  </si>
  <si>
    <t>2564,75 (коллектора - 1185,49)</t>
  </si>
  <si>
    <t>2716,86 (коллектора - 1253,38)</t>
  </si>
  <si>
    <t>27.11.2015 № 320</t>
  </si>
  <si>
    <t>15.03.2016 № 87/ утр силу от 14.04.2016 № 175</t>
  </si>
  <si>
    <t>14.12.2015 № 416</t>
  </si>
  <si>
    <t>17.12.2015 № 498</t>
  </si>
  <si>
    <t>АО "ГУ ЖКХ" «Камчатский», кот. инв. № 3-50-5, 3-50-75, 3-56-10</t>
  </si>
  <si>
    <t>15.03.2016 № 74/ утр.силу с 12.04.2016 № 162</t>
  </si>
  <si>
    <t>15.12.2015 № 435</t>
  </si>
  <si>
    <r>
      <t>01.12.2015 №</t>
    </r>
    <r>
      <rPr>
        <b/>
        <i/>
        <sz val="11"/>
        <color theme="1"/>
        <rFont val="Calibri"/>
        <family val="2"/>
        <charset val="204"/>
        <scheme val="minor"/>
      </rPr>
      <t xml:space="preserve"> 355</t>
    </r>
  </si>
  <si>
    <t>01.12.2015 № 355</t>
  </si>
  <si>
    <t>17.12..2015 № 489</t>
  </si>
  <si>
    <t>17.12..2015 № 489; 15.03.2016 № 83/утр силу от 14.04.2016 № 171</t>
  </si>
  <si>
    <t>АО "ГУ ЖКХ" «Камчатский»,  кот. инв. № 1-17-56, 1-74-22, 2-17-50</t>
  </si>
  <si>
    <r>
      <t>01.12.2015 №</t>
    </r>
    <r>
      <rPr>
        <b/>
        <i/>
        <sz val="11"/>
        <color theme="1"/>
        <rFont val="Calibri"/>
        <family val="2"/>
        <charset val="204"/>
        <scheme val="minor"/>
      </rPr>
      <t xml:space="preserve"> 356</t>
    </r>
  </si>
  <si>
    <t>01.12.2015 № 356</t>
  </si>
  <si>
    <t>17.12.2015 № 490</t>
  </si>
  <si>
    <t>17.12.2015 № 490; 15.03.2016 № 84/ утр силу от 14.04.2016 № 172</t>
  </si>
  <si>
    <t>12.11.2015 № 256</t>
  </si>
  <si>
    <t>26.11.2015 № 307</t>
  </si>
  <si>
    <t>26.11.2015 № 308</t>
  </si>
  <si>
    <t>15.03.2016 № 47/ утр силу от 14.04.2016 № 135</t>
  </si>
  <si>
    <t>14.12.2015 № 414</t>
  </si>
  <si>
    <t>15.12.2015 № 437</t>
  </si>
  <si>
    <t>28.01.2016 № 11</t>
  </si>
  <si>
    <t>19.01.2016 № 3</t>
  </si>
  <si>
    <t>28.01.2016 № 12; 15.03.2016 № 91/ утр силу от 14.04.2016 № 177</t>
  </si>
  <si>
    <t>28.01.2016 № 12</t>
  </si>
  <si>
    <t>19.11.2015 № 273</t>
  </si>
  <si>
    <t>15.03.2016 № 38/ утр силу от 14.04.2016 № 126</t>
  </si>
  <si>
    <t>10.12.2015 № 390</t>
  </si>
  <si>
    <t>12.11.2015 № 260</t>
  </si>
  <si>
    <t>15.03.2016 № 37/ утр силу от 14.04.2016 № 125</t>
  </si>
  <si>
    <t>10.12.2015 № 391</t>
  </si>
  <si>
    <t>10.12.2015 № 387</t>
  </si>
  <si>
    <t>01.12.2015 № 370</t>
  </si>
  <si>
    <t>15.03.2016 № 51/ утр силу от 14.04.2016 № 139</t>
  </si>
  <si>
    <t>ОАО «Камчатавтодор»</t>
  </si>
  <si>
    <t>10.12.2015 № 394</t>
  </si>
  <si>
    <t>26.11.2015 № 297</t>
  </si>
  <si>
    <t>15.03.2016 № 40/ утр силу от 14.04.2016 № 128</t>
  </si>
  <si>
    <r>
      <t>01.12.2015 №</t>
    </r>
    <r>
      <rPr>
        <b/>
        <i/>
        <sz val="11"/>
        <color theme="1"/>
        <rFont val="Calibri"/>
        <family val="2"/>
        <charset val="204"/>
        <scheme val="minor"/>
      </rPr>
      <t xml:space="preserve"> 350</t>
    </r>
  </si>
  <si>
    <t>01.12.2015 № 350</t>
  </si>
  <si>
    <t>15.12.2015 № 476</t>
  </si>
  <si>
    <t>17.12.2015 № 484</t>
  </si>
  <si>
    <t>17.12.2015 № 484; 15.03.2016 № 78/утр силу от 14.04.2016 № 166</t>
  </si>
  <si>
    <t>11.03.2016 № 31/ утр.силу с 12.04.2016 № 121</t>
  </si>
  <si>
    <t>ОАО «Камчатавтодор», с. Пущино (ушли)</t>
  </si>
  <si>
    <t>АО "ЮЭСК" (п. Долиновка)</t>
  </si>
  <si>
    <t>01.12.2015 № 380</t>
  </si>
  <si>
    <t>15.03.2016 № 70/ утр силу от 14.04.2016 № 158</t>
  </si>
  <si>
    <t>01.12.2015 № 369</t>
  </si>
  <si>
    <t>15.03.2016 № 50/ утр силу от 14.04.2016 № 138</t>
  </si>
  <si>
    <t>01.12.2015 № 362</t>
  </si>
  <si>
    <t>01.12.2015 № 363</t>
  </si>
  <si>
    <t>01.12.2015 № 367</t>
  </si>
  <si>
    <t>15.12.2015 № 420</t>
  </si>
  <si>
    <t>15.03.2016 № 49/ утр силу от 14.04.2016 № 137</t>
  </si>
  <si>
    <t>01.12.2015 № 366</t>
  </si>
  <si>
    <t>01.12.2015 № 365</t>
  </si>
  <si>
    <t>15.03.2016 № 48/ утр силу от 14.04.2016 № 136</t>
  </si>
  <si>
    <t>01.12.2015 № 368</t>
  </si>
  <si>
    <t>26.11.2015 № 298</t>
  </si>
  <si>
    <t>01.12.2015 № 348</t>
  </si>
  <si>
    <t>Потреб., подкл. к ТС без доп. преобразования на ТП</t>
  </si>
  <si>
    <t>15.03.2016 № 76/ утр силу от 14.04.2016 № 164</t>
  </si>
  <si>
    <t>17.12.2015 № 481</t>
  </si>
  <si>
    <t>17.12.2015 № 481/ 15.03.2016 № 76</t>
  </si>
  <si>
    <t>11.03.2016 № 32/ утр.силу с 12.04.2016 № 122</t>
  </si>
  <si>
    <t>Потреб., подкл. к ТС после ТП</t>
  </si>
  <si>
    <t>17.12.2015 № 482</t>
  </si>
  <si>
    <t>на коллекторах (вода)</t>
  </si>
  <si>
    <t>см. ниже</t>
  </si>
  <si>
    <t>на коллекторах (пар от 2,5 до 7,0 кг/см2)</t>
  </si>
  <si>
    <t>11.03.2016 № 33/ утр.силу с 12.04.2016 № 112</t>
  </si>
  <si>
    <t>14.12.2015 № 413</t>
  </si>
  <si>
    <t>ТЭ на отопление и ГВС (кроме населения и исплнителей КУ)</t>
  </si>
  <si>
    <t>14.12.2015 № 412</t>
  </si>
  <si>
    <t>12.04.2016 № 112</t>
  </si>
  <si>
    <t>ТЭ на ГВС (населению и исплнителям КУ)</t>
  </si>
  <si>
    <t>28.01.2016 № 14</t>
  </si>
  <si>
    <t>28.01.2016№ 15</t>
  </si>
  <si>
    <t>19.11.2015 № 268</t>
  </si>
  <si>
    <t>15.03.2016 № 85/ утр силу от 14.04.2016 № 173</t>
  </si>
  <si>
    <t>17.12.2015 № 499</t>
  </si>
  <si>
    <t>27.11.2014 № 325</t>
  </si>
  <si>
    <t>14.12.2015 № 415</t>
  </si>
  <si>
    <t>05.11.2015 № 204</t>
  </si>
  <si>
    <t>15.03.2016 № 44/ утр силу от 14.04.2016 № 132</t>
  </si>
  <si>
    <t>05.11.2015 № 206</t>
  </si>
  <si>
    <t>10.12.2015 № 388</t>
  </si>
  <si>
    <t>10.12.2015 № 385; 11.04.2016 № 29/ утр.силу с 12.04.2016 № 119</t>
  </si>
  <si>
    <t>МУП ПКГО "УМиТ" (передача) Потреб., подкл. к ТС после ТП</t>
  </si>
  <si>
    <t>05.11.2015 № 205</t>
  </si>
  <si>
    <t>ООО "КВТ" (передача) Потреб., подкл. к ТС после ТП</t>
  </si>
  <si>
    <t>05.11.2015 № 211</t>
  </si>
  <si>
    <t>10.12.2015 № 384</t>
  </si>
  <si>
    <t>05.11.2015 № 210</t>
  </si>
  <si>
    <t>АО "ГУ ЖКХ" «Камчатский», инв. №№ 1-18-19, 1-32-32, 1-18-45, 1-18-б/н, 1-1-147, 1-1- 162, 1-3-2, 1-4-187, 1-7-51, 1-8-52, 1-8-56, 1-10-3, 1-27-18, 1-31-43, 1-6-1, 1- 33-25, 1-44-1, 1-48-106, 1-55-б/н, 1-57-2, от ЦТП с инв. №№ 1-1-537, 1-2- 463, 1-3-564, 1-5-107, 1-5-158, 1-5-289, 1-6-35ц, 1-3-564</t>
  </si>
  <si>
    <t>8338,48 (пар - 10336,42)</t>
  </si>
  <si>
    <t>8748,48 (пар - 10341,44)</t>
  </si>
  <si>
    <t>9400,38 (пар - 11877,29)</t>
  </si>
  <si>
    <t>9400,38 (пар - 11644,739)</t>
  </si>
  <si>
    <t>9668,20 (пар - 11712,23)</t>
  </si>
  <si>
    <t>01.12.2015 № 381</t>
  </si>
  <si>
    <t>15.12.2015 № 432</t>
  </si>
  <si>
    <t>15.03.2016 № 71/ утр силу от 14.04.2016 № 159</t>
  </si>
  <si>
    <t>15.03.2016 № 75/ утр.силу с 12.04.2016 № 163</t>
  </si>
  <si>
    <t>15.12.2015 № 436</t>
  </si>
  <si>
    <r>
      <t xml:space="preserve">АО "ГУ ЖКХ" «Камчатский» </t>
    </r>
    <r>
      <rPr>
        <b/>
        <i/>
        <sz val="11"/>
        <color theme="1"/>
        <rFont val="Calibri"/>
        <family val="2"/>
        <charset val="204"/>
        <scheme val="minor"/>
      </rPr>
      <t>ПЕРЕДАЧА</t>
    </r>
    <r>
      <rPr>
        <i/>
        <sz val="11"/>
        <color theme="1"/>
        <rFont val="Calibri"/>
        <family val="2"/>
        <charset val="204"/>
        <scheme val="minor"/>
      </rPr>
      <t>, инв. №№ 1-18-19, 1-32-32, 1-18-45, 1-18-б/н, 1-1-147, 1-1- 162, 1-3-2, 1-4-187, 1-7-51, 1-8-52, 1-8-56, 1-10-3, 1-27-18, 1-31-43, 1-6-1, 1- 33-25, 1-44-1, 1-48-106, 1-55-б/н, 1-57-2, от ЦТП с инв. №№ 1-1-537, 1-2- 463, 1-3-564, 1-5-107, 1-5-158, 1-5-289, 1-6-35ц, 1-3-564</t>
    </r>
  </si>
  <si>
    <t>01.12.2015 № 373</t>
  </si>
  <si>
    <t>26.11.2015 № 309</t>
  </si>
  <si>
    <t>01.12.2015 № 372</t>
  </si>
  <si>
    <t>15.03.2016 № 53/ утр силу от 14.04.2016 № 141</t>
  </si>
  <si>
    <t>01.12.2015 № 364</t>
  </si>
  <si>
    <t xml:space="preserve">МУП "Горсети"  </t>
  </si>
  <si>
    <t>26.11.2015 № 305</t>
  </si>
  <si>
    <t>26.11.2015 № 306</t>
  </si>
  <si>
    <t>15.12.2015 № 418</t>
  </si>
  <si>
    <t>15.12.2015 № 418; 15.03.2016 № 46/ утр.силу с 12.04.2016 № 134</t>
  </si>
  <si>
    <t>28.012016 № 10</t>
  </si>
  <si>
    <t>26.11.2015 №299</t>
  </si>
  <si>
    <t>29.12.2015 № 504</t>
  </si>
  <si>
    <t>15.03.2016 № 41/ утр силу от 14.04.2016 № 129</t>
  </si>
  <si>
    <t>14.12.2015 № 409</t>
  </si>
  <si>
    <t>14.12.2015 № 410</t>
  </si>
  <si>
    <t>29.12.2015 № 505</t>
  </si>
  <si>
    <t>15.03.2016 № 43/ утр.силу с 12.04.2016 № 131</t>
  </si>
  <si>
    <t>01.12.2015 № 371</t>
  </si>
  <si>
    <t>15.03.2016 № 52/ утр силу от 14.04.2016 № 140</t>
  </si>
  <si>
    <t>11.12.2015 № 408</t>
  </si>
  <si>
    <t>11.12.2015 № 406</t>
  </si>
  <si>
    <t>09.02.2016 № 18</t>
  </si>
  <si>
    <t>15.03.2016№ 90/ утр.силу 14.04.2016 № 118</t>
  </si>
  <si>
    <t>12.11.2015 № 258</t>
  </si>
  <si>
    <t>15.03.2016 № 36/ утр силу от 14.04.2016 № 124</t>
  </si>
  <si>
    <t>10.12.2015 №392</t>
  </si>
  <si>
    <t>10.12.2015 № 386</t>
  </si>
  <si>
    <t>09.02.2016 № 18/ 14.04.2016 3 118</t>
  </si>
  <si>
    <t>15.03.2016 № 90/ утр.силу 14.04.2016 № 118</t>
  </si>
  <si>
    <t>Озерновское  ГП (п. Паужетка)</t>
  </si>
  <si>
    <t>27.11.2015 № 318</t>
  </si>
  <si>
    <t>15.12.2015 № 423</t>
  </si>
  <si>
    <t>15.03.2016 № 63/ утр силу от 14.04.2016 № 1515</t>
  </si>
  <si>
    <t>30.11.2015 № 346</t>
  </si>
  <si>
    <t>15.03.2016 № 58/ утр силу от 14.04.2016 № 146</t>
  </si>
  <si>
    <t>15.12.2015 № 424</t>
  </si>
  <si>
    <t>15.03.2016 № 64/утр силу от 14.04.2016 № 152</t>
  </si>
  <si>
    <t>26.11.2015 № 317</t>
  </si>
  <si>
    <t>15.03.2016 № 57/ утр силу от 14.04.2016 № 145</t>
  </si>
  <si>
    <t xml:space="preserve">АО "ГУ ЖКХ" филиал "Камчатский", инв. № 4-14-7,                  4-20-219   </t>
  </si>
  <si>
    <t>9604,38 (пар - 16655,12)</t>
  </si>
  <si>
    <t>9645,17 (пар - 16773,41)</t>
  </si>
  <si>
    <t>10756,74 (пар - 18550,24)</t>
  </si>
  <si>
    <t>10726,72 (пар - 18550,24)</t>
  </si>
  <si>
    <t>10746,45 (пар - 18821,22)</t>
  </si>
  <si>
    <t>01.12.2015 № 379</t>
  </si>
  <si>
    <t>15.03.2016 № 69/ утр силу от 14.04.2016 № 157</t>
  </si>
  <si>
    <t>15.03.2016 № 72/ утр.силу с 12.04.2016 № 160</t>
  </si>
  <si>
    <t>15.12.2015 № 433</t>
  </si>
  <si>
    <t>12.11.2015 № 261</t>
  </si>
  <si>
    <t>10.12.2015 № 389</t>
  </si>
  <si>
    <t>15.03.2016 № 45/ утр силу от 14.04.2016 № 133</t>
  </si>
  <si>
    <t>26.11.2015 № 316</t>
  </si>
  <si>
    <t>15.03.2016 № 54/ утр силу от 14.04.2016 № 142</t>
  </si>
  <si>
    <t>15.12.2015 № 426</t>
  </si>
  <si>
    <t>ООО «Коммунэнерго УК МР»</t>
  </si>
  <si>
    <t>30.11.2015 № 344</t>
  </si>
  <si>
    <t>15.03.2016 № 59/ утр силу от 14.04.2016 № 147</t>
  </si>
  <si>
    <t>30.11.2015 № 345</t>
  </si>
  <si>
    <t>15.12.2015 № 428</t>
  </si>
  <si>
    <t>15.12.2015 № 428; 15.03.2016 № 60/ утр.силу с 12.04.2016 № 148</t>
  </si>
  <si>
    <t>15.12.2015 № 421</t>
  </si>
  <si>
    <t>ГВС дальше</t>
  </si>
  <si>
    <t>15.03.2016 № 56/ утр силу от 14.04.2016 № 144</t>
  </si>
  <si>
    <t>15.03.2016 № 55/ утр.силу с 12.04.2016 № 143</t>
  </si>
  <si>
    <t>15.12.2015 № 425</t>
  </si>
  <si>
    <t>30.11.2015 № 343</t>
  </si>
  <si>
    <t>15.03.2016 № 61/ утр силу от 14.04.2016 № 149</t>
  </si>
  <si>
    <t>15.12.2015 № 427</t>
  </si>
  <si>
    <t>15.12.2015 № 422</t>
  </si>
  <si>
    <t>15.03.2016 № 62/ утр силу от 14.04.2016 № 150</t>
  </si>
  <si>
    <t xml:space="preserve">Расчетная стоимость 1 куб. метра горячей воды, руб./куб. метр
</t>
  </si>
  <si>
    <t>Пограничное управление ФСБ России по восточному арктическому району</t>
  </si>
  <si>
    <t>МУП "Тепловодхоз" (вместо ООО "Теплоэнергетическая компания")</t>
  </si>
  <si>
    <r>
      <t xml:space="preserve">МАУ "Строительства, благоустройства и ЖКХ" </t>
    </r>
    <r>
      <rPr>
        <i/>
        <sz val="8"/>
        <color theme="1"/>
        <rFont val="Calibri"/>
        <family val="2"/>
        <charset val="204"/>
        <scheme val="minor"/>
      </rPr>
      <t>(было ООО "Управляющая организация "Сокоч")</t>
    </r>
  </si>
  <si>
    <t>Экономически обоснованный тариф для прочих потребителей (тарифы указываются без НДС)</t>
  </si>
  <si>
    <t xml:space="preserve">Экономически обоснованный тариф для прочих потребителей (тарифы указываются без НДС)
</t>
  </si>
  <si>
    <t>Экономически обоснованный тариф для населения (тарифы указываются с НДС)</t>
  </si>
  <si>
    <t>Льготный (сниженный) тариф для населения и исполнителей коммунальных услуг (тарифы указываются с учетом НДС)*</t>
  </si>
  <si>
    <t xml:space="preserve">Стоимость 1 куб. метра горячей воды, руб./куб. метр
</t>
  </si>
  <si>
    <t>16.12.2016 № 406</t>
  </si>
  <si>
    <t>20.12.2016 № 482</t>
  </si>
  <si>
    <t>16.12.2016 № 407</t>
  </si>
  <si>
    <t>16.12.2016 № 446</t>
  </si>
  <si>
    <t>АО "Тепло земли" (коллектора, вода)</t>
  </si>
  <si>
    <t>АО "ГУ ЖКХ" «Камчатский», 3-11-43, 3-12-12, 3-47-50, 3-47-6, 3-47-23/3002, 3-10-129                                                       (пар от 2,5 до 7,0 кг/см3</t>
  </si>
  <si>
    <t>20.12.2016 № 483</t>
  </si>
  <si>
    <t>08.12.2016 № 368/ 16.12.2016 № 471</t>
  </si>
  <si>
    <t>16.12.2016№ 469</t>
  </si>
  <si>
    <t>16.122016 № 469</t>
  </si>
  <si>
    <t>АО "ГУ ЖКХ" ПЕРЕДАЧА (вода)</t>
  </si>
  <si>
    <t>20.12.2016 № 484</t>
  </si>
  <si>
    <t>20.12.2016 № 496</t>
  </si>
  <si>
    <t>20.12.2016 № 503</t>
  </si>
  <si>
    <t>20.12.2016 № 486</t>
  </si>
  <si>
    <t>20.12.2016 № 485</t>
  </si>
  <si>
    <t>16.12.2016 № 443</t>
  </si>
  <si>
    <t>ООО "КорякТеплоСнаб" п.Зеленый и п. Коряки</t>
  </si>
  <si>
    <t>20.12.2016 № 514</t>
  </si>
  <si>
    <t>20.12.2016 № 497</t>
  </si>
  <si>
    <t>16.12.2016 № 442</t>
  </si>
  <si>
    <t>МАУ "Строительства, благоустройства и ЖКХ"</t>
  </si>
  <si>
    <t>16.12.2016 № 441</t>
  </si>
  <si>
    <t>20.12.2016 № 498</t>
  </si>
  <si>
    <t>20.12.2016 № 499</t>
  </si>
  <si>
    <t>20.12.2016 № 500</t>
  </si>
  <si>
    <t>20.12.2016 № 490</t>
  </si>
  <si>
    <t>16.12.2016 № 447</t>
  </si>
  <si>
    <t>20.12.2016 № 493</t>
  </si>
  <si>
    <t>20.12.2016 № 501</t>
  </si>
  <si>
    <t>20.12.2016 № 502</t>
  </si>
  <si>
    <t>16.12.2016 № 434</t>
  </si>
  <si>
    <t>16.12.2016 № 445</t>
  </si>
  <si>
    <t>16.12.2016 № 405</t>
  </si>
  <si>
    <t>16.12.2016 № 436</t>
  </si>
  <si>
    <t>08.12.2016 № 362</t>
  </si>
  <si>
    <t>06.12.2016 № 322</t>
  </si>
  <si>
    <t>АО  "Камчатэнергосервис" (с 01.09.2016)</t>
  </si>
  <si>
    <t>08.12.2016 № 370/ 16.12.2016 № 472</t>
  </si>
  <si>
    <t>16.12.2016 № 470</t>
  </si>
  <si>
    <t>08.12.2016 № 354</t>
  </si>
  <si>
    <t>08.12.2016 № 361</t>
  </si>
  <si>
    <t>20.12.2016 № 512</t>
  </si>
  <si>
    <t>08.12.2016 № 358</t>
  </si>
  <si>
    <t>16.12.2016 № 408</t>
  </si>
  <si>
    <t>20.12.2016 № 525</t>
  </si>
  <si>
    <t>16.12.2016 № 429</t>
  </si>
  <si>
    <t>20.12.2016 № 494</t>
  </si>
  <si>
    <t>16.12.2016 № 428</t>
  </si>
  <si>
    <t xml:space="preserve">МУП ПКГО "УМиТ" </t>
  </si>
  <si>
    <t>20.12.2016 № 480</t>
  </si>
  <si>
    <t>16.12.2016 № 481</t>
  </si>
  <si>
    <t>АО "ГУ ЖКХ" «Камчатский», инв. №№ 1-18-19, 1-32-32, 1-18-45, 1-18-б/н, 1-1-147, 1-1- 162, 1-4-187, 1-7-51, 1-8-52, 1-8-56, 1-10-3, 1-27-18, 1-31-43, 1-6-1, 1- 33-25, 1-44-1, 1-48-106, 1-55-б/н, 1-57-2, от ЦТП с инв. №№ 1-1-537, 1-2- 463, 1-3-564, 1-5-107, 1-5-158, 1-5-289, 1-6-35ц, 1-3-564, 1-3-564</t>
  </si>
  <si>
    <t>20.12.2016 № 489</t>
  </si>
  <si>
    <t>20.12.2016 № 492</t>
  </si>
  <si>
    <t>08.12.2016 № 363</t>
  </si>
  <si>
    <t>16.12.2017 № 430</t>
  </si>
  <si>
    <t>06.12.2016 № 324</t>
  </si>
  <si>
    <t>16.12.2017 № 411</t>
  </si>
  <si>
    <t>20.12.2016 № 511</t>
  </si>
  <si>
    <t>08.12.2016 № 365</t>
  </si>
  <si>
    <t>29.12.2016 № 536</t>
  </si>
  <si>
    <t>16.12.2016 № 432</t>
  </si>
  <si>
    <t>16.12.2016 № 415</t>
  </si>
  <si>
    <t>16.12.2016 № 424</t>
  </si>
  <si>
    <t>16.12.2016 № 416</t>
  </si>
  <si>
    <t>16.12.2016 № 422</t>
  </si>
  <si>
    <t>20.12.2016 № 487</t>
  </si>
  <si>
    <t>20.12.2016 № 491</t>
  </si>
  <si>
    <t>20.12.2016 № 533</t>
  </si>
  <si>
    <t>МУП «Тепловодхоз»</t>
  </si>
  <si>
    <t>16.12.2016 № 417</t>
  </si>
  <si>
    <t>16.12.2016 № 421</t>
  </si>
  <si>
    <t>16.12.2016 № 414</t>
  </si>
  <si>
    <t>16.12.2016 № 427</t>
  </si>
  <si>
    <t>16.12.2016 № 419</t>
  </si>
  <si>
    <t>16.12.2016 № 426</t>
  </si>
  <si>
    <t>16.12.2016 № 423</t>
  </si>
  <si>
    <t>16.12.2016 № 420</t>
  </si>
  <si>
    <t>12.11.2015 № 259</t>
  </si>
  <si>
    <t>12.11.2015 № 257</t>
  </si>
  <si>
    <t>АО "356 УНР" (работают с 28.08.2017)</t>
  </si>
  <si>
    <t>10.</t>
  </si>
  <si>
    <t>11.</t>
  </si>
  <si>
    <t>ФГБУ «ЦЖКУ» Минобороны России (до 01.11.2015 ОАО "РЭУ", до 24.06.2017 АО "ГУ ЖКХ")</t>
  </si>
  <si>
    <t>ФГБУ «ЦЖКУ» Минобороны России (до 01.11.2015 ОАО "РЭУ", до 24.06.2017 АО "ГУ ЖКХ") (п. Сокоч - кот. инв " 2-33-4, 2-33-24)</t>
  </si>
  <si>
    <t>ФГБУ «ЦЖКУ» Минобороны России (до 01.11.2015 ОАО "РЭУ", до 24.06.2017 АО "ГУ ЖКХ") (п. Начики - кот.инв № 2-34-2)</t>
  </si>
  <si>
    <t>АО "ГУ ЖКХ" (до 01.11.2015 ОАО "РЭУ", АО "ГУ ЖКХ" до 24.06.2017 )</t>
  </si>
  <si>
    <t>ФГБУ «ЦЖКУ» Минобороны России с инв. №№ 2-78-33 (работают с 24.06.2017 )</t>
  </si>
  <si>
    <r>
      <t>АО "356 УНР" (</t>
    </r>
    <r>
      <rPr>
        <b/>
        <i/>
        <sz val="12"/>
        <rFont val="Calibri"/>
        <family val="2"/>
        <charset val="204"/>
        <scheme val="minor"/>
      </rPr>
      <t>работают с 28.08.2017</t>
    </r>
    <r>
      <rPr>
        <i/>
        <sz val="12"/>
        <rFont val="Calibri"/>
        <family val="2"/>
        <charset val="204"/>
        <scheme val="minor"/>
      </rPr>
      <t>)</t>
    </r>
  </si>
  <si>
    <t>07.08.2017 № 471</t>
  </si>
  <si>
    <t>14.08.2017 № 548</t>
  </si>
  <si>
    <t>ФГБУ «ЦЖКУ» Минобороны России с инв. №№ 2-33-4 (п. Сокоч) (работают с 24.06.2017 )</t>
  </si>
  <si>
    <t>ФГБУ «ЦЖКУ» Минобороны России с инв. №№ 2-23-209 (работают с 24.06.2017 )</t>
  </si>
  <si>
    <t>ФГБУ «ЦЖКУ» Минобороны России с инв. №№ 3-56-10 (работают с 24.06.2017 )</t>
  </si>
  <si>
    <t>ФГБУ «ЦЖКУ» Минобороны России с инв. №№ 1-17-56 (работают с 24.06.2017 )</t>
  </si>
  <si>
    <t>АО "356 УНР" п. Светлый (работают с 28.08.2017)</t>
  </si>
  <si>
    <t>ФГБУ «ЦЖКУ» Минобороны России с инв. №№ 2-19-67 (работают с 24.06.2017 )</t>
  </si>
  <si>
    <t>ФГБУ «ЦЖКУ» Минобороны России с инв. №№ 2-1-5; 2-7-169; 2-28-2; 2-30-7; 2-31-6 (работают с 24.06.2017 )</t>
  </si>
  <si>
    <t>АО "Оссора" (до 26.06.2017 был МУП "Оссорское ЖКХ")</t>
  </si>
  <si>
    <t>ФГБУ «ЦЖКУ» Минобороны России с инв. №№ 1-8-56; 1-27-18; 1-33-25; 1-48-106; от ЦТП №№1-3-564; 1-5-289; 1-6-35ц (работают с 24.06.2017 )</t>
  </si>
  <si>
    <t>ФГБУ «ЦЖКУ» Минобороны России с инв. №№ 4-14-7, 4-20-219  (работают с 24.06.2017 )</t>
  </si>
  <si>
    <t>тариф на горячую воду в открытой системе теплоснабжения (ГВС)</t>
  </si>
  <si>
    <t>Тариф на тепловую энергию</t>
  </si>
  <si>
    <t xml:space="preserve">Тариф на горячую воду в открытой системе теплоснабжения </t>
  </si>
  <si>
    <t>Тариф на горячую воду в закрытой системе горячего водоснабжения</t>
  </si>
  <si>
    <t xml:space="preserve">Экономически обоснованный тариф для населения (тарифы указываются с НДС)*
</t>
  </si>
  <si>
    <t xml:space="preserve">Льготный (сниженный) тариф для населения и исполнителей коммунальных услуг (тарифы указываются с учетом НДС)
</t>
  </si>
  <si>
    <t>01.01.2019 - 30.06.2019</t>
  </si>
  <si>
    <t>01.07.2019 - 31.12.2019</t>
  </si>
  <si>
    <t>01.01.2020 - 30.06.2020</t>
  </si>
  <si>
    <t>01.07.2020 - 31.12.2020</t>
  </si>
  <si>
    <t xml:space="preserve">Льготный (сниженный) тариф для населения и исполнителей коммунальных услуг (тарифы указываются с учетом НДС)*
</t>
  </si>
  <si>
    <t>2018, пар</t>
  </si>
  <si>
    <t>01.01.2021 - 30.06.2021</t>
  </si>
  <si>
    <t>01.07.2021 - 31.12.2021</t>
  </si>
  <si>
    <t>01.01.2022 - 30.06.2022</t>
  </si>
  <si>
    <t>01.07.2022 - 31.12.2022</t>
  </si>
  <si>
    <t>19.12.2017 № 824</t>
  </si>
  <si>
    <t>23.11.2017 № 665</t>
  </si>
  <si>
    <t>30.11.2017 № 682</t>
  </si>
  <si>
    <t>30.112017 № 682</t>
  </si>
  <si>
    <t>14.12.2017 № 754</t>
  </si>
  <si>
    <r>
      <t xml:space="preserve">ФГБУ «ЦЖКУ» Минобороны России с инв. №№ 3-12-12 </t>
    </r>
    <r>
      <rPr>
        <b/>
        <i/>
        <sz val="12"/>
        <rFont val="Calibri"/>
        <family val="2"/>
        <charset val="204"/>
        <scheme val="minor"/>
      </rPr>
      <t>(работают с 24.06.2017 )</t>
    </r>
  </si>
  <si>
    <t>9628,55 (пар - 9946,61)</t>
  </si>
  <si>
    <t>10214,67 (пар - 10287,63)</t>
  </si>
  <si>
    <t>9795,88 (пар - 10410,56)</t>
  </si>
  <si>
    <t>11259,95 (пар - 10979,70)</t>
  </si>
  <si>
    <t>19.12.2017 № 837</t>
  </si>
  <si>
    <t>27,37 (пар - 77,11)</t>
  </si>
  <si>
    <t>28,94 (пар- 78,68)</t>
  </si>
  <si>
    <t>30,10 (пар - 81,83)</t>
  </si>
  <si>
    <t>31,30 (пар - 85,10)</t>
  </si>
  <si>
    <t>19.12.2017 № 841</t>
  </si>
  <si>
    <t xml:space="preserve"> </t>
  </si>
  <si>
    <t>,</t>
  </si>
  <si>
    <t>14.12.2017 № 751</t>
  </si>
  <si>
    <t>14.12.2017 № 753</t>
  </si>
  <si>
    <r>
      <t xml:space="preserve">ФГБУ «ЦЖКУ» Минобороны России с инв. №№ 2-78-33 </t>
    </r>
    <r>
      <rPr>
        <b/>
        <i/>
        <sz val="12"/>
        <rFont val="Calibri"/>
        <family val="2"/>
        <charset val="204"/>
        <scheme val="minor"/>
      </rPr>
      <t>(работают с 24.06.2017 )</t>
    </r>
  </si>
  <si>
    <t>МУП "Елизовское городское хозяйство 2"</t>
  </si>
  <si>
    <t>07.12.2017 № 722</t>
  </si>
  <si>
    <t>07.12.2017 № 724</t>
  </si>
  <si>
    <r>
      <t xml:space="preserve">ФГБУ «ЦЖКУ» Минобороны России с инв. №№ 2-1-5; 2-7-169; 2-28-2; 2-30-7; 2-31-6 </t>
    </r>
    <r>
      <rPr>
        <b/>
        <i/>
        <sz val="12"/>
        <color theme="1"/>
        <rFont val="Calibri"/>
        <family val="2"/>
        <charset val="204"/>
        <scheme val="minor"/>
      </rPr>
      <t>(работают с 24.06.2017 )</t>
    </r>
  </si>
  <si>
    <t>16.11.2017 № 622</t>
  </si>
  <si>
    <t>19.1.22017 № 842</t>
  </si>
  <si>
    <t>19.12.2017 № 842</t>
  </si>
  <si>
    <t>19.12.2017 № 843</t>
  </si>
  <si>
    <t>19.12.2017 № 844</t>
  </si>
  <si>
    <t>19.12.2017 № 845</t>
  </si>
  <si>
    <t>19.12.2017 № 846</t>
  </si>
  <si>
    <t>19.12.2017 № 847</t>
  </si>
  <si>
    <t>19.12.2017 № 850</t>
  </si>
  <si>
    <t>19.12.2017 № 851</t>
  </si>
  <si>
    <t>19.12.2017 № 852</t>
  </si>
  <si>
    <t>19.12.2017 № 853</t>
  </si>
  <si>
    <t>19.12.2017 № 854</t>
  </si>
  <si>
    <t>19.12.2017 № 855</t>
  </si>
  <si>
    <t>19.12.2017 № 856</t>
  </si>
  <si>
    <t>19.12.2017 № 857</t>
  </si>
  <si>
    <t>19.12.2017 № 858</t>
  </si>
  <si>
    <t>19.12.2017 № 859</t>
  </si>
  <si>
    <t>19.12.2017 № 860</t>
  </si>
  <si>
    <t>19.12.2017 № 861</t>
  </si>
  <si>
    <r>
      <t xml:space="preserve">ФГБУ «ЦЖКУ» Минобороны России с инв. №№ 2-33-4 (п. </t>
    </r>
    <r>
      <rPr>
        <b/>
        <i/>
        <sz val="12"/>
        <color theme="1"/>
        <rFont val="Calibri"/>
        <family val="2"/>
        <charset val="204"/>
        <scheme val="minor"/>
      </rPr>
      <t>Сокоч</t>
    </r>
    <r>
      <rPr>
        <i/>
        <sz val="12"/>
        <color theme="1"/>
        <rFont val="Calibri"/>
        <family val="2"/>
        <charset val="204"/>
        <scheme val="minor"/>
      </rPr>
      <t>) (работают с 24.06.2017 )</t>
    </r>
  </si>
  <si>
    <r>
      <t xml:space="preserve">ФГБУ «ЦЖКУ» Минобороны России с инв. №№ 2-34-2 (п. </t>
    </r>
    <r>
      <rPr>
        <b/>
        <i/>
        <sz val="12"/>
        <color theme="1"/>
        <rFont val="Calibri"/>
        <family val="2"/>
        <charset val="204"/>
        <scheme val="minor"/>
      </rPr>
      <t>Начики</t>
    </r>
    <r>
      <rPr>
        <i/>
        <sz val="12"/>
        <color theme="1"/>
        <rFont val="Calibri"/>
        <family val="2"/>
        <charset val="204"/>
        <scheme val="minor"/>
      </rPr>
      <t>) (работают с 24.06.2017 )</t>
    </r>
  </si>
  <si>
    <t>09.11.2017 № 619</t>
  </si>
  <si>
    <t>09.11.2017 № 620</t>
  </si>
  <si>
    <r>
      <t xml:space="preserve">АО "356 УНР" </t>
    </r>
    <r>
      <rPr>
        <b/>
        <i/>
        <sz val="12"/>
        <rFont val="Calibri"/>
        <family val="2"/>
        <charset val="204"/>
        <scheme val="minor"/>
      </rPr>
      <t>(работают с 28.08.2017)</t>
    </r>
  </si>
  <si>
    <t>19.12.2017 № 839</t>
  </si>
  <si>
    <t>07.12.2017 № 719</t>
  </si>
  <si>
    <r>
      <t xml:space="preserve">ФГБУ «ЦЖКУ» Минобороны России с инв. №№ 3-56-10 </t>
    </r>
    <r>
      <rPr>
        <b/>
        <i/>
        <sz val="12"/>
        <color theme="1"/>
        <rFont val="Calibri"/>
        <family val="2"/>
        <charset val="204"/>
        <scheme val="minor"/>
      </rPr>
      <t>(работают с 24.06.2017 )</t>
    </r>
  </si>
  <si>
    <t>19.12.2017 № 838</t>
  </si>
  <si>
    <r>
      <t xml:space="preserve">АО "356 УНР" п. Светлый </t>
    </r>
    <r>
      <rPr>
        <b/>
        <i/>
        <sz val="12"/>
        <rFont val="Calibri"/>
        <family val="2"/>
        <charset val="204"/>
        <scheme val="minor"/>
      </rPr>
      <t>(работают с 28.08.2017)</t>
    </r>
  </si>
  <si>
    <t>16.11.2017 № 631</t>
  </si>
  <si>
    <t>23.11.2017 № 661</t>
  </si>
  <si>
    <t>14.122017 № 757</t>
  </si>
  <si>
    <t>16.11.2017 № 628</t>
  </si>
  <si>
    <t>19.12.22017 № 858</t>
  </si>
  <si>
    <t>16.11.2017 № 621</t>
  </si>
  <si>
    <t>19.12.2017 № 821</t>
  </si>
  <si>
    <t>30.11.2017 № 691</t>
  </si>
  <si>
    <t>14.12.2017 № 762</t>
  </si>
  <si>
    <t>14.122017 № 762</t>
  </si>
  <si>
    <t>14.12.2017№ 744</t>
  </si>
  <si>
    <t>14.12.2017 № 744</t>
  </si>
  <si>
    <t>07.12.2017 № 720</t>
  </si>
  <si>
    <t>07.12.2017 № 725</t>
  </si>
  <si>
    <t>19.1.22017 № 857</t>
  </si>
  <si>
    <t>14.12.2017 № 761</t>
  </si>
  <si>
    <t>14.122017 № 761</t>
  </si>
  <si>
    <t>14.12.2017 № 765</t>
  </si>
  <si>
    <t>14.12.2017 № 766</t>
  </si>
  <si>
    <t>14.12.2017 № 769</t>
  </si>
  <si>
    <t>14.12.2017 № 759</t>
  </si>
  <si>
    <t>14.12.2017 № 768</t>
  </si>
  <si>
    <t>14.12.2017 № 760</t>
  </si>
  <si>
    <t>14.12.2017 № 745</t>
  </si>
  <si>
    <t>14.12.2017 №745</t>
  </si>
  <si>
    <t>нет населения</t>
  </si>
  <si>
    <t>СП "село Оклан"</t>
  </si>
  <si>
    <t>14.12.2017 № 743</t>
  </si>
  <si>
    <t>коммунальная энергетика</t>
  </si>
  <si>
    <t>14.12.2017 №743</t>
  </si>
  <si>
    <t>Пограничное управление ФСБ России по восточному арктическому району (2018-2022)</t>
  </si>
  <si>
    <t>23.11.2017 № 662</t>
  </si>
  <si>
    <t>23.11.2017 № 663</t>
  </si>
  <si>
    <t>16.11.2017 № 627</t>
  </si>
  <si>
    <t>16.11.2017 № 623</t>
  </si>
  <si>
    <t>23.11.2017 № 650</t>
  </si>
  <si>
    <t>19.12.2017 № 823</t>
  </si>
  <si>
    <t>19.12.2017 № 827</t>
  </si>
  <si>
    <t>1 182,00</t>
  </si>
  <si>
    <t>23.11.2017 № 649</t>
  </si>
  <si>
    <t>09.11.2017 № 618</t>
  </si>
  <si>
    <t>16.11.2017 № 624</t>
  </si>
  <si>
    <r>
      <t>ФГБУ «ЦЖКУ» Минобороны России с инв. №№ 1-8-56; 1-27-18; 1-33-25; 1-48-106; от ЦТП №№1-3-564; 1-5-289; 1-6-35ц</t>
    </r>
    <r>
      <rPr>
        <b/>
        <i/>
        <sz val="12"/>
        <color theme="1"/>
        <rFont val="Calibri"/>
        <family val="2"/>
        <charset val="204"/>
        <scheme val="minor"/>
      </rPr>
      <t xml:space="preserve"> (работают с 24.06.2017 )</t>
    </r>
  </si>
  <si>
    <r>
      <t xml:space="preserve">ФГБУ «ЦЖКУ» Минобороны России </t>
    </r>
    <r>
      <rPr>
        <b/>
        <i/>
        <sz val="12"/>
        <color theme="1"/>
        <rFont val="Calibri"/>
        <family val="2"/>
        <charset val="204"/>
        <scheme val="minor"/>
      </rPr>
      <t xml:space="preserve">ПЕРЕДАЧА </t>
    </r>
    <r>
      <rPr>
        <i/>
        <sz val="12"/>
        <color theme="1"/>
        <rFont val="Calibri"/>
        <family val="2"/>
        <charset val="204"/>
        <scheme val="minor"/>
      </rPr>
      <t xml:space="preserve">с инв. от ЦТП №№1-3-564 </t>
    </r>
    <r>
      <rPr>
        <b/>
        <i/>
        <sz val="12"/>
        <color theme="1"/>
        <rFont val="Calibri"/>
        <family val="2"/>
        <charset val="204"/>
        <scheme val="minor"/>
      </rPr>
      <t>(работают с 24.06.2017 )</t>
    </r>
  </si>
  <si>
    <t>19.12.2017 № 840</t>
  </si>
  <si>
    <t>14.12.2017 № 758</t>
  </si>
  <si>
    <t>16.11.2017 № 632</t>
  </si>
  <si>
    <t>14.12.2017 № 756</t>
  </si>
  <si>
    <t>14.12.2017 № 763</t>
  </si>
  <si>
    <t>14.12.2017 № 767</t>
  </si>
  <si>
    <t>23.11.2017 № 657</t>
  </si>
  <si>
    <t>23.11.2017 № 660</t>
  </si>
  <si>
    <t>19.12.2017 № 825</t>
  </si>
  <si>
    <t>19.12.2017 № 826</t>
  </si>
  <si>
    <t>14.12.2017 № 764</t>
  </si>
  <si>
    <t>14.12.2017 № 770</t>
  </si>
  <si>
    <t>07.12.2017 № 718</t>
  </si>
  <si>
    <t>23.11.2017 № 659</t>
  </si>
  <si>
    <t>14.12.2017 № 755</t>
  </si>
  <si>
    <t>23.11.2017 № 664</t>
  </si>
  <si>
    <r>
      <t xml:space="preserve">ФГБУ «ЦЖКУ» Минобороны России с инв. №№ 4-14-7, 4-20-219  </t>
    </r>
    <r>
      <rPr>
        <b/>
        <i/>
        <sz val="12"/>
        <rFont val="Calibri"/>
        <family val="2"/>
        <charset val="204"/>
        <scheme val="minor"/>
      </rPr>
      <t>(работают с 24.06.2017 )</t>
    </r>
  </si>
  <si>
    <t>19.12.2017№ 837</t>
  </si>
  <si>
    <t>19.12.2017 № 836</t>
  </si>
  <si>
    <t>16.11.2017 № 629</t>
  </si>
  <si>
    <t>07.12.2017 № 710</t>
  </si>
  <si>
    <t>30.11.2017 № 687</t>
  </si>
  <si>
    <t>16.11.2017 № 630</t>
  </si>
  <si>
    <t>07.12.2017 № 715</t>
  </si>
  <si>
    <t>07.12.2017 № 716</t>
  </si>
  <si>
    <t>07.12.2017 № 711</t>
  </si>
  <si>
    <t>07.12.2017 № 717</t>
  </si>
  <si>
    <t>07.12.2017 № 712</t>
  </si>
  <si>
    <t>07.12.2017 № 714</t>
  </si>
  <si>
    <t>Изменения внесены не на основе предписания КРУ, а с учетом исполнения решений и преказов ФАС России. Комментарии на листе ТМ2</t>
  </si>
  <si>
    <t xml:space="preserve">Льготный тариф на нужды отопления </t>
  </si>
  <si>
    <t>Льготный тариф на нужды ГВС</t>
  </si>
  <si>
    <t>26.12.2017 № 870</t>
  </si>
  <si>
    <t>01.03.2018 № 32</t>
  </si>
  <si>
    <t>25.01.2018 № 15</t>
  </si>
  <si>
    <t>25.0.12018 № 16</t>
  </si>
  <si>
    <t>25.01.2018 № 16</t>
  </si>
  <si>
    <t>25.01.2018 № 17</t>
  </si>
  <si>
    <t>25.01.2018 № 18</t>
  </si>
  <si>
    <t>ОАО "Наш дом"</t>
  </si>
  <si>
    <t>УМП ОПХ «Заречное»</t>
  </si>
  <si>
    <t>25.01.2018 № 14</t>
  </si>
  <si>
    <t>нет ТН и ГВС</t>
  </si>
  <si>
    <t>26.12.2017 № 869</t>
  </si>
  <si>
    <t>14.12.2017 №3 743</t>
  </si>
  <si>
    <t>30.08.2018 № 147</t>
  </si>
  <si>
    <t>30.08.2018 № 147 (3-й период)</t>
  </si>
  <si>
    <t>30.08.2018 № 147 (3-й перио)</t>
  </si>
  <si>
    <t>30.0.82018 № 165</t>
  </si>
  <si>
    <t>30.08.2018 № 161</t>
  </si>
  <si>
    <t>26.12.2017 № 873</t>
  </si>
  <si>
    <t>30.08.2018 № 162</t>
  </si>
  <si>
    <t>16.11.2017 № 625</t>
  </si>
  <si>
    <t>30.08.2018 № 166</t>
  </si>
  <si>
    <t>30.08.2018 № 167</t>
  </si>
  <si>
    <t>25.09.2018 № 179</t>
  </si>
  <si>
    <t>30.08.2017 № 163</t>
  </si>
  <si>
    <t>30.08.2018 № 163</t>
  </si>
  <si>
    <t>30.08.2018 № 164</t>
  </si>
  <si>
    <t>12.</t>
  </si>
  <si>
    <r>
      <t xml:space="preserve">ООО "Терминал Сероглазка" </t>
    </r>
    <r>
      <rPr>
        <b/>
        <sz val="12"/>
        <rFont val="Calibri"/>
        <family val="2"/>
        <charset val="204"/>
        <scheme val="minor"/>
      </rPr>
      <t>(работают с 24.04.2018</t>
    </r>
    <r>
      <rPr>
        <i/>
        <sz val="12"/>
        <rFont val="Calibri"/>
        <family val="2"/>
        <charset val="204"/>
        <scheme val="minor"/>
      </rPr>
      <t>)</t>
    </r>
  </si>
  <si>
    <t>19.04.2018 № 95</t>
  </si>
  <si>
    <t>30.08.2018 № 168</t>
  </si>
  <si>
    <t>13.</t>
  </si>
  <si>
    <r>
      <t xml:space="preserve">АО "Судоремсервис" </t>
    </r>
    <r>
      <rPr>
        <b/>
        <i/>
        <sz val="12"/>
        <rFont val="Calibri"/>
        <family val="2"/>
        <charset val="204"/>
        <scheme val="minor"/>
      </rPr>
      <t>(с 20.10.2018)</t>
    </r>
  </si>
  <si>
    <t>04.10.2018 № 184</t>
  </si>
  <si>
    <t>04.10.2017 № 184</t>
  </si>
  <si>
    <t>30.08.2018 № 169</t>
  </si>
  <si>
    <t>25.01.2018 № 10</t>
  </si>
  <si>
    <t>26.12.2017 № 871</t>
  </si>
  <si>
    <t>25.01.2018 № 9</t>
  </si>
  <si>
    <t>ООО «Коммунэнерго УК МР» (умерли с 01.10.2018)</t>
  </si>
  <si>
    <r>
      <t>АО "Корякэнерго"</t>
    </r>
    <r>
      <rPr>
        <b/>
        <i/>
        <sz val="12"/>
        <color theme="1"/>
        <rFont val="Calibri"/>
        <family val="2"/>
        <charset val="204"/>
        <scheme val="minor"/>
      </rPr>
      <t xml:space="preserve"> (с 01.10.2018)</t>
    </r>
  </si>
  <si>
    <t>25.09.2018 № 176</t>
  </si>
  <si>
    <t>Перекрестное субсидирование за счет других групп потребителей отсутствует. Финансирование осуществляется из бюджета края непосредственно организациям.</t>
  </si>
  <si>
    <t xml:space="preserve"> 01.07.2019 - 31.12.2019</t>
  </si>
  <si>
    <t>18.12.2018 № 362</t>
  </si>
  <si>
    <t>13.12.2018 № 357</t>
  </si>
  <si>
    <t>18.12.2018 № 384</t>
  </si>
  <si>
    <t>18.12.2018 № 383</t>
  </si>
  <si>
    <t>25.12.2018 № 481</t>
  </si>
  <si>
    <t>25.12.2018 № 480</t>
  </si>
  <si>
    <t>20.11.2018 № 267</t>
  </si>
  <si>
    <t>27.11.2018 № 294</t>
  </si>
  <si>
    <t>18.12.2018 № 381</t>
  </si>
  <si>
    <t>25.12.2018 № 479</t>
  </si>
  <si>
    <t>20.12.2018 № 440</t>
  </si>
  <si>
    <t>20.12.2018 № 447</t>
  </si>
  <si>
    <t>18.12.2018 № 376</t>
  </si>
  <si>
    <t>18.12.2018 № 396</t>
  </si>
  <si>
    <t>13.11.2018 № 251</t>
  </si>
  <si>
    <t>20.12.2018 № 467</t>
  </si>
  <si>
    <t>20.12.2018 № 462</t>
  </si>
  <si>
    <t>20.12.2018 № 441</t>
  </si>
  <si>
    <t>13.11.2018 № 255</t>
  </si>
  <si>
    <t>27.11.2018 № 301</t>
  </si>
  <si>
    <t>18.12.2018 № 394</t>
  </si>
  <si>
    <t>20.12.2018 № 442</t>
  </si>
  <si>
    <t>20.12.2018 № 443</t>
  </si>
  <si>
    <t>20.12.2018 № 444</t>
  </si>
  <si>
    <t>27.11.2018 № 295</t>
  </si>
  <si>
    <t>25.12.2018 № 488</t>
  </si>
  <si>
    <t>АО "Тепло земли" (скважины Р-10 и к-69)</t>
  </si>
  <si>
    <t>20.11.2018 № 269</t>
  </si>
  <si>
    <t>20.12.2018 № 446</t>
  </si>
  <si>
    <r>
      <t xml:space="preserve">ФГКУ «Камчатский спасательный центр МЧС России» </t>
    </r>
    <r>
      <rPr>
        <b/>
        <i/>
        <sz val="12"/>
        <rFont val="Calibri"/>
        <family val="2"/>
        <charset val="204"/>
        <scheme val="minor"/>
      </rPr>
      <t>(работаютс 01.12.2018)</t>
    </r>
  </si>
  <si>
    <t>11.12.2018 № 325</t>
  </si>
  <si>
    <t>20.11.2018 № 262</t>
  </si>
  <si>
    <t>плательщик НДС с 01.01.2019 с силу изм в Налоговом кодексе по Единому сельскохозяйственному налогу</t>
  </si>
  <si>
    <t>06.12.2018 № 321</t>
  </si>
  <si>
    <t>18.12.2018 № 406</t>
  </si>
  <si>
    <t>18.12.2018 № 363</t>
  </si>
  <si>
    <t>18.12.2018 № 385</t>
  </si>
  <si>
    <t>18.12.2018 № 382</t>
  </si>
  <si>
    <t>18.12.2018 № 404</t>
  </si>
  <si>
    <t>18.12.2018 № 412</t>
  </si>
  <si>
    <t>18.12.2018 № 413</t>
  </si>
  <si>
    <t>18.12.2018 № 364</t>
  </si>
  <si>
    <t>20.12.2018 № 436</t>
  </si>
  <si>
    <t>27.11.2018 № 291</t>
  </si>
  <si>
    <t>18.12.2018 № 377</t>
  </si>
  <si>
    <t>18.12.2018 № 399</t>
  </si>
  <si>
    <t>27.11.2018 № 293</t>
  </si>
  <si>
    <t>18.12.2018 № 397</t>
  </si>
  <si>
    <t>18.12.2018 № 398</t>
  </si>
  <si>
    <t>27.11.2018 № 296</t>
  </si>
  <si>
    <t>18.12.2018 № 380</t>
  </si>
  <si>
    <t>11.12.2018 № 328</t>
  </si>
  <si>
    <t>18.12.2018 № 400</t>
  </si>
  <si>
    <t>18.12.2018 № 407</t>
  </si>
  <si>
    <t>27.11.2018 № 289</t>
  </si>
  <si>
    <t>18.12.2018 № 365</t>
  </si>
  <si>
    <t>18.12.2018 № 375</t>
  </si>
  <si>
    <t>18.12.2018  375</t>
  </si>
  <si>
    <t xml:space="preserve">  </t>
  </si>
  <si>
    <t>18.12.2018 № 411</t>
  </si>
  <si>
    <t>18.12.2018 № 379</t>
  </si>
  <si>
    <t>01.11.2018 № 216</t>
  </si>
  <si>
    <t>25.12.2018 № 484</t>
  </si>
  <si>
    <t>18.12.2018 № 392</t>
  </si>
  <si>
    <t>27.11.2018 № 299</t>
  </si>
  <si>
    <t>18.12.2018 № 393</t>
  </si>
  <si>
    <t>20.11.2018 № 268</t>
  </si>
  <si>
    <t>18.12.2018 № 391</t>
  </si>
  <si>
    <t>04.12.2018 № 314</t>
  </si>
  <si>
    <t>18.12.2018 № 390</t>
  </si>
  <si>
    <t>18.12.2018 № 386</t>
  </si>
  <si>
    <t>18.12.2018 № 387</t>
  </si>
  <si>
    <t>27.11.2018 № 300</t>
  </si>
  <si>
    <t>18.12.2018 № 389</t>
  </si>
  <si>
    <t>18.12.2018 № 388</t>
  </si>
  <si>
    <t>18.12.2018 № 410</t>
  </si>
  <si>
    <t>ООО "Терминал Сероглазка" (работают с 24.04.2018)</t>
  </si>
  <si>
    <t>АО "Судоремсервис" (с 20.10.2018)</t>
  </si>
  <si>
    <t>АО "Корякэнерго" (с 01.10.2018)</t>
  </si>
  <si>
    <t>филиал ОАО «Камчатавтодор»- ДРСУ-2 (ушел с июля 2016)</t>
  </si>
  <si>
    <t>АО "Камчатэнергосервис" (с 01.09.2016, вместо ПАО "Камчатскэнерго")</t>
  </si>
  <si>
    <t>ООО "РСО" (работают с 06.10.2019)</t>
  </si>
  <si>
    <t xml:space="preserve">5. </t>
  </si>
  <si>
    <t xml:space="preserve">2. </t>
  </si>
  <si>
    <t>МУП "Олюторский" (работают с 17.11.2018)</t>
  </si>
  <si>
    <t>АО "356 УНР" (работают с 28.08.2017 по 05.10.2019))</t>
  </si>
  <si>
    <t>ООО "КамТэк" (работали до 31.12.2018)</t>
  </si>
  <si>
    <t xml:space="preserve">3. </t>
  </si>
  <si>
    <t>ФГКУ «Камчатский спасательный центр МЧС России» (работаютс 01.12.2018)</t>
  </si>
  <si>
    <t>14.</t>
  </si>
  <si>
    <t>АО "356 УНР" (работают с 28.08.2017 по 05.10.2019)</t>
  </si>
  <si>
    <t>Льготный тариф на горячую воду в закрытой системе горячего водоснабжения</t>
  </si>
  <si>
    <t>пересмотр по ФАС</t>
  </si>
  <si>
    <t>27.02.2019 № 30</t>
  </si>
  <si>
    <t>13.06.2019 № 136</t>
  </si>
  <si>
    <t>07.05.2019 № 125</t>
  </si>
  <si>
    <t>27.02.2019 № 39</t>
  </si>
  <si>
    <t>27.02.2019 № 44</t>
  </si>
  <si>
    <t>13.06.2019 № 138</t>
  </si>
  <si>
    <r>
      <t>ООО "РСО"</t>
    </r>
    <r>
      <rPr>
        <b/>
        <i/>
        <sz val="12"/>
        <rFont val="Calibri"/>
        <family val="2"/>
        <charset val="204"/>
        <scheme val="minor"/>
      </rPr>
      <t xml:space="preserve"> (работают с 06.10.2019)</t>
    </r>
  </si>
  <si>
    <t>20.09.2019 № 182</t>
  </si>
  <si>
    <t>27.02.2019 № 40</t>
  </si>
  <si>
    <t>27.02.2019 № 41</t>
  </si>
  <si>
    <t>27.02.2019 № 42</t>
  </si>
  <si>
    <r>
      <t xml:space="preserve">ООО "РСО" </t>
    </r>
    <r>
      <rPr>
        <b/>
        <i/>
        <sz val="12"/>
        <rFont val="Calibri"/>
        <family val="2"/>
        <charset val="204"/>
        <scheme val="minor"/>
      </rPr>
      <t>(работают с 06.10.2019)</t>
    </r>
  </si>
  <si>
    <t>20.12.2018 № 445</t>
  </si>
  <si>
    <t>ООО "РСО"</t>
  </si>
  <si>
    <t>пересмотр по ФАС, ОАО "Наш дом"</t>
  </si>
  <si>
    <t>27.02.2019 № 43</t>
  </si>
  <si>
    <t>пересмотр по ФАС, УМП ОПХ «Заречное»</t>
  </si>
  <si>
    <t>27.02.2019 № 31</t>
  </si>
  <si>
    <t>10.07.2019 № 151</t>
  </si>
  <si>
    <t>10.07.2019 № 153</t>
  </si>
  <si>
    <t>01.11.2018 № 219</t>
  </si>
  <si>
    <t>с 16.04.2019 работают без НДС</t>
  </si>
  <si>
    <t>16.04.2019 № 112</t>
  </si>
  <si>
    <t>27.02.2019 № 35</t>
  </si>
  <si>
    <t>27.02.2018 № 36</t>
  </si>
  <si>
    <t>27.02.2019 № 32</t>
  </si>
  <si>
    <t>13.06.2019 № 133</t>
  </si>
  <si>
    <r>
      <t xml:space="preserve">  ООО «Оптимальные энергетические решения» </t>
    </r>
    <r>
      <rPr>
        <b/>
        <i/>
        <sz val="12"/>
        <rFont val="Calibri"/>
        <family val="2"/>
        <charset val="204"/>
        <scheme val="minor"/>
      </rPr>
      <t>(работают с 12.02.2019)</t>
    </r>
  </si>
  <si>
    <r>
      <t>ООО "РСО" (</t>
    </r>
    <r>
      <rPr>
        <b/>
        <i/>
        <sz val="12"/>
        <rFont val="Calibri"/>
        <family val="2"/>
        <charset val="204"/>
        <scheme val="minor"/>
      </rPr>
      <t>с 06.10.2019)</t>
    </r>
  </si>
  <si>
    <t>19.06.2019 № 142</t>
  </si>
  <si>
    <t>19.06.2019 № 143</t>
  </si>
  <si>
    <t>27.02.2019 № 34</t>
  </si>
  <si>
    <t>10.07.2019 № 152</t>
  </si>
  <si>
    <t>07.05.2019 № 124</t>
  </si>
  <si>
    <t>Октябрьское ГП</t>
  </si>
  <si>
    <t>Информация о размерах тарифов, оказывающих услуги по горячему водоснабжению в открытой и закрытой системе ГВС в разрезе муниципальных образований Камчатского края на 2019 год</t>
  </si>
  <si>
    <r>
      <t>ООО "КорякТеплоСнаб"</t>
    </r>
    <r>
      <rPr>
        <i/>
        <sz val="10"/>
        <color theme="1"/>
        <rFont val="Calibri"/>
        <family val="2"/>
        <charset val="204"/>
        <scheme val="minor"/>
      </rPr>
      <t xml:space="preserve"> (до 01.01.2016 ООО "КорякЭнергоСнаб") </t>
    </r>
  </si>
  <si>
    <t xml:space="preserve"> 01.07.2020 - 31.12.2020</t>
  </si>
  <si>
    <t>18.12.2019 № 346</t>
  </si>
  <si>
    <t>18.12.2019 № 384</t>
  </si>
  <si>
    <t>18.12.2019 № 372</t>
  </si>
  <si>
    <t>18.12.2019 № 397</t>
  </si>
  <si>
    <t>18.12.2019 № 364</t>
  </si>
  <si>
    <t>26.12.2019 № 459</t>
  </si>
  <si>
    <t>18.12.2019 № 370</t>
  </si>
  <si>
    <t>МУП "Елизовская управляющая компания"</t>
  </si>
  <si>
    <t>18.12.2019 № 393</t>
  </si>
  <si>
    <t>18.12.2019 № 396</t>
  </si>
  <si>
    <t>18.12.2019 № 383</t>
  </si>
  <si>
    <t>18.12.2019 № 375</t>
  </si>
  <si>
    <t>18.12.2019 № 363</t>
  </si>
  <si>
    <t>18.12.2019 № 394</t>
  </si>
  <si>
    <t>18.12.2019 № 395</t>
  </si>
  <si>
    <t>18.12.2019 № 365</t>
  </si>
  <si>
    <t>26.12.2019 № 463</t>
  </si>
  <si>
    <t>18.12.2019 № 366</t>
  </si>
  <si>
    <t>26.12.2019 № 461</t>
  </si>
  <si>
    <t>18.12.2019 № 367</t>
  </si>
  <si>
    <t>18.12.2019 № 398</t>
  </si>
  <si>
    <t>18.12.2019 № 368</t>
  </si>
  <si>
    <t>18.12.2019 № 369</t>
  </si>
  <si>
    <t>26.12.2019 № 462</t>
  </si>
  <si>
    <t>18.12.2019 № 378</t>
  </si>
  <si>
    <t>18.12.2019 № 374</t>
  </si>
  <si>
    <t>18.12.2019 № 382</t>
  </si>
  <si>
    <t>ООО  "Колхоз Ударник", плательщик НДС с 01.01.2019 с силу изм в Налоговом кодексе по Единому сельскохоз-у налогу</t>
  </si>
  <si>
    <t>18.12.2019 № 359</t>
  </si>
  <si>
    <t>18.12.2019 № 347</t>
  </si>
  <si>
    <t>18.12.2019 № 371</t>
  </si>
  <si>
    <t>18.12.2019 № 357</t>
  </si>
  <si>
    <t>27.11.2019 № 268</t>
  </si>
  <si>
    <t>18.12.2019 № 354</t>
  </si>
  <si>
    <t>18.12.2019 № 355</t>
  </si>
  <si>
    <t>18.12.2019 № 348</t>
  </si>
  <si>
    <t xml:space="preserve"> 18.12.2019 № 348</t>
  </si>
  <si>
    <t>19.12.2019 № 410</t>
  </si>
  <si>
    <t>19.122019 № 410</t>
  </si>
  <si>
    <t>18.12.2019 № 389</t>
  </si>
  <si>
    <t>ООО «РСО «Силуэт»ТЭ</t>
  </si>
  <si>
    <t>18.12.2019 № 387</t>
  </si>
  <si>
    <t>ООО «РСО «Силуэт» передача ТЭ</t>
  </si>
  <si>
    <t>ООО «РСО «Силуэт» трансортировка ГВС</t>
  </si>
  <si>
    <t>18.12.2019 № 386</t>
  </si>
  <si>
    <t>18.12.2019 № 390</t>
  </si>
  <si>
    <t>18.1.22019 № 391</t>
  </si>
  <si>
    <t>18.12.2019 № 391</t>
  </si>
  <si>
    <t xml:space="preserve">АО «Петропавловск-Камчатский морской торговый порт» </t>
  </si>
  <si>
    <t>18.12.2019 № 400</t>
  </si>
  <si>
    <t>18.12.2019 № 360</t>
  </si>
  <si>
    <t xml:space="preserve">АО "Горсети"  </t>
  </si>
  <si>
    <t>18.12.2019 № 404</t>
  </si>
  <si>
    <t>18.12.2019 № 349</t>
  </si>
  <si>
    <t>18.12.2019 № 350</t>
  </si>
  <si>
    <t>18.12.2019 № 361</t>
  </si>
  <si>
    <t>18.12.2019 № 373</t>
  </si>
  <si>
    <t>23.10.2019 № 203</t>
  </si>
  <si>
    <t>26.12.2019 № 460</t>
  </si>
  <si>
    <t>13.12.2019 № 310</t>
  </si>
  <si>
    <t>13.12.2019 № 311</t>
  </si>
  <si>
    <t>18.12.2019 № 399</t>
  </si>
  <si>
    <t>13.12.2019 № 309</t>
  </si>
  <si>
    <t>18.12.2019 № 423</t>
  </si>
  <si>
    <t>19.12.2019 № 423</t>
  </si>
  <si>
    <t>18.12.2019 № 426</t>
  </si>
  <si>
    <t>19.12.2019 № 426</t>
  </si>
  <si>
    <t>18.12.2019 № 424</t>
  </si>
  <si>
    <t>19.12.2019 № 424</t>
  </si>
  <si>
    <t>18.12.2019 № 425</t>
  </si>
  <si>
    <t>19.12.2019 № 425</t>
  </si>
  <si>
    <t>18.12.2019 № 362</t>
  </si>
  <si>
    <t>18.122019 № 362</t>
  </si>
  <si>
    <t>18.12.2019 № 427</t>
  </si>
  <si>
    <t>19.12.2019 № 427</t>
  </si>
  <si>
    <t>18.122019 № 427</t>
  </si>
  <si>
    <t>Информация о размерах тарифов, оказывающих услуги в сфере теплоснабжения в разрезе муниципальных образований Камчатского края на 2020 год</t>
  </si>
  <si>
    <t>Информация о размерах тарифов, оказывающих услуги в сфере теплоснабжения в разрезе муниципальных образований Камчатского края на 2019 (и долгосрочные тарифы) год</t>
  </si>
  <si>
    <t xml:space="preserve"> 01.07.2021 - 31.12.2021</t>
  </si>
  <si>
    <r>
      <t>Алеутский М</t>
    </r>
    <r>
      <rPr>
        <b/>
        <sz val="20"/>
        <color rgb="FFC00000"/>
        <rFont val="Calibri"/>
        <family val="2"/>
        <charset val="204"/>
        <scheme val="minor"/>
      </rPr>
      <t>округ</t>
    </r>
  </si>
  <si>
    <t>16.12.2020 № 280</t>
  </si>
  <si>
    <t>18.12.2020 № 397</t>
  </si>
  <si>
    <t xml:space="preserve">АО "Камчатскэнергосервис" </t>
  </si>
  <si>
    <t>18.12.2020 № 388</t>
  </si>
  <si>
    <r>
      <t xml:space="preserve">ФГБУ «ЦЖКУ» Минобороны России </t>
    </r>
    <r>
      <rPr>
        <b/>
        <i/>
        <sz val="12"/>
        <rFont val="Calibri"/>
        <family val="2"/>
        <charset val="204"/>
        <scheme val="minor"/>
      </rPr>
      <t>(работают с 24.06.2017 )</t>
    </r>
  </si>
  <si>
    <t>18.12.2020 № 396</t>
  </si>
  <si>
    <t>ФГБУ «ЦЖКУ» Минобороны России (работают с 24.06.2017 )</t>
  </si>
  <si>
    <t>16.12.2020 № 273</t>
  </si>
  <si>
    <t>16.12.2020 № 274</t>
  </si>
  <si>
    <t>16.12.2020 № 299</t>
  </si>
  <si>
    <t>16.12.2020 № 300</t>
  </si>
  <si>
    <r>
      <t xml:space="preserve">ФГБУ «ЦЖКУ» Минобороны России </t>
    </r>
    <r>
      <rPr>
        <b/>
        <i/>
        <sz val="12"/>
        <color theme="1"/>
        <rFont val="Calibri"/>
        <family val="2"/>
        <charset val="204"/>
        <scheme val="minor"/>
      </rPr>
      <t>(работают с 24.06.2017 )</t>
    </r>
  </si>
  <si>
    <t>14.12.2020 № 266</t>
  </si>
  <si>
    <t>18.12.2020 № 379</t>
  </si>
  <si>
    <t>16.12.2020 № 275</t>
  </si>
  <si>
    <r>
      <t xml:space="preserve">ФГБУ «ЦЖКУ» Минобороны России (п. </t>
    </r>
    <r>
      <rPr>
        <b/>
        <i/>
        <sz val="12"/>
        <color theme="1"/>
        <rFont val="Calibri"/>
        <family val="2"/>
        <charset val="204"/>
        <scheme val="minor"/>
      </rPr>
      <t>Сокоч</t>
    </r>
    <r>
      <rPr>
        <i/>
        <sz val="12"/>
        <color theme="1"/>
        <rFont val="Calibri"/>
        <family val="2"/>
        <charset val="204"/>
        <scheme val="minor"/>
      </rPr>
      <t>) (работают с 24.06.2017 )</t>
    </r>
  </si>
  <si>
    <r>
      <t xml:space="preserve">ФГБУ «ЦЖКУ» Минобороны России (п. </t>
    </r>
    <r>
      <rPr>
        <b/>
        <i/>
        <sz val="12"/>
        <color theme="1"/>
        <rFont val="Calibri"/>
        <family val="2"/>
        <charset val="204"/>
        <scheme val="minor"/>
      </rPr>
      <t>Начики</t>
    </r>
    <r>
      <rPr>
        <i/>
        <sz val="12"/>
        <color theme="1"/>
        <rFont val="Calibri"/>
        <family val="2"/>
        <charset val="204"/>
        <scheme val="minor"/>
      </rPr>
      <t>) (работают с 24.06.2017 )</t>
    </r>
  </si>
  <si>
    <t>14.12.2020 № 264</t>
  </si>
  <si>
    <t>14.12.2020 № 265</t>
  </si>
  <si>
    <t>16.12.2020 № 276</t>
  </si>
  <si>
    <t>16.12.2020 № 277</t>
  </si>
  <si>
    <t>25.12.2020 № 408</t>
  </si>
  <si>
    <t>16.12.2020 № 278</t>
  </si>
  <si>
    <r>
      <t xml:space="preserve">ООО "РСО" </t>
    </r>
    <r>
      <rPr>
        <b/>
        <i/>
        <sz val="12"/>
        <rFont val="Calibri"/>
        <family val="2"/>
        <charset val="204"/>
        <scheme val="minor"/>
      </rPr>
      <t>(работают с 06.10.2019) п. Ю. Коряки</t>
    </r>
  </si>
  <si>
    <t>ООО "РСО" п. Светлый</t>
  </si>
  <si>
    <r>
      <t xml:space="preserve">ООО «ИКС Петропавловск-Камчатский» ГАЗ  (работают с </t>
    </r>
    <r>
      <rPr>
        <b/>
        <i/>
        <sz val="12"/>
        <rFont val="Calibri"/>
        <family val="2"/>
        <charset val="204"/>
        <scheme val="minor"/>
      </rPr>
      <t>28.06.2020)</t>
    </r>
  </si>
  <si>
    <t>16.12.2020 № 303</t>
  </si>
  <si>
    <r>
      <t xml:space="preserve">ООО «ИКС Петропавловск-Камчатский» от котельной № 14 (УГОЛЬ) (работают с </t>
    </r>
    <r>
      <rPr>
        <b/>
        <i/>
        <sz val="12"/>
        <rFont val="Calibri"/>
        <family val="2"/>
        <charset val="204"/>
        <scheme val="minor"/>
      </rPr>
      <t>19.10.2020)</t>
    </r>
  </si>
  <si>
    <t>16.12.2020 № 304</t>
  </si>
  <si>
    <t>16.12.2020 № 279</t>
  </si>
  <si>
    <t>16.12.2020 № 361</t>
  </si>
  <si>
    <t>16.12.2020 № 354</t>
  </si>
  <si>
    <t>16.12.2020 № 308</t>
  </si>
  <si>
    <t>16.12.2020 № 287</t>
  </si>
  <si>
    <t>16.12.2020 № 281</t>
  </si>
  <si>
    <t>18.12.2020 № 390</t>
  </si>
  <si>
    <t>16.12.2020 № 285</t>
  </si>
  <si>
    <t>МУП "Олюторский" от котельной "Центральная" (работают с 17.11.2018)</t>
  </si>
  <si>
    <t>14.12.2020 № 267</t>
  </si>
  <si>
    <t>16.12.2020 № 293</t>
  </si>
  <si>
    <t>16.12.2020 № 294</t>
  </si>
  <si>
    <t>16.12.2020 № 282</t>
  </si>
  <si>
    <t>18.12.2020 № 370</t>
  </si>
  <si>
    <t>Коммунальная энергетика</t>
  </si>
  <si>
    <t>187.12.2020 № 370</t>
  </si>
  <si>
    <t>16.12.2020 № 359</t>
  </si>
  <si>
    <t>16.12.2020 № 298</t>
  </si>
  <si>
    <r>
      <t xml:space="preserve">ООО «РСО «Силуэт» (передача) </t>
    </r>
    <r>
      <rPr>
        <b/>
        <i/>
        <sz val="12"/>
        <rFont val="Calibri"/>
        <family val="2"/>
        <charset val="204"/>
        <scheme val="minor"/>
      </rPr>
      <t>работают с 05.11.2019</t>
    </r>
    <r>
      <rPr>
        <i/>
        <sz val="12"/>
        <rFont val="Calibri"/>
        <family val="2"/>
        <charset val="204"/>
        <scheme val="minor"/>
      </rPr>
      <t xml:space="preserve"> ул. Дальневосточная, 6</t>
    </r>
  </si>
  <si>
    <r>
      <t xml:space="preserve">ООО «РСО «Силуэт» (транспортировка ГВС) </t>
    </r>
    <r>
      <rPr>
        <b/>
        <i/>
        <sz val="12"/>
        <rFont val="Calibri"/>
        <family val="2"/>
        <charset val="204"/>
        <scheme val="minor"/>
      </rPr>
      <t>работают с 05.11.2019</t>
    </r>
    <r>
      <rPr>
        <i/>
        <sz val="12"/>
        <rFont val="Calibri"/>
        <family val="2"/>
        <charset val="204"/>
        <scheme val="minor"/>
      </rPr>
      <t xml:space="preserve"> ул. Дальневосточная, 6</t>
    </r>
  </si>
  <si>
    <t>25.11.2020 № 223</t>
  </si>
  <si>
    <t>16.12.2020 № 364</t>
  </si>
  <si>
    <t xml:space="preserve">МУП ПКГО "ТЭСК" </t>
  </si>
  <si>
    <t>16.12.2020 № 301</t>
  </si>
  <si>
    <t>МУП ПКГО "ТЭСК" (передача) Потреб., подкл. к ТС после ТП</t>
  </si>
  <si>
    <t>АО «Петропавловск-Камчатский морской торговый порт» (28.01.2020)</t>
  </si>
  <si>
    <r>
      <t xml:space="preserve">ФГБУ «ЦЖКУ» Минобороны России </t>
    </r>
    <r>
      <rPr>
        <b/>
        <i/>
        <sz val="12"/>
        <color theme="1"/>
        <rFont val="Calibri"/>
        <family val="2"/>
        <charset val="204"/>
        <scheme val="minor"/>
      </rPr>
      <t xml:space="preserve">ПЕРЕДАЧА </t>
    </r>
    <r>
      <rPr>
        <b/>
        <i/>
        <sz val="12"/>
        <color theme="1"/>
        <rFont val="Calibri"/>
        <family val="2"/>
        <charset val="204"/>
        <scheme val="minor"/>
      </rPr>
      <t>(работают с 24.06.2017 )</t>
    </r>
  </si>
  <si>
    <t>16.12.2020 № 358</t>
  </si>
  <si>
    <t>16.12.2020 № 288</t>
  </si>
  <si>
    <t>16.12.2020 № 306</t>
  </si>
  <si>
    <t>16.12.2020 № 283</t>
  </si>
  <si>
    <t>16.12.2020 № 284</t>
  </si>
  <si>
    <t>16.12.2020 № 289</t>
  </si>
  <si>
    <t>18.12.2020 № 389</t>
  </si>
  <si>
    <t>16.12.2020 № 312</t>
  </si>
  <si>
    <t>16.12.2020 № 311</t>
  </si>
  <si>
    <t>11.11.2020 № 177</t>
  </si>
  <si>
    <t>16.12.2020 № 362</t>
  </si>
  <si>
    <t>09.12.2020 № 259</t>
  </si>
  <si>
    <t>16.12.2020 № 350</t>
  </si>
  <si>
    <t>04.12.2020 № 259</t>
  </si>
  <si>
    <t>16.12.2020 № 351</t>
  </si>
  <si>
    <t>16.12.2020 № 352</t>
  </si>
  <si>
    <t>16.12.2020 № 353</t>
  </si>
  <si>
    <t>16.12.2020 № 290</t>
  </si>
  <si>
    <t>МУП "Запорожское"</t>
  </si>
  <si>
    <t>МУП ПКГО "ТЭСК"("УМиТ")</t>
  </si>
  <si>
    <t>СП "село Таловка", СП "село Оклан"</t>
  </si>
  <si>
    <t xml:space="preserve"> МУП "Елизовская управляющая компания" (до 12.2017 МУП "Елизовское городское хозяйство 2")</t>
  </si>
  <si>
    <t>МУП "Запорожское"(с 09.02.2021)</t>
  </si>
  <si>
    <t>27.01.2021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</si>
</sst>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0.00000"/>
    <numFmt numFmtId="165" formatCode="#,##0.0000"/>
    <numFmt numFmtId="166" formatCode="0.0000"/>
    <numFmt numFmtId="167" formatCode="_-* #,##0.00&quot;р.&quot;_-;\-* #,##0.00&quot;р.&quot;_-;_-* &quot;-&quot;??&quot;р.&quot;_-;_-@_-"/>
    <numFmt numFmtId="168" formatCode="dd\-mmm\-yy"/>
    <numFmt numFmtId="169" formatCode="_-* #,##0_-;\-* #,##0_-;_-* &quot;-&quot;_-;_-@_-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_-* #,##0\ _d_._-;\-* #,##0\ _d_._-;_-* &quot;-&quot;\ _d_._-;_-@_-"/>
    <numFmt numFmtId="174" formatCode="_-* #,##0.00\ _d_._-;\-* #,##0.00\ _d_._-;_-* &quot;-&quot;??\ _d_._-;_-@_-"/>
    <numFmt numFmtId="175" formatCode="#,##0.00&quot; &quot;[$руб.-419];[Red]&quot;-&quot;#,##0.00&quot; &quot;[$руб.-419]"/>
    <numFmt numFmtId="176" formatCode="General_)"/>
    <numFmt numFmtId="177" formatCode="#,##0.000"/>
    <numFmt numFmtId="178" formatCode="0.0"/>
    <numFmt numFmtId="179" formatCode="_-* #,##0_р_._-;\-* #,##0_р_._-;_-* &quot;-&quot;_р_._-;_-@_-"/>
    <numFmt numFmtId="180" formatCode="_-* #,##0.00_р_._-;\-* #,##0.00_р_._-;_-* &quot;-&quot;??_р_._-;_-@_-"/>
    <numFmt numFmtId="181" formatCode="_(* #,##0_);_(* \(#,##0\);_(* &quot;-&quot;_);_(@_)"/>
    <numFmt numFmtId="182" formatCode="\ #,##0.00&quot;    &quot;;\-#,##0.00&quot;    &quot;;&quot; -&quot;#&quot;    &quot;;@\ "/>
    <numFmt numFmtId="183" formatCode="_(* #,##0.00_);_(* \(#,##0.00\);_(* &quot;-&quot;??_);_(@_)"/>
  </numFmts>
  <fonts count="17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  <font>
      <i/>
      <sz val="11"/>
      <color theme="7" tint="0.79998168889431442"/>
      <name val="Calibri"/>
      <family val="2"/>
      <charset val="204"/>
      <scheme val="minor"/>
    </font>
    <font>
      <b/>
      <sz val="11"/>
      <color theme="7" tint="0.7999816888943144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i/>
      <sz val="12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8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i/>
      <sz val="1"/>
      <color indexed="8"/>
      <name val="Courier"/>
      <family val="1"/>
      <charset val="204"/>
    </font>
    <font>
      <b/>
      <i/>
      <sz val="16"/>
      <color rgb="FF000000"/>
      <name val="Calibri"/>
      <family val="2"/>
      <charset val="204"/>
    </font>
    <font>
      <sz val="12"/>
      <name val="Times New Roman Cyr"/>
      <charset val="204"/>
    </font>
    <font>
      <sz val="8"/>
      <name val="Helv"/>
      <charset val="204"/>
    </font>
    <font>
      <sz val="8"/>
      <name val="Helv"/>
    </font>
    <font>
      <b/>
      <i/>
      <u/>
      <sz val="11"/>
      <color rgb="FF000000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color indexed="62"/>
      <name val="Calibri"/>
      <family val="2"/>
      <charset val="204"/>
    </font>
    <font>
      <sz val="12"/>
      <color indexed="62"/>
      <name val="Calibri"/>
      <family val="2"/>
      <charset val="204"/>
    </font>
    <font>
      <sz val="12"/>
      <color indexed="62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indexed="63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2"/>
      <color indexed="52"/>
      <name val="Calibri"/>
      <family val="2"/>
      <charset val="204"/>
    </font>
    <font>
      <b/>
      <sz val="12"/>
      <color indexed="52"/>
      <name val="Times New Roman"/>
      <family val="2"/>
      <charset val="204"/>
    </font>
    <font>
      <u/>
      <sz val="11"/>
      <color theme="10"/>
      <name val="Calibri"/>
      <family val="2"/>
    </font>
    <font>
      <u/>
      <sz val="10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9"/>
      <name val="Times New Roman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60"/>
      <name val="Calibri"/>
      <family val="2"/>
      <charset val="204"/>
    </font>
    <font>
      <sz val="12"/>
      <color indexed="60"/>
      <name val="Times New Roman"/>
      <family val="2"/>
      <charset val="204"/>
    </font>
    <font>
      <sz val="10"/>
      <color indexed="8"/>
      <name val="Arial Cyr"/>
    </font>
    <font>
      <sz val="10"/>
      <name val="Arial"/>
      <family val="2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0"/>
      <name val="Courier New Cyr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sz val="12"/>
      <color indexed="20"/>
      <name val="Calibri"/>
      <family val="2"/>
      <charset val="204"/>
    </font>
    <font>
      <sz val="12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2"/>
      <color indexed="23"/>
      <name val="Calibri"/>
      <family val="2"/>
      <charset val="204"/>
    </font>
    <font>
      <i/>
      <sz val="12"/>
      <color indexed="23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indexed="52"/>
      <name val="Calibri"/>
      <family val="2"/>
      <charset val="204"/>
    </font>
    <font>
      <sz val="12"/>
      <color indexed="5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color indexed="10"/>
      <name val="Times New Roman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2"/>
      <color indexed="17"/>
      <name val="Calibri"/>
      <family val="2"/>
      <charset val="204"/>
    </font>
    <font>
      <sz val="12"/>
      <color indexed="17"/>
      <name val="Times New Roman"/>
      <family val="2"/>
      <charset val="204"/>
    </font>
    <font>
      <b/>
      <sz val="12"/>
      <color rgb="FFC0000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2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i/>
      <sz val="12"/>
      <color rgb="FFC00000"/>
      <name val="Times New Roman"/>
      <family val="1"/>
      <charset val="204"/>
    </font>
    <font>
      <sz val="48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color rgb="FFFF0000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indexed="81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4DC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542">
    <xf numFmtId="0" fontId="0" fillId="0" borderId="0"/>
    <xf numFmtId="0" fontId="2" fillId="0" borderId="0"/>
    <xf numFmtId="0" fontId="5" fillId="0" borderId="3" applyBorder="0">
      <alignment horizontal="center" vertical="center" wrapText="1"/>
    </xf>
    <xf numFmtId="0" fontId="14" fillId="0" borderId="0"/>
    <xf numFmtId="0" fontId="14" fillId="0" borderId="0"/>
    <xf numFmtId="0" fontId="43" fillId="0" borderId="0"/>
    <xf numFmtId="0" fontId="59" fillId="0" borderId="0" applyNumberFormat="0" applyFill="0" applyBorder="0" applyAlignment="0" applyProtection="0"/>
    <xf numFmtId="0" fontId="65" fillId="0" borderId="0"/>
    <xf numFmtId="0" fontId="66" fillId="0" borderId="0"/>
    <xf numFmtId="0" fontId="67" fillId="0" borderId="0">
      <alignment vertical="top"/>
    </xf>
    <xf numFmtId="0" fontId="66" fillId="0" borderId="0"/>
    <xf numFmtId="0" fontId="65" fillId="0" borderId="0"/>
    <xf numFmtId="0" fontId="68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9" fillId="0" borderId="0"/>
    <xf numFmtId="0" fontId="69" fillId="0" borderId="0"/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8" fontId="70" fillId="0" borderId="0">
      <protection locked="0"/>
    </xf>
    <xf numFmtId="167" fontId="70" fillId="0" borderId="0">
      <protection locked="0"/>
    </xf>
    <xf numFmtId="168" fontId="70" fillId="0" borderId="0">
      <protection locked="0"/>
    </xf>
    <xf numFmtId="167" fontId="70" fillId="0" borderId="0">
      <protection locked="0"/>
    </xf>
    <xf numFmtId="168" fontId="70" fillId="0" borderId="0">
      <protection locked="0"/>
    </xf>
    <xf numFmtId="167" fontId="70" fillId="0" borderId="0">
      <protection locked="0"/>
    </xf>
    <xf numFmtId="168" fontId="70" fillId="0" borderId="0">
      <protection locked="0"/>
    </xf>
    <xf numFmtId="0" fontId="70" fillId="0" borderId="62">
      <protection locked="0"/>
    </xf>
    <xf numFmtId="0" fontId="70" fillId="0" borderId="62">
      <protection locked="0"/>
    </xf>
    <xf numFmtId="168" fontId="71" fillId="0" borderId="0">
      <protection locked="0"/>
    </xf>
    <xf numFmtId="0" fontId="71" fillId="0" borderId="0">
      <protection locked="0"/>
    </xf>
    <xf numFmtId="168" fontId="71" fillId="0" borderId="0">
      <protection locked="0"/>
    </xf>
    <xf numFmtId="0" fontId="71" fillId="0" borderId="0">
      <protection locked="0"/>
    </xf>
    <xf numFmtId="168" fontId="70" fillId="0" borderId="62">
      <protection locked="0"/>
    </xf>
    <xf numFmtId="0" fontId="70" fillId="0" borderId="62">
      <protection locked="0"/>
    </xf>
    <xf numFmtId="0" fontId="72" fillId="16" borderId="0"/>
    <xf numFmtId="0" fontId="73" fillId="17" borderId="0" applyNumberFormat="0" applyBorder="0" applyAlignment="0" applyProtection="0"/>
    <xf numFmtId="0" fontId="74" fillId="17" borderId="0" applyNumberFormat="0" applyBorder="0" applyAlignment="0" applyProtection="0"/>
    <xf numFmtId="0" fontId="75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8" borderId="0" applyNumberFormat="0" applyBorder="0" applyAlignment="0" applyProtection="0"/>
    <xf numFmtId="0" fontId="75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3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3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3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3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3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3" fillId="24" borderId="0" applyNumberFormat="0" applyBorder="0" applyAlignment="0" applyProtection="0"/>
    <xf numFmtId="0" fontId="74" fillId="24" borderId="0" applyNumberFormat="0" applyBorder="0" applyAlignment="0" applyProtection="0"/>
    <xf numFmtId="0" fontId="75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3" fillId="25" borderId="0" applyNumberFormat="0" applyBorder="0" applyAlignment="0" applyProtection="0"/>
    <xf numFmtId="0" fontId="74" fillId="25" borderId="0" applyNumberFormat="0" applyBorder="0" applyAlignment="0" applyProtection="0"/>
    <xf numFmtId="0" fontId="75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3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3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3" fillId="26" borderId="0" applyNumberFormat="0" applyBorder="0" applyAlignment="0" applyProtection="0"/>
    <xf numFmtId="0" fontId="74" fillId="26" borderId="0" applyNumberFormat="0" applyBorder="0" applyAlignment="0" applyProtection="0"/>
    <xf numFmtId="0" fontId="75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6" fillId="24" borderId="0" applyNumberFormat="0" applyBorder="0" applyAlignment="0" applyProtection="0"/>
    <xf numFmtId="0" fontId="77" fillId="24" borderId="0" applyNumberFormat="0" applyBorder="0" applyAlignment="0" applyProtection="0"/>
    <xf numFmtId="0" fontId="78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6" fillId="25" borderId="0" applyNumberFormat="0" applyBorder="0" applyAlignment="0" applyProtection="0"/>
    <xf numFmtId="0" fontId="77" fillId="25" borderId="0" applyNumberFormat="0" applyBorder="0" applyAlignment="0" applyProtection="0"/>
    <xf numFmtId="0" fontId="78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6" fillId="28" borderId="0" applyNumberFormat="0" applyBorder="0" applyAlignment="0" applyProtection="0"/>
    <xf numFmtId="0" fontId="77" fillId="28" borderId="0" applyNumberFormat="0" applyBorder="0" applyAlignment="0" applyProtection="0"/>
    <xf numFmtId="0" fontId="78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6" fillId="29" borderId="0" applyNumberFormat="0" applyBorder="0" applyAlignment="0" applyProtection="0"/>
    <xf numFmtId="0" fontId="77" fillId="29" borderId="0" applyNumberFormat="0" applyBorder="0" applyAlignment="0" applyProtection="0"/>
    <xf numFmtId="0" fontId="78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169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71" fontId="72" fillId="0" borderId="0" applyFont="0" applyFill="0" applyBorder="0" applyAlignment="0" applyProtection="0"/>
    <xf numFmtId="17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3" fillId="0" borderId="0"/>
    <xf numFmtId="0" fontId="81" fillId="0" borderId="0"/>
    <xf numFmtId="168" fontId="70" fillId="0" borderId="0">
      <protection locked="0"/>
    </xf>
    <xf numFmtId="168" fontId="70" fillId="0" borderId="0">
      <protection locked="0"/>
    </xf>
    <xf numFmtId="168" fontId="82" fillId="0" borderId="0">
      <protection locked="0"/>
    </xf>
    <xf numFmtId="168" fontId="70" fillId="0" borderId="0">
      <protection locked="0"/>
    </xf>
    <xf numFmtId="168" fontId="70" fillId="0" borderId="0">
      <protection locked="0"/>
    </xf>
    <xf numFmtId="168" fontId="70" fillId="0" borderId="0">
      <protection locked="0"/>
    </xf>
    <xf numFmtId="168" fontId="82" fillId="0" borderId="0">
      <protection locked="0"/>
    </xf>
    <xf numFmtId="0" fontId="83" fillId="0" borderId="0">
      <alignment horizontal="center"/>
    </xf>
    <xf numFmtId="0" fontId="83" fillId="0" borderId="0">
      <alignment horizontal="center" textRotation="90"/>
    </xf>
    <xf numFmtId="0" fontId="84" fillId="0" borderId="0">
      <alignment vertical="center" wrapText="1"/>
    </xf>
    <xf numFmtId="0" fontId="72" fillId="0" borderId="63"/>
    <xf numFmtId="0" fontId="69" fillId="0" borderId="0"/>
    <xf numFmtId="0" fontId="85" fillId="0" borderId="0"/>
    <xf numFmtId="0" fontId="65" fillId="0" borderId="0"/>
    <xf numFmtId="173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0" fontId="79" fillId="0" borderId="0"/>
    <xf numFmtId="0" fontId="86" fillId="0" borderId="0" applyNumberFormat="0">
      <alignment horizontal="left"/>
    </xf>
    <xf numFmtId="0" fontId="87" fillId="0" borderId="0"/>
    <xf numFmtId="175" fontId="87" fillId="0" borderId="0"/>
    <xf numFmtId="4" fontId="88" fillId="31" borderId="64" applyNumberFormat="0" applyProtection="0">
      <alignment vertical="center"/>
    </xf>
    <xf numFmtId="4" fontId="89" fillId="32" borderId="64" applyNumberFormat="0" applyProtection="0">
      <alignment vertical="center"/>
    </xf>
    <xf numFmtId="4" fontId="88" fillId="32" borderId="64" applyNumberFormat="0" applyProtection="0">
      <alignment horizontal="left" vertical="center" indent="1"/>
    </xf>
    <xf numFmtId="0" fontId="88" fillId="32" borderId="64" applyNumberFormat="0" applyProtection="0">
      <alignment horizontal="left" vertical="top" indent="1"/>
    </xf>
    <xf numFmtId="4" fontId="88" fillId="33" borderId="0" applyNumberFormat="0" applyProtection="0">
      <alignment horizontal="left" vertical="center" indent="1"/>
    </xf>
    <xf numFmtId="4" fontId="90" fillId="18" borderId="64" applyNumberFormat="0" applyProtection="0">
      <alignment horizontal="right" vertical="center"/>
    </xf>
    <xf numFmtId="4" fontId="90" fillId="24" borderId="64" applyNumberFormat="0" applyProtection="0">
      <alignment horizontal="right" vertical="center"/>
    </xf>
    <xf numFmtId="4" fontId="90" fillId="34" borderId="64" applyNumberFormat="0" applyProtection="0">
      <alignment horizontal="right" vertical="center"/>
    </xf>
    <xf numFmtId="4" fontId="90" fillId="26" borderId="64" applyNumberFormat="0" applyProtection="0">
      <alignment horizontal="right" vertical="center"/>
    </xf>
    <xf numFmtId="4" fontId="90" fillId="30" borderId="64" applyNumberFormat="0" applyProtection="0">
      <alignment horizontal="right" vertical="center"/>
    </xf>
    <xf numFmtId="4" fontId="90" fillId="35" borderId="64" applyNumberFormat="0" applyProtection="0">
      <alignment horizontal="right" vertical="center"/>
    </xf>
    <xf numFmtId="4" fontId="90" fillId="36" borderId="64" applyNumberFormat="0" applyProtection="0">
      <alignment horizontal="right" vertical="center"/>
    </xf>
    <xf numFmtId="4" fontId="90" fillId="37" borderId="64" applyNumberFormat="0" applyProtection="0">
      <alignment horizontal="right" vertical="center"/>
    </xf>
    <xf numFmtId="4" fontId="90" fillId="25" borderId="64" applyNumberFormat="0" applyProtection="0">
      <alignment horizontal="right" vertical="center"/>
    </xf>
    <xf numFmtId="4" fontId="88" fillId="38" borderId="65" applyNumberFormat="0" applyProtection="0">
      <alignment horizontal="left" vertical="center" indent="1"/>
    </xf>
    <xf numFmtId="4" fontId="90" fillId="39" borderId="0" applyNumberFormat="0" applyProtection="0">
      <alignment horizontal="left" vertical="center" indent="1"/>
    </xf>
    <xf numFmtId="4" fontId="91" fillId="40" borderId="0" applyNumberFormat="0" applyProtection="0">
      <alignment horizontal="left" vertical="center" indent="1"/>
    </xf>
    <xf numFmtId="4" fontId="90" fillId="41" borderId="64" applyNumberFormat="0" applyProtection="0">
      <alignment horizontal="right" vertical="center"/>
    </xf>
    <xf numFmtId="4" fontId="67" fillId="39" borderId="0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0" fontId="79" fillId="40" borderId="64" applyNumberFormat="0" applyProtection="0">
      <alignment horizontal="left" vertical="center" indent="1"/>
    </xf>
    <xf numFmtId="0" fontId="79" fillId="40" borderId="64" applyNumberFormat="0" applyProtection="0">
      <alignment horizontal="left" vertical="top" indent="1"/>
    </xf>
    <xf numFmtId="0" fontId="79" fillId="33" borderId="64" applyNumberFormat="0" applyProtection="0">
      <alignment horizontal="left" vertical="center" indent="1"/>
    </xf>
    <xf numFmtId="0" fontId="79" fillId="33" borderId="64" applyNumberFormat="0" applyProtection="0">
      <alignment horizontal="left" vertical="top" indent="1"/>
    </xf>
    <xf numFmtId="0" fontId="79" fillId="42" borderId="64" applyNumberFormat="0" applyProtection="0">
      <alignment horizontal="left" vertical="center" indent="1"/>
    </xf>
    <xf numFmtId="0" fontId="79" fillId="42" borderId="64" applyNumberFormat="0" applyProtection="0">
      <alignment horizontal="left" vertical="top" indent="1"/>
    </xf>
    <xf numFmtId="0" fontId="79" fillId="43" borderId="64" applyNumberFormat="0" applyProtection="0">
      <alignment horizontal="left" vertical="center" indent="1"/>
    </xf>
    <xf numFmtId="0" fontId="79" fillId="43" borderId="64" applyNumberFormat="0" applyProtection="0">
      <alignment horizontal="left" vertical="top" indent="1"/>
    </xf>
    <xf numFmtId="4" fontId="90" fillId="44" borderId="64" applyNumberFormat="0" applyProtection="0">
      <alignment vertical="center"/>
    </xf>
    <xf numFmtId="4" fontId="92" fillId="44" borderId="64" applyNumberFormat="0" applyProtection="0">
      <alignment vertical="center"/>
    </xf>
    <xf numFmtId="4" fontId="90" fillId="44" borderId="64" applyNumberFormat="0" applyProtection="0">
      <alignment horizontal="left" vertical="center" indent="1"/>
    </xf>
    <xf numFmtId="0" fontId="90" fillId="44" borderId="64" applyNumberFormat="0" applyProtection="0">
      <alignment horizontal="left" vertical="top" indent="1"/>
    </xf>
    <xf numFmtId="4" fontId="90" fillId="39" borderId="64" applyNumberFormat="0" applyProtection="0">
      <alignment horizontal="right" vertical="center"/>
    </xf>
    <xf numFmtId="4" fontId="92" fillId="39" borderId="64" applyNumberFormat="0" applyProtection="0">
      <alignment horizontal="right" vertical="center"/>
    </xf>
    <xf numFmtId="4" fontId="90" fillId="41" borderId="64" applyNumberFormat="0" applyProtection="0">
      <alignment horizontal="left" vertical="center" indent="1"/>
    </xf>
    <xf numFmtId="0" fontId="90" fillId="33" borderId="64" applyNumberFormat="0" applyProtection="0">
      <alignment horizontal="left" vertical="top" indent="1"/>
    </xf>
    <xf numFmtId="4" fontId="93" fillId="45" borderId="0" applyNumberFormat="0" applyProtection="0">
      <alignment horizontal="left" vertical="center" indent="1"/>
    </xf>
    <xf numFmtId="4" fontId="94" fillId="39" borderId="64" applyNumberFormat="0" applyProtection="0">
      <alignment horizontal="right" vertical="center"/>
    </xf>
    <xf numFmtId="0" fontId="95" fillId="46" borderId="0"/>
    <xf numFmtId="49" fontId="96" fillId="46" borderId="0"/>
    <xf numFmtId="49" fontId="97" fillId="46" borderId="66"/>
    <xf numFmtId="49" fontId="97" fillId="46" borderId="0"/>
    <xf numFmtId="0" fontId="95" fillId="3" borderId="66">
      <protection locked="0"/>
    </xf>
    <xf numFmtId="0" fontId="95" fillId="46" borderId="0"/>
    <xf numFmtId="0" fontId="97" fillId="47" borderId="0"/>
    <xf numFmtId="0" fontId="97" fillId="48" borderId="0"/>
    <xf numFmtId="0" fontId="97" fillId="49" borderId="0"/>
    <xf numFmtId="2" fontId="98" fillId="50" borderId="67" applyProtection="0"/>
    <xf numFmtId="2" fontId="98" fillId="50" borderId="67" applyProtection="0"/>
    <xf numFmtId="2" fontId="99" fillId="0" borderId="0" applyFill="0" applyBorder="0" applyProtection="0"/>
    <xf numFmtId="2" fontId="100" fillId="0" borderId="0" applyFill="0" applyBorder="0" applyProtection="0"/>
    <xf numFmtId="2" fontId="100" fillId="51" borderId="67" applyProtection="0"/>
    <xf numFmtId="2" fontId="100" fillId="52" borderId="67" applyProtection="0"/>
    <xf numFmtId="2" fontId="100" fillId="53" borderId="67" applyProtection="0"/>
    <xf numFmtId="2" fontId="100" fillId="53" borderId="67" applyProtection="0">
      <alignment horizontal="center"/>
    </xf>
    <xf numFmtId="2" fontId="100" fillId="52" borderId="67" applyProtection="0">
      <alignment horizontal="center"/>
    </xf>
    <xf numFmtId="0" fontId="101" fillId="0" borderId="0" applyBorder="0" applyProtection="0"/>
    <xf numFmtId="0" fontId="101" fillId="0" borderId="0"/>
    <xf numFmtId="0" fontId="76" fillId="54" borderId="0" applyNumberFormat="0" applyBorder="0" applyAlignment="0" applyProtection="0"/>
    <xf numFmtId="0" fontId="78" fillId="54" borderId="0" applyNumberFormat="0" applyBorder="0" applyAlignment="0" applyProtection="0"/>
    <xf numFmtId="0" fontId="77" fillId="54" borderId="0" applyNumberFormat="0" applyBorder="0" applyAlignment="0" applyProtection="0"/>
    <xf numFmtId="0" fontId="76" fillId="34" borderId="0" applyNumberFormat="0" applyBorder="0" applyAlignment="0" applyProtection="0"/>
    <xf numFmtId="0" fontId="78" fillId="34" borderId="0" applyNumberFormat="0" applyBorder="0" applyAlignment="0" applyProtection="0"/>
    <xf numFmtId="0" fontId="77" fillId="34" borderId="0" applyNumberFormat="0" applyBorder="0" applyAlignment="0" applyProtection="0"/>
    <xf numFmtId="0" fontId="76" fillId="36" borderId="0" applyNumberFormat="0" applyBorder="0" applyAlignment="0" applyProtection="0"/>
    <xf numFmtId="0" fontId="78" fillId="36" borderId="0" applyNumberFormat="0" applyBorder="0" applyAlignment="0" applyProtection="0"/>
    <xf numFmtId="0" fontId="77" fillId="36" borderId="0" applyNumberFormat="0" applyBorder="0" applyAlignment="0" applyProtection="0"/>
    <xf numFmtId="0" fontId="76" fillId="28" borderId="0" applyNumberFormat="0" applyBorder="0" applyAlignment="0" applyProtection="0"/>
    <xf numFmtId="0" fontId="78" fillId="28" borderId="0" applyNumberFormat="0" applyBorder="0" applyAlignment="0" applyProtection="0"/>
    <xf numFmtId="0" fontId="77" fillId="28" borderId="0" applyNumberFormat="0" applyBorder="0" applyAlignment="0" applyProtection="0"/>
    <xf numFmtId="0" fontId="76" fillId="29" borderId="0" applyNumberFormat="0" applyBorder="0" applyAlignment="0" applyProtection="0"/>
    <xf numFmtId="0" fontId="78" fillId="29" borderId="0" applyNumberFormat="0" applyBorder="0" applyAlignment="0" applyProtection="0"/>
    <xf numFmtId="0" fontId="77" fillId="29" borderId="0" applyNumberFormat="0" applyBorder="0" applyAlignment="0" applyProtection="0"/>
    <xf numFmtId="0" fontId="76" fillId="35" borderId="0" applyNumberFormat="0" applyBorder="0" applyAlignment="0" applyProtection="0"/>
    <xf numFmtId="0" fontId="78" fillId="35" borderId="0" applyNumberFormat="0" applyBorder="0" applyAlignment="0" applyProtection="0"/>
    <xf numFmtId="0" fontId="77" fillId="35" borderId="0" applyNumberFormat="0" applyBorder="0" applyAlignment="0" applyProtection="0"/>
    <xf numFmtId="176" fontId="68" fillId="0" borderId="68">
      <protection locked="0"/>
    </xf>
    <xf numFmtId="0" fontId="102" fillId="22" borderId="69" applyNumberFormat="0" applyAlignment="0" applyProtection="0"/>
    <xf numFmtId="0" fontId="103" fillId="22" borderId="69" applyNumberFormat="0" applyAlignment="0" applyProtection="0"/>
    <xf numFmtId="0" fontId="104" fillId="22" borderId="69" applyNumberFormat="0" applyAlignment="0" applyProtection="0"/>
    <xf numFmtId="0" fontId="105" fillId="55" borderId="70" applyNumberFormat="0" applyAlignment="0" applyProtection="0"/>
    <xf numFmtId="0" fontId="63" fillId="15" borderId="61" applyNumberFormat="0" applyAlignment="0" applyProtection="0"/>
    <xf numFmtId="0" fontId="106" fillId="55" borderId="70" applyNumberFormat="0" applyAlignment="0" applyProtection="0"/>
    <xf numFmtId="0" fontId="107" fillId="55" borderId="69" applyNumberFormat="0" applyAlignment="0" applyProtection="0"/>
    <xf numFmtId="0" fontId="108" fillId="55" borderId="69" applyNumberFormat="0" applyAlignment="0" applyProtection="0"/>
    <xf numFmtId="0" fontId="109" fillId="55" borderId="69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69" fillId="0" borderId="0" applyFont="0" applyFill="0" applyBorder="0" applyAlignment="0" applyProtection="0"/>
    <xf numFmtId="0" fontId="114" fillId="0" borderId="0" applyBorder="0">
      <alignment horizontal="center" vertical="center" wrapText="1"/>
    </xf>
    <xf numFmtId="0" fontId="115" fillId="0" borderId="71" applyNumberFormat="0" applyFill="0" applyAlignment="0" applyProtection="0"/>
    <xf numFmtId="0" fontId="116" fillId="0" borderId="71" applyNumberFormat="0" applyFill="0" applyAlignment="0" applyProtection="0"/>
    <xf numFmtId="0" fontId="117" fillId="0" borderId="72" applyNumberFormat="0" applyFill="0" applyAlignment="0" applyProtection="0"/>
    <xf numFmtId="0" fontId="118" fillId="0" borderId="72" applyNumberFormat="0" applyFill="0" applyAlignment="0" applyProtection="0"/>
    <xf numFmtId="0" fontId="119" fillId="0" borderId="73" applyNumberFormat="0" applyFill="0" applyAlignment="0" applyProtection="0"/>
    <xf numFmtId="0" fontId="120" fillId="0" borderId="73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6" fontId="121" fillId="56" borderId="68"/>
    <xf numFmtId="4" fontId="122" fillId="32" borderId="5" applyBorder="0">
      <alignment horizontal="right"/>
    </xf>
    <xf numFmtId="0" fontId="123" fillId="0" borderId="74" applyNumberFormat="0" applyFill="0" applyAlignment="0" applyProtection="0"/>
    <xf numFmtId="0" fontId="124" fillId="0" borderId="74" applyNumberFormat="0" applyFill="0" applyAlignment="0" applyProtection="0"/>
    <xf numFmtId="0" fontId="125" fillId="0" borderId="74" applyNumberFormat="0" applyFill="0" applyAlignment="0" applyProtection="0"/>
    <xf numFmtId="0" fontId="126" fillId="57" borderId="75" applyNumberFormat="0" applyAlignment="0" applyProtection="0"/>
    <xf numFmtId="0" fontId="127" fillId="57" borderId="75" applyNumberFormat="0" applyAlignment="0" applyProtection="0"/>
    <xf numFmtId="0" fontId="128" fillId="57" borderId="75" applyNumberFormat="0" applyAlignment="0" applyProtection="0"/>
    <xf numFmtId="0" fontId="129" fillId="0" borderId="0">
      <alignment horizontal="center" vertical="top" wrapText="1"/>
    </xf>
    <xf numFmtId="0" fontId="130" fillId="0" borderId="0">
      <alignment horizontal="centerContinuous" vertical="center" wrapText="1"/>
    </xf>
    <xf numFmtId="0" fontId="131" fillId="58" borderId="0" applyFill="0">
      <alignment wrapText="1"/>
    </xf>
    <xf numFmtId="177" fontId="132" fillId="58" borderId="5">
      <alignment wrapText="1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31" borderId="0" applyNumberFormat="0" applyBorder="0" applyAlignment="0" applyProtection="0"/>
    <xf numFmtId="0" fontId="135" fillId="31" borderId="0" applyNumberFormat="0" applyBorder="0" applyAlignment="0" applyProtection="0"/>
    <xf numFmtId="0" fontId="136" fillId="31" borderId="0" applyNumberFormat="0" applyBorder="0" applyAlignment="0" applyProtection="0"/>
    <xf numFmtId="0" fontId="73" fillId="0" borderId="0"/>
    <xf numFmtId="0" fontId="137" fillId="0" borderId="0" applyFill="0" applyProtection="0"/>
    <xf numFmtId="0" fontId="73" fillId="0" borderId="0"/>
    <xf numFmtId="0" fontId="62" fillId="0" borderId="0"/>
    <xf numFmtId="0" fontId="73" fillId="0" borderId="0"/>
    <xf numFmtId="0" fontId="69" fillId="0" borderId="0"/>
    <xf numFmtId="0" fontId="73" fillId="0" borderId="0"/>
    <xf numFmtId="0" fontId="137" fillId="0" borderId="0" applyFill="0" applyProtection="0"/>
    <xf numFmtId="0" fontId="73" fillId="0" borderId="0"/>
    <xf numFmtId="0" fontId="62" fillId="0" borderId="0"/>
    <xf numFmtId="0" fontId="73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62" fillId="0" borderId="0"/>
    <xf numFmtId="0" fontId="73" fillId="0" borderId="0"/>
    <xf numFmtId="0" fontId="43" fillId="0" borderId="0"/>
    <xf numFmtId="0" fontId="138" fillId="0" borderId="0"/>
    <xf numFmtId="0" fontId="69" fillId="0" borderId="0"/>
    <xf numFmtId="0" fontId="79" fillId="0" borderId="0"/>
    <xf numFmtId="0" fontId="79" fillId="0" borderId="0"/>
    <xf numFmtId="0" fontId="69" fillId="0" borderId="0"/>
    <xf numFmtId="0" fontId="79" fillId="0" borderId="0"/>
    <xf numFmtId="0" fontId="43" fillId="0" borderId="0"/>
    <xf numFmtId="0" fontId="79" fillId="0" borderId="0"/>
    <xf numFmtId="0" fontId="69" fillId="0" borderId="0"/>
    <xf numFmtId="0" fontId="69" fillId="0" borderId="0"/>
    <xf numFmtId="0" fontId="43" fillId="0" borderId="0"/>
    <xf numFmtId="0" fontId="69" fillId="0" borderId="0"/>
    <xf numFmtId="0" fontId="79" fillId="0" borderId="0">
      <protection locked="0"/>
    </xf>
    <xf numFmtId="0" fontId="69" fillId="0" borderId="0"/>
    <xf numFmtId="0" fontId="2" fillId="0" borderId="0"/>
    <xf numFmtId="0" fontId="4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9" fillId="0" borderId="0"/>
    <xf numFmtId="0" fontId="73" fillId="0" borderId="0"/>
    <xf numFmtId="0" fontId="73" fillId="0" borderId="0"/>
    <xf numFmtId="0" fontId="79" fillId="0" borderId="0"/>
    <xf numFmtId="0" fontId="79" fillId="0" borderId="0"/>
    <xf numFmtId="0" fontId="43" fillId="0" borderId="0"/>
    <xf numFmtId="0" fontId="79" fillId="0" borderId="0"/>
    <xf numFmtId="0" fontId="139" fillId="0" borderId="0"/>
    <xf numFmtId="0" fontId="73" fillId="0" borderId="0"/>
    <xf numFmtId="0" fontId="69" fillId="0" borderId="0"/>
    <xf numFmtId="0" fontId="62" fillId="0" borderId="0"/>
    <xf numFmtId="0" fontId="139" fillId="0" borderId="0"/>
    <xf numFmtId="0" fontId="7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79" fillId="0" borderId="0"/>
    <xf numFmtId="0" fontId="4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0" fillId="0" borderId="0"/>
    <xf numFmtId="0" fontId="79" fillId="0" borderId="0" applyNumberFormat="0" applyFont="0" applyFill="0" applyBorder="0" applyAlignment="0" applyProtection="0">
      <alignment vertical="top"/>
    </xf>
    <xf numFmtId="0" fontId="62" fillId="0" borderId="0"/>
    <xf numFmtId="0" fontId="140" fillId="0" borderId="0"/>
    <xf numFmtId="0" fontId="69" fillId="0" borderId="0"/>
    <xf numFmtId="0" fontId="141" fillId="0" borderId="0"/>
    <xf numFmtId="0" fontId="139" fillId="0" borderId="0"/>
    <xf numFmtId="0" fontId="79" fillId="0" borderId="0" applyNumberFormat="0" applyFont="0" applyFill="0" applyBorder="0" applyAlignment="0" applyProtection="0">
      <alignment vertical="top"/>
    </xf>
    <xf numFmtId="0" fontId="139" fillId="0" borderId="0"/>
    <xf numFmtId="0" fontId="62" fillId="0" borderId="0"/>
    <xf numFmtId="0" fontId="62" fillId="0" borderId="0"/>
    <xf numFmtId="49" fontId="122" fillId="0" borderId="0" applyBorder="0">
      <alignment vertical="top"/>
    </xf>
    <xf numFmtId="0" fontId="62" fillId="0" borderId="0"/>
    <xf numFmtId="0" fontId="62" fillId="0" borderId="0"/>
    <xf numFmtId="0" fontId="62" fillId="0" borderId="0"/>
    <xf numFmtId="0" fontId="6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142" fillId="0" borderId="0"/>
    <xf numFmtId="0" fontId="143" fillId="0" borderId="0"/>
    <xf numFmtId="0" fontId="62" fillId="0" borderId="0"/>
    <xf numFmtId="0" fontId="143" fillId="0" borderId="0"/>
    <xf numFmtId="0" fontId="140" fillId="0" borderId="0"/>
    <xf numFmtId="0" fontId="79" fillId="0" borderId="0"/>
    <xf numFmtId="0" fontId="143" fillId="0" borderId="0"/>
    <xf numFmtId="0" fontId="14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0" fillId="0" borderId="0"/>
    <xf numFmtId="0" fontId="144" fillId="0" borderId="0"/>
    <xf numFmtId="0" fontId="62" fillId="0" borderId="0"/>
    <xf numFmtId="0" fontId="62" fillId="0" borderId="0"/>
    <xf numFmtId="0" fontId="139" fillId="0" borderId="0"/>
    <xf numFmtId="0" fontId="62" fillId="0" borderId="0"/>
    <xf numFmtId="0" fontId="137" fillId="0" borderId="0" applyFill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4" fillId="0" borderId="0">
      <alignment vertical="center" wrapText="1"/>
    </xf>
    <xf numFmtId="0" fontId="145" fillId="18" borderId="0" applyNumberFormat="0" applyBorder="0" applyAlignment="0" applyProtection="0"/>
    <xf numFmtId="0" fontId="146" fillId="18" borderId="0" applyNumberFormat="0" applyBorder="0" applyAlignment="0" applyProtection="0"/>
    <xf numFmtId="0" fontId="147" fillId="18" borderId="0" applyNumberFormat="0" applyBorder="0" applyAlignment="0" applyProtection="0"/>
    <xf numFmtId="178" fontId="148" fillId="32" borderId="37" applyNumberFormat="0" applyBorder="0" applyAlignment="0">
      <alignment vertical="center"/>
      <protection locked="0"/>
    </xf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73" fillId="59" borderId="76" applyNumberFormat="0" applyFont="0" applyAlignment="0" applyProtection="0"/>
    <xf numFmtId="0" fontId="69" fillId="59" borderId="76" applyNumberFormat="0" applyFont="0" applyAlignment="0" applyProtection="0"/>
    <xf numFmtId="9" fontId="7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0" fontId="152" fillId="0" borderId="77" applyNumberFormat="0" applyFill="0" applyAlignment="0" applyProtection="0"/>
    <xf numFmtId="0" fontId="153" fillId="0" borderId="77" applyNumberFormat="0" applyFill="0" applyAlignment="0" applyProtection="0"/>
    <xf numFmtId="0" fontId="154" fillId="0" borderId="77" applyNumberFormat="0" applyFill="0" applyAlignment="0" applyProtection="0"/>
    <xf numFmtId="0" fontId="65" fillId="0" borderId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49" fontId="131" fillId="0" borderId="0">
      <alignment horizontal="center"/>
    </xf>
    <xf numFmtId="179" fontId="158" fillId="0" borderId="0" applyFont="0" applyFill="0" applyBorder="0" applyAlignment="0" applyProtection="0"/>
    <xf numFmtId="180" fontId="158" fillId="0" borderId="0" applyFont="0" applyFill="0" applyBorder="0" applyAlignment="0" applyProtection="0"/>
    <xf numFmtId="181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9" fontId="69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0" fontId="79" fillId="0" borderId="0">
      <protection locked="0"/>
    </xf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44" fillId="0" borderId="0" applyFont="0" applyFill="0" applyBorder="0" applyAlignment="0" applyProtection="0"/>
    <xf numFmtId="180" fontId="139" fillId="0" borderId="0" applyFont="0" applyFill="0" applyBorder="0" applyAlignment="0" applyProtection="0"/>
    <xf numFmtId="180" fontId="13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2" fontId="68" fillId="0" borderId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3" fontId="79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2" fontId="68" fillId="0" borderId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73" fillId="0" borderId="0" applyFont="0" applyFill="0" applyBorder="0" applyAlignment="0" applyProtection="0"/>
    <xf numFmtId="4" fontId="122" fillId="58" borderId="0" applyBorder="0">
      <alignment horizontal="right"/>
    </xf>
    <xf numFmtId="4" fontId="122" fillId="60" borderId="25" applyBorder="0">
      <alignment horizontal="right"/>
    </xf>
    <xf numFmtId="4" fontId="122" fillId="58" borderId="5" applyFont="0" applyBorder="0">
      <alignment horizontal="right"/>
    </xf>
    <xf numFmtId="0" fontId="159" fillId="19" borderId="0" applyNumberFormat="0" applyBorder="0" applyAlignment="0" applyProtection="0"/>
    <xf numFmtId="0" fontId="160" fillId="19" borderId="0" applyNumberFormat="0" applyBorder="0" applyAlignment="0" applyProtection="0"/>
    <xf numFmtId="0" fontId="161" fillId="19" borderId="0" applyNumberFormat="0" applyBorder="0" applyAlignment="0" applyProtection="0"/>
    <xf numFmtId="168" fontId="70" fillId="0" borderId="0">
      <protection locked="0"/>
    </xf>
    <xf numFmtId="167" fontId="70" fillId="0" borderId="0">
      <protection locked="0"/>
    </xf>
    <xf numFmtId="183" fontId="62" fillId="0" borderId="0" applyFont="0" applyFill="0" applyBorder="0" applyAlignment="0" applyProtection="0"/>
  </cellStyleXfs>
  <cellXfs count="110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6" fillId="3" borderId="5" xfId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Fill="1" applyBorder="1" applyAlignment="1"/>
    <xf numFmtId="0" fontId="0" fillId="0" borderId="5" xfId="0" applyFill="1" applyBorder="1" applyAlignment="1">
      <alignment horizontal="center"/>
    </xf>
    <xf numFmtId="0" fontId="6" fillId="3" borderId="5" xfId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5" xfId="0" applyFont="1" applyFill="1" applyBorder="1" applyAlignment="1">
      <alignment horizontal="right"/>
    </xf>
    <xf numFmtId="0" fontId="1" fillId="0" borderId="5" xfId="0" applyFont="1" applyFill="1" applyBorder="1"/>
    <xf numFmtId="4" fontId="0" fillId="0" borderId="5" xfId="0" applyNumberFormat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/>
    <xf numFmtId="0" fontId="1" fillId="0" borderId="5" xfId="0" applyFont="1" applyBorder="1" applyAlignment="1">
      <alignment horizontal="left" vertical="center"/>
    </xf>
    <xf numFmtId="4" fontId="0" fillId="0" borderId="5" xfId="0" applyNumberFormat="1" applyBorder="1"/>
    <xf numFmtId="4" fontId="0" fillId="0" borderId="5" xfId="0" applyNumberFormat="1" applyBorder="1" applyAlignment="1">
      <alignment vertical="center"/>
    </xf>
    <xf numFmtId="0" fontId="4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ill="1" applyBorder="1" applyAlignment="1">
      <alignment vertical="center"/>
    </xf>
    <xf numFmtId="14" fontId="1" fillId="0" borderId="5" xfId="0" applyNumberFormat="1" applyFont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164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vertical="center"/>
    </xf>
    <xf numFmtId="164" fontId="0" fillId="0" borderId="5" xfId="0" applyNumberFormat="1" applyFill="1" applyBorder="1"/>
    <xf numFmtId="164" fontId="0" fillId="0" borderId="5" xfId="0" applyNumberFormat="1" applyFill="1" applyBorder="1" applyAlignment="1">
      <alignment vertical="center"/>
    </xf>
    <xf numFmtId="0" fontId="0" fillId="0" borderId="0" xfId="0" applyFill="1" applyBorder="1"/>
    <xf numFmtId="2" fontId="0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4" fillId="0" borderId="5" xfId="0" applyFont="1" applyFill="1" applyBorder="1" applyAlignment="1">
      <alignment horizontal="right" wrapText="1"/>
    </xf>
    <xf numFmtId="164" fontId="0" fillId="0" borderId="5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0" fontId="6" fillId="6" borderId="5" xfId="1" applyFont="1" applyFill="1" applyBorder="1" applyAlignment="1" applyProtection="1">
      <alignment horizontal="center" vertical="center" wrapText="1"/>
    </xf>
    <xf numFmtId="4" fontId="0" fillId="6" borderId="5" xfId="0" applyNumberForma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0" fillId="7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4" fontId="1" fillId="8" borderId="44" xfId="0" applyNumberFormat="1" applyFont="1" applyFill="1" applyBorder="1" applyAlignment="1">
      <alignment horizontal="center" vertical="center" wrapText="1"/>
    </xf>
    <xf numFmtId="14" fontId="1" fillId="8" borderId="45" xfId="0" applyNumberFormat="1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14" fontId="1" fillId="9" borderId="45" xfId="0" applyNumberFormat="1" applyFont="1" applyFill="1" applyBorder="1" applyAlignment="1">
      <alignment horizontal="center" vertical="center" wrapText="1"/>
    </xf>
    <xf numFmtId="0" fontId="1" fillId="9" borderId="45" xfId="0" applyFont="1" applyFill="1" applyBorder="1" applyAlignment="1">
      <alignment horizontal="center" vertical="center" wrapText="1"/>
    </xf>
    <xf numFmtId="0" fontId="10" fillId="10" borderId="44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25" fillId="11" borderId="44" xfId="0" applyFont="1" applyFill="1" applyBorder="1" applyAlignment="1">
      <alignment horizontal="center" vertical="center" wrapText="1"/>
    </xf>
    <xf numFmtId="0" fontId="25" fillId="11" borderId="45" xfId="0" applyFont="1" applyFill="1" applyBorder="1" applyAlignment="1">
      <alignment horizontal="center" vertical="center" wrapText="1"/>
    </xf>
    <xf numFmtId="0" fontId="25" fillId="11" borderId="51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13" borderId="0" xfId="0" applyFill="1" applyBorder="1"/>
    <xf numFmtId="0" fontId="0" fillId="13" borderId="0" xfId="0" applyFill="1"/>
    <xf numFmtId="0" fontId="10" fillId="0" borderId="5" xfId="0" applyFont="1" applyBorder="1"/>
    <xf numFmtId="0" fontId="1" fillId="0" borderId="5" xfId="0" applyFont="1" applyBorder="1" applyAlignment="1">
      <alignment horizontal="center" wrapText="1"/>
    </xf>
    <xf numFmtId="0" fontId="0" fillId="7" borderId="5" xfId="0" applyFill="1" applyBorder="1"/>
    <xf numFmtId="0" fontId="0" fillId="12" borderId="5" xfId="0" applyFill="1" applyBorder="1"/>
    <xf numFmtId="0" fontId="0" fillId="2" borderId="5" xfId="0" applyFill="1" applyBorder="1"/>
    <xf numFmtId="0" fontId="0" fillId="0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/>
    <xf numFmtId="4" fontId="1" fillId="0" borderId="5" xfId="0" applyNumberFormat="1" applyFont="1" applyFill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/>
    </xf>
    <xf numFmtId="4" fontId="0" fillId="7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6" fontId="26" fillId="12" borderId="5" xfId="0" applyNumberFormat="1" applyFont="1" applyFill="1" applyBorder="1" applyAlignment="1">
      <alignment horizontal="center"/>
    </xf>
    <xf numFmtId="0" fontId="26" fillId="12" borderId="5" xfId="0" applyFont="1" applyFill="1" applyBorder="1" applyAlignment="1">
      <alignment horizontal="center"/>
    </xf>
    <xf numFmtId="4" fontId="0" fillId="12" borderId="5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26" fillId="0" borderId="5" xfId="0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horizontal="center" wrapText="1"/>
    </xf>
    <xf numFmtId="166" fontId="26" fillId="2" borderId="5" xfId="0" applyNumberFormat="1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5" xfId="0" applyFont="1" applyFill="1" applyBorder="1"/>
    <xf numFmtId="0" fontId="10" fillId="0" borderId="5" xfId="0" applyFont="1" applyFill="1" applyBorder="1"/>
    <xf numFmtId="166" fontId="26" fillId="2" borderId="5" xfId="0" applyNumberFormat="1" applyFont="1" applyFill="1" applyBorder="1"/>
    <xf numFmtId="4" fontId="4" fillId="0" borderId="5" xfId="0" applyNumberFormat="1" applyFont="1" applyFill="1" applyBorder="1" applyAlignment="1">
      <alignment horizontal="right" wrapText="1"/>
    </xf>
    <xf numFmtId="4" fontId="23" fillId="0" borderId="5" xfId="0" applyNumberFormat="1" applyFont="1" applyFill="1" applyBorder="1" applyAlignment="1">
      <alignment horizontal="center"/>
    </xf>
    <xf numFmtId="4" fontId="0" fillId="0" borderId="5" xfId="0" applyNumberFormat="1" applyFill="1" applyBorder="1"/>
    <xf numFmtId="4" fontId="0" fillId="7" borderId="5" xfId="0" applyNumberFormat="1" applyFill="1" applyBorder="1"/>
    <xf numFmtId="4" fontId="26" fillId="2" borderId="5" xfId="0" applyNumberFormat="1" applyFont="1" applyFill="1" applyBorder="1" applyAlignment="1">
      <alignment horizontal="center"/>
    </xf>
    <xf numFmtId="4" fontId="27" fillId="0" borderId="5" xfId="0" applyNumberFormat="1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 applyFill="1"/>
    <xf numFmtId="4" fontId="7" fillId="0" borderId="5" xfId="0" applyNumberFormat="1" applyFont="1" applyFill="1" applyBorder="1" applyAlignment="1">
      <alignment horizontal="right" wrapText="1"/>
    </xf>
    <xf numFmtId="4" fontId="23" fillId="0" borderId="5" xfId="0" applyNumberFormat="1" applyFont="1" applyFill="1" applyBorder="1" applyAlignment="1">
      <alignment horizontal="center" wrapText="1"/>
    </xf>
    <xf numFmtId="4" fontId="8" fillId="7" borderId="5" xfId="0" applyNumberFormat="1" applyFont="1" applyFill="1" applyBorder="1" applyAlignment="1">
      <alignment horizontal="center"/>
    </xf>
    <xf numFmtId="4" fontId="8" fillId="0" borderId="5" xfId="0" applyNumberFormat="1" applyFont="1" applyFill="1" applyBorder="1"/>
    <xf numFmtId="4" fontId="8" fillId="7" borderId="5" xfId="0" applyNumberFormat="1" applyFont="1" applyFill="1" applyBorder="1"/>
    <xf numFmtId="4" fontId="8" fillId="12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4" fontId="23" fillId="12" borderId="5" xfId="0" applyNumberFormat="1" applyFont="1" applyFill="1" applyBorder="1" applyAlignment="1">
      <alignment horizontal="center"/>
    </xf>
    <xf numFmtId="4" fontId="23" fillId="2" borderId="5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/>
    <xf numFmtId="4" fontId="8" fillId="0" borderId="0" xfId="0" applyNumberFormat="1" applyFont="1" applyFill="1"/>
    <xf numFmtId="4" fontId="27" fillId="0" borderId="5" xfId="0" applyNumberFormat="1" applyFont="1" applyFill="1" applyBorder="1" applyAlignment="1">
      <alignment horizontal="center"/>
    </xf>
    <xf numFmtId="4" fontId="28" fillId="0" borderId="5" xfId="0" applyNumberFormat="1" applyFont="1" applyFill="1" applyBorder="1" applyAlignment="1">
      <alignment horizontal="center" wrapText="1"/>
    </xf>
    <xf numFmtId="4" fontId="27" fillId="7" borderId="5" xfId="0" applyNumberFormat="1" applyFont="1" applyFill="1" applyBorder="1" applyAlignment="1">
      <alignment horizontal="center"/>
    </xf>
    <xf numFmtId="4" fontId="27" fillId="12" borderId="5" xfId="0" applyNumberFormat="1" applyFont="1" applyFill="1" applyBorder="1" applyAlignment="1">
      <alignment horizontal="center"/>
    </xf>
    <xf numFmtId="4" fontId="27" fillId="2" borderId="5" xfId="0" applyNumberFormat="1" applyFont="1" applyFill="1" applyBorder="1" applyAlignment="1">
      <alignment horizontal="center"/>
    </xf>
    <xf numFmtId="166" fontId="27" fillId="2" borderId="5" xfId="0" applyNumberFormat="1" applyFont="1" applyFill="1" applyBorder="1" applyAlignment="1">
      <alignment horizontal="center"/>
    </xf>
    <xf numFmtId="4" fontId="27" fillId="0" borderId="7" xfId="0" applyNumberFormat="1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wrapText="1"/>
    </xf>
    <xf numFmtId="4" fontId="27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0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right"/>
    </xf>
    <xf numFmtId="4" fontId="26" fillId="0" borderId="5" xfId="0" applyNumberFormat="1" applyFont="1" applyFill="1" applyBorder="1" applyAlignment="1">
      <alignment horizontal="center"/>
    </xf>
    <xf numFmtId="0" fontId="26" fillId="0" borderId="5" xfId="0" applyFont="1" applyFill="1" applyBorder="1"/>
    <xf numFmtId="4" fontId="26" fillId="7" borderId="5" xfId="0" applyNumberFormat="1" applyFont="1" applyFill="1" applyBorder="1" applyAlignment="1">
      <alignment horizontal="center"/>
    </xf>
    <xf numFmtId="0" fontId="26" fillId="7" borderId="5" xfId="0" applyFont="1" applyFill="1" applyBorder="1"/>
    <xf numFmtId="4" fontId="26" fillId="12" borderId="5" xfId="0" applyNumberFormat="1" applyFont="1" applyFill="1" applyBorder="1" applyAlignment="1">
      <alignment horizontal="center"/>
    </xf>
    <xf numFmtId="4" fontId="26" fillId="2" borderId="6" xfId="0" applyNumberFormat="1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/>
    <xf numFmtId="0" fontId="27" fillId="0" borderId="5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/>
    </xf>
    <xf numFmtId="4" fontId="26" fillId="0" borderId="5" xfId="0" applyNumberFormat="1" applyFont="1" applyFill="1" applyBorder="1" applyAlignment="1">
      <alignment horizontal="center" wrapText="1"/>
    </xf>
    <xf numFmtId="0" fontId="26" fillId="0" borderId="5" xfId="0" applyFont="1" applyFill="1" applyBorder="1" applyAlignment="1">
      <alignment wrapText="1"/>
    </xf>
    <xf numFmtId="165" fontId="26" fillId="2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0" fontId="8" fillId="7" borderId="5" xfId="0" applyFont="1" applyFill="1" applyBorder="1"/>
    <xf numFmtId="0" fontId="23" fillId="0" borderId="5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29" fillId="0" borderId="5" xfId="0" applyFont="1" applyFill="1" applyBorder="1" applyAlignment="1">
      <alignment horizontal="right" wrapText="1"/>
    </xf>
    <xf numFmtId="0" fontId="8" fillId="1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right" vertical="top" wrapText="1"/>
    </xf>
    <xf numFmtId="0" fontId="24" fillId="0" borderId="5" xfId="0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23" fillId="0" borderId="5" xfId="0" applyNumberFormat="1" applyFont="1" applyBorder="1" applyAlignment="1">
      <alignment horizontal="center"/>
    </xf>
    <xf numFmtId="4" fontId="23" fillId="0" borderId="5" xfId="0" applyNumberFormat="1" applyFont="1" applyBorder="1" applyAlignment="1">
      <alignment horizontal="center" wrapText="1"/>
    </xf>
    <xf numFmtId="4" fontId="27" fillId="0" borderId="5" xfId="0" applyNumberFormat="1" applyFont="1" applyBorder="1" applyAlignment="1">
      <alignment horizontal="center"/>
    </xf>
    <xf numFmtId="0" fontId="27" fillId="0" borderId="5" xfId="0" applyFont="1" applyFill="1" applyBorder="1"/>
    <xf numFmtId="0" fontId="23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0" fillId="0" borderId="7" xfId="0" applyBorder="1"/>
    <xf numFmtId="0" fontId="24" fillId="0" borderId="5" xfId="0" applyFont="1" applyBorder="1"/>
    <xf numFmtId="0" fontId="23" fillId="0" borderId="5" xfId="0" applyFont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12" borderId="5" xfId="0" applyFont="1" applyFill="1" applyBorder="1"/>
    <xf numFmtId="0" fontId="8" fillId="2" borderId="5" xfId="0" applyFont="1" applyFill="1" applyBorder="1"/>
    <xf numFmtId="4" fontId="30" fillId="0" borderId="5" xfId="0" applyNumberFormat="1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/>
    </xf>
    <xf numFmtId="0" fontId="26" fillId="12" borderId="5" xfId="0" applyFont="1" applyFill="1" applyBorder="1"/>
    <xf numFmtId="0" fontId="28" fillId="0" borderId="5" xfId="0" applyFont="1" applyFill="1" applyBorder="1" applyAlignment="1">
      <alignment horizontal="right"/>
    </xf>
    <xf numFmtId="0" fontId="27" fillId="7" borderId="5" xfId="0" applyFont="1" applyFill="1" applyBorder="1"/>
    <xf numFmtId="0" fontId="27" fillId="12" borderId="5" xfId="0" applyFont="1" applyFill="1" applyBorder="1"/>
    <xf numFmtId="0" fontId="27" fillId="2" borderId="5" xfId="0" applyFont="1" applyFill="1" applyBorder="1"/>
    <xf numFmtId="0" fontId="27" fillId="0" borderId="5" xfId="0" applyFont="1" applyFill="1" applyBorder="1" applyAlignment="1">
      <alignment wrapText="1"/>
    </xf>
    <xf numFmtId="0" fontId="27" fillId="0" borderId="0" xfId="0" applyFont="1" applyFill="1" applyBorder="1"/>
    <xf numFmtId="0" fontId="27" fillId="0" borderId="0" xfId="0" applyFont="1" applyFill="1"/>
    <xf numFmtId="4" fontId="31" fillId="0" borderId="5" xfId="0" applyNumberFormat="1" applyFont="1" applyFill="1" applyBorder="1" applyAlignment="1">
      <alignment horizontal="center"/>
    </xf>
    <xf numFmtId="165" fontId="27" fillId="12" borderId="5" xfId="0" applyNumberFormat="1" applyFont="1" applyFill="1" applyBorder="1" applyAlignment="1">
      <alignment horizontal="center"/>
    </xf>
    <xf numFmtId="4" fontId="32" fillId="0" borderId="5" xfId="0" applyNumberFormat="1" applyFont="1" applyFill="1" applyBorder="1" applyAlignment="1">
      <alignment horizontal="center"/>
    </xf>
    <xf numFmtId="0" fontId="27" fillId="1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right"/>
    </xf>
    <xf numFmtId="4" fontId="33" fillId="0" borderId="5" xfId="0" applyNumberFormat="1" applyFont="1" applyFill="1" applyBorder="1" applyAlignment="1">
      <alignment horizontal="center"/>
    </xf>
    <xf numFmtId="4" fontId="35" fillId="0" borderId="5" xfId="0" applyNumberFormat="1" applyFont="1" applyFill="1" applyBorder="1" applyAlignment="1">
      <alignment horizontal="center" wrapText="1"/>
    </xf>
    <xf numFmtId="4" fontId="35" fillId="0" borderId="5" xfId="0" applyNumberFormat="1" applyFont="1" applyFill="1" applyBorder="1" applyAlignment="1">
      <alignment horizontal="center"/>
    </xf>
    <xf numFmtId="4" fontId="33" fillId="7" borderId="5" xfId="0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3" fillId="0" borderId="5" xfId="0" applyFont="1" applyFill="1" applyBorder="1"/>
    <xf numFmtId="0" fontId="33" fillId="7" borderId="5" xfId="0" applyFont="1" applyFill="1" applyBorder="1"/>
    <xf numFmtId="4" fontId="33" fillId="12" borderId="5" xfId="0" applyNumberFormat="1" applyFont="1" applyFill="1" applyBorder="1" applyAlignment="1">
      <alignment horizontal="center"/>
    </xf>
    <xf numFmtId="4" fontId="33" fillId="2" borderId="5" xfId="0" applyNumberFormat="1" applyFont="1" applyFill="1" applyBorder="1" applyAlignment="1">
      <alignment horizontal="center"/>
    </xf>
    <xf numFmtId="4" fontId="33" fillId="0" borderId="5" xfId="0" applyNumberFormat="1" applyFont="1" applyFill="1" applyBorder="1" applyAlignment="1">
      <alignment horizontal="center" wrapText="1"/>
    </xf>
    <xf numFmtId="0" fontId="33" fillId="0" borderId="5" xfId="0" applyFont="1" applyFill="1" applyBorder="1" applyAlignment="1">
      <alignment wrapText="1"/>
    </xf>
    <xf numFmtId="0" fontId="33" fillId="0" borderId="0" xfId="0" applyFont="1" applyFill="1" applyBorder="1"/>
    <xf numFmtId="0" fontId="33" fillId="0" borderId="0" xfId="0" applyFont="1" applyFill="1"/>
    <xf numFmtId="2" fontId="26" fillId="2" borderId="5" xfId="0" applyNumberFormat="1" applyFont="1" applyFill="1" applyBorder="1" applyAlignment="1">
      <alignment horizontal="center"/>
    </xf>
    <xf numFmtId="4" fontId="0" fillId="12" borderId="5" xfId="0" applyNumberFormat="1" applyFill="1" applyBorder="1"/>
    <xf numFmtId="4" fontId="0" fillId="2" borderId="5" xfId="0" applyNumberFormat="1" applyFill="1" applyBorder="1"/>
    <xf numFmtId="0" fontId="36" fillId="0" borderId="5" xfId="0" applyFont="1" applyFill="1" applyBorder="1" applyAlignment="1">
      <alignment horizontal="right"/>
    </xf>
    <xf numFmtId="4" fontId="26" fillId="2" borderId="5" xfId="0" applyNumberFormat="1" applyFont="1" applyFill="1" applyBorder="1"/>
    <xf numFmtId="4" fontId="0" fillId="0" borderId="7" xfId="0" applyNumberFormat="1" applyFill="1" applyBorder="1"/>
    <xf numFmtId="0" fontId="1" fillId="0" borderId="7" xfId="0" applyFont="1" applyFill="1" applyBorder="1" applyAlignment="1">
      <alignment horizontal="center"/>
    </xf>
    <xf numFmtId="4" fontId="37" fillId="0" borderId="5" xfId="0" applyNumberFormat="1" applyFont="1" applyFill="1" applyBorder="1" applyAlignment="1"/>
    <xf numFmtId="4" fontId="8" fillId="0" borderId="5" xfId="0" applyNumberFormat="1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wrapText="1"/>
    </xf>
    <xf numFmtId="4" fontId="0" fillId="7" borderId="5" xfId="0" applyNumberFormat="1" applyFill="1" applyBorder="1" applyAlignment="1">
      <alignment horizontal="center" vertical="center"/>
    </xf>
    <xf numFmtId="4" fontId="26" fillId="0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/>
    </xf>
    <xf numFmtId="4" fontId="26" fillId="0" borderId="5" xfId="0" applyNumberFormat="1" applyFont="1" applyFill="1" applyBorder="1" applyAlignment="1"/>
    <xf numFmtId="0" fontId="16" fillId="0" borderId="5" xfId="0" applyFont="1" applyFill="1" applyBorder="1" applyAlignment="1">
      <alignment horizontal="right"/>
    </xf>
    <xf numFmtId="4" fontId="37" fillId="0" borderId="5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horizontal="center" vertical="center"/>
    </xf>
    <xf numFmtId="4" fontId="27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/>
    </xf>
    <xf numFmtId="0" fontId="20" fillId="14" borderId="5" xfId="0" applyFont="1" applyFill="1" applyBorder="1"/>
    <xf numFmtId="0" fontId="38" fillId="14" borderId="5" xfId="0" applyFont="1" applyFill="1" applyBorder="1" applyAlignment="1">
      <alignment horizontal="right"/>
    </xf>
    <xf numFmtId="166" fontId="27" fillId="12" borderId="5" xfId="0" applyNumberFormat="1" applyFont="1" applyFill="1" applyBorder="1" applyAlignment="1">
      <alignment horizontal="center"/>
    </xf>
    <xf numFmtId="2" fontId="26" fillId="12" borderId="5" xfId="0" applyNumberFormat="1" applyFont="1" applyFill="1" applyBorder="1" applyAlignment="1">
      <alignment horizontal="center"/>
    </xf>
    <xf numFmtId="165" fontId="27" fillId="2" borderId="5" xfId="0" applyNumberFormat="1" applyFont="1" applyFill="1" applyBorder="1" applyAlignment="1">
      <alignment horizontal="center"/>
    </xf>
    <xf numFmtId="4" fontId="15" fillId="0" borderId="5" xfId="0" applyNumberFormat="1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center"/>
    </xf>
    <xf numFmtId="0" fontId="0" fillId="7" borderId="0" xfId="0" applyFill="1"/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7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7" fillId="13" borderId="6" xfId="0" applyFont="1" applyFill="1" applyBorder="1" applyAlignment="1"/>
    <xf numFmtId="0" fontId="17" fillId="13" borderId="8" xfId="0" applyFont="1" applyFill="1" applyBorder="1" applyAlignment="1"/>
    <xf numFmtId="0" fontId="19" fillId="13" borderId="8" xfId="0" applyFont="1" applyFill="1" applyBorder="1" applyAlignment="1"/>
    <xf numFmtId="0" fontId="17" fillId="13" borderId="7" xfId="0" applyFont="1" applyFill="1" applyBorder="1" applyAlignment="1"/>
    <xf numFmtId="0" fontId="1" fillId="0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166" fontId="8" fillId="12" borderId="5" xfId="0" applyNumberFormat="1" applyFont="1" applyFill="1" applyBorder="1" applyAlignment="1">
      <alignment horizontal="center"/>
    </xf>
    <xf numFmtId="165" fontId="8" fillId="12" borderId="5" xfId="0" applyNumberFormat="1" applyFont="1" applyFill="1" applyBorder="1" applyAlignment="1">
      <alignment horizontal="center"/>
    </xf>
    <xf numFmtId="166" fontId="8" fillId="2" borderId="5" xfId="0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wrapText="1"/>
    </xf>
    <xf numFmtId="166" fontId="8" fillId="2" borderId="5" xfId="0" applyNumberFormat="1" applyFont="1" applyFill="1" applyBorder="1"/>
    <xf numFmtId="4" fontId="1" fillId="0" borderId="8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7" borderId="8" xfId="0" applyFill="1" applyBorder="1"/>
    <xf numFmtId="4" fontId="0" fillId="12" borderId="8" xfId="0" applyNumberFormat="1" applyFill="1" applyBorder="1" applyAlignment="1">
      <alignment horizontal="center"/>
    </xf>
    <xf numFmtId="166" fontId="26" fillId="2" borderId="8" xfId="0" applyNumberFormat="1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166" fontId="26" fillId="2" borderId="8" xfId="0" applyNumberFormat="1" applyFont="1" applyFill="1" applyBorder="1"/>
    <xf numFmtId="0" fontId="26" fillId="2" borderId="8" xfId="0" applyFont="1" applyFill="1" applyBorder="1"/>
    <xf numFmtId="0" fontId="27" fillId="0" borderId="8" xfId="0" applyFont="1" applyFill="1" applyBorder="1" applyAlignment="1">
      <alignment horizontal="center" wrapText="1"/>
    </xf>
    <xf numFmtId="4" fontId="8" fillId="12" borderId="8" xfId="0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wrapText="1"/>
    </xf>
    <xf numFmtId="0" fontId="0" fillId="12" borderId="8" xfId="0" applyFill="1" applyBorder="1"/>
    <xf numFmtId="0" fontId="0" fillId="2" borderId="8" xfId="0" applyFill="1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4" fontId="1" fillId="0" borderId="5" xfId="0" applyNumberFormat="1" applyFont="1" applyFill="1" applyBorder="1" applyAlignment="1">
      <alignment wrapText="1"/>
    </xf>
    <xf numFmtId="165" fontId="8" fillId="2" borderId="5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23" fillId="0" borderId="5" xfId="0" applyFont="1" applyFill="1" applyBorder="1" applyAlignment="1">
      <alignment wrapText="1"/>
    </xf>
    <xf numFmtId="0" fontId="19" fillId="13" borderId="6" xfId="0" applyFont="1" applyFill="1" applyBorder="1" applyAlignment="1"/>
    <xf numFmtId="0" fontId="19" fillId="13" borderId="7" xfId="0" applyFont="1" applyFill="1" applyBorder="1" applyAlignment="1"/>
    <xf numFmtId="0" fontId="23" fillId="0" borderId="5" xfId="0" applyFont="1" applyBorder="1" applyAlignment="1">
      <alignment wrapText="1"/>
    </xf>
    <xf numFmtId="2" fontId="8" fillId="2" borderId="5" xfId="0" applyNumberFormat="1" applyFont="1" applyFill="1" applyBorder="1" applyAlignment="1">
      <alignment horizontal="center"/>
    </xf>
    <xf numFmtId="165" fontId="23" fillId="12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165" fontId="26" fillId="12" borderId="5" xfId="0" applyNumberFormat="1" applyFont="1" applyFill="1" applyBorder="1" applyAlignment="1">
      <alignment horizontal="center"/>
    </xf>
    <xf numFmtId="165" fontId="0" fillId="12" borderId="5" xfId="0" applyNumberFormat="1" applyFill="1" applyBorder="1" applyAlignment="1">
      <alignment horizontal="center"/>
    </xf>
    <xf numFmtId="0" fontId="23" fillId="0" borderId="6" xfId="0" applyFont="1" applyFill="1" applyBorder="1" applyAlignment="1">
      <alignment horizontal="center" wrapText="1"/>
    </xf>
    <xf numFmtId="4" fontId="1" fillId="0" borderId="5" xfId="0" applyNumberFormat="1" applyFont="1" applyFill="1" applyBorder="1"/>
    <xf numFmtId="4" fontId="8" fillId="12" borderId="5" xfId="0" applyNumberFormat="1" applyFont="1" applyFill="1" applyBorder="1"/>
    <xf numFmtId="4" fontId="8" fillId="2" borderId="5" xfId="0" applyNumberFormat="1" applyFont="1" applyFill="1" applyBorder="1"/>
    <xf numFmtId="0" fontId="0" fillId="2" borderId="5" xfId="0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27" fillId="0" borderId="42" xfId="0" applyFont="1" applyFill="1" applyBorder="1" applyAlignment="1">
      <alignment horizontal="center" wrapText="1"/>
    </xf>
    <xf numFmtId="2" fontId="8" fillId="12" borderId="5" xfId="0" applyNumberFormat="1" applyFont="1" applyFill="1" applyBorder="1" applyAlignment="1">
      <alignment horizontal="center"/>
    </xf>
    <xf numFmtId="166" fontId="23" fillId="12" borderId="5" xfId="0" applyNumberFormat="1" applyFont="1" applyFill="1" applyBorder="1" applyAlignment="1">
      <alignment horizontal="center"/>
    </xf>
    <xf numFmtId="0" fontId="23" fillId="12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44" fillId="0" borderId="5" xfId="0" applyFont="1" applyFill="1" applyBorder="1" applyAlignment="1">
      <alignment horizontal="right" wrapText="1"/>
    </xf>
    <xf numFmtId="0" fontId="0" fillId="12" borderId="5" xfId="0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0" fontId="4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25" fillId="13" borderId="8" xfId="0" applyFont="1" applyFill="1" applyBorder="1" applyAlignment="1"/>
    <xf numFmtId="0" fontId="17" fillId="13" borderId="8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right"/>
    </xf>
    <xf numFmtId="0" fontId="23" fillId="0" borderId="5" xfId="0" applyFont="1" applyFill="1" applyBorder="1"/>
    <xf numFmtId="0" fontId="0" fillId="12" borderId="6" xfId="0" applyFill="1" applyBorder="1"/>
    <xf numFmtId="0" fontId="44" fillId="0" borderId="5" xfId="0" applyFont="1" applyFill="1" applyBorder="1" applyAlignment="1">
      <alignment horizontal="right" vertical="center"/>
    </xf>
    <xf numFmtId="2" fontId="8" fillId="0" borderId="5" xfId="0" applyNumberFormat="1" applyFont="1" applyFill="1" applyBorder="1" applyAlignment="1">
      <alignment horizontal="center"/>
    </xf>
    <xf numFmtId="0" fontId="8" fillId="12" borderId="6" xfId="0" applyFont="1" applyFill="1" applyBorder="1"/>
    <xf numFmtId="0" fontId="17" fillId="13" borderId="5" xfId="0" applyFont="1" applyFill="1" applyBorder="1" applyAlignment="1"/>
    <xf numFmtId="0" fontId="19" fillId="13" borderId="5" xfId="0" applyFont="1" applyFill="1" applyBorder="1" applyAlignment="1"/>
    <xf numFmtId="0" fontId="46" fillId="0" borderId="5" xfId="0" applyFont="1" applyFill="1" applyBorder="1" applyAlignment="1">
      <alignment horizontal="right" vertical="center"/>
    </xf>
    <xf numFmtId="0" fontId="10" fillId="0" borderId="6" xfId="0" applyFont="1" applyFill="1" applyBorder="1"/>
    <xf numFmtId="166" fontId="8" fillId="0" borderId="5" xfId="0" applyNumberFormat="1" applyFont="1" applyFill="1" applyBorder="1" applyAlignment="1">
      <alignment horizontal="center"/>
    </xf>
    <xf numFmtId="4" fontId="44" fillId="0" borderId="5" xfId="0" applyNumberFormat="1" applyFont="1" applyFill="1" applyBorder="1" applyAlignment="1">
      <alignment horizontal="left" wrapText="1"/>
    </xf>
    <xf numFmtId="4" fontId="8" fillId="12" borderId="6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44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wrapText="1"/>
    </xf>
    <xf numFmtId="4" fontId="23" fillId="0" borderId="4" xfId="0" applyNumberFormat="1" applyFont="1" applyFill="1" applyBorder="1" applyAlignment="1">
      <alignment horizontal="center" wrapText="1"/>
    </xf>
    <xf numFmtId="4" fontId="23" fillId="0" borderId="4" xfId="0" applyNumberFormat="1" applyFont="1" applyFill="1" applyBorder="1" applyAlignment="1">
      <alignment horizontal="center"/>
    </xf>
    <xf numFmtId="4" fontId="8" fillId="7" borderId="4" xfId="0" applyNumberFormat="1" applyFont="1" applyFill="1" applyBorder="1" applyAlignment="1">
      <alignment horizontal="center"/>
    </xf>
    <xf numFmtId="4" fontId="23" fillId="0" borderId="4" xfId="0" applyNumberFormat="1" applyFont="1" applyFill="1" applyBorder="1" applyAlignment="1">
      <alignment horizontal="center" vertical="center"/>
    </xf>
    <xf numFmtId="4" fontId="8" fillId="7" borderId="4" xfId="0" applyNumberFormat="1" applyFont="1" applyFill="1" applyBorder="1"/>
    <xf numFmtId="4" fontId="8" fillId="12" borderId="4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/>
    <xf numFmtId="4" fontId="23" fillId="0" borderId="4" xfId="0" applyNumberFormat="1" applyFont="1" applyFill="1" applyBorder="1" applyAlignment="1">
      <alignment wrapText="1"/>
    </xf>
    <xf numFmtId="4" fontId="49" fillId="0" borderId="5" xfId="0" applyNumberFormat="1" applyFont="1" applyFill="1" applyBorder="1" applyAlignment="1">
      <alignment horizontal="center"/>
    </xf>
    <xf numFmtId="0" fontId="44" fillId="0" borderId="5" xfId="0" applyFont="1" applyFill="1" applyBorder="1" applyAlignment="1">
      <alignment horizontal="left" wrapText="1"/>
    </xf>
    <xf numFmtId="4" fontId="49" fillId="0" borderId="5" xfId="0" applyNumberFormat="1" applyFont="1" applyFill="1" applyBorder="1" applyAlignment="1">
      <alignment horizontal="center" wrapText="1"/>
    </xf>
    <xf numFmtId="4" fontId="50" fillId="0" borderId="5" xfId="0" applyNumberFormat="1" applyFont="1" applyFill="1" applyBorder="1" applyAlignment="1">
      <alignment horizontal="center" wrapText="1"/>
    </xf>
    <xf numFmtId="4" fontId="50" fillId="0" borderId="5" xfId="0" applyNumberFormat="1" applyFont="1" applyFill="1" applyBorder="1" applyAlignment="1">
      <alignment horizontal="center"/>
    </xf>
    <xf numFmtId="4" fontId="49" fillId="7" borderId="5" xfId="0" applyNumberFormat="1" applyFont="1" applyFill="1" applyBorder="1" applyAlignment="1">
      <alignment horizontal="center"/>
    </xf>
    <xf numFmtId="4" fontId="49" fillId="0" borderId="5" xfId="0" quotePrefix="1" applyNumberFormat="1" applyFont="1" applyFill="1" applyBorder="1" applyAlignment="1">
      <alignment horizontal="center"/>
    </xf>
    <xf numFmtId="4" fontId="50" fillId="0" borderId="5" xfId="0" applyNumberFormat="1" applyFont="1" applyFill="1" applyBorder="1" applyAlignment="1">
      <alignment horizontal="center" vertical="center"/>
    </xf>
    <xf numFmtId="4" fontId="49" fillId="7" borderId="5" xfId="0" applyNumberFormat="1" applyFont="1" applyFill="1" applyBorder="1"/>
    <xf numFmtId="4" fontId="49" fillId="12" borderId="5" xfId="0" applyNumberFormat="1" applyFont="1" applyFill="1" applyBorder="1" applyAlignment="1">
      <alignment horizontal="center"/>
    </xf>
    <xf numFmtId="4" fontId="49" fillId="2" borderId="5" xfId="0" applyNumberFormat="1" applyFont="1" applyFill="1" applyBorder="1" applyAlignment="1">
      <alignment horizontal="center"/>
    </xf>
    <xf numFmtId="165" fontId="49" fillId="2" borderId="5" xfId="0" applyNumberFormat="1" applyFont="1" applyFill="1" applyBorder="1" applyAlignment="1">
      <alignment horizontal="center"/>
    </xf>
    <xf numFmtId="4" fontId="49" fillId="0" borderId="5" xfId="0" applyNumberFormat="1" applyFont="1" applyFill="1" applyBorder="1"/>
    <xf numFmtId="4" fontId="50" fillId="0" borderId="5" xfId="0" applyNumberFormat="1" applyFont="1" applyFill="1" applyBorder="1" applyAlignment="1">
      <alignment wrapText="1"/>
    </xf>
    <xf numFmtId="4" fontId="49" fillId="0" borderId="0" xfId="0" applyNumberFormat="1" applyFont="1" applyFill="1" applyBorder="1"/>
    <xf numFmtId="0" fontId="17" fillId="13" borderId="10" xfId="0" applyFont="1" applyFill="1" applyBorder="1" applyAlignment="1"/>
    <xf numFmtId="0" fontId="25" fillId="13" borderId="11" xfId="0" applyFont="1" applyFill="1" applyBorder="1" applyAlignment="1"/>
    <xf numFmtId="0" fontId="19" fillId="13" borderId="11" xfId="0" applyFont="1" applyFill="1" applyBorder="1" applyAlignment="1"/>
    <xf numFmtId="0" fontId="17" fillId="13" borderId="11" xfId="0" applyFont="1" applyFill="1" applyBorder="1" applyAlignment="1"/>
    <xf numFmtId="0" fontId="17" fillId="13" borderId="11" xfId="0" applyFont="1" applyFill="1" applyBorder="1" applyAlignment="1">
      <alignment horizontal="center"/>
    </xf>
    <xf numFmtId="0" fontId="17" fillId="13" borderId="1" xfId="0" applyFont="1" applyFill="1" applyBorder="1" applyAlignment="1"/>
    <xf numFmtId="0" fontId="19" fillId="13" borderId="1" xfId="0" applyFont="1" applyFill="1" applyBorder="1" applyAlignment="1"/>
    <xf numFmtId="4" fontId="0" fillId="12" borderId="6" xfId="0" applyNumberFormat="1" applyFill="1" applyBorder="1" applyAlignment="1">
      <alignment horizontal="center"/>
    </xf>
    <xf numFmtId="0" fontId="46" fillId="0" borderId="5" xfId="0" applyFont="1" applyFill="1" applyBorder="1" applyAlignment="1">
      <alignment horizontal="right" wrapText="1"/>
    </xf>
    <xf numFmtId="0" fontId="49" fillId="0" borderId="5" xfId="0" applyFont="1" applyFill="1" applyBorder="1" applyAlignment="1">
      <alignment horizontal="center"/>
    </xf>
    <xf numFmtId="2" fontId="49" fillId="0" borderId="5" xfId="0" applyNumberFormat="1" applyFont="1" applyFill="1" applyBorder="1" applyAlignment="1">
      <alignment horizontal="center"/>
    </xf>
    <xf numFmtId="0" fontId="50" fillId="0" borderId="5" xfId="0" applyFont="1" applyFill="1" applyBorder="1" applyAlignment="1">
      <alignment horizontal="center"/>
    </xf>
    <xf numFmtId="0" fontId="49" fillId="7" borderId="5" xfId="0" applyFont="1" applyFill="1" applyBorder="1"/>
    <xf numFmtId="166" fontId="49" fillId="2" borderId="5" xfId="0" applyNumberFormat="1" applyFont="1" applyFill="1" applyBorder="1" applyAlignment="1">
      <alignment horizontal="center"/>
    </xf>
    <xf numFmtId="4" fontId="49" fillId="12" borderId="6" xfId="0" applyNumberFormat="1" applyFont="1" applyFill="1" applyBorder="1" applyAlignment="1">
      <alignment horizontal="center"/>
    </xf>
    <xf numFmtId="0" fontId="50" fillId="0" borderId="5" xfId="0" applyFont="1" applyFill="1" applyBorder="1" applyAlignment="1">
      <alignment wrapText="1"/>
    </xf>
    <xf numFmtId="0" fontId="49" fillId="0" borderId="0" xfId="0" applyFont="1" applyFill="1" applyBorder="1"/>
    <xf numFmtId="0" fontId="49" fillId="0" borderId="0" xfId="0" applyFont="1" applyFill="1"/>
    <xf numFmtId="0" fontId="52" fillId="0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right"/>
    </xf>
    <xf numFmtId="4" fontId="52" fillId="0" borderId="5" xfId="0" applyNumberFormat="1" applyFont="1" applyFill="1" applyBorder="1" applyAlignment="1">
      <alignment horizontal="center"/>
    </xf>
    <xf numFmtId="4" fontId="54" fillId="0" borderId="5" xfId="0" applyNumberFormat="1" applyFont="1" applyFill="1" applyBorder="1" applyAlignment="1">
      <alignment horizontal="center" wrapText="1"/>
    </xf>
    <xf numFmtId="4" fontId="54" fillId="0" borderId="5" xfId="0" applyNumberFormat="1" applyFont="1" applyFill="1" applyBorder="1" applyAlignment="1">
      <alignment horizontal="center"/>
    </xf>
    <xf numFmtId="4" fontId="52" fillId="7" borderId="5" xfId="0" applyNumberFormat="1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52" fillId="7" borderId="5" xfId="0" applyFont="1" applyFill="1" applyBorder="1"/>
    <xf numFmtId="4" fontId="52" fillId="12" borderId="5" xfId="0" applyNumberFormat="1" applyFont="1" applyFill="1" applyBorder="1" applyAlignment="1">
      <alignment horizontal="center"/>
    </xf>
    <xf numFmtId="166" fontId="52" fillId="2" borderId="5" xfId="0" applyNumberFormat="1" applyFont="1" applyFill="1" applyBorder="1" applyAlignment="1">
      <alignment horizontal="center"/>
    </xf>
    <xf numFmtId="4" fontId="52" fillId="2" borderId="5" xfId="0" applyNumberFormat="1" applyFont="1" applyFill="1" applyBorder="1" applyAlignment="1">
      <alignment horizontal="center"/>
    </xf>
    <xf numFmtId="4" fontId="52" fillId="12" borderId="6" xfId="0" applyNumberFormat="1" applyFont="1" applyFill="1" applyBorder="1" applyAlignment="1">
      <alignment horizontal="center"/>
    </xf>
    <xf numFmtId="0" fontId="54" fillId="0" borderId="5" xfId="0" applyFont="1" applyFill="1" applyBorder="1" applyAlignment="1">
      <alignment wrapText="1"/>
    </xf>
    <xf numFmtId="0" fontId="52" fillId="0" borderId="0" xfId="0" applyFont="1" applyFill="1" applyBorder="1"/>
    <xf numFmtId="0" fontId="52" fillId="0" borderId="0" xfId="0" applyFont="1" applyFill="1"/>
    <xf numFmtId="0" fontId="44" fillId="0" borderId="5" xfId="0" applyFont="1" applyFill="1" applyBorder="1" applyAlignment="1">
      <alignment horizontal="right"/>
    </xf>
    <xf numFmtId="0" fontId="46" fillId="0" borderId="5" xfId="0" applyFont="1" applyFill="1" applyBorder="1" applyAlignment="1">
      <alignment horizontal="right" vertical="top" wrapText="1"/>
    </xf>
    <xf numFmtId="0" fontId="49" fillId="0" borderId="5" xfId="0" applyFont="1" applyFill="1" applyBorder="1"/>
    <xf numFmtId="0" fontId="8" fillId="0" borderId="4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right"/>
    </xf>
    <xf numFmtId="4" fontId="26" fillId="0" borderId="4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8" fillId="7" borderId="4" xfId="0" applyFont="1" applyFill="1" applyBorder="1"/>
    <xf numFmtId="165" fontId="8" fillId="2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wrapText="1"/>
    </xf>
    <xf numFmtId="4" fontId="8" fillId="12" borderId="42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wrapText="1"/>
    </xf>
    <xf numFmtId="0" fontId="52" fillId="0" borderId="5" xfId="0" applyFont="1" applyFill="1" applyBorder="1"/>
    <xf numFmtId="0" fontId="54" fillId="0" borderId="5" xfId="0" applyFont="1" applyFill="1" applyBorder="1" applyAlignment="1">
      <alignment horizontal="center" wrapText="1"/>
    </xf>
    <xf numFmtId="0" fontId="19" fillId="13" borderId="10" xfId="0" applyFont="1" applyFill="1" applyBorder="1" applyAlignment="1"/>
    <xf numFmtId="0" fontId="50" fillId="13" borderId="11" xfId="0" applyFont="1" applyFill="1" applyBorder="1" applyAlignment="1"/>
    <xf numFmtId="0" fontId="19" fillId="13" borderId="11" xfId="0" applyFont="1" applyFill="1" applyBorder="1" applyAlignment="1">
      <alignment horizontal="center"/>
    </xf>
    <xf numFmtId="4" fontId="55" fillId="0" borderId="5" xfId="0" applyNumberFormat="1" applyFont="1" applyFill="1" applyBorder="1" applyAlignment="1">
      <alignment horizontal="center"/>
    </xf>
    <xf numFmtId="2" fontId="52" fillId="0" borderId="5" xfId="0" applyNumberFormat="1" applyFont="1" applyFill="1" applyBorder="1" applyAlignment="1">
      <alignment horizontal="center"/>
    </xf>
    <xf numFmtId="165" fontId="52" fillId="2" borderId="5" xfId="0" applyNumberFormat="1" applyFont="1" applyFill="1" applyBorder="1" applyAlignment="1">
      <alignment horizontal="center"/>
    </xf>
    <xf numFmtId="0" fontId="52" fillId="12" borderId="5" xfId="0" applyFont="1" applyFill="1" applyBorder="1"/>
    <xf numFmtId="0" fontId="52" fillId="2" borderId="5" xfId="0" applyFont="1" applyFill="1" applyBorder="1"/>
    <xf numFmtId="0" fontId="52" fillId="12" borderId="6" xfId="0" applyFont="1" applyFill="1" applyBorder="1"/>
    <xf numFmtId="0" fontId="56" fillId="0" borderId="5" xfId="0" applyFont="1" applyFill="1" applyBorder="1" applyAlignment="1">
      <alignment horizontal="right"/>
    </xf>
    <xf numFmtId="0" fontId="26" fillId="12" borderId="6" xfId="0" applyFont="1" applyFill="1" applyBorder="1"/>
    <xf numFmtId="4" fontId="49" fillId="0" borderId="4" xfId="0" applyNumberFormat="1" applyFont="1" applyFill="1" applyBorder="1" applyAlignment="1">
      <alignment horizontal="center"/>
    </xf>
    <xf numFmtId="166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12" borderId="4" xfId="0" applyFont="1" applyFill="1" applyBorder="1"/>
    <xf numFmtId="0" fontId="8" fillId="2" borderId="4" xfId="0" applyFont="1" applyFill="1" applyBorder="1"/>
    <xf numFmtId="0" fontId="8" fillId="12" borderId="42" xfId="0" applyFont="1" applyFill="1" applyBorder="1"/>
    <xf numFmtId="4" fontId="57" fillId="12" borderId="5" xfId="0" applyNumberFormat="1" applyFont="1" applyFill="1" applyBorder="1" applyAlignment="1">
      <alignment horizontal="center"/>
    </xf>
    <xf numFmtId="165" fontId="52" fillId="12" borderId="5" xfId="0" applyNumberFormat="1" applyFont="1" applyFill="1" applyBorder="1" applyAlignment="1">
      <alignment horizontal="center"/>
    </xf>
    <xf numFmtId="4" fontId="58" fillId="12" borderId="5" xfId="0" applyNumberFormat="1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 wrapText="1"/>
    </xf>
    <xf numFmtId="2" fontId="52" fillId="2" borderId="5" xfId="0" applyNumberFormat="1" applyFont="1" applyFill="1" applyBorder="1" applyAlignment="1">
      <alignment horizontal="center"/>
    </xf>
    <xf numFmtId="4" fontId="8" fillId="12" borderId="5" xfId="0" applyNumberFormat="1" applyFont="1" applyFill="1" applyBorder="1" applyAlignment="1">
      <alignment horizontal="center" wrapText="1"/>
    </xf>
    <xf numFmtId="4" fontId="48" fillId="12" borderId="5" xfId="0" applyNumberFormat="1" applyFont="1" applyFill="1" applyBorder="1" applyAlignment="1">
      <alignment horizontal="center"/>
    </xf>
    <xf numFmtId="4" fontId="23" fillId="0" borderId="5" xfId="0" applyNumberFormat="1" applyFont="1" applyFill="1" applyBorder="1"/>
    <xf numFmtId="4" fontId="27" fillId="0" borderId="5" xfId="0" applyNumberFormat="1" applyFont="1" applyFill="1" applyBorder="1"/>
    <xf numFmtId="0" fontId="0" fillId="0" borderId="4" xfId="0" applyFill="1" applyBorder="1" applyAlignment="1">
      <alignment horizontal="center"/>
    </xf>
    <xf numFmtId="0" fontId="46" fillId="0" borderId="4" xfId="0" applyFont="1" applyFill="1" applyBorder="1" applyAlignment="1">
      <alignment horizontal="right"/>
    </xf>
    <xf numFmtId="4" fontId="0" fillId="0" borderId="4" xfId="0" applyNumberFormat="1" applyFill="1" applyBorder="1" applyAlignment="1">
      <alignment horizontal="center"/>
    </xf>
    <xf numFmtId="4" fontId="0" fillId="7" borderId="4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7" borderId="4" xfId="0" applyFill="1" applyBorder="1"/>
    <xf numFmtId="4" fontId="0" fillId="1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12" borderId="4" xfId="0" applyFill="1" applyBorder="1"/>
    <xf numFmtId="0" fontId="0" fillId="2" borderId="4" xfId="0" applyFill="1" applyBorder="1"/>
    <xf numFmtId="0" fontId="1" fillId="0" borderId="4" xfId="0" applyFont="1" applyFill="1" applyBorder="1" applyAlignment="1">
      <alignment wrapText="1"/>
    </xf>
    <xf numFmtId="0" fontId="0" fillId="12" borderId="42" xfId="0" applyFill="1" applyBorder="1"/>
    <xf numFmtId="0" fontId="8" fillId="0" borderId="0" xfId="0" applyFont="1" applyBorder="1"/>
    <xf numFmtId="0" fontId="8" fillId="0" borderId="0" xfId="0" applyFont="1"/>
    <xf numFmtId="4" fontId="24" fillId="12" borderId="5" xfId="0" applyNumberFormat="1" applyFont="1" applyFill="1" applyBorder="1" applyAlignment="1">
      <alignment horizontal="left"/>
    </xf>
    <xf numFmtId="4" fontId="24" fillId="12" borderId="5" xfId="0" applyNumberFormat="1" applyFont="1" applyFill="1" applyBorder="1" applyAlignment="1">
      <alignment horizontal="center"/>
    </xf>
    <xf numFmtId="0" fontId="44" fillId="0" borderId="6" xfId="0" applyFont="1" applyFill="1" applyBorder="1" applyAlignment="1">
      <alignment horizontal="right" vertical="center"/>
    </xf>
    <xf numFmtId="0" fontId="44" fillId="0" borderId="8" xfId="0" applyFont="1" applyFill="1" applyBorder="1" applyAlignment="1">
      <alignment horizontal="right" vertical="center"/>
    </xf>
    <xf numFmtId="0" fontId="51" fillId="0" borderId="5" xfId="0" applyFont="1" applyFill="1" applyBorder="1" applyAlignment="1">
      <alignment horizontal="left"/>
    </xf>
    <xf numFmtId="4" fontId="60" fillId="0" borderId="5" xfId="6" applyNumberFormat="1" applyFont="1" applyFill="1" applyBorder="1"/>
    <xf numFmtId="4" fontId="23" fillId="0" borderId="5" xfId="0" applyNumberFormat="1" applyFont="1" applyFill="1" applyBorder="1" applyAlignment="1">
      <alignment wrapText="1"/>
    </xf>
    <xf numFmtId="4" fontId="0" fillId="12" borderId="6" xfId="0" applyNumberFormat="1" applyFill="1" applyBorder="1"/>
    <xf numFmtId="0" fontId="45" fillId="0" borderId="5" xfId="0" applyFont="1" applyFill="1" applyBorder="1" applyAlignment="1">
      <alignment horizontal="right"/>
    </xf>
    <xf numFmtId="4" fontId="23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/>
    <xf numFmtId="0" fontId="51" fillId="0" borderId="5" xfId="0" applyFont="1" applyFill="1" applyBorder="1" applyAlignment="1">
      <alignment horizontal="right"/>
    </xf>
    <xf numFmtId="0" fontId="52" fillId="0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left" wrapText="1"/>
    </xf>
    <xf numFmtId="0" fontId="52" fillId="0" borderId="0" xfId="0" applyFont="1" applyFill="1" applyAlignment="1">
      <alignment horizontal="center"/>
    </xf>
    <xf numFmtId="4" fontId="52" fillId="0" borderId="5" xfId="0" applyNumberFormat="1" applyFont="1" applyFill="1" applyBorder="1" applyAlignment="1">
      <alignment horizontal="center" vertical="center"/>
    </xf>
    <xf numFmtId="4" fontId="54" fillId="0" borderId="5" xfId="0" applyNumberFormat="1" applyFont="1" applyFill="1" applyBorder="1" applyAlignment="1">
      <alignment horizontal="center" vertical="center"/>
    </xf>
    <xf numFmtId="4" fontId="52" fillId="7" borderId="5" xfId="0" applyNumberFormat="1" applyFont="1" applyFill="1" applyBorder="1" applyAlignment="1">
      <alignment horizontal="center" vertical="center"/>
    </xf>
    <xf numFmtId="0" fontId="52" fillId="7" borderId="5" xfId="0" applyFont="1" applyFill="1" applyBorder="1" applyAlignment="1">
      <alignment horizontal="center"/>
    </xf>
    <xf numFmtId="4" fontId="54" fillId="0" borderId="7" xfId="0" applyNumberFormat="1" applyFont="1" applyFill="1" applyBorder="1" applyAlignment="1">
      <alignment horizontal="center"/>
    </xf>
    <xf numFmtId="0" fontId="52" fillId="2" borderId="5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44" fillId="0" borderId="5" xfId="0" applyFont="1" applyFill="1" applyBorder="1" applyAlignment="1">
      <alignment horizontal="left"/>
    </xf>
    <xf numFmtId="0" fontId="53" fillId="0" borderId="5" xfId="0" applyFont="1" applyFill="1" applyBorder="1" applyAlignment="1">
      <alignment horizontal="left"/>
    </xf>
    <xf numFmtId="4" fontId="52" fillId="0" borderId="5" xfId="0" applyNumberFormat="1" applyFont="1" applyFill="1" applyBorder="1"/>
    <xf numFmtId="4" fontId="52" fillId="12" borderId="5" xfId="0" applyNumberFormat="1" applyFont="1" applyFill="1" applyBorder="1"/>
    <xf numFmtId="4" fontId="52" fillId="2" borderId="5" xfId="0" applyNumberFormat="1" applyFont="1" applyFill="1" applyBorder="1"/>
    <xf numFmtId="4" fontId="52" fillId="12" borderId="6" xfId="0" applyNumberFormat="1" applyFont="1" applyFill="1" applyBorder="1"/>
    <xf numFmtId="14" fontId="23" fillId="0" borderId="5" xfId="0" applyNumberFormat="1" applyFont="1" applyFill="1" applyBorder="1" applyAlignment="1">
      <alignment horizontal="center"/>
    </xf>
    <xf numFmtId="0" fontId="46" fillId="0" borderId="5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/>
    </xf>
    <xf numFmtId="0" fontId="46" fillId="0" borderId="5" xfId="0" applyFont="1" applyFill="1" applyBorder="1" applyAlignment="1">
      <alignment horizontal="left" wrapText="1"/>
    </xf>
    <xf numFmtId="4" fontId="49" fillId="0" borderId="5" xfId="0" applyNumberFormat="1" applyFont="1" applyFill="1" applyBorder="1" applyAlignment="1">
      <alignment horizontal="center" vertical="center" wrapText="1"/>
    </xf>
    <xf numFmtId="4" fontId="49" fillId="0" borderId="5" xfId="0" applyNumberFormat="1" applyFont="1" applyFill="1" applyBorder="1" applyAlignment="1">
      <alignment horizontal="center" vertical="center"/>
    </xf>
    <xf numFmtId="4" fontId="49" fillId="7" borderId="5" xfId="0" applyNumberFormat="1" applyFont="1" applyFill="1" applyBorder="1" applyAlignment="1">
      <alignment horizontal="center" vertical="center"/>
    </xf>
    <xf numFmtId="0" fontId="51" fillId="14" borderId="5" xfId="0" applyFont="1" applyFill="1" applyBorder="1" applyAlignment="1">
      <alignment horizontal="right"/>
    </xf>
    <xf numFmtId="165" fontId="0" fillId="12" borderId="6" xfId="0" applyNumberFormat="1" applyFill="1" applyBorder="1" applyAlignment="1">
      <alignment horizontal="center"/>
    </xf>
    <xf numFmtId="165" fontId="8" fillId="12" borderId="6" xfId="0" applyNumberFormat="1" applyFont="1" applyFill="1" applyBorder="1" applyAlignment="1">
      <alignment horizontal="center"/>
    </xf>
    <xf numFmtId="4" fontId="8" fillId="0" borderId="5" xfId="0" quotePrefix="1" applyNumberFormat="1" applyFont="1" applyFill="1" applyBorder="1" applyAlignment="1">
      <alignment horizontal="center"/>
    </xf>
    <xf numFmtId="4" fontId="52" fillId="0" borderId="5" xfId="0" quotePrefix="1" applyNumberFormat="1" applyFont="1" applyFill="1" applyBorder="1" applyAlignment="1">
      <alignment horizontal="center"/>
    </xf>
    <xf numFmtId="166" fontId="52" fillId="12" borderId="5" xfId="0" applyNumberFormat="1" applyFont="1" applyFill="1" applyBorder="1" applyAlignment="1">
      <alignment horizontal="center"/>
    </xf>
    <xf numFmtId="2" fontId="52" fillId="12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4" fontId="52" fillId="0" borderId="7" xfId="0" applyNumberFormat="1" applyFont="1" applyFill="1" applyBorder="1" applyAlignment="1">
      <alignment horizontal="center"/>
    </xf>
    <xf numFmtId="4" fontId="54" fillId="0" borderId="6" xfId="0" applyNumberFormat="1" applyFont="1" applyFill="1" applyBorder="1" applyAlignment="1">
      <alignment horizontal="center" wrapText="1"/>
    </xf>
    <xf numFmtId="4" fontId="61" fillId="0" borderId="5" xfId="0" applyNumberFormat="1" applyFont="1" applyFill="1" applyBorder="1" applyAlignment="1">
      <alignment horizontal="center" wrapText="1"/>
    </xf>
    <xf numFmtId="166" fontId="8" fillId="12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wrapText="1"/>
    </xf>
    <xf numFmtId="4" fontId="0" fillId="4" borderId="5" xfId="0" applyNumberForma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23" fillId="8" borderId="45" xfId="0" applyNumberFormat="1" applyFont="1" applyFill="1" applyBorder="1" applyAlignment="1">
      <alignment horizontal="center" vertical="center" wrapText="1"/>
    </xf>
    <xf numFmtId="14" fontId="1" fillId="8" borderId="45" xfId="0" applyNumberFormat="1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left" wrapText="1"/>
    </xf>
    <xf numFmtId="4" fontId="26" fillId="12" borderId="6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56" fillId="0" borderId="5" xfId="0" applyFont="1" applyFill="1" applyBorder="1" applyAlignment="1">
      <alignment horizontal="right" wrapText="1"/>
    </xf>
    <xf numFmtId="0" fontId="56" fillId="0" borderId="4" xfId="0" applyFont="1" applyFill="1" applyBorder="1" applyAlignment="1">
      <alignment horizontal="right"/>
    </xf>
    <xf numFmtId="4" fontId="27" fillId="0" borderId="4" xfId="0" applyNumberFormat="1" applyFont="1" applyFill="1" applyBorder="1" applyAlignment="1">
      <alignment horizontal="center" wrapText="1"/>
    </xf>
    <xf numFmtId="4" fontId="27" fillId="0" borderId="4" xfId="0" applyNumberFormat="1" applyFont="1" applyFill="1" applyBorder="1" applyAlignment="1">
      <alignment horizontal="center"/>
    </xf>
    <xf numFmtId="4" fontId="26" fillId="7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6" fillId="7" borderId="4" xfId="0" applyFont="1" applyFill="1" applyBorder="1"/>
    <xf numFmtId="4" fontId="26" fillId="12" borderId="4" xfId="0" applyNumberFormat="1" applyFont="1" applyFill="1" applyBorder="1" applyAlignment="1">
      <alignment horizontal="center"/>
    </xf>
    <xf numFmtId="165" fontId="26" fillId="2" borderId="4" xfId="0" applyNumberFormat="1" applyFont="1" applyFill="1" applyBorder="1" applyAlignment="1">
      <alignment horizontal="center"/>
    </xf>
    <xf numFmtId="4" fontId="26" fillId="2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 wrapText="1"/>
    </xf>
    <xf numFmtId="4" fontId="26" fillId="12" borderId="42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wrapText="1"/>
    </xf>
    <xf numFmtId="4" fontId="64" fillId="0" borderId="5" xfId="0" applyNumberFormat="1" applyFont="1" applyFill="1" applyBorder="1" applyAlignment="1">
      <alignment horizontal="left"/>
    </xf>
    <xf numFmtId="0" fontId="8" fillId="2" borderId="0" xfId="0" applyFont="1" applyFill="1"/>
    <xf numFmtId="0" fontId="56" fillId="0" borderId="5" xfId="0" applyFont="1" applyFill="1" applyBorder="1" applyAlignment="1">
      <alignment horizontal="left"/>
    </xf>
    <xf numFmtId="4" fontId="26" fillId="0" borderId="5" xfId="0" applyNumberFormat="1" applyFont="1" applyFill="1" applyBorder="1"/>
    <xf numFmtId="4" fontId="26" fillId="12" borderId="5" xfId="0" applyNumberFormat="1" applyFont="1" applyFill="1" applyBorder="1"/>
    <xf numFmtId="4" fontId="26" fillId="12" borderId="6" xfId="0" applyNumberFormat="1" applyFont="1" applyFill="1" applyBorder="1"/>
    <xf numFmtId="4" fontId="27" fillId="0" borderId="2" xfId="0" applyNumberFormat="1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4" fontId="30" fillId="0" borderId="5" xfId="0" applyNumberFormat="1" applyFont="1" applyFill="1" applyBorder="1" applyAlignment="1">
      <alignment horizontal="center" vertical="center" wrapText="1"/>
    </xf>
    <xf numFmtId="4" fontId="32" fillId="0" borderId="5" xfId="0" applyNumberFormat="1" applyFont="1" applyFill="1" applyBorder="1" applyAlignment="1">
      <alignment horizontal="center" wrapText="1"/>
    </xf>
    <xf numFmtId="4" fontId="30" fillId="0" borderId="5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>
      <alignment horizontal="center" vertical="center"/>
    </xf>
    <xf numFmtId="4" fontId="30" fillId="7" borderId="5" xfId="0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0" fillId="7" borderId="5" xfId="0" applyFont="1" applyFill="1" applyBorder="1"/>
    <xf numFmtId="4" fontId="30" fillId="12" borderId="5" xfId="0" applyNumberFormat="1" applyFont="1" applyFill="1" applyBorder="1" applyAlignment="1">
      <alignment horizontal="center"/>
    </xf>
    <xf numFmtId="165" fontId="30" fillId="2" borderId="5" xfId="0" applyNumberFormat="1" applyFont="1" applyFill="1" applyBorder="1" applyAlignment="1">
      <alignment horizontal="center"/>
    </xf>
    <xf numFmtId="4" fontId="30" fillId="2" borderId="5" xfId="0" applyNumberFormat="1" applyFont="1" applyFill="1" applyBorder="1" applyAlignment="1">
      <alignment horizontal="center"/>
    </xf>
    <xf numFmtId="0" fontId="30" fillId="0" borderId="5" xfId="0" applyFont="1" applyFill="1" applyBorder="1"/>
    <xf numFmtId="0" fontId="32" fillId="0" borderId="5" xfId="0" applyFont="1" applyFill="1" applyBorder="1" applyAlignment="1">
      <alignment wrapText="1"/>
    </xf>
    <xf numFmtId="0" fontId="30" fillId="0" borderId="0" xfId="0" applyFont="1" applyFill="1" applyBorder="1"/>
    <xf numFmtId="0" fontId="30" fillId="0" borderId="0" xfId="0" applyFont="1" applyFill="1"/>
    <xf numFmtId="0" fontId="26" fillId="0" borderId="0" xfId="0" applyFont="1" applyFill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4" fontId="27" fillId="0" borderId="6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166" fontId="23" fillId="0" borderId="5" xfId="0" applyNumberFormat="1" applyFont="1" applyFill="1" applyBorder="1" applyAlignment="1">
      <alignment horizontal="center"/>
    </xf>
    <xf numFmtId="4" fontId="53" fillId="0" borderId="5" xfId="0" applyNumberFormat="1" applyFont="1" applyFill="1" applyBorder="1" applyAlignment="1">
      <alignment horizontal="left" wrapText="1"/>
    </xf>
    <xf numFmtId="4" fontId="52" fillId="7" borderId="5" xfId="0" applyNumberFormat="1" applyFont="1" applyFill="1" applyBorder="1"/>
    <xf numFmtId="4" fontId="54" fillId="12" borderId="5" xfId="0" applyNumberFormat="1" applyFont="1" applyFill="1" applyBorder="1" applyAlignment="1">
      <alignment horizontal="center"/>
    </xf>
    <xf numFmtId="4" fontId="54" fillId="2" borderId="5" xfId="0" applyNumberFormat="1" applyFont="1" applyFill="1" applyBorder="1" applyAlignment="1">
      <alignment horizontal="center"/>
    </xf>
    <xf numFmtId="4" fontId="52" fillId="0" borderId="0" xfId="0" applyNumberFormat="1" applyFont="1" applyFill="1" applyBorder="1"/>
    <xf numFmtId="4" fontId="52" fillId="0" borderId="0" xfId="0" applyNumberFormat="1" applyFont="1" applyFill="1"/>
    <xf numFmtId="0" fontId="44" fillId="0" borderId="5" xfId="0" applyFont="1" applyFill="1" applyBorder="1" applyAlignment="1">
      <alignment horizontal="left" vertical="center" wrapText="1"/>
    </xf>
    <xf numFmtId="4" fontId="162" fillId="0" borderId="5" xfId="0" applyNumberFormat="1" applyFont="1" applyFill="1" applyBorder="1" applyAlignment="1">
      <alignment horizontal="center" wrapText="1"/>
    </xf>
    <xf numFmtId="4" fontId="162" fillId="0" borderId="5" xfId="0" applyNumberFormat="1" applyFont="1" applyFill="1" applyBorder="1" applyAlignment="1">
      <alignment horizontal="center"/>
    </xf>
    <xf numFmtId="4" fontId="55" fillId="7" borderId="5" xfId="0" applyNumberFormat="1" applyFont="1" applyFill="1" applyBorder="1"/>
    <xf numFmtId="4" fontId="55" fillId="12" borderId="5" xfId="0" applyNumberFormat="1" applyFont="1" applyFill="1" applyBorder="1" applyAlignment="1">
      <alignment horizontal="center"/>
    </xf>
    <xf numFmtId="165" fontId="55" fillId="2" borderId="5" xfId="0" applyNumberFormat="1" applyFont="1" applyFill="1" applyBorder="1" applyAlignment="1">
      <alignment horizontal="center"/>
    </xf>
    <xf numFmtId="4" fontId="55" fillId="2" borderId="5" xfId="0" applyNumberFormat="1" applyFont="1" applyFill="1" applyBorder="1" applyAlignment="1">
      <alignment horizontal="center"/>
    </xf>
    <xf numFmtId="4" fontId="162" fillId="0" borderId="5" xfId="0" applyNumberFormat="1" applyFont="1" applyFill="1" applyBorder="1" applyAlignment="1">
      <alignment wrapText="1"/>
    </xf>
    <xf numFmtId="4" fontId="55" fillId="0" borderId="0" xfId="0" applyNumberFormat="1" applyFont="1" applyFill="1" applyBorder="1"/>
    <xf numFmtId="0" fontId="52" fillId="0" borderId="6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right" wrapText="1"/>
    </xf>
    <xf numFmtId="0" fontId="55" fillId="0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right" wrapText="1"/>
    </xf>
    <xf numFmtId="0" fontId="162" fillId="0" borderId="5" xfId="0" applyFont="1" applyFill="1" applyBorder="1" applyAlignment="1">
      <alignment horizontal="center"/>
    </xf>
    <xf numFmtId="0" fontId="55" fillId="7" borderId="5" xfId="0" applyFont="1" applyFill="1" applyBorder="1"/>
    <xf numFmtId="4" fontId="55" fillId="12" borderId="6" xfId="0" applyNumberFormat="1" applyFont="1" applyFill="1" applyBorder="1" applyAlignment="1">
      <alignment horizontal="center"/>
    </xf>
    <xf numFmtId="0" fontId="162" fillId="0" borderId="5" xfId="0" applyFont="1" applyFill="1" applyBorder="1" applyAlignment="1">
      <alignment wrapText="1"/>
    </xf>
    <xf numFmtId="0" fontId="55" fillId="0" borderId="0" xfId="0" applyFont="1" applyFill="1" applyBorder="1"/>
    <xf numFmtId="0" fontId="55" fillId="0" borderId="0" xfId="0" applyFont="1" applyFill="1"/>
    <xf numFmtId="0" fontId="52" fillId="12" borderId="5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right" vertical="center"/>
    </xf>
    <xf numFmtId="0" fontId="44" fillId="0" borderId="4" xfId="0" applyFont="1" applyFill="1" applyBorder="1" applyAlignment="1">
      <alignment horizontal="left"/>
    </xf>
    <xf numFmtId="4" fontId="163" fillId="0" borderId="5" xfId="0" applyNumberFormat="1" applyFont="1" applyFill="1" applyBorder="1" applyAlignment="1">
      <alignment horizontal="center"/>
    </xf>
    <xf numFmtId="4" fontId="163" fillId="12" borderId="5" xfId="0" applyNumberFormat="1" applyFont="1" applyFill="1" applyBorder="1" applyAlignment="1">
      <alignment horizontal="center"/>
    </xf>
    <xf numFmtId="4" fontId="163" fillId="2" borderId="5" xfId="0" applyNumberFormat="1" applyFont="1" applyFill="1" applyBorder="1" applyAlignment="1">
      <alignment horizontal="center"/>
    </xf>
    <xf numFmtId="4" fontId="19" fillId="0" borderId="5" xfId="0" applyNumberFormat="1" applyFont="1" applyFill="1" applyBorder="1" applyAlignment="1">
      <alignment horizontal="center"/>
    </xf>
    <xf numFmtId="4" fontId="164" fillId="0" borderId="5" xfId="0" applyNumberFormat="1" applyFont="1" applyFill="1" applyBorder="1" applyAlignment="1">
      <alignment horizontal="center"/>
    </xf>
    <xf numFmtId="177" fontId="0" fillId="2" borderId="5" xfId="0" applyNumberForma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 wrapText="1"/>
    </xf>
    <xf numFmtId="49" fontId="54" fillId="0" borderId="5" xfId="0" applyNumberFormat="1" applyFont="1" applyFill="1" applyBorder="1" applyAlignment="1">
      <alignment horizontal="center" wrapText="1"/>
    </xf>
    <xf numFmtId="0" fontId="162" fillId="0" borderId="5" xfId="0" applyFont="1" applyFill="1" applyBorder="1" applyAlignment="1">
      <alignment horizontal="center" wrapText="1"/>
    </xf>
    <xf numFmtId="0" fontId="54" fillId="0" borderId="5" xfId="0" applyFont="1" applyFill="1" applyBorder="1"/>
    <xf numFmtId="4" fontId="0" fillId="4" borderId="5" xfId="0" applyNumberFormat="1" applyFill="1" applyBorder="1"/>
    <xf numFmtId="0" fontId="1" fillId="0" borderId="0" xfId="0" applyFont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" fontId="23" fillId="0" borderId="7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166" fontId="8" fillId="12" borderId="4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165" fontId="8" fillId="12" borderId="4" xfId="0" applyNumberFormat="1" applyFont="1" applyFill="1" applyBorder="1" applyAlignment="1">
      <alignment horizontal="center"/>
    </xf>
    <xf numFmtId="0" fontId="165" fillId="0" borderId="6" xfId="0" applyFont="1" applyFill="1" applyBorder="1" applyAlignment="1">
      <alignment horizontal="center"/>
    </xf>
    <xf numFmtId="0" fontId="166" fillId="0" borderId="8" xfId="0" applyFont="1" applyFill="1" applyBorder="1" applyAlignment="1">
      <alignment horizontal="right" vertical="center"/>
    </xf>
    <xf numFmtId="4" fontId="165" fillId="0" borderId="4" xfId="0" applyNumberFormat="1" applyFont="1" applyFill="1" applyBorder="1" applyAlignment="1">
      <alignment horizontal="center"/>
    </xf>
    <xf numFmtId="4" fontId="165" fillId="0" borderId="5" xfId="0" applyNumberFormat="1" applyFont="1" applyFill="1" applyBorder="1" applyAlignment="1">
      <alignment horizontal="center"/>
    </xf>
    <xf numFmtId="0" fontId="167" fillId="0" borderId="5" xfId="0" applyFont="1" applyFill="1" applyBorder="1" applyAlignment="1">
      <alignment horizontal="center"/>
    </xf>
    <xf numFmtId="4" fontId="167" fillId="0" borderId="5" xfId="0" applyNumberFormat="1" applyFont="1" applyFill="1" applyBorder="1" applyAlignment="1">
      <alignment horizontal="center" wrapText="1"/>
    </xf>
    <xf numFmtId="4" fontId="167" fillId="0" borderId="5" xfId="0" applyNumberFormat="1" applyFont="1" applyFill="1" applyBorder="1" applyAlignment="1">
      <alignment horizontal="center"/>
    </xf>
    <xf numFmtId="0" fontId="165" fillId="7" borderId="5" xfId="0" applyFont="1" applyFill="1" applyBorder="1"/>
    <xf numFmtId="166" fontId="165" fillId="12" borderId="5" xfId="0" applyNumberFormat="1" applyFont="1" applyFill="1" applyBorder="1" applyAlignment="1">
      <alignment horizontal="center"/>
    </xf>
    <xf numFmtId="0" fontId="165" fillId="12" borderId="5" xfId="0" applyFont="1" applyFill="1" applyBorder="1" applyAlignment="1">
      <alignment horizontal="center"/>
    </xf>
    <xf numFmtId="4" fontId="165" fillId="12" borderId="5" xfId="0" applyNumberFormat="1" applyFont="1" applyFill="1" applyBorder="1" applyAlignment="1">
      <alignment horizontal="center"/>
    </xf>
    <xf numFmtId="4" fontId="165" fillId="2" borderId="5" xfId="0" applyNumberFormat="1" applyFont="1" applyFill="1" applyBorder="1" applyAlignment="1">
      <alignment horizontal="center"/>
    </xf>
    <xf numFmtId="0" fontId="167" fillId="0" borderId="5" xfId="0" applyFont="1" applyFill="1" applyBorder="1" applyAlignment="1">
      <alignment horizontal="center" wrapText="1"/>
    </xf>
    <xf numFmtId="165" fontId="165" fillId="12" borderId="5" xfId="0" applyNumberFormat="1" applyFont="1" applyFill="1" applyBorder="1" applyAlignment="1">
      <alignment horizontal="center"/>
    </xf>
    <xf numFmtId="0" fontId="165" fillId="0" borderId="5" xfId="0" applyFont="1" applyFill="1" applyBorder="1"/>
    <xf numFmtId="0" fontId="165" fillId="12" borderId="5" xfId="0" applyFont="1" applyFill="1" applyBorder="1"/>
    <xf numFmtId="0" fontId="165" fillId="2" borderId="5" xfId="0" applyFont="1" applyFill="1" applyBorder="1"/>
    <xf numFmtId="0" fontId="167" fillId="0" borderId="5" xfId="0" applyFont="1" applyFill="1" applyBorder="1" applyAlignment="1">
      <alignment wrapText="1"/>
    </xf>
    <xf numFmtId="0" fontId="165" fillId="0" borderId="0" xfId="0" applyFont="1" applyFill="1" applyBorder="1"/>
    <xf numFmtId="0" fontId="165" fillId="0" borderId="0" xfId="0" applyFont="1" applyFill="1"/>
    <xf numFmtId="0" fontId="53" fillId="0" borderId="5" xfId="0" applyFont="1" applyFill="1" applyBorder="1" applyAlignment="1">
      <alignment horizontal="left" vertical="center" wrapText="1"/>
    </xf>
    <xf numFmtId="4" fontId="54" fillId="0" borderId="5" xfId="0" applyNumberFormat="1" applyFont="1" applyFill="1" applyBorder="1" applyAlignment="1">
      <alignment wrapText="1"/>
    </xf>
    <xf numFmtId="0" fontId="165" fillId="0" borderId="5" xfId="0" applyFont="1" applyFill="1" applyBorder="1" applyAlignment="1">
      <alignment horizontal="center"/>
    </xf>
    <xf numFmtId="0" fontId="166" fillId="0" borderId="5" xfId="0" applyFont="1" applyFill="1" applyBorder="1" applyAlignment="1">
      <alignment horizontal="right" vertical="center"/>
    </xf>
    <xf numFmtId="4" fontId="165" fillId="0" borderId="5" xfId="0" applyNumberFormat="1" applyFont="1" applyFill="1" applyBorder="1" applyAlignment="1">
      <alignment horizontal="center" wrapText="1"/>
    </xf>
    <xf numFmtId="166" fontId="165" fillId="2" borderId="5" xfId="0" applyNumberFormat="1" applyFont="1" applyFill="1" applyBorder="1" applyAlignment="1">
      <alignment horizontal="center"/>
    </xf>
    <xf numFmtId="165" fontId="165" fillId="2" borderId="5" xfId="0" applyNumberFormat="1" applyFont="1" applyFill="1" applyBorder="1" applyAlignment="1">
      <alignment horizontal="center"/>
    </xf>
    <xf numFmtId="4" fontId="165" fillId="12" borderId="6" xfId="0" applyNumberFormat="1" applyFont="1" applyFill="1" applyBorder="1" applyAlignment="1">
      <alignment horizontal="center"/>
    </xf>
    <xf numFmtId="4" fontId="165" fillId="0" borderId="0" xfId="0" applyNumberFormat="1" applyFont="1" applyFill="1" applyBorder="1"/>
    <xf numFmtId="0" fontId="166" fillId="0" borderId="5" xfId="0" applyFont="1" applyFill="1" applyBorder="1" applyAlignment="1">
      <alignment horizontal="right"/>
    </xf>
    <xf numFmtId="0" fontId="165" fillId="0" borderId="4" xfId="0" applyFont="1" applyFill="1" applyBorder="1" applyAlignment="1">
      <alignment horizontal="center"/>
    </xf>
    <xf numFmtId="4" fontId="167" fillId="0" borderId="4" xfId="0" applyNumberFormat="1" applyFont="1" applyFill="1" applyBorder="1" applyAlignment="1">
      <alignment horizontal="center" wrapText="1"/>
    </xf>
    <xf numFmtId="4" fontId="167" fillId="0" borderId="4" xfId="0" applyNumberFormat="1" applyFont="1" applyFill="1" applyBorder="1" applyAlignment="1">
      <alignment horizontal="center"/>
    </xf>
    <xf numFmtId="0" fontId="167" fillId="0" borderId="4" xfId="0" applyFont="1" applyFill="1" applyBorder="1" applyAlignment="1">
      <alignment horizontal="center"/>
    </xf>
    <xf numFmtId="0" fontId="165" fillId="7" borderId="4" xfId="0" applyFont="1" applyFill="1" applyBorder="1"/>
    <xf numFmtId="4" fontId="165" fillId="12" borderId="4" xfId="0" applyNumberFormat="1" applyFont="1" applyFill="1" applyBorder="1" applyAlignment="1">
      <alignment horizontal="center"/>
    </xf>
    <xf numFmtId="165" fontId="165" fillId="2" borderId="4" xfId="0" applyNumberFormat="1" applyFont="1" applyFill="1" applyBorder="1" applyAlignment="1">
      <alignment horizontal="center"/>
    </xf>
    <xf numFmtId="4" fontId="165" fillId="2" borderId="4" xfId="0" applyNumberFormat="1" applyFont="1" applyFill="1" applyBorder="1" applyAlignment="1">
      <alignment horizontal="center"/>
    </xf>
    <xf numFmtId="0" fontId="167" fillId="0" borderId="4" xfId="0" applyFont="1" applyFill="1" applyBorder="1" applyAlignment="1">
      <alignment horizontal="center" wrapText="1"/>
    </xf>
    <xf numFmtId="4" fontId="165" fillId="12" borderId="42" xfId="0" applyNumberFormat="1" applyFont="1" applyFill="1" applyBorder="1" applyAlignment="1">
      <alignment horizontal="center"/>
    </xf>
    <xf numFmtId="0" fontId="167" fillId="0" borderId="4" xfId="0" applyFont="1" applyFill="1" applyBorder="1" applyAlignment="1">
      <alignment wrapText="1"/>
    </xf>
    <xf numFmtId="0" fontId="56" fillId="0" borderId="5" xfId="0" applyFont="1" applyFill="1" applyBorder="1" applyAlignment="1">
      <alignment horizontal="right" vertical="center"/>
    </xf>
    <xf numFmtId="0" fontId="52" fillId="0" borderId="4" xfId="0" applyFont="1" applyFill="1" applyBorder="1" applyAlignment="1">
      <alignment horizontal="center"/>
    </xf>
    <xf numFmtId="0" fontId="53" fillId="0" borderId="4" xfId="0" applyFont="1" applyFill="1" applyBorder="1" applyAlignment="1">
      <alignment horizontal="right"/>
    </xf>
    <xf numFmtId="4" fontId="52" fillId="0" borderId="4" xfId="0" applyNumberFormat="1" applyFont="1" applyFill="1" applyBorder="1" applyAlignment="1">
      <alignment horizontal="center"/>
    </xf>
    <xf numFmtId="4" fontId="54" fillId="0" borderId="4" xfId="0" applyNumberFormat="1" applyFont="1" applyFill="1" applyBorder="1" applyAlignment="1">
      <alignment horizontal="center" wrapText="1"/>
    </xf>
    <xf numFmtId="4" fontId="54" fillId="0" borderId="4" xfId="0" applyNumberFormat="1" applyFont="1" applyFill="1" applyBorder="1" applyAlignment="1">
      <alignment horizontal="center"/>
    </xf>
    <xf numFmtId="0" fontId="52" fillId="7" borderId="4" xfId="0" applyFont="1" applyFill="1" applyBorder="1"/>
    <xf numFmtId="165" fontId="52" fillId="12" borderId="4" xfId="0" applyNumberFormat="1" applyFont="1" applyFill="1" applyBorder="1" applyAlignment="1">
      <alignment horizontal="center"/>
    </xf>
    <xf numFmtId="4" fontId="58" fillId="12" borderId="4" xfId="0" applyNumberFormat="1" applyFont="1" applyFill="1" applyBorder="1" applyAlignment="1">
      <alignment horizontal="center"/>
    </xf>
    <xf numFmtId="0" fontId="52" fillId="12" borderId="4" xfId="0" applyFont="1" applyFill="1" applyBorder="1"/>
    <xf numFmtId="4" fontId="52" fillId="12" borderId="4" xfId="0" applyNumberFormat="1" applyFont="1" applyFill="1" applyBorder="1" applyAlignment="1">
      <alignment horizontal="center"/>
    </xf>
    <xf numFmtId="166" fontId="52" fillId="2" borderId="4" xfId="0" applyNumberFormat="1" applyFont="1" applyFill="1" applyBorder="1" applyAlignment="1">
      <alignment horizontal="center"/>
    </xf>
    <xf numFmtId="4" fontId="52" fillId="2" borderId="4" xfId="0" applyNumberFormat="1" applyFont="1" applyFill="1" applyBorder="1" applyAlignment="1">
      <alignment horizontal="center"/>
    </xf>
    <xf numFmtId="0" fontId="54" fillId="0" borderId="4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54" fillId="0" borderId="42" xfId="0" applyFont="1" applyFill="1" applyBorder="1" applyAlignment="1">
      <alignment horizontal="center" wrapText="1"/>
    </xf>
    <xf numFmtId="4" fontId="52" fillId="12" borderId="42" xfId="0" applyNumberFormat="1" applyFont="1" applyFill="1" applyBorder="1" applyAlignment="1">
      <alignment horizontal="center"/>
    </xf>
    <xf numFmtId="0" fontId="44" fillId="0" borderId="4" xfId="0" applyFont="1" applyFill="1" applyBorder="1" applyAlignment="1">
      <alignment horizontal="right" vertical="center"/>
    </xf>
    <xf numFmtId="165" fontId="8" fillId="12" borderId="4" xfId="0" applyNumberFormat="1" applyFont="1" applyFill="1" applyBorder="1" applyAlignment="1">
      <alignment horizontal="center" wrapText="1"/>
    </xf>
    <xf numFmtId="165" fontId="165" fillId="12" borderId="5" xfId="0" applyNumberFormat="1" applyFont="1" applyFill="1" applyBorder="1" applyAlignment="1">
      <alignment horizontal="center" wrapText="1"/>
    </xf>
    <xf numFmtId="165" fontId="26" fillId="12" borderId="5" xfId="0" applyNumberFormat="1" applyFont="1" applyFill="1" applyBorder="1" applyAlignment="1">
      <alignment horizontal="center" wrapText="1"/>
    </xf>
    <xf numFmtId="2" fontId="165" fillId="2" borderId="5" xfId="0" applyNumberFormat="1" applyFont="1" applyFill="1" applyBorder="1" applyAlignment="1">
      <alignment horizontal="center"/>
    </xf>
    <xf numFmtId="0" fontId="165" fillId="12" borderId="6" xfId="0" applyFont="1" applyFill="1" applyBorder="1"/>
    <xf numFmtId="0" fontId="165" fillId="2" borderId="5" xfId="0" applyFont="1" applyFill="1" applyBorder="1" applyAlignment="1">
      <alignment horizontal="center"/>
    </xf>
    <xf numFmtId="0" fontId="167" fillId="0" borderId="5" xfId="0" applyFont="1" applyFill="1" applyBorder="1"/>
    <xf numFmtId="4" fontId="168" fillId="12" borderId="5" xfId="0" applyNumberFormat="1" applyFont="1" applyFill="1" applyBorder="1" applyAlignment="1">
      <alignment horizontal="left"/>
    </xf>
    <xf numFmtId="4" fontId="167" fillId="12" borderId="5" xfId="0" applyNumberFormat="1" applyFont="1" applyFill="1" applyBorder="1" applyAlignment="1">
      <alignment horizontal="center"/>
    </xf>
    <xf numFmtId="4" fontId="167" fillId="2" borderId="5" xfId="0" applyNumberFormat="1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 wrapText="1"/>
    </xf>
    <xf numFmtId="0" fontId="169" fillId="0" borderId="5" xfId="0" applyFont="1" applyFill="1" applyBorder="1" applyAlignment="1">
      <alignment horizontal="right"/>
    </xf>
    <xf numFmtId="177" fontId="52" fillId="2" borderId="5" xfId="0" applyNumberFormat="1" applyFont="1" applyFill="1" applyBorder="1" applyAlignment="1">
      <alignment horizontal="center"/>
    </xf>
    <xf numFmtId="166" fontId="54" fillId="12" borderId="5" xfId="0" applyNumberFormat="1" applyFont="1" applyFill="1" applyBorder="1" applyAlignment="1">
      <alignment horizontal="center"/>
    </xf>
    <xf numFmtId="0" fontId="54" fillId="12" borderId="5" xfId="0" applyFont="1" applyFill="1" applyBorder="1" applyAlignment="1">
      <alignment horizontal="center"/>
    </xf>
    <xf numFmtId="0" fontId="170" fillId="0" borderId="0" xfId="0" applyFont="1" applyFill="1" applyBorder="1" applyAlignment="1">
      <alignment horizontal="center"/>
    </xf>
    <xf numFmtId="0" fontId="59" fillId="0" borderId="0" xfId="6" applyFill="1"/>
    <xf numFmtId="0" fontId="59" fillId="0" borderId="0" xfId="6" applyFill="1" applyAlignment="1">
      <alignment wrapText="1"/>
    </xf>
    <xf numFmtId="14" fontId="1" fillId="0" borderId="5" xfId="0" applyNumberFormat="1" applyFont="1" applyBorder="1" applyAlignment="1">
      <alignment horizontal="center" wrapText="1"/>
    </xf>
    <xf numFmtId="0" fontId="25" fillId="11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5" fillId="13" borderId="5" xfId="0" applyFont="1" applyFill="1" applyBorder="1" applyAlignment="1"/>
    <xf numFmtId="4" fontId="26" fillId="0" borderId="0" xfId="0" applyNumberFormat="1" applyFont="1" applyFill="1" applyBorder="1"/>
    <xf numFmtId="2" fontId="49" fillId="2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0" fillId="13" borderId="5" xfId="0" applyFont="1" applyFill="1" applyBorder="1" applyAlignment="1"/>
    <xf numFmtId="4" fontId="163" fillId="7" borderId="5" xfId="0" applyNumberFormat="1" applyFont="1" applyFill="1" applyBorder="1" applyAlignment="1">
      <alignment horizontal="center"/>
    </xf>
    <xf numFmtId="4" fontId="173" fillId="12" borderId="5" xfId="0" applyNumberFormat="1" applyFont="1" applyFill="1" applyBorder="1" applyAlignment="1">
      <alignment horizontal="center"/>
    </xf>
    <xf numFmtId="165" fontId="8" fillId="12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54" fillId="0" borderId="5" xfId="0" applyFont="1" applyBorder="1" applyAlignment="1">
      <alignment horizontal="center" wrapText="1"/>
    </xf>
    <xf numFmtId="0" fontId="54" fillId="0" borderId="5" xfId="0" applyFont="1" applyBorder="1" applyAlignment="1">
      <alignment horizontal="center"/>
    </xf>
    <xf numFmtId="0" fontId="52" fillId="0" borderId="0" xfId="0" applyFont="1"/>
    <xf numFmtId="0" fontId="52" fillId="0" borderId="0" xfId="0" applyFont="1" applyBorder="1"/>
    <xf numFmtId="4" fontId="23" fillId="0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23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/>
    </xf>
    <xf numFmtId="0" fontId="10" fillId="10" borderId="5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13" borderId="5" xfId="0" applyFont="1" applyFill="1" applyBorder="1" applyAlignment="1">
      <alignment horizontal="left"/>
    </xf>
    <xf numFmtId="0" fontId="44" fillId="0" borderId="5" xfId="0" applyFont="1" applyFill="1" applyBorder="1" applyAlignment="1">
      <alignment horizontal="left" vertical="center"/>
    </xf>
    <xf numFmtId="0" fontId="53" fillId="0" borderId="5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/>
    </xf>
    <xf numFmtId="4" fontId="0" fillId="12" borderId="5" xfId="0" applyNumberFormat="1" applyFont="1" applyFill="1" applyBorder="1" applyAlignment="1">
      <alignment horizontal="center"/>
    </xf>
    <xf numFmtId="4" fontId="0" fillId="2" borderId="5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4" fontId="50" fillId="0" borderId="5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61" borderId="7" xfId="0" applyNumberFormat="1" applyFont="1" applyFill="1" applyBorder="1" applyAlignment="1">
      <alignment horizontal="center"/>
    </xf>
    <xf numFmtId="166" fontId="8" fillId="62" borderId="7" xfId="0" applyNumberFormat="1" applyFont="1" applyFill="1" applyBorder="1" applyAlignment="1">
      <alignment horizontal="center"/>
    </xf>
    <xf numFmtId="4" fontId="8" fillId="62" borderId="7" xfId="0" applyNumberFormat="1" applyFont="1" applyFill="1" applyBorder="1" applyAlignment="1">
      <alignment horizontal="center"/>
    </xf>
    <xf numFmtId="4" fontId="23" fillId="0" borderId="7" xfId="0" applyNumberFormat="1" applyFont="1" applyBorder="1" applyAlignment="1">
      <alignment horizontal="center"/>
    </xf>
    <xf numFmtId="0" fontId="50" fillId="13" borderId="5" xfId="0" applyFont="1" applyFill="1" applyBorder="1" applyAlignment="1">
      <alignment horizontal="left"/>
    </xf>
    <xf numFmtId="4" fontId="1" fillId="0" borderId="4" xfId="0" applyNumberFormat="1" applyFont="1" applyFill="1" applyBorder="1"/>
    <xf numFmtId="4" fontId="0" fillId="0" borderId="4" xfId="0" applyNumberFormat="1" applyFill="1" applyBorder="1"/>
    <xf numFmtId="0" fontId="36" fillId="0" borderId="5" xfId="0" applyFont="1" applyFill="1" applyBorder="1" applyAlignment="1">
      <alignment horizontal="left"/>
    </xf>
    <xf numFmtId="4" fontId="49" fillId="0" borderId="5" xfId="0" applyNumberFormat="1" applyFont="1" applyBorder="1" applyAlignment="1">
      <alignment horizontal="center"/>
    </xf>
    <xf numFmtId="4" fontId="49" fillId="0" borderId="7" xfId="0" applyNumberFormat="1" applyFont="1" applyBorder="1" applyAlignment="1">
      <alignment horizontal="center"/>
    </xf>
    <xf numFmtId="4" fontId="0" fillId="0" borderId="5" xfId="0" applyNumberFormat="1" applyFont="1" applyFill="1" applyBorder="1" applyAlignment="1">
      <alignment horizontal="center" vertical="center"/>
    </xf>
    <xf numFmtId="4" fontId="175" fillId="0" borderId="5" xfId="0" applyNumberFormat="1" applyFont="1" applyBorder="1" applyAlignment="1">
      <alignment horizontal="center"/>
    </xf>
    <xf numFmtId="4" fontId="175" fillId="0" borderId="7" xfId="0" applyNumberFormat="1" applyFont="1" applyBorder="1" applyAlignment="1">
      <alignment horizontal="center"/>
    </xf>
    <xf numFmtId="4" fontId="175" fillId="61" borderId="7" xfId="0" applyNumberFormat="1" applyFont="1" applyFill="1" applyBorder="1" applyAlignment="1">
      <alignment horizontal="center"/>
    </xf>
    <xf numFmtId="165" fontId="175" fillId="62" borderId="7" xfId="0" applyNumberFormat="1" applyFont="1" applyFill="1" applyBorder="1" applyAlignment="1">
      <alignment horizontal="center"/>
    </xf>
    <xf numFmtId="4" fontId="175" fillId="62" borderId="7" xfId="0" applyNumberFormat="1" applyFont="1" applyFill="1" applyBorder="1" applyAlignment="1">
      <alignment horizontal="center"/>
    </xf>
    <xf numFmtId="14" fontId="54" fillId="0" borderId="5" xfId="0" applyNumberFormat="1" applyFont="1" applyFill="1" applyBorder="1" applyAlignment="1">
      <alignment horizontal="center"/>
    </xf>
    <xf numFmtId="4" fontId="55" fillId="0" borderId="5" xfId="0" applyNumberFormat="1" applyFont="1" applyBorder="1" applyAlignment="1">
      <alignment horizontal="center"/>
    </xf>
    <xf numFmtId="4" fontId="55" fillId="0" borderId="7" xfId="0" applyNumberFormat="1" applyFont="1" applyBorder="1" applyAlignment="1">
      <alignment horizontal="center"/>
    </xf>
    <xf numFmtId="4" fontId="54" fillId="0" borderId="5" xfId="0" applyNumberFormat="1" applyFont="1" applyBorder="1" applyAlignment="1">
      <alignment horizontal="center"/>
    </xf>
    <xf numFmtId="165" fontId="19" fillId="13" borderId="5" xfId="0" applyNumberFormat="1" applyFont="1" applyFill="1" applyBorder="1" applyAlignment="1"/>
    <xf numFmtId="2" fontId="0" fillId="12" borderId="5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83" fontId="0" fillId="2" borderId="5" xfId="2541" applyFont="1" applyFill="1" applyBorder="1" applyAlignment="1">
      <alignment horizontal="left"/>
    </xf>
    <xf numFmtId="0" fontId="0" fillId="0" borderId="0" xfId="0" applyFont="1"/>
    <xf numFmtId="0" fontId="8" fillId="0" borderId="0" xfId="0" applyFont="1" applyFill="1" applyBorder="1" applyAlignment="1">
      <alignment horizontal="left"/>
    </xf>
    <xf numFmtId="0" fontId="59" fillId="0" borderId="0" xfId="6" applyFont="1" applyFill="1"/>
    <xf numFmtId="0" fontId="59" fillId="0" borderId="0" xfId="6" applyFont="1" applyFill="1" applyAlignment="1">
      <alignment wrapText="1"/>
    </xf>
    <xf numFmtId="0" fontId="0" fillId="0" borderId="0" xfId="0" applyFont="1" applyBorder="1"/>
    <xf numFmtId="0" fontId="20" fillId="5" borderId="5" xfId="0" applyFont="1" applyFill="1" applyBorder="1"/>
    <xf numFmtId="0" fontId="51" fillId="5" borderId="5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1" fillId="0" borderId="5" xfId="0" applyNumberFormat="1" applyFont="1" applyBorder="1" applyAlignment="1">
      <alignment horizontal="left"/>
    </xf>
    <xf numFmtId="4" fontId="1" fillId="2" borderId="6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0" fontId="19" fillId="8" borderId="57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59" xfId="0" applyFont="1" applyFill="1" applyBorder="1" applyAlignment="1">
      <alignment horizontal="center" vertical="center" wrapText="1"/>
    </xf>
    <xf numFmtId="0" fontId="17" fillId="9" borderId="55" xfId="0" applyFont="1" applyFill="1" applyBorder="1" applyAlignment="1">
      <alignment horizontal="center" vertical="center" wrapText="1"/>
    </xf>
    <xf numFmtId="0" fontId="17" fillId="9" borderId="56" xfId="0" applyFont="1" applyFill="1" applyBorder="1" applyAlignment="1">
      <alignment horizontal="center" vertical="center" wrapText="1"/>
    </xf>
    <xf numFmtId="0" fontId="17" fillId="9" borderId="57" xfId="0" applyFont="1" applyFill="1" applyBorder="1" applyAlignment="1">
      <alignment horizontal="center" vertical="center" wrapText="1"/>
    </xf>
    <xf numFmtId="14" fontId="1" fillId="8" borderId="23" xfId="0" applyNumberFormat="1" applyFont="1" applyFill="1" applyBorder="1" applyAlignment="1">
      <alignment horizontal="center" vertical="center" wrapText="1"/>
    </xf>
    <xf numFmtId="14" fontId="1" fillId="8" borderId="2" xfId="0" applyNumberFormat="1" applyFont="1" applyFill="1" applyBorder="1" applyAlignment="1">
      <alignment horizontal="center" vertical="center" wrapText="1"/>
    </xf>
    <xf numFmtId="14" fontId="1" fillId="8" borderId="47" xfId="0" applyNumberFormat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37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 wrapText="1"/>
    </xf>
    <xf numFmtId="14" fontId="1" fillId="8" borderId="24" xfId="0" applyNumberFormat="1" applyFont="1" applyFill="1" applyBorder="1" applyAlignment="1">
      <alignment horizontal="center" vertical="center" wrapText="1"/>
    </xf>
    <xf numFmtId="14" fontId="1" fillId="8" borderId="38" xfId="0" applyNumberFormat="1" applyFont="1" applyFill="1" applyBorder="1" applyAlignment="1">
      <alignment horizontal="center" vertical="center" wrapText="1"/>
    </xf>
    <xf numFmtId="14" fontId="1" fillId="8" borderId="48" xfId="0" applyNumberFormat="1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9" borderId="32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14" fontId="17" fillId="8" borderId="19" xfId="0" applyNumberFormat="1" applyFont="1" applyFill="1" applyBorder="1" applyAlignment="1">
      <alignment horizontal="center" vertical="center" wrapText="1"/>
    </xf>
    <xf numFmtId="14" fontId="17" fillId="8" borderId="20" xfId="0" applyNumberFormat="1" applyFont="1" applyFill="1" applyBorder="1" applyAlignment="1">
      <alignment horizontal="center" vertical="center" wrapText="1"/>
    </xf>
    <xf numFmtId="14" fontId="17" fillId="8" borderId="21" xfId="0" applyNumberFormat="1" applyFont="1" applyFill="1" applyBorder="1" applyAlignment="1">
      <alignment horizontal="center" vertical="center" wrapText="1"/>
    </xf>
    <xf numFmtId="14" fontId="17" fillId="8" borderId="32" xfId="0" applyNumberFormat="1" applyFont="1" applyFill="1" applyBorder="1" applyAlignment="1">
      <alignment horizontal="center" vertical="center" wrapText="1"/>
    </xf>
    <xf numFmtId="14" fontId="17" fillId="8" borderId="11" xfId="0" applyNumberFormat="1" applyFont="1" applyFill="1" applyBorder="1" applyAlignment="1">
      <alignment horizontal="center" vertical="center" wrapText="1"/>
    </xf>
    <xf numFmtId="14" fontId="17" fillId="8" borderId="33" xfId="0" applyNumberFormat="1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17" fillId="11" borderId="13" xfId="0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1" borderId="47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52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39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37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33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0" fillId="10" borderId="41" xfId="0" applyFont="1" applyFill="1" applyBorder="1" applyAlignment="1">
      <alignment horizontal="center" vertical="center" wrapText="1"/>
    </xf>
    <xf numFmtId="0" fontId="20" fillId="10" borderId="36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 wrapText="1"/>
    </xf>
    <xf numFmtId="0" fontId="1" fillId="10" borderId="40" xfId="0" applyFont="1" applyFill="1" applyBorder="1" applyAlignment="1">
      <alignment horizontal="center" vertical="center" wrapText="1"/>
    </xf>
    <xf numFmtId="0" fontId="1" fillId="10" borderId="49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10" borderId="48" xfId="0" applyFont="1" applyFill="1" applyBorder="1" applyAlignment="1">
      <alignment horizontal="center" vertical="center"/>
    </xf>
    <xf numFmtId="0" fontId="17" fillId="11" borderId="32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7" fillId="11" borderId="3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45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45" xfId="0" applyFont="1" applyFill="1" applyBorder="1" applyAlignment="1">
      <alignment horizontal="center" vertical="center" wrapText="1"/>
    </xf>
    <xf numFmtId="0" fontId="20" fillId="11" borderId="42" xfId="0" applyFont="1" applyFill="1" applyBorder="1" applyAlignment="1">
      <alignment horizontal="center" vertical="center" wrapText="1"/>
    </xf>
    <xf numFmtId="0" fontId="20" fillId="11" borderId="39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37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1" borderId="33" xfId="0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17" fillId="10" borderId="30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45" xfId="0" applyFont="1" applyFill="1" applyBorder="1" applyAlignment="1">
      <alignment horizontal="center" vertical="center" wrapText="1"/>
    </xf>
    <xf numFmtId="0" fontId="23" fillId="10" borderId="27" xfId="0" applyFont="1" applyFill="1" applyBorder="1" applyAlignment="1">
      <alignment horizontal="center" vertical="center" wrapText="1"/>
    </xf>
    <xf numFmtId="0" fontId="23" fillId="10" borderId="35" xfId="0" applyFont="1" applyFill="1" applyBorder="1" applyAlignment="1">
      <alignment horizontal="center" vertical="center" wrapText="1"/>
    </xf>
    <xf numFmtId="0" fontId="23" fillId="10" borderId="46" xfId="0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6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35" xfId="0" applyFont="1" applyFill="1" applyBorder="1" applyAlignment="1">
      <alignment horizontal="center" vertical="center" wrapText="1"/>
    </xf>
    <xf numFmtId="0" fontId="20" fillId="10" borderId="34" xfId="0" applyFont="1" applyFill="1" applyBorder="1" applyAlignment="1">
      <alignment horizontal="center" vertical="center" wrapText="1"/>
    </xf>
    <xf numFmtId="0" fontId="20" fillId="11" borderId="41" xfId="0" applyFont="1" applyFill="1" applyBorder="1" applyAlignment="1">
      <alignment horizontal="center" vertical="center" wrapText="1"/>
    </xf>
    <xf numFmtId="0" fontId="20" fillId="11" borderId="36" xfId="0" applyFont="1" applyFill="1" applyBorder="1" applyAlignment="1">
      <alignment horizontal="center" vertical="center" wrapText="1"/>
    </xf>
    <xf numFmtId="0" fontId="20" fillId="11" borderId="32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/>
    </xf>
    <xf numFmtId="166" fontId="8" fillId="12" borderId="5" xfId="0" applyNumberFormat="1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7" fillId="8" borderId="6" xfId="0" applyNumberFormat="1" applyFont="1" applyFill="1" applyBorder="1" applyAlignment="1">
      <alignment horizontal="center" vertical="center" wrapText="1"/>
    </xf>
    <xf numFmtId="0" fontId="17" fillId="8" borderId="7" xfId="0" applyNumberFormat="1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7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9" borderId="48" xfId="0" applyFont="1" applyFill="1" applyBorder="1" applyAlignment="1">
      <alignment horizontal="center" vertical="center"/>
    </xf>
    <xf numFmtId="0" fontId="23" fillId="10" borderId="27" xfId="0" applyFont="1" applyFill="1" applyBorder="1" applyAlignment="1">
      <alignment horizontal="center" vertical="center"/>
    </xf>
    <xf numFmtId="0" fontId="23" fillId="10" borderId="35" xfId="0" applyFont="1" applyFill="1" applyBorder="1" applyAlignment="1">
      <alignment horizontal="center" vertical="center"/>
    </xf>
    <xf numFmtId="0" fontId="23" fillId="10" borderId="46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66" fontId="24" fillId="12" borderId="45" xfId="0" applyNumberFormat="1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/>
    </xf>
    <xf numFmtId="0" fontId="19" fillId="13" borderId="5" xfId="0" applyFont="1" applyFill="1" applyBorder="1" applyAlignment="1">
      <alignment horizontal="center"/>
    </xf>
    <xf numFmtId="166" fontId="24" fillId="2" borderId="45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4" fontId="23" fillId="0" borderId="6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14" fontId="17" fillId="8" borderId="6" xfId="0" applyNumberFormat="1" applyFont="1" applyFill="1" applyBorder="1" applyAlignment="1">
      <alignment horizontal="center" vertical="center" wrapText="1"/>
    </xf>
    <xf numFmtId="14" fontId="17" fillId="8" borderId="8" xfId="0" applyNumberFormat="1" applyFont="1" applyFill="1" applyBorder="1" applyAlignment="1">
      <alignment horizontal="center" vertical="center" wrapText="1"/>
    </xf>
    <xf numFmtId="14" fontId="17" fillId="8" borderId="7" xfId="0" applyNumberFormat="1" applyFont="1" applyFill="1" applyBorder="1" applyAlignment="1">
      <alignment horizontal="center" vertical="center" wrapText="1"/>
    </xf>
    <xf numFmtId="14" fontId="17" fillId="8" borderId="54" xfId="0" applyNumberFormat="1" applyFont="1" applyFill="1" applyBorder="1" applyAlignment="1">
      <alignment horizontal="center" vertical="center" wrapText="1"/>
    </xf>
    <xf numFmtId="0" fontId="17" fillId="8" borderId="54" xfId="0" applyNumberFormat="1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24" fillId="0" borderId="5" xfId="0" applyFont="1" applyFill="1" applyBorder="1" applyAlignment="1">
      <alignment horizontal="left"/>
    </xf>
    <xf numFmtId="0" fontId="20" fillId="10" borderId="42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 wrapText="1"/>
    </xf>
    <xf numFmtId="14" fontId="23" fillId="8" borderId="5" xfId="0" applyNumberFormat="1" applyFont="1" applyFill="1" applyBorder="1" applyAlignment="1">
      <alignment horizontal="center" vertical="center" wrapText="1"/>
    </xf>
    <xf numFmtId="14" fontId="23" fillId="8" borderId="45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9" fillId="8" borderId="5" xfId="0" applyNumberFormat="1" applyFont="1" applyFill="1" applyBorder="1" applyAlignment="1">
      <alignment horizontal="center" vertical="center" wrapText="1"/>
    </xf>
    <xf numFmtId="0" fontId="19" fillId="8" borderId="6" xfId="0" applyNumberFormat="1" applyFont="1" applyFill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4" fontId="19" fillId="8" borderId="5" xfId="0" applyNumberFormat="1" applyFont="1" applyFill="1" applyBorder="1" applyAlignment="1">
      <alignment horizontal="center" vertical="center" wrapText="1"/>
    </xf>
    <xf numFmtId="0" fontId="23" fillId="11" borderId="23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47" xfId="0" applyFont="1" applyFill="1" applyBorder="1" applyAlignment="1">
      <alignment horizontal="center" vertical="center" wrapText="1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3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4" fontId="1" fillId="8" borderId="5" xfId="0" applyNumberFormat="1" applyFont="1" applyFill="1" applyBorder="1" applyAlignment="1">
      <alignment horizontal="center" vertical="center" wrapText="1"/>
    </xf>
    <xf numFmtId="14" fontId="1" fillId="8" borderId="45" xfId="0" applyNumberFormat="1" applyFont="1" applyFill="1" applyBorder="1" applyAlignment="1">
      <alignment horizontal="center" vertical="center" wrapText="1"/>
    </xf>
    <xf numFmtId="14" fontId="1" fillId="8" borderId="60" xfId="0" applyNumberFormat="1" applyFont="1" applyFill="1" applyBorder="1" applyAlignment="1">
      <alignment horizontal="center" vertical="center" wrapText="1"/>
    </xf>
    <xf numFmtId="14" fontId="1" fillId="8" borderId="35" xfId="0" applyNumberFormat="1" applyFont="1" applyFill="1" applyBorder="1" applyAlignment="1">
      <alignment horizontal="center" vertical="center" wrapText="1"/>
    </xf>
    <xf numFmtId="14" fontId="1" fillId="8" borderId="46" xfId="0" applyNumberFormat="1" applyFont="1" applyFill="1" applyBorder="1" applyAlignment="1">
      <alignment horizontal="center" vertical="center" wrapText="1"/>
    </xf>
    <xf numFmtId="0" fontId="10" fillId="10" borderId="3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45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1" fontId="8" fillId="8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wrapText="1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0" fillId="7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 wrapText="1"/>
    </xf>
    <xf numFmtId="166" fontId="24" fillId="12" borderId="5" xfId="0" applyNumberFormat="1" applyFont="1" applyFill="1" applyBorder="1" applyAlignment="1">
      <alignment horizontal="center" vertical="center" wrapText="1"/>
    </xf>
    <xf numFmtId="166" fontId="24" fillId="2" borderId="5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3" fillId="8" borderId="4" xfId="0" applyNumberFormat="1" applyFont="1" applyFill="1" applyBorder="1" applyAlignment="1">
      <alignment horizontal="center" vertical="center" wrapText="1"/>
    </xf>
    <xf numFmtId="0" fontId="23" fillId="8" borderId="2" xfId="0" applyNumberFormat="1" applyFont="1" applyFill="1" applyBorder="1" applyAlignment="1">
      <alignment horizontal="center" vertical="center" wrapText="1"/>
    </xf>
    <xf numFmtId="0" fontId="23" fillId="8" borderId="1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</cellXfs>
  <cellStyles count="2542">
    <cellStyle name="_9 мес ДЭ ПФП ДПН на 2006г с разбивкой по кварталам от 28.02.06г" xfId="7"/>
    <cellStyle name="_Copy of ДРСК_1" xfId="8"/>
    <cellStyle name="_CPI foodimp" xfId="9"/>
    <cellStyle name="_Ltre01Лесозав." xfId="10"/>
    <cellStyle name="_macro 2012 var 1" xfId="11"/>
    <cellStyle name="_v-2013-2030- 2b17.01.11Нах-cpiнов. курс inn 1-2-Е1xls" xfId="12"/>
    <cellStyle name="_авансы" xfId="13"/>
    <cellStyle name="_АРМ_БП_АО Сахэнерго 1" xfId="14"/>
    <cellStyle name="_АРМ_БП_АО Сахэнерго и ТЭП на 2006 г" xfId="15"/>
    <cellStyle name="_АРМ_БП_АО Сахэнерго под факт2004 г." xfId="16"/>
    <cellStyle name="_АРМ_БП_АО Сахэнерго утвержденный  Кср лик див" xfId="17"/>
    <cellStyle name="_АРМ_БП_АО-энерго_V41_обработан_06.05.2005" xfId="18"/>
    <cellStyle name="_Баланс  прогнозный 2 квартал" xfId="19"/>
    <cellStyle name="_Баланс 2005г прогнозный 2 квартал" xfId="20"/>
    <cellStyle name="_Книга1" xfId="21"/>
    <cellStyle name="_Корректировка инвестиц. программы по итогам 4 месяцев (2)" xfId="22"/>
    <cellStyle name="_Модель - 2(23)" xfId="23"/>
    <cellStyle name="_Приложение 1,2" xfId="24"/>
    <cellStyle name="_Приложение 7" xfId="25"/>
    <cellStyle name="_Приложение 7 доход расход слайды2 (1)" xfId="26"/>
    <cellStyle name="_Приложение 7 доход слайд" xfId="27"/>
    <cellStyle name="_Приложения по инвестициям на 2006г" xfId="28"/>
    <cellStyle name="_Приложения по инвестициям на 2006г корректировка" xfId="29"/>
    <cellStyle name="_Приложения по инвестициям на 2006г корректировка 08.09" xfId="30"/>
    <cellStyle name="_Приложения по инвестициям на 2006годминим" xfId="31"/>
    <cellStyle name="_Приложения по инвестициям на 2006годминим новая" xfId="32"/>
    <cellStyle name="_птс- БП-2006 ОАО,СКК- 01.09.05" xfId="33"/>
    <cellStyle name="_ПФП_1_4кв._2006г" xfId="34"/>
    <cellStyle name="_ПФР 2005г" xfId="35"/>
    <cellStyle name="_Ремонт 2006" xfId="36"/>
    <cellStyle name="_с фактом" xfId="37"/>
    <cellStyle name="_с фактом (1)" xfId="38"/>
    <cellStyle name="_Сб-macro 2020" xfId="39"/>
    <cellStyle name="_Сравнение Бюджета с РЭКом_16.11" xfId="40"/>
    <cellStyle name="_Сравнения от 09.05.06 г. поквартальные листы" xfId="41"/>
    <cellStyle name="_ТЭП" xfId="42"/>
    <cellStyle name="_Тэп ОАО Сахалинэнерго на 2006 года для совещания у Мясника" xfId="43"/>
    <cellStyle name="_ТЭП, баланс, ремонтная программа, инвестиции, ПУИ, расчет дивидендов" xfId="44"/>
    <cellStyle name="_форма_10_1" xfId="45"/>
    <cellStyle name="_форма_11_1" xfId="46"/>
    <cellStyle name="_форма_3_1" xfId="47"/>
    <cellStyle name="_форма_4_1" xfId="48"/>
    <cellStyle name="_форма_5_1" xfId="49"/>
    <cellStyle name="_Формы для ФАО за 9 мес.2006 г." xfId="50"/>
    <cellStyle name="_экслуатационные Сахэнерго 2005 корректировка" xfId="51"/>
    <cellStyle name="_Эксплуатационные для Е.Т. вредной но симпотишной" xfId="52"/>
    <cellStyle name="”€ќђќ‘ћ‚›‰" xfId="53"/>
    <cellStyle name="”€ќђќ‘ћ‚›‰ 2" xfId="54"/>
    <cellStyle name="”€љ‘€ђћ‚ђќќ›‰" xfId="55"/>
    <cellStyle name="”€љ‘€ђћ‚ђќќ›‰ 2" xfId="56"/>
    <cellStyle name="”ќђќ‘ћ‚›‰" xfId="57"/>
    <cellStyle name="”ќђќ‘ћ‚›‰ 2" xfId="58"/>
    <cellStyle name="”љ‘ђћ‚ђќќ›‰" xfId="59"/>
    <cellStyle name="”љ‘ђћ‚ђќќ›‰ 2" xfId="60"/>
    <cellStyle name="„…ќ…†ќ›‰" xfId="61"/>
    <cellStyle name="„…ќ…†ќ›‰ 2" xfId="62"/>
    <cellStyle name="„ђ’ђ" xfId="63"/>
    <cellStyle name="€’ћѓћ‚›‰" xfId="64"/>
    <cellStyle name="€’ћѓћ‚›‰ 2" xfId="65"/>
    <cellStyle name="‡ђѓћ‹ћ‚ћљ1" xfId="66"/>
    <cellStyle name="‡ђѓћ‹ћ‚ћљ1 2" xfId="67"/>
    <cellStyle name="‡ђѓћ‹ћ‚ћљ2" xfId="68"/>
    <cellStyle name="‡ђѓћ‹ћ‚ћљ2 2" xfId="69"/>
    <cellStyle name="’ћѓћ‚›‰" xfId="70"/>
    <cellStyle name="’ћѓћ‚›‰ 2" xfId="71"/>
    <cellStyle name="1Normal" xfId="72"/>
    <cellStyle name="20% - Акцент1 2" xfId="73"/>
    <cellStyle name="20% — акцент1 2" xfId="74"/>
    <cellStyle name="20% - Акцент1 3" xfId="75"/>
    <cellStyle name="20% — акцент1 3" xfId="76"/>
    <cellStyle name="20% - Акцент1 4" xfId="77"/>
    <cellStyle name="20% — акцент1 4" xfId="78"/>
    <cellStyle name="20% — акцент1 5" xfId="79"/>
    <cellStyle name="20% — акцент1 6" xfId="80"/>
    <cellStyle name="20% - Акцент2 2" xfId="81"/>
    <cellStyle name="20% — акцент2 2" xfId="82"/>
    <cellStyle name="20% - Акцент2 3" xfId="83"/>
    <cellStyle name="20% — акцент2 3" xfId="84"/>
    <cellStyle name="20% - Акцент2 4" xfId="85"/>
    <cellStyle name="20% — акцент2 4" xfId="86"/>
    <cellStyle name="20% — акцент2 5" xfId="87"/>
    <cellStyle name="20% — акцент2 6" xfId="88"/>
    <cellStyle name="20% - Акцент3 2" xfId="89"/>
    <cellStyle name="20% — акцент3 2" xfId="90"/>
    <cellStyle name="20% - Акцент3 3" xfId="91"/>
    <cellStyle name="20% — акцент3 3" xfId="92"/>
    <cellStyle name="20% - Акцент3 4" xfId="93"/>
    <cellStyle name="20% — акцент3 4" xfId="94"/>
    <cellStyle name="20% — акцент3 5" xfId="95"/>
    <cellStyle name="20% — акцент3 6" xfId="96"/>
    <cellStyle name="20% - Акцент4 2" xfId="97"/>
    <cellStyle name="20% — акцент4 2" xfId="98"/>
    <cellStyle name="20% - Акцент4 3" xfId="99"/>
    <cellStyle name="20% — акцент4 3" xfId="100"/>
    <cellStyle name="20% - Акцент4 4" xfId="101"/>
    <cellStyle name="20% — акцент4 4" xfId="102"/>
    <cellStyle name="20% — акцент4 5" xfId="103"/>
    <cellStyle name="20% — акцент4 6" xfId="104"/>
    <cellStyle name="20% - Акцент5 2" xfId="105"/>
    <cellStyle name="20% — акцент5 2" xfId="106"/>
    <cellStyle name="20% - Акцент5 3" xfId="107"/>
    <cellStyle name="20% — акцент5 3" xfId="108"/>
    <cellStyle name="20% - Акцент5 4" xfId="109"/>
    <cellStyle name="20% — акцент5 4" xfId="110"/>
    <cellStyle name="20% — акцент5 5" xfId="111"/>
    <cellStyle name="20% — акцент5 6" xfId="112"/>
    <cellStyle name="20% - Акцент6 2" xfId="113"/>
    <cellStyle name="20% — акцент6 2" xfId="114"/>
    <cellStyle name="20% - Акцент6 3" xfId="115"/>
    <cellStyle name="20% — акцент6 3" xfId="116"/>
    <cellStyle name="20% - Акцент6 4" xfId="117"/>
    <cellStyle name="20% — акцент6 4" xfId="118"/>
    <cellStyle name="20% — акцент6 5" xfId="119"/>
    <cellStyle name="20% — акцент6 6" xfId="120"/>
    <cellStyle name="40% - Акцент1 2" xfId="121"/>
    <cellStyle name="40% — акцент1 2" xfId="122"/>
    <cellStyle name="40% - Акцент1 3" xfId="123"/>
    <cellStyle name="40% — акцент1 3" xfId="124"/>
    <cellStyle name="40% - Акцент1 4" xfId="125"/>
    <cellStyle name="40% — акцент1 4" xfId="126"/>
    <cellStyle name="40% — акцент1 5" xfId="127"/>
    <cellStyle name="40% — акцент1 6" xfId="128"/>
    <cellStyle name="40% - Акцент2 2" xfId="129"/>
    <cellStyle name="40% — акцент2 2" xfId="130"/>
    <cellStyle name="40% - Акцент2 3" xfId="131"/>
    <cellStyle name="40% — акцент2 3" xfId="132"/>
    <cellStyle name="40% - Акцент2 4" xfId="133"/>
    <cellStyle name="40% — акцент2 4" xfId="134"/>
    <cellStyle name="40% — акцент2 5" xfId="135"/>
    <cellStyle name="40% — акцент2 6" xfId="136"/>
    <cellStyle name="40% - Акцент3 2" xfId="137"/>
    <cellStyle name="40% — акцент3 2" xfId="138"/>
    <cellStyle name="40% - Акцент3 3" xfId="139"/>
    <cellStyle name="40% — акцент3 3" xfId="140"/>
    <cellStyle name="40% - Акцент3 4" xfId="141"/>
    <cellStyle name="40% — акцент3 4" xfId="142"/>
    <cellStyle name="40% — акцент3 5" xfId="143"/>
    <cellStyle name="40% — акцент3 6" xfId="144"/>
    <cellStyle name="40% - Акцент4 2" xfId="145"/>
    <cellStyle name="40% — акцент4 2" xfId="146"/>
    <cellStyle name="40% - Акцент4 3" xfId="147"/>
    <cellStyle name="40% — акцент4 3" xfId="148"/>
    <cellStyle name="40% - Акцент4 4" xfId="149"/>
    <cellStyle name="40% — акцент4 4" xfId="150"/>
    <cellStyle name="40% — акцент4 5" xfId="151"/>
    <cellStyle name="40% — акцент4 6" xfId="152"/>
    <cellStyle name="40% - Акцент5 2" xfId="153"/>
    <cellStyle name="40% — акцент5 2" xfId="154"/>
    <cellStyle name="40% - Акцент5 3" xfId="155"/>
    <cellStyle name="40% — акцент5 3" xfId="156"/>
    <cellStyle name="40% - Акцент5 4" xfId="157"/>
    <cellStyle name="40% — акцент5 4" xfId="158"/>
    <cellStyle name="40% — акцент5 5" xfId="159"/>
    <cellStyle name="40% — акцент5 6" xfId="160"/>
    <cellStyle name="40% - Акцент6 2" xfId="161"/>
    <cellStyle name="40% — акцент6 2" xfId="162"/>
    <cellStyle name="40% - Акцент6 3" xfId="163"/>
    <cellStyle name="40% — акцент6 3" xfId="164"/>
    <cellStyle name="40% - Акцент6 4" xfId="165"/>
    <cellStyle name="40% — акцент6 4" xfId="166"/>
    <cellStyle name="40% — акцент6 5" xfId="167"/>
    <cellStyle name="40% — акцент6 6" xfId="168"/>
    <cellStyle name="60% - Акцент1 2" xfId="169"/>
    <cellStyle name="60% — акцент1 2" xfId="170"/>
    <cellStyle name="60% - Акцент1 3" xfId="171"/>
    <cellStyle name="60% — акцент1 3" xfId="172"/>
    <cellStyle name="60% - Акцент1 4" xfId="173"/>
    <cellStyle name="60% — акцент1 4" xfId="174"/>
    <cellStyle name="60% — акцент1 5" xfId="175"/>
    <cellStyle name="60% — акцент1 6" xfId="176"/>
    <cellStyle name="60% - Акцент2 2" xfId="177"/>
    <cellStyle name="60% — акцент2 2" xfId="178"/>
    <cellStyle name="60% - Акцент2 3" xfId="179"/>
    <cellStyle name="60% — акцент2 3" xfId="180"/>
    <cellStyle name="60% - Акцент2 4" xfId="181"/>
    <cellStyle name="60% — акцент2 4" xfId="182"/>
    <cellStyle name="60% — акцент2 5" xfId="183"/>
    <cellStyle name="60% — акцент2 6" xfId="184"/>
    <cellStyle name="60% - Акцент3 2" xfId="185"/>
    <cellStyle name="60% — акцент3 2" xfId="186"/>
    <cellStyle name="60% - Акцент3 3" xfId="187"/>
    <cellStyle name="60% — акцент3 3" xfId="188"/>
    <cellStyle name="60% - Акцент3 4" xfId="189"/>
    <cellStyle name="60% — акцент3 4" xfId="190"/>
    <cellStyle name="60% — акцент3 5" xfId="191"/>
    <cellStyle name="60% — акцент3 6" xfId="192"/>
    <cellStyle name="60% - Акцент4 2" xfId="193"/>
    <cellStyle name="60% — акцент4 2" xfId="194"/>
    <cellStyle name="60% - Акцент4 3" xfId="195"/>
    <cellStyle name="60% — акцент4 3" xfId="196"/>
    <cellStyle name="60% - Акцент4 4" xfId="197"/>
    <cellStyle name="60% — акцент4 4" xfId="198"/>
    <cellStyle name="60% — акцент4 5" xfId="199"/>
    <cellStyle name="60% — акцент4 6" xfId="200"/>
    <cellStyle name="60% - Акцент5 2" xfId="201"/>
    <cellStyle name="60% — акцент5 2" xfId="202"/>
    <cellStyle name="60% - Акцент5 3" xfId="203"/>
    <cellStyle name="60% — акцент5 3" xfId="204"/>
    <cellStyle name="60% - Акцент5 4" xfId="205"/>
    <cellStyle name="60% — акцент5 4" xfId="206"/>
    <cellStyle name="60% — акцент5 5" xfId="207"/>
    <cellStyle name="60% — акцент5 6" xfId="208"/>
    <cellStyle name="60% - Акцент6 2" xfId="209"/>
    <cellStyle name="60% — акцент6 2" xfId="210"/>
    <cellStyle name="60% - Акцент6 3" xfId="211"/>
    <cellStyle name="60% — акцент6 3" xfId="212"/>
    <cellStyle name="60% - Акцент6 4" xfId="213"/>
    <cellStyle name="60% — акцент6 4" xfId="214"/>
    <cellStyle name="60% — акцент6 5" xfId="215"/>
    <cellStyle name="60% — акцент6 6" xfId="216"/>
    <cellStyle name="Comma [0]_irl tel sep5" xfId="217"/>
    <cellStyle name="Comma_irl tel sep5" xfId="218"/>
    <cellStyle name="Currency [0]" xfId="219"/>
    <cellStyle name="Currency_irl tel sep5" xfId="220"/>
    <cellStyle name="Euro" xfId="221"/>
    <cellStyle name="Excel Built-in Normal" xfId="222"/>
    <cellStyle name="Excel_BuiltIn_Hyperlink" xfId="223"/>
    <cellStyle name="F2" xfId="224"/>
    <cellStyle name="F3" xfId="225"/>
    <cellStyle name="F4" xfId="226"/>
    <cellStyle name="F5" xfId="227"/>
    <cellStyle name="F6" xfId="228"/>
    <cellStyle name="F7" xfId="229"/>
    <cellStyle name="F8" xfId="230"/>
    <cellStyle name="Heading" xfId="231"/>
    <cellStyle name="Heading1" xfId="232"/>
    <cellStyle name="Iau?iue1" xfId="233"/>
    <cellStyle name="Norma11l" xfId="234"/>
    <cellStyle name="Normal_16" xfId="235"/>
    <cellStyle name="Normal1" xfId="236"/>
    <cellStyle name="normбlnм_laroux" xfId="237"/>
    <cellStyle name="Ociriniaue [0]_5-C" xfId="238"/>
    <cellStyle name="Ociriniaue_5-C" xfId="239"/>
    <cellStyle name="oft Excel]_x000d__x000a_Comment=Строки open=/f добавляют пользовательские функции к списку Вставить функцию._x000d__x000a_Maximized=3_x000d__x000a_Basi" xfId="240"/>
    <cellStyle name="Price_Body" xfId="241"/>
    <cellStyle name="Result" xfId="242"/>
    <cellStyle name="Result2" xfId="243"/>
    <cellStyle name="SAPBEXaggData" xfId="244"/>
    <cellStyle name="SAPBEXaggDataEmph" xfId="245"/>
    <cellStyle name="SAPBEXaggItem" xfId="246"/>
    <cellStyle name="SAPBEXaggItemX" xfId="247"/>
    <cellStyle name="SAPBEXchaText" xfId="248"/>
    <cellStyle name="SAPBEXexcBad7" xfId="249"/>
    <cellStyle name="SAPBEXexcBad8" xfId="250"/>
    <cellStyle name="SAPBEXexcBad9" xfId="251"/>
    <cellStyle name="SAPBEXexcCritical4" xfId="252"/>
    <cellStyle name="SAPBEXexcCritical5" xfId="253"/>
    <cellStyle name="SAPBEXexcCritical6" xfId="254"/>
    <cellStyle name="SAPBEXexcGood1" xfId="255"/>
    <cellStyle name="SAPBEXexcGood2" xfId="256"/>
    <cellStyle name="SAPBEXexcGood3" xfId="257"/>
    <cellStyle name="SAPBEXfilterDrill" xfId="258"/>
    <cellStyle name="SAPBEXfilterItem" xfId="259"/>
    <cellStyle name="SAPBEXfilterText" xfId="260"/>
    <cellStyle name="SAPBEXformats" xfId="261"/>
    <cellStyle name="SAPBEXheaderItem" xfId="262"/>
    <cellStyle name="SAPBEXheaderText" xfId="263"/>
    <cellStyle name="SAPBEXHLevel0" xfId="264"/>
    <cellStyle name="SAPBEXHLevel0X" xfId="265"/>
    <cellStyle name="SAPBEXHLevel1" xfId="266"/>
    <cellStyle name="SAPBEXHLevel1X" xfId="267"/>
    <cellStyle name="SAPBEXHLevel2" xfId="268"/>
    <cellStyle name="SAPBEXHLevel2X" xfId="269"/>
    <cellStyle name="SAPBEXHLevel3" xfId="270"/>
    <cellStyle name="SAPBEXHLevel3X" xfId="271"/>
    <cellStyle name="SAPBEXresData" xfId="272"/>
    <cellStyle name="SAPBEXresDataEmph" xfId="273"/>
    <cellStyle name="SAPBEXresItem" xfId="274"/>
    <cellStyle name="SAPBEXresItemX" xfId="275"/>
    <cellStyle name="SAPBEXstdData" xfId="276"/>
    <cellStyle name="SAPBEXstdDataEmph" xfId="277"/>
    <cellStyle name="SAPBEXstdItem" xfId="278"/>
    <cellStyle name="SAPBEXstdItemX" xfId="279"/>
    <cellStyle name="SAPBEXtitle" xfId="280"/>
    <cellStyle name="SAPBEXundefined" xfId="281"/>
    <cellStyle name="SEM-BPS-data" xfId="282"/>
    <cellStyle name="SEM-BPS-head" xfId="283"/>
    <cellStyle name="SEM-BPS-headdata" xfId="284"/>
    <cellStyle name="SEM-BPS-headkey" xfId="285"/>
    <cellStyle name="SEM-BPS-input-on" xfId="286"/>
    <cellStyle name="SEM-BPS-key" xfId="287"/>
    <cellStyle name="SEM-BPS-sub1" xfId="288"/>
    <cellStyle name="SEM-BPS-sub2" xfId="289"/>
    <cellStyle name="SEM-BPS-total" xfId="290"/>
    <cellStyle name="styleColumnTitles" xfId="291"/>
    <cellStyle name="styleDateRange" xfId="292"/>
    <cellStyle name="styleHidden" xfId="293"/>
    <cellStyle name="styleNormal" xfId="294"/>
    <cellStyle name="styleSeriesAttributes" xfId="295"/>
    <cellStyle name="styleSeriesData" xfId="296"/>
    <cellStyle name="styleSeriesDataForecast" xfId="297"/>
    <cellStyle name="styleSeriesDataForecastNA" xfId="298"/>
    <cellStyle name="styleSeriesDataNA" xfId="299"/>
    <cellStyle name="TableStyleLight1" xfId="300"/>
    <cellStyle name="TableStyleLight1 2" xfId="301"/>
    <cellStyle name="Акцент1 2" xfId="302"/>
    <cellStyle name="Акцент1 3" xfId="303"/>
    <cellStyle name="Акцент1 4" xfId="304"/>
    <cellStyle name="Акцент2 2" xfId="305"/>
    <cellStyle name="Акцент2 3" xfId="306"/>
    <cellStyle name="Акцент2 4" xfId="307"/>
    <cellStyle name="Акцент3 2" xfId="308"/>
    <cellStyle name="Акцент3 3" xfId="309"/>
    <cellStyle name="Акцент3 4" xfId="310"/>
    <cellStyle name="Акцент4 2" xfId="311"/>
    <cellStyle name="Акцент4 3" xfId="312"/>
    <cellStyle name="Акцент4 4" xfId="313"/>
    <cellStyle name="Акцент5 2" xfId="314"/>
    <cellStyle name="Акцент5 3" xfId="315"/>
    <cellStyle name="Акцент5 4" xfId="316"/>
    <cellStyle name="Акцент6 2" xfId="317"/>
    <cellStyle name="Акцент6 3" xfId="318"/>
    <cellStyle name="Акцент6 4" xfId="319"/>
    <cellStyle name="Беззащитный" xfId="320"/>
    <cellStyle name="Ввод  2" xfId="321"/>
    <cellStyle name="Ввод  3" xfId="322"/>
    <cellStyle name="Ввод  4" xfId="323"/>
    <cellStyle name="Вывод 2" xfId="324"/>
    <cellStyle name="Вывод 3" xfId="325"/>
    <cellStyle name="Вывод 4" xfId="326"/>
    <cellStyle name="Вычисление 2" xfId="327"/>
    <cellStyle name="Вычисление 3" xfId="328"/>
    <cellStyle name="Вычисление 4" xfId="329"/>
    <cellStyle name="Гиперссылка" xfId="6" builtinId="8"/>
    <cellStyle name="Гиперссылка 2" xfId="330"/>
    <cellStyle name="Гиперссылка 2 2" xfId="331"/>
    <cellStyle name="Гиперссылка 2 3" xfId="332"/>
    <cellStyle name="Гиперссылка 3" xfId="333"/>
    <cellStyle name="Денежный 2" xfId="334"/>
    <cellStyle name="Заголовок" xfId="335"/>
    <cellStyle name="Заголовок 1 2" xfId="336"/>
    <cellStyle name="Заголовок 1 3" xfId="337"/>
    <cellStyle name="Заголовок 2 2" xfId="338"/>
    <cellStyle name="Заголовок 2 3" xfId="339"/>
    <cellStyle name="Заголовок 3 2" xfId="340"/>
    <cellStyle name="Заголовок 3 3" xfId="341"/>
    <cellStyle name="Заголовок 4 2" xfId="342"/>
    <cellStyle name="Заголовок 4 3" xfId="343"/>
    <cellStyle name="ЗаголовокСтолбца" xfId="2"/>
    <cellStyle name="Защитный" xfId="344"/>
    <cellStyle name="Значение" xfId="345"/>
    <cellStyle name="Итог 2" xfId="346"/>
    <cellStyle name="Итог 3" xfId="347"/>
    <cellStyle name="Итог 4" xfId="348"/>
    <cellStyle name="Контрольная ячейка 2" xfId="349"/>
    <cellStyle name="Контрольная ячейка 3" xfId="350"/>
    <cellStyle name="Контрольная ячейка 4" xfId="351"/>
    <cellStyle name="Мои наименования показателей" xfId="354"/>
    <cellStyle name="Мой заголовок" xfId="352"/>
    <cellStyle name="Мой заголовок листа" xfId="353"/>
    <cellStyle name="назв фил" xfId="355"/>
    <cellStyle name="Название 2" xfId="356"/>
    <cellStyle name="Название 3" xfId="357"/>
    <cellStyle name="Нейтральный 2" xfId="358"/>
    <cellStyle name="Нейтральный 3" xfId="359"/>
    <cellStyle name="Нейтральный 4" xfId="360"/>
    <cellStyle name="Обычный" xfId="0" builtinId="0"/>
    <cellStyle name="Обычный 10" xfId="361"/>
    <cellStyle name="Обычный 10 2" xfId="362"/>
    <cellStyle name="Обычный 11" xfId="363"/>
    <cellStyle name="Обычный 11 2" xfId="364"/>
    <cellStyle name="Обычный 12" xfId="365"/>
    <cellStyle name="Обычный 12 2" xfId="366"/>
    <cellStyle name="Обычный 13" xfId="367"/>
    <cellStyle name="Обычный 13 2" xfId="368"/>
    <cellStyle name="Обычный 14" xfId="369"/>
    <cellStyle name="Обычный 14 2" xfId="370"/>
    <cellStyle name="Обычный 15" xfId="371"/>
    <cellStyle name="Обычный 15 2" xfId="372"/>
    <cellStyle name="Обычный 16" xfId="373"/>
    <cellStyle name="Обычный 17" xfId="374"/>
    <cellStyle name="Обычный 18" xfId="375"/>
    <cellStyle name="Обычный 18 2" xfId="376"/>
    <cellStyle name="Обычный 19" xfId="377"/>
    <cellStyle name="Обычный 2" xfId="3"/>
    <cellStyle name="Обычный 2 2" xfId="378"/>
    <cellStyle name="Обычный 2 2 2" xfId="379"/>
    <cellStyle name="Обычный 2 2 2 2" xfId="380"/>
    <cellStyle name="Обычный 2 2 3" xfId="381"/>
    <cellStyle name="Обычный 2 2 4" xfId="382"/>
    <cellStyle name="Обычный 2 2 5" xfId="383"/>
    <cellStyle name="Обычный 2 3" xfId="384"/>
    <cellStyle name="Обычный 2 3 2" xfId="385"/>
    <cellStyle name="Обычный 2 3 2 2" xfId="386"/>
    <cellStyle name="Обычный 2 4" xfId="387"/>
    <cellStyle name="Обычный 2 4 2" xfId="388"/>
    <cellStyle name="Обычный 2 4 3" xfId="389"/>
    <cellStyle name="Обычный 2 5" xfId="390"/>
    <cellStyle name="Обычный 2 5 2" xfId="391"/>
    <cellStyle name="Обычный 2 6" xfId="392"/>
    <cellStyle name="Обычный 2 7" xfId="393"/>
    <cellStyle name="Обычный 2 8" xfId="394"/>
    <cellStyle name="Обычный 20" xfId="395"/>
    <cellStyle name="Обычный 21" xfId="396"/>
    <cellStyle name="Обычный 22" xfId="397"/>
    <cellStyle name="Обычный 23" xfId="398"/>
    <cellStyle name="Обычный 24" xfId="399"/>
    <cellStyle name="Обычный 25" xfId="400"/>
    <cellStyle name="Обычный 26" xfId="401"/>
    <cellStyle name="Обычный 27" xfId="402"/>
    <cellStyle name="Обычный 28" xfId="403"/>
    <cellStyle name="Обычный 29" xfId="404"/>
    <cellStyle name="Обычный 3" xfId="4"/>
    <cellStyle name="Обычный 3 2" xfId="405"/>
    <cellStyle name="Обычный 3 2 2" xfId="406"/>
    <cellStyle name="Обычный 3 2 3" xfId="407"/>
    <cellStyle name="Обычный 3 3" xfId="408"/>
    <cellStyle name="Обычный 3 3 2" xfId="409"/>
    <cellStyle name="Обычный 3 4" xfId="410"/>
    <cellStyle name="Обычный 3 4 2" xfId="411"/>
    <cellStyle name="Обычный 3 5" xfId="412"/>
    <cellStyle name="Обычный 3 5 2" xfId="413"/>
    <cellStyle name="Обычный 3_Аппарат 2 План Подготовки кадров 2011 год" xfId="414"/>
    <cellStyle name="Обычный 30" xfId="415"/>
    <cellStyle name="Обычный 31" xfId="416"/>
    <cellStyle name="Обычный 32" xfId="417"/>
    <cellStyle name="Обычный 33" xfId="418"/>
    <cellStyle name="Обычный 34" xfId="419"/>
    <cellStyle name="Обычный 34 2" xfId="420"/>
    <cellStyle name="Обычный 34 2 2" xfId="421"/>
    <cellStyle name="Обычный 34 2 2 2" xfId="422"/>
    <cellStyle name="Обычный 34 2 3" xfId="423"/>
    <cellStyle name="Обычный 35" xfId="424"/>
    <cellStyle name="Обычный 35 2" xfId="425"/>
    <cellStyle name="Обычный 35 3" xfId="426"/>
    <cellStyle name="Обычный 35 3 2" xfId="427"/>
    <cellStyle name="Обычный 35 4" xfId="428"/>
    <cellStyle name="Обычный 36" xfId="429"/>
    <cellStyle name="Обычный 37" xfId="430"/>
    <cellStyle name="Обычный 37 2" xfId="431"/>
    <cellStyle name="Обычный 37 2 2" xfId="432"/>
    <cellStyle name="Обычный 37 3" xfId="433"/>
    <cellStyle name="Обычный 37 3 2" xfId="434"/>
    <cellStyle name="Обычный 37 4" xfId="435"/>
    <cellStyle name="Обычный 38" xfId="436"/>
    <cellStyle name="Обычный 38 2" xfId="437"/>
    <cellStyle name="Обычный 39" xfId="438"/>
    <cellStyle name="Обычный 39 2" xfId="439"/>
    <cellStyle name="Обычный 4" xfId="5"/>
    <cellStyle name="Обычный 4 2" xfId="440"/>
    <cellStyle name="Обычный 4 2 2" xfId="441"/>
    <cellStyle name="Обычный 4 2 3" xfId="442"/>
    <cellStyle name="Обычный 4 2 3 2" xfId="443"/>
    <cellStyle name="Обычный 4 3" xfId="444"/>
    <cellStyle name="Обычный 4 3 2" xfId="445"/>
    <cellStyle name="Обычный 4 4" xfId="446"/>
    <cellStyle name="Обычный 4 4 2" xfId="447"/>
    <cellStyle name="Обычный 4 5" xfId="448"/>
    <cellStyle name="Обычный 40" xfId="449"/>
    <cellStyle name="Обычный 40 2" xfId="450"/>
    <cellStyle name="Обычный 41" xfId="451"/>
    <cellStyle name="Обычный 42" xfId="452"/>
    <cellStyle name="Обычный 42 2" xfId="453"/>
    <cellStyle name="Обычный 43" xfId="454"/>
    <cellStyle name="Обычный 5" xfId="455"/>
    <cellStyle name="Обычный 5 10" xfId="456"/>
    <cellStyle name="Обычный 5 10 2" xfId="457"/>
    <cellStyle name="Обычный 5 10 2 2" xfId="458"/>
    <cellStyle name="Обычный 5 10 2 2 2" xfId="459"/>
    <cellStyle name="Обычный 5 10 2 2 2 2" xfId="460"/>
    <cellStyle name="Обычный 5 10 2 2 2 2 2" xfId="461"/>
    <cellStyle name="Обычный 5 10 2 2 2 3" xfId="462"/>
    <cellStyle name="Обычный 5 10 2 2 3" xfId="463"/>
    <cellStyle name="Обычный 5 10 2 2 3 2" xfId="464"/>
    <cellStyle name="Обычный 5 10 2 2 4" xfId="465"/>
    <cellStyle name="Обычный 5 10 2 2 5" xfId="466"/>
    <cellStyle name="Обычный 5 10 2 3" xfId="467"/>
    <cellStyle name="Обычный 5 10 2 3 2" xfId="468"/>
    <cellStyle name="Обычный 5 10 2 3 2 2" xfId="469"/>
    <cellStyle name="Обычный 5 10 2 3 3" xfId="470"/>
    <cellStyle name="Обычный 5 10 2 4" xfId="471"/>
    <cellStyle name="Обычный 5 10 2 4 2" xfId="472"/>
    <cellStyle name="Обычный 5 10 2 5" xfId="473"/>
    <cellStyle name="Обычный 5 10 2 6" xfId="474"/>
    <cellStyle name="Обычный 5 10 3" xfId="475"/>
    <cellStyle name="Обычный 5 10 3 2" xfId="476"/>
    <cellStyle name="Обычный 5 10 3 2 2" xfId="477"/>
    <cellStyle name="Обычный 5 10 3 2 2 2" xfId="478"/>
    <cellStyle name="Обычный 5 10 3 2 3" xfId="479"/>
    <cellStyle name="Обычный 5 10 3 3" xfId="480"/>
    <cellStyle name="Обычный 5 10 3 3 2" xfId="481"/>
    <cellStyle name="Обычный 5 10 3 4" xfId="482"/>
    <cellStyle name="Обычный 5 10 3 5" xfId="483"/>
    <cellStyle name="Обычный 5 10 4" xfId="484"/>
    <cellStyle name="Обычный 5 10 4 2" xfId="485"/>
    <cellStyle name="Обычный 5 10 4 2 2" xfId="486"/>
    <cellStyle name="Обычный 5 10 4 3" xfId="487"/>
    <cellStyle name="Обычный 5 10 5" xfId="488"/>
    <cellStyle name="Обычный 5 10 5 2" xfId="489"/>
    <cellStyle name="Обычный 5 10 6" xfId="490"/>
    <cellStyle name="Обычный 5 10 7" xfId="491"/>
    <cellStyle name="Обычный 5 11" xfId="492"/>
    <cellStyle name="Обычный 5 11 2" xfId="493"/>
    <cellStyle name="Обычный 5 11 2 2" xfId="494"/>
    <cellStyle name="Обычный 5 11 2 2 2" xfId="495"/>
    <cellStyle name="Обычный 5 11 2 2 2 2" xfId="496"/>
    <cellStyle name="Обычный 5 11 2 2 2 2 2" xfId="497"/>
    <cellStyle name="Обычный 5 11 2 2 2 3" xfId="498"/>
    <cellStyle name="Обычный 5 11 2 2 3" xfId="499"/>
    <cellStyle name="Обычный 5 11 2 2 3 2" xfId="500"/>
    <cellStyle name="Обычный 5 11 2 2 4" xfId="501"/>
    <cellStyle name="Обычный 5 11 2 2 5" xfId="502"/>
    <cellStyle name="Обычный 5 11 2 3" xfId="503"/>
    <cellStyle name="Обычный 5 11 2 3 2" xfId="504"/>
    <cellStyle name="Обычный 5 11 2 3 2 2" xfId="505"/>
    <cellStyle name="Обычный 5 11 2 3 3" xfId="506"/>
    <cellStyle name="Обычный 5 11 2 4" xfId="507"/>
    <cellStyle name="Обычный 5 11 2 4 2" xfId="508"/>
    <cellStyle name="Обычный 5 11 2 5" xfId="509"/>
    <cellStyle name="Обычный 5 11 2 6" xfId="510"/>
    <cellStyle name="Обычный 5 11 3" xfId="511"/>
    <cellStyle name="Обычный 5 11 3 2" xfId="512"/>
    <cellStyle name="Обычный 5 11 3 2 2" xfId="513"/>
    <cellStyle name="Обычный 5 11 3 2 2 2" xfId="514"/>
    <cellStyle name="Обычный 5 11 3 2 3" xfId="515"/>
    <cellStyle name="Обычный 5 11 3 3" xfId="516"/>
    <cellStyle name="Обычный 5 11 3 3 2" xfId="517"/>
    <cellStyle name="Обычный 5 11 3 4" xfId="518"/>
    <cellStyle name="Обычный 5 11 3 5" xfId="519"/>
    <cellStyle name="Обычный 5 11 4" xfId="520"/>
    <cellStyle name="Обычный 5 11 4 2" xfId="521"/>
    <cellStyle name="Обычный 5 11 4 2 2" xfId="522"/>
    <cellStyle name="Обычный 5 11 4 3" xfId="523"/>
    <cellStyle name="Обычный 5 11 5" xfId="524"/>
    <cellStyle name="Обычный 5 11 5 2" xfId="525"/>
    <cellStyle name="Обычный 5 11 6" xfId="526"/>
    <cellStyle name="Обычный 5 11 7" xfId="527"/>
    <cellStyle name="Обычный 5 12" xfId="528"/>
    <cellStyle name="Обычный 5 12 2" xfId="529"/>
    <cellStyle name="Обычный 5 12 2 2" xfId="530"/>
    <cellStyle name="Обычный 5 12 2 2 2" xfId="531"/>
    <cellStyle name="Обычный 5 12 2 2 2 2" xfId="532"/>
    <cellStyle name="Обычный 5 12 2 2 2 2 2" xfId="533"/>
    <cellStyle name="Обычный 5 12 2 2 2 3" xfId="534"/>
    <cellStyle name="Обычный 5 12 2 2 3" xfId="535"/>
    <cellStyle name="Обычный 5 12 2 2 3 2" xfId="536"/>
    <cellStyle name="Обычный 5 12 2 2 4" xfId="537"/>
    <cellStyle name="Обычный 5 12 2 2 5" xfId="538"/>
    <cellStyle name="Обычный 5 12 2 3" xfId="539"/>
    <cellStyle name="Обычный 5 12 2 3 2" xfId="540"/>
    <cellStyle name="Обычный 5 12 2 3 2 2" xfId="541"/>
    <cellStyle name="Обычный 5 12 2 3 3" xfId="542"/>
    <cellStyle name="Обычный 5 12 2 4" xfId="543"/>
    <cellStyle name="Обычный 5 12 2 4 2" xfId="544"/>
    <cellStyle name="Обычный 5 12 2 5" xfId="545"/>
    <cellStyle name="Обычный 5 12 2 6" xfId="546"/>
    <cellStyle name="Обычный 5 12 3" xfId="547"/>
    <cellStyle name="Обычный 5 12 3 2" xfId="548"/>
    <cellStyle name="Обычный 5 12 3 2 2" xfId="549"/>
    <cellStyle name="Обычный 5 12 3 2 2 2" xfId="550"/>
    <cellStyle name="Обычный 5 12 3 2 3" xfId="551"/>
    <cellStyle name="Обычный 5 12 3 3" xfId="552"/>
    <cellStyle name="Обычный 5 12 3 3 2" xfId="553"/>
    <cellStyle name="Обычный 5 12 3 4" xfId="554"/>
    <cellStyle name="Обычный 5 12 3 5" xfId="555"/>
    <cellStyle name="Обычный 5 12 4" xfId="556"/>
    <cellStyle name="Обычный 5 12 4 2" xfId="557"/>
    <cellStyle name="Обычный 5 12 4 2 2" xfId="558"/>
    <cellStyle name="Обычный 5 12 4 3" xfId="559"/>
    <cellStyle name="Обычный 5 12 5" xfId="560"/>
    <cellStyle name="Обычный 5 12 5 2" xfId="561"/>
    <cellStyle name="Обычный 5 12 6" xfId="562"/>
    <cellStyle name="Обычный 5 12 7" xfId="563"/>
    <cellStyle name="Обычный 5 13" xfId="564"/>
    <cellStyle name="Обычный 5 13 2" xfId="565"/>
    <cellStyle name="Обычный 5 13 2 2" xfId="566"/>
    <cellStyle name="Обычный 5 13 2 2 2" xfId="567"/>
    <cellStyle name="Обычный 5 13 2 2 2 2" xfId="568"/>
    <cellStyle name="Обычный 5 13 2 2 2 2 2" xfId="569"/>
    <cellStyle name="Обычный 5 13 2 2 2 3" xfId="570"/>
    <cellStyle name="Обычный 5 13 2 2 3" xfId="571"/>
    <cellStyle name="Обычный 5 13 2 2 3 2" xfId="572"/>
    <cellStyle name="Обычный 5 13 2 2 4" xfId="573"/>
    <cellStyle name="Обычный 5 13 2 2 5" xfId="574"/>
    <cellStyle name="Обычный 5 13 2 3" xfId="575"/>
    <cellStyle name="Обычный 5 13 2 3 2" xfId="576"/>
    <cellStyle name="Обычный 5 13 2 3 2 2" xfId="577"/>
    <cellStyle name="Обычный 5 13 2 3 3" xfId="578"/>
    <cellStyle name="Обычный 5 13 2 4" xfId="579"/>
    <cellStyle name="Обычный 5 13 2 4 2" xfId="580"/>
    <cellStyle name="Обычный 5 13 2 5" xfId="581"/>
    <cellStyle name="Обычный 5 13 2 6" xfId="582"/>
    <cellStyle name="Обычный 5 13 3" xfId="583"/>
    <cellStyle name="Обычный 5 13 3 2" xfId="584"/>
    <cellStyle name="Обычный 5 13 3 2 2" xfId="585"/>
    <cellStyle name="Обычный 5 13 3 2 2 2" xfId="586"/>
    <cellStyle name="Обычный 5 13 3 2 3" xfId="587"/>
    <cellStyle name="Обычный 5 13 3 3" xfId="588"/>
    <cellStyle name="Обычный 5 13 3 3 2" xfId="589"/>
    <cellStyle name="Обычный 5 13 3 4" xfId="590"/>
    <cellStyle name="Обычный 5 13 3 5" xfId="591"/>
    <cellStyle name="Обычный 5 13 4" xfId="592"/>
    <cellStyle name="Обычный 5 13 4 2" xfId="593"/>
    <cellStyle name="Обычный 5 13 4 2 2" xfId="594"/>
    <cellStyle name="Обычный 5 13 4 3" xfId="595"/>
    <cellStyle name="Обычный 5 13 5" xfId="596"/>
    <cellStyle name="Обычный 5 13 5 2" xfId="597"/>
    <cellStyle name="Обычный 5 13 6" xfId="598"/>
    <cellStyle name="Обычный 5 13 7" xfId="599"/>
    <cellStyle name="Обычный 5 14" xfId="600"/>
    <cellStyle name="Обычный 5 14 2" xfId="601"/>
    <cellStyle name="Обычный 5 14 2 2" xfId="602"/>
    <cellStyle name="Обычный 5 14 2 2 2" xfId="603"/>
    <cellStyle name="Обычный 5 14 2 2 2 2" xfId="604"/>
    <cellStyle name="Обычный 5 14 2 2 3" xfId="605"/>
    <cellStyle name="Обычный 5 14 2 3" xfId="606"/>
    <cellStyle name="Обычный 5 14 2 3 2" xfId="607"/>
    <cellStyle name="Обычный 5 14 2 4" xfId="608"/>
    <cellStyle name="Обычный 5 14 2 5" xfId="609"/>
    <cellStyle name="Обычный 5 14 3" xfId="610"/>
    <cellStyle name="Обычный 5 14 3 2" xfId="611"/>
    <cellStyle name="Обычный 5 14 3 2 2" xfId="612"/>
    <cellStyle name="Обычный 5 14 3 3" xfId="613"/>
    <cellStyle name="Обычный 5 14 4" xfId="614"/>
    <cellStyle name="Обычный 5 14 4 2" xfId="615"/>
    <cellStyle name="Обычный 5 14 5" xfId="616"/>
    <cellStyle name="Обычный 5 14 5 2" xfId="617"/>
    <cellStyle name="Обычный 5 14 6" xfId="618"/>
    <cellStyle name="Обычный 5 15" xfId="619"/>
    <cellStyle name="Обычный 5 15 2" xfId="620"/>
    <cellStyle name="Обычный 5 15 2 2" xfId="621"/>
    <cellStyle name="Обычный 5 15 2 2 2" xfId="622"/>
    <cellStyle name="Обычный 5 15 2 2 2 2" xfId="623"/>
    <cellStyle name="Обычный 5 15 2 2 3" xfId="624"/>
    <cellStyle name="Обычный 5 15 2 3" xfId="625"/>
    <cellStyle name="Обычный 5 15 2 3 2" xfId="626"/>
    <cellStyle name="Обычный 5 15 2 4" xfId="627"/>
    <cellStyle name="Обычный 5 15 2 5" xfId="628"/>
    <cellStyle name="Обычный 5 15 3" xfId="629"/>
    <cellStyle name="Обычный 5 15 3 2" xfId="630"/>
    <cellStyle name="Обычный 5 15 3 2 2" xfId="631"/>
    <cellStyle name="Обычный 5 15 3 3" xfId="632"/>
    <cellStyle name="Обычный 5 15 4" xfId="633"/>
    <cellStyle name="Обычный 5 15 4 2" xfId="634"/>
    <cellStyle name="Обычный 5 15 5" xfId="635"/>
    <cellStyle name="Обычный 5 15 6" xfId="636"/>
    <cellStyle name="Обычный 5 16" xfId="637"/>
    <cellStyle name="Обычный 5 16 2" xfId="638"/>
    <cellStyle name="Обычный 5 16 2 2" xfId="639"/>
    <cellStyle name="Обычный 5 16 2 2 2" xfId="640"/>
    <cellStyle name="Обычный 5 16 2 3" xfId="641"/>
    <cellStyle name="Обычный 5 16 3" xfId="642"/>
    <cellStyle name="Обычный 5 16 3 2" xfId="643"/>
    <cellStyle name="Обычный 5 16 4" xfId="644"/>
    <cellStyle name="Обычный 5 16 5" xfId="645"/>
    <cellStyle name="Обычный 5 17" xfId="646"/>
    <cellStyle name="Обычный 5 17 2" xfId="647"/>
    <cellStyle name="Обычный 5 17 2 2" xfId="648"/>
    <cellStyle name="Обычный 5 17 3" xfId="649"/>
    <cellStyle name="Обычный 5 18" xfId="650"/>
    <cellStyle name="Обычный 5 18 2" xfId="651"/>
    <cellStyle name="Обычный 5 19" xfId="652"/>
    <cellStyle name="Обычный 5 2" xfId="653"/>
    <cellStyle name="Обычный 5 2 2" xfId="654"/>
    <cellStyle name="Обычный 5 2 2 2" xfId="655"/>
    <cellStyle name="Обычный 5 2 2 2 2" xfId="656"/>
    <cellStyle name="Обычный 5 2 2 2 2 2" xfId="657"/>
    <cellStyle name="Обычный 5 2 2 2 2 2 2" xfId="658"/>
    <cellStyle name="Обычный 5 2 2 2 2 3" xfId="659"/>
    <cellStyle name="Обычный 5 2 2 2 3" xfId="660"/>
    <cellStyle name="Обычный 5 2 2 2 3 2" xfId="661"/>
    <cellStyle name="Обычный 5 2 2 2 4" xfId="662"/>
    <cellStyle name="Обычный 5 2 2 2 5" xfId="663"/>
    <cellStyle name="Обычный 5 2 2 3" xfId="664"/>
    <cellStyle name="Обычный 5 2 2 3 2" xfId="665"/>
    <cellStyle name="Обычный 5 2 2 3 2 2" xfId="666"/>
    <cellStyle name="Обычный 5 2 2 3 3" xfId="667"/>
    <cellStyle name="Обычный 5 2 2 4" xfId="668"/>
    <cellStyle name="Обычный 5 2 2 4 2" xfId="669"/>
    <cellStyle name="Обычный 5 2 2 5" xfId="670"/>
    <cellStyle name="Обычный 5 2 2 6" xfId="671"/>
    <cellStyle name="Обычный 5 2 3" xfId="672"/>
    <cellStyle name="Обычный 5 2 3 2" xfId="673"/>
    <cellStyle name="Обычный 5 2 3 2 2" xfId="674"/>
    <cellStyle name="Обычный 5 2 3 2 2 2" xfId="675"/>
    <cellStyle name="Обычный 5 2 3 2 3" xfId="676"/>
    <cellStyle name="Обычный 5 2 3 3" xfId="677"/>
    <cellStyle name="Обычный 5 2 3 3 2" xfId="678"/>
    <cellStyle name="Обычный 5 2 3 4" xfId="679"/>
    <cellStyle name="Обычный 5 2 3 5" xfId="680"/>
    <cellStyle name="Обычный 5 2 4" xfId="681"/>
    <cellStyle name="Обычный 5 2 4 2" xfId="682"/>
    <cellStyle name="Обычный 5 2 4 2 2" xfId="683"/>
    <cellStyle name="Обычный 5 2 4 3" xfId="684"/>
    <cellStyle name="Обычный 5 2 5" xfId="685"/>
    <cellStyle name="Обычный 5 2 5 2" xfId="686"/>
    <cellStyle name="Обычный 5 2 6" xfId="687"/>
    <cellStyle name="Обычный 5 2 7" xfId="688"/>
    <cellStyle name="Обычный 5 3" xfId="689"/>
    <cellStyle name="Обычный 5 3 2" xfId="690"/>
    <cellStyle name="Обычный 5 3 2 2" xfId="691"/>
    <cellStyle name="Обычный 5 3 2 2 2" xfId="692"/>
    <cellStyle name="Обычный 5 3 2 2 2 2" xfId="693"/>
    <cellStyle name="Обычный 5 3 2 2 2 2 2" xfId="694"/>
    <cellStyle name="Обычный 5 3 2 2 2 3" xfId="695"/>
    <cellStyle name="Обычный 5 3 2 2 3" xfId="696"/>
    <cellStyle name="Обычный 5 3 2 2 3 2" xfId="697"/>
    <cellStyle name="Обычный 5 3 2 2 4" xfId="698"/>
    <cellStyle name="Обычный 5 3 2 2 5" xfId="699"/>
    <cellStyle name="Обычный 5 3 2 3" xfId="700"/>
    <cellStyle name="Обычный 5 3 2 3 2" xfId="701"/>
    <cellStyle name="Обычный 5 3 2 3 2 2" xfId="702"/>
    <cellStyle name="Обычный 5 3 2 3 3" xfId="703"/>
    <cellStyle name="Обычный 5 3 2 4" xfId="704"/>
    <cellStyle name="Обычный 5 3 2 4 2" xfId="705"/>
    <cellStyle name="Обычный 5 3 2 5" xfId="706"/>
    <cellStyle name="Обычный 5 3 2 6" xfId="707"/>
    <cellStyle name="Обычный 5 3 3" xfId="708"/>
    <cellStyle name="Обычный 5 3 3 2" xfId="709"/>
    <cellStyle name="Обычный 5 3 3 2 2" xfId="710"/>
    <cellStyle name="Обычный 5 3 3 2 2 2" xfId="711"/>
    <cellStyle name="Обычный 5 3 3 2 3" xfId="712"/>
    <cellStyle name="Обычный 5 3 3 3" xfId="713"/>
    <cellStyle name="Обычный 5 3 3 3 2" xfId="714"/>
    <cellStyle name="Обычный 5 3 3 4" xfId="715"/>
    <cellStyle name="Обычный 5 3 3 5" xfId="716"/>
    <cellStyle name="Обычный 5 3 4" xfId="717"/>
    <cellStyle name="Обычный 5 3 4 2" xfId="718"/>
    <cellStyle name="Обычный 5 3 4 2 2" xfId="719"/>
    <cellStyle name="Обычный 5 3 4 3" xfId="720"/>
    <cellStyle name="Обычный 5 3 5" xfId="721"/>
    <cellStyle name="Обычный 5 3 5 2" xfId="722"/>
    <cellStyle name="Обычный 5 3 6" xfId="723"/>
    <cellStyle name="Обычный 5 3 7" xfId="724"/>
    <cellStyle name="Обычный 5 4" xfId="725"/>
    <cellStyle name="Обычный 5 4 2" xfId="726"/>
    <cellStyle name="Обычный 5 4 2 2" xfId="727"/>
    <cellStyle name="Обычный 5 4 2 2 2" xfId="728"/>
    <cellStyle name="Обычный 5 4 2 2 2 2" xfId="729"/>
    <cellStyle name="Обычный 5 4 2 2 2 2 2" xfId="730"/>
    <cellStyle name="Обычный 5 4 2 2 2 3" xfId="731"/>
    <cellStyle name="Обычный 5 4 2 2 3" xfId="732"/>
    <cellStyle name="Обычный 5 4 2 2 3 2" xfId="733"/>
    <cellStyle name="Обычный 5 4 2 2 4" xfId="734"/>
    <cellStyle name="Обычный 5 4 2 2 5" xfId="735"/>
    <cellStyle name="Обычный 5 4 2 3" xfId="736"/>
    <cellStyle name="Обычный 5 4 2 3 2" xfId="737"/>
    <cellStyle name="Обычный 5 4 2 3 2 2" xfId="738"/>
    <cellStyle name="Обычный 5 4 2 3 3" xfId="739"/>
    <cellStyle name="Обычный 5 4 2 4" xfId="740"/>
    <cellStyle name="Обычный 5 4 2 4 2" xfId="741"/>
    <cellStyle name="Обычный 5 4 2 5" xfId="742"/>
    <cellStyle name="Обычный 5 4 2 6" xfId="743"/>
    <cellStyle name="Обычный 5 4 3" xfId="744"/>
    <cellStyle name="Обычный 5 4 3 2" xfId="745"/>
    <cellStyle name="Обычный 5 4 3 2 2" xfId="746"/>
    <cellStyle name="Обычный 5 4 3 2 2 2" xfId="747"/>
    <cellStyle name="Обычный 5 4 3 2 3" xfId="748"/>
    <cellStyle name="Обычный 5 4 3 3" xfId="749"/>
    <cellStyle name="Обычный 5 4 3 3 2" xfId="750"/>
    <cellStyle name="Обычный 5 4 3 4" xfId="751"/>
    <cellStyle name="Обычный 5 4 3 5" xfId="752"/>
    <cellStyle name="Обычный 5 4 4" xfId="753"/>
    <cellStyle name="Обычный 5 4 4 2" xfId="754"/>
    <cellStyle name="Обычный 5 4 4 2 2" xfId="755"/>
    <cellStyle name="Обычный 5 4 4 3" xfId="756"/>
    <cellStyle name="Обычный 5 4 5" xfId="757"/>
    <cellStyle name="Обычный 5 4 5 2" xfId="758"/>
    <cellStyle name="Обычный 5 4 6" xfId="759"/>
    <cellStyle name="Обычный 5 4 7" xfId="760"/>
    <cellStyle name="Обычный 5 5" xfId="761"/>
    <cellStyle name="Обычный 5 5 2" xfId="762"/>
    <cellStyle name="Обычный 5 5 2 2" xfId="763"/>
    <cellStyle name="Обычный 5 5 2 2 2" xfId="764"/>
    <cellStyle name="Обычный 5 5 2 2 2 2" xfId="765"/>
    <cellStyle name="Обычный 5 5 2 2 2 2 2" xfId="766"/>
    <cellStyle name="Обычный 5 5 2 2 2 3" xfId="767"/>
    <cellStyle name="Обычный 5 5 2 2 3" xfId="768"/>
    <cellStyle name="Обычный 5 5 2 2 3 2" xfId="769"/>
    <cellStyle name="Обычный 5 5 2 2 4" xfId="770"/>
    <cellStyle name="Обычный 5 5 2 2 5" xfId="771"/>
    <cellStyle name="Обычный 5 5 2 3" xfId="772"/>
    <cellStyle name="Обычный 5 5 2 3 2" xfId="773"/>
    <cellStyle name="Обычный 5 5 2 3 2 2" xfId="774"/>
    <cellStyle name="Обычный 5 5 2 3 3" xfId="775"/>
    <cellStyle name="Обычный 5 5 2 4" xfId="776"/>
    <cellStyle name="Обычный 5 5 2 4 2" xfId="777"/>
    <cellStyle name="Обычный 5 5 2 5" xfId="778"/>
    <cellStyle name="Обычный 5 5 2 6" xfId="779"/>
    <cellStyle name="Обычный 5 5 3" xfId="780"/>
    <cellStyle name="Обычный 5 5 3 2" xfId="781"/>
    <cellStyle name="Обычный 5 5 3 2 2" xfId="782"/>
    <cellStyle name="Обычный 5 5 3 2 2 2" xfId="783"/>
    <cellStyle name="Обычный 5 5 3 2 3" xfId="784"/>
    <cellStyle name="Обычный 5 5 3 3" xfId="785"/>
    <cellStyle name="Обычный 5 5 3 3 2" xfId="786"/>
    <cellStyle name="Обычный 5 5 3 4" xfId="787"/>
    <cellStyle name="Обычный 5 5 3 5" xfId="788"/>
    <cellStyle name="Обычный 5 5 4" xfId="789"/>
    <cellStyle name="Обычный 5 5 4 2" xfId="790"/>
    <cellStyle name="Обычный 5 5 4 2 2" xfId="791"/>
    <cellStyle name="Обычный 5 5 4 3" xfId="792"/>
    <cellStyle name="Обычный 5 5 5" xfId="793"/>
    <cellStyle name="Обычный 5 5 5 2" xfId="794"/>
    <cellStyle name="Обычный 5 5 6" xfId="795"/>
    <cellStyle name="Обычный 5 5 7" xfId="796"/>
    <cellStyle name="Обычный 5 6" xfId="797"/>
    <cellStyle name="Обычный 5 6 2" xfId="798"/>
    <cellStyle name="Обычный 5 6 2 2" xfId="799"/>
    <cellStyle name="Обычный 5 6 2 2 2" xfId="800"/>
    <cellStyle name="Обычный 5 6 2 2 2 2" xfId="801"/>
    <cellStyle name="Обычный 5 6 2 2 2 2 2" xfId="802"/>
    <cellStyle name="Обычный 5 6 2 2 2 3" xfId="803"/>
    <cellStyle name="Обычный 5 6 2 2 3" xfId="804"/>
    <cellStyle name="Обычный 5 6 2 2 3 2" xfId="805"/>
    <cellStyle name="Обычный 5 6 2 2 4" xfId="806"/>
    <cellStyle name="Обычный 5 6 2 2 5" xfId="807"/>
    <cellStyle name="Обычный 5 6 2 3" xfId="808"/>
    <cellStyle name="Обычный 5 6 2 3 2" xfId="809"/>
    <cellStyle name="Обычный 5 6 2 3 2 2" xfId="810"/>
    <cellStyle name="Обычный 5 6 2 3 3" xfId="811"/>
    <cellStyle name="Обычный 5 6 2 4" xfId="812"/>
    <cellStyle name="Обычный 5 6 2 4 2" xfId="813"/>
    <cellStyle name="Обычный 5 6 2 5" xfId="814"/>
    <cellStyle name="Обычный 5 6 2 6" xfId="815"/>
    <cellStyle name="Обычный 5 6 3" xfId="816"/>
    <cellStyle name="Обычный 5 6 3 2" xfId="817"/>
    <cellStyle name="Обычный 5 6 3 2 2" xfId="818"/>
    <cellStyle name="Обычный 5 6 3 2 2 2" xfId="819"/>
    <cellStyle name="Обычный 5 6 3 2 3" xfId="820"/>
    <cellStyle name="Обычный 5 6 3 3" xfId="821"/>
    <cellStyle name="Обычный 5 6 3 3 2" xfId="822"/>
    <cellStyle name="Обычный 5 6 3 4" xfId="823"/>
    <cellStyle name="Обычный 5 6 3 5" xfId="824"/>
    <cellStyle name="Обычный 5 6 4" xfId="825"/>
    <cellStyle name="Обычный 5 6 4 2" xfId="826"/>
    <cellStyle name="Обычный 5 6 4 2 2" xfId="827"/>
    <cellStyle name="Обычный 5 6 4 3" xfId="828"/>
    <cellStyle name="Обычный 5 6 5" xfId="829"/>
    <cellStyle name="Обычный 5 6 5 2" xfId="830"/>
    <cellStyle name="Обычный 5 6 6" xfId="831"/>
    <cellStyle name="Обычный 5 6 7" xfId="832"/>
    <cellStyle name="Обычный 5 7" xfId="833"/>
    <cellStyle name="Обычный 5 7 2" xfId="834"/>
    <cellStyle name="Обычный 5 7 2 2" xfId="835"/>
    <cellStyle name="Обычный 5 7 2 2 2" xfId="836"/>
    <cellStyle name="Обычный 5 7 2 2 2 2" xfId="837"/>
    <cellStyle name="Обычный 5 7 2 2 2 2 2" xfId="838"/>
    <cellStyle name="Обычный 5 7 2 2 2 3" xfId="839"/>
    <cellStyle name="Обычный 5 7 2 2 3" xfId="840"/>
    <cellStyle name="Обычный 5 7 2 2 3 2" xfId="841"/>
    <cellStyle name="Обычный 5 7 2 2 4" xfId="842"/>
    <cellStyle name="Обычный 5 7 2 2 5" xfId="843"/>
    <cellStyle name="Обычный 5 7 2 3" xfId="844"/>
    <cellStyle name="Обычный 5 7 2 3 2" xfId="845"/>
    <cellStyle name="Обычный 5 7 2 3 2 2" xfId="846"/>
    <cellStyle name="Обычный 5 7 2 3 3" xfId="847"/>
    <cellStyle name="Обычный 5 7 2 4" xfId="848"/>
    <cellStyle name="Обычный 5 7 2 4 2" xfId="849"/>
    <cellStyle name="Обычный 5 7 2 5" xfId="850"/>
    <cellStyle name="Обычный 5 7 2 6" xfId="851"/>
    <cellStyle name="Обычный 5 7 3" xfId="852"/>
    <cellStyle name="Обычный 5 7 3 2" xfId="853"/>
    <cellStyle name="Обычный 5 7 3 2 2" xfId="854"/>
    <cellStyle name="Обычный 5 7 3 2 2 2" xfId="855"/>
    <cellStyle name="Обычный 5 7 3 2 3" xfId="856"/>
    <cellStyle name="Обычный 5 7 3 3" xfId="857"/>
    <cellStyle name="Обычный 5 7 3 3 2" xfId="858"/>
    <cellStyle name="Обычный 5 7 3 4" xfId="859"/>
    <cellStyle name="Обычный 5 7 3 5" xfId="860"/>
    <cellStyle name="Обычный 5 7 4" xfId="861"/>
    <cellStyle name="Обычный 5 7 4 2" xfId="862"/>
    <cellStyle name="Обычный 5 7 4 2 2" xfId="863"/>
    <cellStyle name="Обычный 5 7 4 3" xfId="864"/>
    <cellStyle name="Обычный 5 7 5" xfId="865"/>
    <cellStyle name="Обычный 5 7 5 2" xfId="866"/>
    <cellStyle name="Обычный 5 7 6" xfId="867"/>
    <cellStyle name="Обычный 5 7 7" xfId="868"/>
    <cellStyle name="Обычный 5 8" xfId="869"/>
    <cellStyle name="Обычный 5 8 2" xfId="870"/>
    <cellStyle name="Обычный 5 8 2 2" xfId="871"/>
    <cellStyle name="Обычный 5 8 2 2 2" xfId="872"/>
    <cellStyle name="Обычный 5 8 2 2 2 2" xfId="873"/>
    <cellStyle name="Обычный 5 8 2 2 2 2 2" xfId="874"/>
    <cellStyle name="Обычный 5 8 2 2 2 3" xfId="875"/>
    <cellStyle name="Обычный 5 8 2 2 3" xfId="876"/>
    <cellStyle name="Обычный 5 8 2 2 3 2" xfId="877"/>
    <cellStyle name="Обычный 5 8 2 2 4" xfId="878"/>
    <cellStyle name="Обычный 5 8 2 2 5" xfId="879"/>
    <cellStyle name="Обычный 5 8 2 3" xfId="880"/>
    <cellStyle name="Обычный 5 8 2 3 2" xfId="881"/>
    <cellStyle name="Обычный 5 8 2 3 2 2" xfId="882"/>
    <cellStyle name="Обычный 5 8 2 3 3" xfId="883"/>
    <cellStyle name="Обычный 5 8 2 4" xfId="884"/>
    <cellStyle name="Обычный 5 8 2 4 2" xfId="885"/>
    <cellStyle name="Обычный 5 8 2 5" xfId="886"/>
    <cellStyle name="Обычный 5 8 2 6" xfId="887"/>
    <cellStyle name="Обычный 5 8 3" xfId="888"/>
    <cellStyle name="Обычный 5 8 3 2" xfId="889"/>
    <cellStyle name="Обычный 5 8 3 2 2" xfId="890"/>
    <cellStyle name="Обычный 5 8 3 2 2 2" xfId="891"/>
    <cellStyle name="Обычный 5 8 3 2 3" xfId="892"/>
    <cellStyle name="Обычный 5 8 3 3" xfId="893"/>
    <cellStyle name="Обычный 5 8 3 3 2" xfId="894"/>
    <cellStyle name="Обычный 5 8 3 4" xfId="895"/>
    <cellStyle name="Обычный 5 8 3 5" xfId="896"/>
    <cellStyle name="Обычный 5 8 4" xfId="897"/>
    <cellStyle name="Обычный 5 8 4 2" xfId="898"/>
    <cellStyle name="Обычный 5 8 4 2 2" xfId="899"/>
    <cellStyle name="Обычный 5 8 4 3" xfId="900"/>
    <cellStyle name="Обычный 5 8 5" xfId="901"/>
    <cellStyle name="Обычный 5 8 5 2" xfId="902"/>
    <cellStyle name="Обычный 5 8 6" xfId="903"/>
    <cellStyle name="Обычный 5 8 7" xfId="904"/>
    <cellStyle name="Обычный 5 9" xfId="905"/>
    <cellStyle name="Обычный 5 9 2" xfId="906"/>
    <cellStyle name="Обычный 5 9 2 2" xfId="907"/>
    <cellStyle name="Обычный 5 9 2 2 2" xfId="908"/>
    <cellStyle name="Обычный 5 9 2 2 2 2" xfId="909"/>
    <cellStyle name="Обычный 5 9 2 2 2 2 2" xfId="910"/>
    <cellStyle name="Обычный 5 9 2 2 2 3" xfId="911"/>
    <cellStyle name="Обычный 5 9 2 2 3" xfId="912"/>
    <cellStyle name="Обычный 5 9 2 2 3 2" xfId="913"/>
    <cellStyle name="Обычный 5 9 2 2 4" xfId="914"/>
    <cellStyle name="Обычный 5 9 2 2 5" xfId="915"/>
    <cellStyle name="Обычный 5 9 2 3" xfId="916"/>
    <cellStyle name="Обычный 5 9 2 3 2" xfId="917"/>
    <cellStyle name="Обычный 5 9 2 3 2 2" xfId="918"/>
    <cellStyle name="Обычный 5 9 2 3 3" xfId="919"/>
    <cellStyle name="Обычный 5 9 2 4" xfId="920"/>
    <cellStyle name="Обычный 5 9 2 4 2" xfId="921"/>
    <cellStyle name="Обычный 5 9 2 5" xfId="922"/>
    <cellStyle name="Обычный 5 9 2 6" xfId="923"/>
    <cellStyle name="Обычный 5 9 3" xfId="924"/>
    <cellStyle name="Обычный 5 9 3 2" xfId="925"/>
    <cellStyle name="Обычный 5 9 3 2 2" xfId="926"/>
    <cellStyle name="Обычный 5 9 3 2 2 2" xfId="927"/>
    <cellStyle name="Обычный 5 9 3 2 3" xfId="928"/>
    <cellStyle name="Обычный 5 9 3 3" xfId="929"/>
    <cellStyle name="Обычный 5 9 3 3 2" xfId="930"/>
    <cellStyle name="Обычный 5 9 3 4" xfId="931"/>
    <cellStyle name="Обычный 5 9 3 5" xfId="932"/>
    <cellStyle name="Обычный 5 9 4" xfId="933"/>
    <cellStyle name="Обычный 5 9 4 2" xfId="934"/>
    <cellStyle name="Обычный 5 9 4 2 2" xfId="935"/>
    <cellStyle name="Обычный 5 9 4 3" xfId="936"/>
    <cellStyle name="Обычный 5 9 5" xfId="937"/>
    <cellStyle name="Обычный 5 9 5 2" xfId="938"/>
    <cellStyle name="Обычный 5 9 6" xfId="939"/>
    <cellStyle name="Обычный 5 9 7" xfId="940"/>
    <cellStyle name="Обычный 5_4.9 сбыт всего" xfId="941"/>
    <cellStyle name="Обычный 6" xfId="942"/>
    <cellStyle name="Обычный 6 2" xfId="943"/>
    <cellStyle name="Обычный 6 2 2" xfId="944"/>
    <cellStyle name="Обычный 6 3" xfId="945"/>
    <cellStyle name="Обычный 6 4" xfId="946"/>
    <cellStyle name="Обычный 7" xfId="947"/>
    <cellStyle name="Обычный 7 2" xfId="948"/>
    <cellStyle name="Обычный 7 2 2" xfId="949"/>
    <cellStyle name="Обычный 7 3" xfId="950"/>
    <cellStyle name="Обычный 8" xfId="951"/>
    <cellStyle name="Обычный 8 2" xfId="952"/>
    <cellStyle name="Обычный 8 2 2" xfId="953"/>
    <cellStyle name="Обычный 8 2 2 2" xfId="954"/>
    <cellStyle name="Обычный 8 2 3" xfId="955"/>
    <cellStyle name="Обычный 8 28" xfId="956"/>
    <cellStyle name="Обычный 8 3" xfId="957"/>
    <cellStyle name="Обычный 8 3 2" xfId="958"/>
    <cellStyle name="Обычный 8 4" xfId="959"/>
    <cellStyle name="Обычный 83" xfId="960"/>
    <cellStyle name="Обычный 9" xfId="961"/>
    <cellStyle name="Обычный 9 2" xfId="962"/>
    <cellStyle name="Обычный 9 2 2" xfId="963"/>
    <cellStyle name="Обычный 9 3" xfId="964"/>
    <cellStyle name="Обычный 9 3 2" xfId="965"/>
    <cellStyle name="Обычный 9 4" xfId="966"/>
    <cellStyle name="Обычный 9 5" xfId="967"/>
    <cellStyle name="Обычный___________ __ ________ _______ 3" xfId="1"/>
    <cellStyle name="Обычный1" xfId="968"/>
    <cellStyle name="Плохой 2" xfId="969"/>
    <cellStyle name="Плохой 3" xfId="970"/>
    <cellStyle name="Плохой 4" xfId="971"/>
    <cellStyle name="Поле ввода" xfId="972"/>
    <cellStyle name="Пояснение 2" xfId="973"/>
    <cellStyle name="Пояснение 3" xfId="974"/>
    <cellStyle name="Пояснение 4" xfId="975"/>
    <cellStyle name="Примечание 2" xfId="976"/>
    <cellStyle name="Примечание 3" xfId="977"/>
    <cellStyle name="Процентный 2" xfId="978"/>
    <cellStyle name="Процентный 2 10" xfId="979"/>
    <cellStyle name="Процентный 2 11" xfId="980"/>
    <cellStyle name="Процентный 2 12" xfId="981"/>
    <cellStyle name="Процентный 2 13" xfId="982"/>
    <cellStyle name="Процентный 2 14" xfId="983"/>
    <cellStyle name="Процентный 2 15" xfId="984"/>
    <cellStyle name="Процентный 2 16" xfId="985"/>
    <cellStyle name="Процентный 2 17" xfId="986"/>
    <cellStyle name="Процентный 2 18" xfId="987"/>
    <cellStyle name="Процентный 2 2" xfId="988"/>
    <cellStyle name="Процентный 2 2 2" xfId="989"/>
    <cellStyle name="Процентный 2 2 2 2" xfId="990"/>
    <cellStyle name="Процентный 2 2 3" xfId="991"/>
    <cellStyle name="Процентный 2 3" xfId="992"/>
    <cellStyle name="Процентный 2 4" xfId="993"/>
    <cellStyle name="Процентный 2 5" xfId="994"/>
    <cellStyle name="Процентный 2 6" xfId="995"/>
    <cellStyle name="Процентный 2 7" xfId="996"/>
    <cellStyle name="Процентный 2 8" xfId="997"/>
    <cellStyle name="Процентный 2 9" xfId="998"/>
    <cellStyle name="Процентный 3" xfId="999"/>
    <cellStyle name="Процентный 3 10" xfId="1000"/>
    <cellStyle name="Процентный 3 10 2" xfId="1001"/>
    <cellStyle name="Процентный 3 10 2 2" xfId="1002"/>
    <cellStyle name="Процентный 3 10 2 2 2" xfId="1003"/>
    <cellStyle name="Процентный 3 10 2 2 2 2" xfId="1004"/>
    <cellStyle name="Процентный 3 10 2 2 2 2 2" xfId="1005"/>
    <cellStyle name="Процентный 3 10 2 2 2 2 3" xfId="1006"/>
    <cellStyle name="Процентный 3 10 2 2 2 3" xfId="1007"/>
    <cellStyle name="Процентный 3 10 2 2 2 4" xfId="1008"/>
    <cellStyle name="Процентный 3 10 2 2 3" xfId="1009"/>
    <cellStyle name="Процентный 3 10 2 2 3 2" xfId="1010"/>
    <cellStyle name="Процентный 3 10 2 2 3 3" xfId="1011"/>
    <cellStyle name="Процентный 3 10 2 2 4" xfId="1012"/>
    <cellStyle name="Процентный 3 10 2 2 5" xfId="1013"/>
    <cellStyle name="Процентный 3 10 2 2 6" xfId="1014"/>
    <cellStyle name="Процентный 3 10 2 3" xfId="1015"/>
    <cellStyle name="Процентный 3 10 2 3 2" xfId="1016"/>
    <cellStyle name="Процентный 3 10 2 3 2 2" xfId="1017"/>
    <cellStyle name="Процентный 3 10 2 3 2 3" xfId="1018"/>
    <cellStyle name="Процентный 3 10 2 3 3" xfId="1019"/>
    <cellStyle name="Процентный 3 10 2 3 4" xfId="1020"/>
    <cellStyle name="Процентный 3 10 2 4" xfId="1021"/>
    <cellStyle name="Процентный 3 10 2 4 2" xfId="1022"/>
    <cellStyle name="Процентный 3 10 2 4 3" xfId="1023"/>
    <cellStyle name="Процентный 3 10 2 5" xfId="1024"/>
    <cellStyle name="Процентный 3 10 2 6" xfId="1025"/>
    <cellStyle name="Процентный 3 10 2 7" xfId="1026"/>
    <cellStyle name="Процентный 3 10 3" xfId="1027"/>
    <cellStyle name="Процентный 3 10 3 2" xfId="1028"/>
    <cellStyle name="Процентный 3 10 3 2 2" xfId="1029"/>
    <cellStyle name="Процентный 3 10 3 2 2 2" xfId="1030"/>
    <cellStyle name="Процентный 3 10 3 2 2 3" xfId="1031"/>
    <cellStyle name="Процентный 3 10 3 2 3" xfId="1032"/>
    <cellStyle name="Процентный 3 10 3 2 4" xfId="1033"/>
    <cellStyle name="Процентный 3 10 3 3" xfId="1034"/>
    <cellStyle name="Процентный 3 10 3 3 2" xfId="1035"/>
    <cellStyle name="Процентный 3 10 3 3 3" xfId="1036"/>
    <cellStyle name="Процентный 3 10 3 4" xfId="1037"/>
    <cellStyle name="Процентный 3 10 3 5" xfId="1038"/>
    <cellStyle name="Процентный 3 10 3 6" xfId="1039"/>
    <cellStyle name="Процентный 3 10 4" xfId="1040"/>
    <cellStyle name="Процентный 3 10 4 2" xfId="1041"/>
    <cellStyle name="Процентный 3 10 4 2 2" xfId="1042"/>
    <cellStyle name="Процентный 3 10 4 2 3" xfId="1043"/>
    <cellStyle name="Процентный 3 10 4 3" xfId="1044"/>
    <cellStyle name="Процентный 3 10 4 4" xfId="1045"/>
    <cellStyle name="Процентный 3 10 5" xfId="1046"/>
    <cellStyle name="Процентный 3 10 5 2" xfId="1047"/>
    <cellStyle name="Процентный 3 10 5 3" xfId="1048"/>
    <cellStyle name="Процентный 3 10 6" xfId="1049"/>
    <cellStyle name="Процентный 3 10 7" xfId="1050"/>
    <cellStyle name="Процентный 3 10 8" xfId="1051"/>
    <cellStyle name="Процентный 3 11" xfId="1052"/>
    <cellStyle name="Процентный 3 11 2" xfId="1053"/>
    <cellStyle name="Процентный 3 11 2 2" xfId="1054"/>
    <cellStyle name="Процентный 3 11 2 2 2" xfId="1055"/>
    <cellStyle name="Процентный 3 11 2 2 2 2" xfId="1056"/>
    <cellStyle name="Процентный 3 11 2 2 2 2 2" xfId="1057"/>
    <cellStyle name="Процентный 3 11 2 2 2 2 3" xfId="1058"/>
    <cellStyle name="Процентный 3 11 2 2 2 3" xfId="1059"/>
    <cellStyle name="Процентный 3 11 2 2 2 4" xfId="1060"/>
    <cellStyle name="Процентный 3 11 2 2 3" xfId="1061"/>
    <cellStyle name="Процентный 3 11 2 2 3 2" xfId="1062"/>
    <cellStyle name="Процентный 3 11 2 2 3 3" xfId="1063"/>
    <cellStyle name="Процентный 3 11 2 2 4" xfId="1064"/>
    <cellStyle name="Процентный 3 11 2 2 5" xfId="1065"/>
    <cellStyle name="Процентный 3 11 2 2 6" xfId="1066"/>
    <cellStyle name="Процентный 3 11 2 3" xfId="1067"/>
    <cellStyle name="Процентный 3 11 2 3 2" xfId="1068"/>
    <cellStyle name="Процентный 3 11 2 3 2 2" xfId="1069"/>
    <cellStyle name="Процентный 3 11 2 3 2 3" xfId="1070"/>
    <cellStyle name="Процентный 3 11 2 3 3" xfId="1071"/>
    <cellStyle name="Процентный 3 11 2 3 4" xfId="1072"/>
    <cellStyle name="Процентный 3 11 2 4" xfId="1073"/>
    <cellStyle name="Процентный 3 11 2 4 2" xfId="1074"/>
    <cellStyle name="Процентный 3 11 2 4 3" xfId="1075"/>
    <cellStyle name="Процентный 3 11 2 5" xfId="1076"/>
    <cellStyle name="Процентный 3 11 2 6" xfId="1077"/>
    <cellStyle name="Процентный 3 11 2 7" xfId="1078"/>
    <cellStyle name="Процентный 3 11 3" xfId="1079"/>
    <cellStyle name="Процентный 3 11 3 2" xfId="1080"/>
    <cellStyle name="Процентный 3 11 3 2 2" xfId="1081"/>
    <cellStyle name="Процентный 3 11 3 2 2 2" xfId="1082"/>
    <cellStyle name="Процентный 3 11 3 2 2 3" xfId="1083"/>
    <cellStyle name="Процентный 3 11 3 2 3" xfId="1084"/>
    <cellStyle name="Процентный 3 11 3 2 4" xfId="1085"/>
    <cellStyle name="Процентный 3 11 3 3" xfId="1086"/>
    <cellStyle name="Процентный 3 11 3 3 2" xfId="1087"/>
    <cellStyle name="Процентный 3 11 3 3 3" xfId="1088"/>
    <cellStyle name="Процентный 3 11 3 4" xfId="1089"/>
    <cellStyle name="Процентный 3 11 3 5" xfId="1090"/>
    <cellStyle name="Процентный 3 11 3 6" xfId="1091"/>
    <cellStyle name="Процентный 3 11 4" xfId="1092"/>
    <cellStyle name="Процентный 3 11 4 2" xfId="1093"/>
    <cellStyle name="Процентный 3 11 4 2 2" xfId="1094"/>
    <cellStyle name="Процентный 3 11 4 2 3" xfId="1095"/>
    <cellStyle name="Процентный 3 11 4 3" xfId="1096"/>
    <cellStyle name="Процентный 3 11 4 4" xfId="1097"/>
    <cellStyle name="Процентный 3 11 5" xfId="1098"/>
    <cellStyle name="Процентный 3 11 5 2" xfId="1099"/>
    <cellStyle name="Процентный 3 11 5 3" xfId="1100"/>
    <cellStyle name="Процентный 3 11 6" xfId="1101"/>
    <cellStyle name="Процентный 3 11 7" xfId="1102"/>
    <cellStyle name="Процентный 3 11 8" xfId="1103"/>
    <cellStyle name="Процентный 3 12" xfId="1104"/>
    <cellStyle name="Процентный 3 12 2" xfId="1105"/>
    <cellStyle name="Процентный 3 12 2 2" xfId="1106"/>
    <cellStyle name="Процентный 3 12 2 2 2" xfId="1107"/>
    <cellStyle name="Процентный 3 12 2 2 2 2" xfId="1108"/>
    <cellStyle name="Процентный 3 12 2 2 2 2 2" xfId="1109"/>
    <cellStyle name="Процентный 3 12 2 2 2 2 3" xfId="1110"/>
    <cellStyle name="Процентный 3 12 2 2 2 3" xfId="1111"/>
    <cellStyle name="Процентный 3 12 2 2 2 4" xfId="1112"/>
    <cellStyle name="Процентный 3 12 2 2 3" xfId="1113"/>
    <cellStyle name="Процентный 3 12 2 2 3 2" xfId="1114"/>
    <cellStyle name="Процентный 3 12 2 2 3 3" xfId="1115"/>
    <cellStyle name="Процентный 3 12 2 2 4" xfId="1116"/>
    <cellStyle name="Процентный 3 12 2 2 5" xfId="1117"/>
    <cellStyle name="Процентный 3 12 2 2 6" xfId="1118"/>
    <cellStyle name="Процентный 3 12 2 3" xfId="1119"/>
    <cellStyle name="Процентный 3 12 2 3 2" xfId="1120"/>
    <cellStyle name="Процентный 3 12 2 3 2 2" xfId="1121"/>
    <cellStyle name="Процентный 3 12 2 3 2 3" xfId="1122"/>
    <cellStyle name="Процентный 3 12 2 3 3" xfId="1123"/>
    <cellStyle name="Процентный 3 12 2 3 4" xfId="1124"/>
    <cellStyle name="Процентный 3 12 2 4" xfId="1125"/>
    <cellStyle name="Процентный 3 12 2 4 2" xfId="1126"/>
    <cellStyle name="Процентный 3 12 2 4 3" xfId="1127"/>
    <cellStyle name="Процентный 3 12 2 5" xfId="1128"/>
    <cellStyle name="Процентный 3 12 2 6" xfId="1129"/>
    <cellStyle name="Процентный 3 12 2 7" xfId="1130"/>
    <cellStyle name="Процентный 3 12 3" xfId="1131"/>
    <cellStyle name="Процентный 3 12 3 2" xfId="1132"/>
    <cellStyle name="Процентный 3 12 3 2 2" xfId="1133"/>
    <cellStyle name="Процентный 3 12 3 2 2 2" xfId="1134"/>
    <cellStyle name="Процентный 3 12 3 2 2 3" xfId="1135"/>
    <cellStyle name="Процентный 3 12 3 2 3" xfId="1136"/>
    <cellStyle name="Процентный 3 12 3 2 4" xfId="1137"/>
    <cellStyle name="Процентный 3 12 3 3" xfId="1138"/>
    <cellStyle name="Процентный 3 12 3 3 2" xfId="1139"/>
    <cellStyle name="Процентный 3 12 3 3 3" xfId="1140"/>
    <cellStyle name="Процентный 3 12 3 4" xfId="1141"/>
    <cellStyle name="Процентный 3 12 3 5" xfId="1142"/>
    <cellStyle name="Процентный 3 12 3 6" xfId="1143"/>
    <cellStyle name="Процентный 3 12 4" xfId="1144"/>
    <cellStyle name="Процентный 3 12 4 2" xfId="1145"/>
    <cellStyle name="Процентный 3 12 4 2 2" xfId="1146"/>
    <cellStyle name="Процентный 3 12 4 2 3" xfId="1147"/>
    <cellStyle name="Процентный 3 12 4 3" xfId="1148"/>
    <cellStyle name="Процентный 3 12 4 4" xfId="1149"/>
    <cellStyle name="Процентный 3 12 5" xfId="1150"/>
    <cellStyle name="Процентный 3 12 5 2" xfId="1151"/>
    <cellStyle name="Процентный 3 12 5 3" xfId="1152"/>
    <cellStyle name="Процентный 3 12 6" xfId="1153"/>
    <cellStyle name="Процентный 3 12 7" xfId="1154"/>
    <cellStyle name="Процентный 3 12 8" xfId="1155"/>
    <cellStyle name="Процентный 3 13" xfId="1156"/>
    <cellStyle name="Процентный 3 13 2" xfId="1157"/>
    <cellStyle name="Процентный 3 13 2 2" xfId="1158"/>
    <cellStyle name="Процентный 3 13 2 2 2" xfId="1159"/>
    <cellStyle name="Процентный 3 13 2 2 2 2" xfId="1160"/>
    <cellStyle name="Процентный 3 13 2 2 2 2 2" xfId="1161"/>
    <cellStyle name="Процентный 3 13 2 2 2 2 3" xfId="1162"/>
    <cellStyle name="Процентный 3 13 2 2 2 3" xfId="1163"/>
    <cellStyle name="Процентный 3 13 2 2 2 4" xfId="1164"/>
    <cellStyle name="Процентный 3 13 2 2 3" xfId="1165"/>
    <cellStyle name="Процентный 3 13 2 2 3 2" xfId="1166"/>
    <cellStyle name="Процентный 3 13 2 2 3 3" xfId="1167"/>
    <cellStyle name="Процентный 3 13 2 2 4" xfId="1168"/>
    <cellStyle name="Процентный 3 13 2 2 5" xfId="1169"/>
    <cellStyle name="Процентный 3 13 2 2 6" xfId="1170"/>
    <cellStyle name="Процентный 3 13 2 3" xfId="1171"/>
    <cellStyle name="Процентный 3 13 2 3 2" xfId="1172"/>
    <cellStyle name="Процентный 3 13 2 3 2 2" xfId="1173"/>
    <cellStyle name="Процентный 3 13 2 3 2 3" xfId="1174"/>
    <cellStyle name="Процентный 3 13 2 3 3" xfId="1175"/>
    <cellStyle name="Процентный 3 13 2 3 4" xfId="1176"/>
    <cellStyle name="Процентный 3 13 2 4" xfId="1177"/>
    <cellStyle name="Процентный 3 13 2 4 2" xfId="1178"/>
    <cellStyle name="Процентный 3 13 2 4 3" xfId="1179"/>
    <cellStyle name="Процентный 3 13 2 5" xfId="1180"/>
    <cellStyle name="Процентный 3 13 2 6" xfId="1181"/>
    <cellStyle name="Процентный 3 13 2 7" xfId="1182"/>
    <cellStyle name="Процентный 3 13 3" xfId="1183"/>
    <cellStyle name="Процентный 3 13 3 2" xfId="1184"/>
    <cellStyle name="Процентный 3 13 3 2 2" xfId="1185"/>
    <cellStyle name="Процентный 3 13 3 2 2 2" xfId="1186"/>
    <cellStyle name="Процентный 3 13 3 2 2 3" xfId="1187"/>
    <cellStyle name="Процентный 3 13 3 2 3" xfId="1188"/>
    <cellStyle name="Процентный 3 13 3 2 4" xfId="1189"/>
    <cellStyle name="Процентный 3 13 3 3" xfId="1190"/>
    <cellStyle name="Процентный 3 13 3 3 2" xfId="1191"/>
    <cellStyle name="Процентный 3 13 3 3 3" xfId="1192"/>
    <cellStyle name="Процентный 3 13 3 4" xfId="1193"/>
    <cellStyle name="Процентный 3 13 3 5" xfId="1194"/>
    <cellStyle name="Процентный 3 13 3 6" xfId="1195"/>
    <cellStyle name="Процентный 3 13 4" xfId="1196"/>
    <cellStyle name="Процентный 3 13 4 2" xfId="1197"/>
    <cellStyle name="Процентный 3 13 4 2 2" xfId="1198"/>
    <cellStyle name="Процентный 3 13 4 2 3" xfId="1199"/>
    <cellStyle name="Процентный 3 13 4 3" xfId="1200"/>
    <cellStyle name="Процентный 3 13 4 4" xfId="1201"/>
    <cellStyle name="Процентный 3 13 5" xfId="1202"/>
    <cellStyle name="Процентный 3 13 5 2" xfId="1203"/>
    <cellStyle name="Процентный 3 13 5 3" xfId="1204"/>
    <cellStyle name="Процентный 3 13 6" xfId="1205"/>
    <cellStyle name="Процентный 3 13 7" xfId="1206"/>
    <cellStyle name="Процентный 3 13 8" xfId="1207"/>
    <cellStyle name="Процентный 3 14" xfId="1208"/>
    <cellStyle name="Процентный 3 14 2" xfId="1209"/>
    <cellStyle name="Процентный 3 14 2 2" xfId="1210"/>
    <cellStyle name="Процентный 3 14 2 2 2" xfId="1211"/>
    <cellStyle name="Процентный 3 14 2 2 2 2" xfId="1212"/>
    <cellStyle name="Процентный 3 14 2 2 2 3" xfId="1213"/>
    <cellStyle name="Процентный 3 14 2 2 3" xfId="1214"/>
    <cellStyle name="Процентный 3 14 2 2 4" xfId="1215"/>
    <cellStyle name="Процентный 3 14 2 3" xfId="1216"/>
    <cellStyle name="Процентный 3 14 2 3 2" xfId="1217"/>
    <cellStyle name="Процентный 3 14 2 3 3" xfId="1218"/>
    <cellStyle name="Процентный 3 14 2 4" xfId="1219"/>
    <cellStyle name="Процентный 3 14 2 5" xfId="1220"/>
    <cellStyle name="Процентный 3 14 2 6" xfId="1221"/>
    <cellStyle name="Процентный 3 14 3" xfId="1222"/>
    <cellStyle name="Процентный 3 14 3 2" xfId="1223"/>
    <cellStyle name="Процентный 3 14 3 2 2" xfId="1224"/>
    <cellStyle name="Процентный 3 14 3 2 3" xfId="1225"/>
    <cellStyle name="Процентный 3 14 3 3" xfId="1226"/>
    <cellStyle name="Процентный 3 14 3 4" xfId="1227"/>
    <cellStyle name="Процентный 3 14 4" xfId="1228"/>
    <cellStyle name="Процентный 3 14 4 2" xfId="1229"/>
    <cellStyle name="Процентный 3 14 4 3" xfId="1230"/>
    <cellStyle name="Процентный 3 14 5" xfId="1231"/>
    <cellStyle name="Процентный 3 14 5 2" xfId="1232"/>
    <cellStyle name="Процентный 3 14 6" xfId="1233"/>
    <cellStyle name="Процентный 3 14 7" xfId="1234"/>
    <cellStyle name="Процентный 3 15" xfId="1235"/>
    <cellStyle name="Процентный 3 15 2" xfId="1236"/>
    <cellStyle name="Процентный 3 15 2 2" xfId="1237"/>
    <cellStyle name="Процентный 3 15 2 2 2" xfId="1238"/>
    <cellStyle name="Процентный 3 15 2 2 2 2" xfId="1239"/>
    <cellStyle name="Процентный 3 15 2 2 2 3" xfId="1240"/>
    <cellStyle name="Процентный 3 15 2 2 3" xfId="1241"/>
    <cellStyle name="Процентный 3 15 2 2 4" xfId="1242"/>
    <cellStyle name="Процентный 3 15 2 3" xfId="1243"/>
    <cellStyle name="Процентный 3 15 2 3 2" xfId="1244"/>
    <cellStyle name="Процентный 3 15 2 3 3" xfId="1245"/>
    <cellStyle name="Процентный 3 15 2 4" xfId="1246"/>
    <cellStyle name="Процентный 3 15 2 5" xfId="1247"/>
    <cellStyle name="Процентный 3 15 2 6" xfId="1248"/>
    <cellStyle name="Процентный 3 15 3" xfId="1249"/>
    <cellStyle name="Процентный 3 15 3 2" xfId="1250"/>
    <cellStyle name="Процентный 3 15 3 2 2" xfId="1251"/>
    <cellStyle name="Процентный 3 15 3 2 3" xfId="1252"/>
    <cellStyle name="Процентный 3 15 3 3" xfId="1253"/>
    <cellStyle name="Процентный 3 15 3 4" xfId="1254"/>
    <cellStyle name="Процентный 3 15 4" xfId="1255"/>
    <cellStyle name="Процентный 3 15 4 2" xfId="1256"/>
    <cellStyle name="Процентный 3 15 4 3" xfId="1257"/>
    <cellStyle name="Процентный 3 15 5" xfId="1258"/>
    <cellStyle name="Процентный 3 15 6" xfId="1259"/>
    <cellStyle name="Процентный 3 15 7" xfId="1260"/>
    <cellStyle name="Процентный 3 16" xfId="1261"/>
    <cellStyle name="Процентный 3 16 2" xfId="1262"/>
    <cellStyle name="Процентный 3 16 2 2" xfId="1263"/>
    <cellStyle name="Процентный 3 16 2 2 2" xfId="1264"/>
    <cellStyle name="Процентный 3 16 2 2 3" xfId="1265"/>
    <cellStyle name="Процентный 3 16 2 3" xfId="1266"/>
    <cellStyle name="Процентный 3 16 2 4" xfId="1267"/>
    <cellStyle name="Процентный 3 16 3" xfId="1268"/>
    <cellStyle name="Процентный 3 16 3 2" xfId="1269"/>
    <cellStyle name="Процентный 3 16 3 3" xfId="1270"/>
    <cellStyle name="Процентный 3 16 4" xfId="1271"/>
    <cellStyle name="Процентный 3 16 5" xfId="1272"/>
    <cellStyle name="Процентный 3 16 6" xfId="1273"/>
    <cellStyle name="Процентный 3 17" xfId="1274"/>
    <cellStyle name="Процентный 3 17 2" xfId="1275"/>
    <cellStyle name="Процентный 3 17 2 2" xfId="1276"/>
    <cellStyle name="Процентный 3 17 2 3" xfId="1277"/>
    <cellStyle name="Процентный 3 17 3" xfId="1278"/>
    <cellStyle name="Процентный 3 17 4" xfId="1279"/>
    <cellStyle name="Процентный 3 18" xfId="1280"/>
    <cellStyle name="Процентный 3 18 2" xfId="1281"/>
    <cellStyle name="Процентный 3 18 3" xfId="1282"/>
    <cellStyle name="Процентный 3 19" xfId="1283"/>
    <cellStyle name="Процентный 3 19 2" xfId="1284"/>
    <cellStyle name="Процентный 3 2" xfId="1285"/>
    <cellStyle name="Процентный 3 2 2" xfId="1286"/>
    <cellStyle name="Процентный 3 2 2 2" xfId="1287"/>
    <cellStyle name="Процентный 3 2 2 2 2" xfId="1288"/>
    <cellStyle name="Процентный 3 2 2 2 2 2" xfId="1289"/>
    <cellStyle name="Процентный 3 2 2 2 2 2 2" xfId="1290"/>
    <cellStyle name="Процентный 3 2 2 2 2 2 3" xfId="1291"/>
    <cellStyle name="Процентный 3 2 2 2 2 3" xfId="1292"/>
    <cellStyle name="Процентный 3 2 2 2 2 4" xfId="1293"/>
    <cellStyle name="Процентный 3 2 2 2 3" xfId="1294"/>
    <cellStyle name="Процентный 3 2 2 2 3 2" xfId="1295"/>
    <cellStyle name="Процентный 3 2 2 2 3 3" xfId="1296"/>
    <cellStyle name="Процентный 3 2 2 2 4" xfId="1297"/>
    <cellStyle name="Процентный 3 2 2 2 5" xfId="1298"/>
    <cellStyle name="Процентный 3 2 2 2 6" xfId="1299"/>
    <cellStyle name="Процентный 3 2 2 3" xfId="1300"/>
    <cellStyle name="Процентный 3 2 2 3 2" xfId="1301"/>
    <cellStyle name="Процентный 3 2 2 3 2 2" xfId="1302"/>
    <cellStyle name="Процентный 3 2 2 3 2 3" xfId="1303"/>
    <cellStyle name="Процентный 3 2 2 3 3" xfId="1304"/>
    <cellStyle name="Процентный 3 2 2 3 4" xfId="1305"/>
    <cellStyle name="Процентный 3 2 2 4" xfId="1306"/>
    <cellStyle name="Процентный 3 2 2 4 2" xfId="1307"/>
    <cellStyle name="Процентный 3 2 2 4 3" xfId="1308"/>
    <cellStyle name="Процентный 3 2 2 5" xfId="1309"/>
    <cellStyle name="Процентный 3 2 2 6" xfId="1310"/>
    <cellStyle name="Процентный 3 2 2 7" xfId="1311"/>
    <cellStyle name="Процентный 3 2 3" xfId="1312"/>
    <cellStyle name="Процентный 3 2 3 2" xfId="1313"/>
    <cellStyle name="Процентный 3 2 3 2 2" xfId="1314"/>
    <cellStyle name="Процентный 3 2 3 2 2 2" xfId="1315"/>
    <cellStyle name="Процентный 3 2 3 2 2 3" xfId="1316"/>
    <cellStyle name="Процентный 3 2 3 2 3" xfId="1317"/>
    <cellStyle name="Процентный 3 2 3 2 4" xfId="1318"/>
    <cellStyle name="Процентный 3 2 3 3" xfId="1319"/>
    <cellStyle name="Процентный 3 2 3 3 2" xfId="1320"/>
    <cellStyle name="Процентный 3 2 3 3 3" xfId="1321"/>
    <cellStyle name="Процентный 3 2 3 4" xfId="1322"/>
    <cellStyle name="Процентный 3 2 3 5" xfId="1323"/>
    <cellStyle name="Процентный 3 2 3 6" xfId="1324"/>
    <cellStyle name="Процентный 3 2 4" xfId="1325"/>
    <cellStyle name="Процентный 3 2 4 2" xfId="1326"/>
    <cellStyle name="Процентный 3 2 4 2 2" xfId="1327"/>
    <cellStyle name="Процентный 3 2 4 2 3" xfId="1328"/>
    <cellStyle name="Процентный 3 2 4 3" xfId="1329"/>
    <cellStyle name="Процентный 3 2 4 4" xfId="1330"/>
    <cellStyle name="Процентный 3 2 5" xfId="1331"/>
    <cellStyle name="Процентный 3 2 5 2" xfId="1332"/>
    <cellStyle name="Процентный 3 2 5 3" xfId="1333"/>
    <cellStyle name="Процентный 3 2 6" xfId="1334"/>
    <cellStyle name="Процентный 3 2 7" xfId="1335"/>
    <cellStyle name="Процентный 3 2 8" xfId="1336"/>
    <cellStyle name="Процентный 3 3" xfId="1337"/>
    <cellStyle name="Процентный 3 3 2" xfId="1338"/>
    <cellStyle name="Процентный 3 3 2 2" xfId="1339"/>
    <cellStyle name="Процентный 3 3 2 2 2" xfId="1340"/>
    <cellStyle name="Процентный 3 3 2 2 2 2" xfId="1341"/>
    <cellStyle name="Процентный 3 3 2 2 2 2 2" xfId="1342"/>
    <cellStyle name="Процентный 3 3 2 2 2 2 3" xfId="1343"/>
    <cellStyle name="Процентный 3 3 2 2 2 3" xfId="1344"/>
    <cellStyle name="Процентный 3 3 2 2 2 4" xfId="1345"/>
    <cellStyle name="Процентный 3 3 2 2 3" xfId="1346"/>
    <cellStyle name="Процентный 3 3 2 2 3 2" xfId="1347"/>
    <cellStyle name="Процентный 3 3 2 2 3 3" xfId="1348"/>
    <cellStyle name="Процентный 3 3 2 2 4" xfId="1349"/>
    <cellStyle name="Процентный 3 3 2 2 5" xfId="1350"/>
    <cellStyle name="Процентный 3 3 2 2 6" xfId="1351"/>
    <cellStyle name="Процентный 3 3 2 3" xfId="1352"/>
    <cellStyle name="Процентный 3 3 2 3 2" xfId="1353"/>
    <cellStyle name="Процентный 3 3 2 3 2 2" xfId="1354"/>
    <cellStyle name="Процентный 3 3 2 3 2 3" xfId="1355"/>
    <cellStyle name="Процентный 3 3 2 3 3" xfId="1356"/>
    <cellStyle name="Процентный 3 3 2 3 4" xfId="1357"/>
    <cellStyle name="Процентный 3 3 2 4" xfId="1358"/>
    <cellStyle name="Процентный 3 3 2 4 2" xfId="1359"/>
    <cellStyle name="Процентный 3 3 2 4 3" xfId="1360"/>
    <cellStyle name="Процентный 3 3 2 5" xfId="1361"/>
    <cellStyle name="Процентный 3 3 2 6" xfId="1362"/>
    <cellStyle name="Процентный 3 3 2 7" xfId="1363"/>
    <cellStyle name="Процентный 3 3 3" xfId="1364"/>
    <cellStyle name="Процентный 3 3 3 2" xfId="1365"/>
    <cellStyle name="Процентный 3 3 3 2 2" xfId="1366"/>
    <cellStyle name="Процентный 3 3 3 2 2 2" xfId="1367"/>
    <cellStyle name="Процентный 3 3 3 2 2 3" xfId="1368"/>
    <cellStyle name="Процентный 3 3 3 2 3" xfId="1369"/>
    <cellStyle name="Процентный 3 3 3 2 4" xfId="1370"/>
    <cellStyle name="Процентный 3 3 3 3" xfId="1371"/>
    <cellStyle name="Процентный 3 3 3 3 2" xfId="1372"/>
    <cellStyle name="Процентный 3 3 3 3 3" xfId="1373"/>
    <cellStyle name="Процентный 3 3 3 4" xfId="1374"/>
    <cellStyle name="Процентный 3 3 3 5" xfId="1375"/>
    <cellStyle name="Процентный 3 3 3 6" xfId="1376"/>
    <cellStyle name="Процентный 3 3 4" xfId="1377"/>
    <cellStyle name="Процентный 3 3 4 2" xfId="1378"/>
    <cellStyle name="Процентный 3 3 4 2 2" xfId="1379"/>
    <cellStyle name="Процентный 3 3 4 2 3" xfId="1380"/>
    <cellStyle name="Процентный 3 3 4 3" xfId="1381"/>
    <cellStyle name="Процентный 3 3 4 4" xfId="1382"/>
    <cellStyle name="Процентный 3 3 5" xfId="1383"/>
    <cellStyle name="Процентный 3 3 5 2" xfId="1384"/>
    <cellStyle name="Процентный 3 3 5 3" xfId="1385"/>
    <cellStyle name="Процентный 3 3 6" xfId="1386"/>
    <cellStyle name="Процентный 3 3 7" xfId="1387"/>
    <cellStyle name="Процентный 3 3 8" xfId="1388"/>
    <cellStyle name="Процентный 3 4" xfId="1389"/>
    <cellStyle name="Процентный 3 4 2" xfId="1390"/>
    <cellStyle name="Процентный 3 4 2 2" xfId="1391"/>
    <cellStyle name="Процентный 3 4 2 2 2" xfId="1392"/>
    <cellStyle name="Процентный 3 4 2 2 2 2" xfId="1393"/>
    <cellStyle name="Процентный 3 4 2 2 2 2 2" xfId="1394"/>
    <cellStyle name="Процентный 3 4 2 2 2 2 3" xfId="1395"/>
    <cellStyle name="Процентный 3 4 2 2 2 3" xfId="1396"/>
    <cellStyle name="Процентный 3 4 2 2 2 4" xfId="1397"/>
    <cellStyle name="Процентный 3 4 2 2 3" xfId="1398"/>
    <cellStyle name="Процентный 3 4 2 2 3 2" xfId="1399"/>
    <cellStyle name="Процентный 3 4 2 2 3 3" xfId="1400"/>
    <cellStyle name="Процентный 3 4 2 2 4" xfId="1401"/>
    <cellStyle name="Процентный 3 4 2 2 5" xfId="1402"/>
    <cellStyle name="Процентный 3 4 2 2 6" xfId="1403"/>
    <cellStyle name="Процентный 3 4 2 3" xfId="1404"/>
    <cellStyle name="Процентный 3 4 2 3 2" xfId="1405"/>
    <cellStyle name="Процентный 3 4 2 3 2 2" xfId="1406"/>
    <cellStyle name="Процентный 3 4 2 3 2 3" xfId="1407"/>
    <cellStyle name="Процентный 3 4 2 3 3" xfId="1408"/>
    <cellStyle name="Процентный 3 4 2 3 4" xfId="1409"/>
    <cellStyle name="Процентный 3 4 2 4" xfId="1410"/>
    <cellStyle name="Процентный 3 4 2 4 2" xfId="1411"/>
    <cellStyle name="Процентный 3 4 2 4 3" xfId="1412"/>
    <cellStyle name="Процентный 3 4 2 5" xfId="1413"/>
    <cellStyle name="Процентный 3 4 2 6" xfId="1414"/>
    <cellStyle name="Процентный 3 4 2 7" xfId="1415"/>
    <cellStyle name="Процентный 3 4 3" xfId="1416"/>
    <cellStyle name="Процентный 3 4 3 2" xfId="1417"/>
    <cellStyle name="Процентный 3 4 3 2 2" xfId="1418"/>
    <cellStyle name="Процентный 3 4 3 2 2 2" xfId="1419"/>
    <cellStyle name="Процентный 3 4 3 2 2 3" xfId="1420"/>
    <cellStyle name="Процентный 3 4 3 2 3" xfId="1421"/>
    <cellStyle name="Процентный 3 4 3 2 4" xfId="1422"/>
    <cellStyle name="Процентный 3 4 3 3" xfId="1423"/>
    <cellStyle name="Процентный 3 4 3 3 2" xfId="1424"/>
    <cellStyle name="Процентный 3 4 3 3 3" xfId="1425"/>
    <cellStyle name="Процентный 3 4 3 4" xfId="1426"/>
    <cellStyle name="Процентный 3 4 3 5" xfId="1427"/>
    <cellStyle name="Процентный 3 4 3 6" xfId="1428"/>
    <cellStyle name="Процентный 3 4 4" xfId="1429"/>
    <cellStyle name="Процентный 3 4 4 2" xfId="1430"/>
    <cellStyle name="Процентный 3 4 4 2 2" xfId="1431"/>
    <cellStyle name="Процентный 3 4 4 2 3" xfId="1432"/>
    <cellStyle name="Процентный 3 4 4 3" xfId="1433"/>
    <cellStyle name="Процентный 3 4 4 4" xfId="1434"/>
    <cellStyle name="Процентный 3 4 5" xfId="1435"/>
    <cellStyle name="Процентный 3 4 5 2" xfId="1436"/>
    <cellStyle name="Процентный 3 4 5 3" xfId="1437"/>
    <cellStyle name="Процентный 3 4 6" xfId="1438"/>
    <cellStyle name="Процентный 3 4 7" xfId="1439"/>
    <cellStyle name="Процентный 3 4 8" xfId="1440"/>
    <cellStyle name="Процентный 3 5" xfId="1441"/>
    <cellStyle name="Процентный 3 5 2" xfId="1442"/>
    <cellStyle name="Процентный 3 5 2 2" xfId="1443"/>
    <cellStyle name="Процентный 3 5 2 2 2" xfId="1444"/>
    <cellStyle name="Процентный 3 5 2 2 2 2" xfId="1445"/>
    <cellStyle name="Процентный 3 5 2 2 2 2 2" xfId="1446"/>
    <cellStyle name="Процентный 3 5 2 2 2 2 3" xfId="1447"/>
    <cellStyle name="Процентный 3 5 2 2 2 3" xfId="1448"/>
    <cellStyle name="Процентный 3 5 2 2 2 4" xfId="1449"/>
    <cellStyle name="Процентный 3 5 2 2 3" xfId="1450"/>
    <cellStyle name="Процентный 3 5 2 2 3 2" xfId="1451"/>
    <cellStyle name="Процентный 3 5 2 2 3 3" xfId="1452"/>
    <cellStyle name="Процентный 3 5 2 2 4" xfId="1453"/>
    <cellStyle name="Процентный 3 5 2 2 5" xfId="1454"/>
    <cellStyle name="Процентный 3 5 2 2 6" xfId="1455"/>
    <cellStyle name="Процентный 3 5 2 3" xfId="1456"/>
    <cellStyle name="Процентный 3 5 2 3 2" xfId="1457"/>
    <cellStyle name="Процентный 3 5 2 3 2 2" xfId="1458"/>
    <cellStyle name="Процентный 3 5 2 3 2 3" xfId="1459"/>
    <cellStyle name="Процентный 3 5 2 3 3" xfId="1460"/>
    <cellStyle name="Процентный 3 5 2 3 4" xfId="1461"/>
    <cellStyle name="Процентный 3 5 2 4" xfId="1462"/>
    <cellStyle name="Процентный 3 5 2 4 2" xfId="1463"/>
    <cellStyle name="Процентный 3 5 2 4 3" xfId="1464"/>
    <cellStyle name="Процентный 3 5 2 5" xfId="1465"/>
    <cellStyle name="Процентный 3 5 2 6" xfId="1466"/>
    <cellStyle name="Процентный 3 5 2 7" xfId="1467"/>
    <cellStyle name="Процентный 3 5 3" xfId="1468"/>
    <cellStyle name="Процентный 3 5 3 2" xfId="1469"/>
    <cellStyle name="Процентный 3 5 3 2 2" xfId="1470"/>
    <cellStyle name="Процентный 3 5 3 2 2 2" xfId="1471"/>
    <cellStyle name="Процентный 3 5 3 2 2 3" xfId="1472"/>
    <cellStyle name="Процентный 3 5 3 2 3" xfId="1473"/>
    <cellStyle name="Процентный 3 5 3 2 4" xfId="1474"/>
    <cellStyle name="Процентный 3 5 3 3" xfId="1475"/>
    <cellStyle name="Процентный 3 5 3 3 2" xfId="1476"/>
    <cellStyle name="Процентный 3 5 3 3 3" xfId="1477"/>
    <cellStyle name="Процентный 3 5 3 4" xfId="1478"/>
    <cellStyle name="Процентный 3 5 3 5" xfId="1479"/>
    <cellStyle name="Процентный 3 5 3 6" xfId="1480"/>
    <cellStyle name="Процентный 3 5 4" xfId="1481"/>
    <cellStyle name="Процентный 3 5 4 2" xfId="1482"/>
    <cellStyle name="Процентный 3 5 4 2 2" xfId="1483"/>
    <cellStyle name="Процентный 3 5 4 2 3" xfId="1484"/>
    <cellStyle name="Процентный 3 5 4 3" xfId="1485"/>
    <cellStyle name="Процентный 3 5 4 4" xfId="1486"/>
    <cellStyle name="Процентный 3 5 5" xfId="1487"/>
    <cellStyle name="Процентный 3 5 5 2" xfId="1488"/>
    <cellStyle name="Процентный 3 5 5 3" xfId="1489"/>
    <cellStyle name="Процентный 3 5 6" xfId="1490"/>
    <cellStyle name="Процентный 3 5 7" xfId="1491"/>
    <cellStyle name="Процентный 3 5 8" xfId="1492"/>
    <cellStyle name="Процентный 3 6" xfId="1493"/>
    <cellStyle name="Процентный 3 6 2" xfId="1494"/>
    <cellStyle name="Процентный 3 6 2 2" xfId="1495"/>
    <cellStyle name="Процентный 3 6 2 2 2" xfId="1496"/>
    <cellStyle name="Процентный 3 6 2 2 2 2" xfId="1497"/>
    <cellStyle name="Процентный 3 6 2 2 2 2 2" xfId="1498"/>
    <cellStyle name="Процентный 3 6 2 2 2 2 3" xfId="1499"/>
    <cellStyle name="Процентный 3 6 2 2 2 3" xfId="1500"/>
    <cellStyle name="Процентный 3 6 2 2 2 4" xfId="1501"/>
    <cellStyle name="Процентный 3 6 2 2 3" xfId="1502"/>
    <cellStyle name="Процентный 3 6 2 2 3 2" xfId="1503"/>
    <cellStyle name="Процентный 3 6 2 2 3 3" xfId="1504"/>
    <cellStyle name="Процентный 3 6 2 2 4" xfId="1505"/>
    <cellStyle name="Процентный 3 6 2 2 5" xfId="1506"/>
    <cellStyle name="Процентный 3 6 2 2 6" xfId="1507"/>
    <cellStyle name="Процентный 3 6 2 3" xfId="1508"/>
    <cellStyle name="Процентный 3 6 2 3 2" xfId="1509"/>
    <cellStyle name="Процентный 3 6 2 3 2 2" xfId="1510"/>
    <cellStyle name="Процентный 3 6 2 3 2 3" xfId="1511"/>
    <cellStyle name="Процентный 3 6 2 3 3" xfId="1512"/>
    <cellStyle name="Процентный 3 6 2 3 4" xfId="1513"/>
    <cellStyle name="Процентный 3 6 2 4" xfId="1514"/>
    <cellStyle name="Процентный 3 6 2 4 2" xfId="1515"/>
    <cellStyle name="Процентный 3 6 2 4 3" xfId="1516"/>
    <cellStyle name="Процентный 3 6 2 5" xfId="1517"/>
    <cellStyle name="Процентный 3 6 2 6" xfId="1518"/>
    <cellStyle name="Процентный 3 6 2 7" xfId="1519"/>
    <cellStyle name="Процентный 3 6 3" xfId="1520"/>
    <cellStyle name="Процентный 3 6 3 2" xfId="1521"/>
    <cellStyle name="Процентный 3 6 3 2 2" xfId="1522"/>
    <cellStyle name="Процентный 3 6 3 2 2 2" xfId="1523"/>
    <cellStyle name="Процентный 3 6 3 2 2 3" xfId="1524"/>
    <cellStyle name="Процентный 3 6 3 2 3" xfId="1525"/>
    <cellStyle name="Процентный 3 6 3 2 4" xfId="1526"/>
    <cellStyle name="Процентный 3 6 3 3" xfId="1527"/>
    <cellStyle name="Процентный 3 6 3 3 2" xfId="1528"/>
    <cellStyle name="Процентный 3 6 3 3 3" xfId="1529"/>
    <cellStyle name="Процентный 3 6 3 4" xfId="1530"/>
    <cellStyle name="Процентный 3 6 3 5" xfId="1531"/>
    <cellStyle name="Процентный 3 6 3 6" xfId="1532"/>
    <cellStyle name="Процентный 3 6 4" xfId="1533"/>
    <cellStyle name="Процентный 3 6 4 2" xfId="1534"/>
    <cellStyle name="Процентный 3 6 4 2 2" xfId="1535"/>
    <cellStyle name="Процентный 3 6 4 2 3" xfId="1536"/>
    <cellStyle name="Процентный 3 6 4 3" xfId="1537"/>
    <cellStyle name="Процентный 3 6 4 4" xfId="1538"/>
    <cellStyle name="Процентный 3 6 5" xfId="1539"/>
    <cellStyle name="Процентный 3 6 5 2" xfId="1540"/>
    <cellStyle name="Процентный 3 6 5 3" xfId="1541"/>
    <cellStyle name="Процентный 3 6 6" xfId="1542"/>
    <cellStyle name="Процентный 3 6 7" xfId="1543"/>
    <cellStyle name="Процентный 3 6 8" xfId="1544"/>
    <cellStyle name="Процентный 3 7" xfId="1545"/>
    <cellStyle name="Процентный 3 7 2" xfId="1546"/>
    <cellStyle name="Процентный 3 7 2 2" xfId="1547"/>
    <cellStyle name="Процентный 3 7 2 2 2" xfId="1548"/>
    <cellStyle name="Процентный 3 7 2 2 2 2" xfId="1549"/>
    <cellStyle name="Процентный 3 7 2 2 2 2 2" xfId="1550"/>
    <cellStyle name="Процентный 3 7 2 2 2 2 3" xfId="1551"/>
    <cellStyle name="Процентный 3 7 2 2 2 3" xfId="1552"/>
    <cellStyle name="Процентный 3 7 2 2 2 4" xfId="1553"/>
    <cellStyle name="Процентный 3 7 2 2 3" xfId="1554"/>
    <cellStyle name="Процентный 3 7 2 2 3 2" xfId="1555"/>
    <cellStyle name="Процентный 3 7 2 2 3 3" xfId="1556"/>
    <cellStyle name="Процентный 3 7 2 2 4" xfId="1557"/>
    <cellStyle name="Процентный 3 7 2 2 5" xfId="1558"/>
    <cellStyle name="Процентный 3 7 2 2 6" xfId="1559"/>
    <cellStyle name="Процентный 3 7 2 3" xfId="1560"/>
    <cellStyle name="Процентный 3 7 2 3 2" xfId="1561"/>
    <cellStyle name="Процентный 3 7 2 3 2 2" xfId="1562"/>
    <cellStyle name="Процентный 3 7 2 3 2 3" xfId="1563"/>
    <cellStyle name="Процентный 3 7 2 3 3" xfId="1564"/>
    <cellStyle name="Процентный 3 7 2 3 4" xfId="1565"/>
    <cellStyle name="Процентный 3 7 2 4" xfId="1566"/>
    <cellStyle name="Процентный 3 7 2 4 2" xfId="1567"/>
    <cellStyle name="Процентный 3 7 2 4 3" xfId="1568"/>
    <cellStyle name="Процентный 3 7 2 5" xfId="1569"/>
    <cellStyle name="Процентный 3 7 2 6" xfId="1570"/>
    <cellStyle name="Процентный 3 7 2 7" xfId="1571"/>
    <cellStyle name="Процентный 3 7 3" xfId="1572"/>
    <cellStyle name="Процентный 3 7 3 2" xfId="1573"/>
    <cellStyle name="Процентный 3 7 3 2 2" xfId="1574"/>
    <cellStyle name="Процентный 3 7 3 2 2 2" xfId="1575"/>
    <cellStyle name="Процентный 3 7 3 2 2 3" xfId="1576"/>
    <cellStyle name="Процентный 3 7 3 2 3" xfId="1577"/>
    <cellStyle name="Процентный 3 7 3 2 4" xfId="1578"/>
    <cellStyle name="Процентный 3 7 3 3" xfId="1579"/>
    <cellStyle name="Процентный 3 7 3 3 2" xfId="1580"/>
    <cellStyle name="Процентный 3 7 3 3 3" xfId="1581"/>
    <cellStyle name="Процентный 3 7 3 4" xfId="1582"/>
    <cellStyle name="Процентный 3 7 3 5" xfId="1583"/>
    <cellStyle name="Процентный 3 7 3 6" xfId="1584"/>
    <cellStyle name="Процентный 3 7 4" xfId="1585"/>
    <cellStyle name="Процентный 3 7 4 2" xfId="1586"/>
    <cellStyle name="Процентный 3 7 4 2 2" xfId="1587"/>
    <cellStyle name="Процентный 3 7 4 2 3" xfId="1588"/>
    <cellStyle name="Процентный 3 7 4 3" xfId="1589"/>
    <cellStyle name="Процентный 3 7 4 4" xfId="1590"/>
    <cellStyle name="Процентный 3 7 5" xfId="1591"/>
    <cellStyle name="Процентный 3 7 5 2" xfId="1592"/>
    <cellStyle name="Процентный 3 7 5 3" xfId="1593"/>
    <cellStyle name="Процентный 3 7 6" xfId="1594"/>
    <cellStyle name="Процентный 3 7 7" xfId="1595"/>
    <cellStyle name="Процентный 3 7 8" xfId="1596"/>
    <cellStyle name="Процентный 3 8" xfId="1597"/>
    <cellStyle name="Процентный 3 8 2" xfId="1598"/>
    <cellStyle name="Процентный 3 8 2 2" xfId="1599"/>
    <cellStyle name="Процентный 3 8 2 2 2" xfId="1600"/>
    <cellStyle name="Процентный 3 8 2 2 2 2" xfId="1601"/>
    <cellStyle name="Процентный 3 8 2 2 2 2 2" xfId="1602"/>
    <cellStyle name="Процентный 3 8 2 2 2 2 3" xfId="1603"/>
    <cellStyle name="Процентный 3 8 2 2 2 3" xfId="1604"/>
    <cellStyle name="Процентный 3 8 2 2 2 4" xfId="1605"/>
    <cellStyle name="Процентный 3 8 2 2 3" xfId="1606"/>
    <cellStyle name="Процентный 3 8 2 2 3 2" xfId="1607"/>
    <cellStyle name="Процентный 3 8 2 2 3 3" xfId="1608"/>
    <cellStyle name="Процентный 3 8 2 2 4" xfId="1609"/>
    <cellStyle name="Процентный 3 8 2 2 5" xfId="1610"/>
    <cellStyle name="Процентный 3 8 2 2 6" xfId="1611"/>
    <cellStyle name="Процентный 3 8 2 3" xfId="1612"/>
    <cellStyle name="Процентный 3 8 2 3 2" xfId="1613"/>
    <cellStyle name="Процентный 3 8 2 3 2 2" xfId="1614"/>
    <cellStyle name="Процентный 3 8 2 3 2 3" xfId="1615"/>
    <cellStyle name="Процентный 3 8 2 3 3" xfId="1616"/>
    <cellStyle name="Процентный 3 8 2 3 4" xfId="1617"/>
    <cellStyle name="Процентный 3 8 2 4" xfId="1618"/>
    <cellStyle name="Процентный 3 8 2 4 2" xfId="1619"/>
    <cellStyle name="Процентный 3 8 2 4 3" xfId="1620"/>
    <cellStyle name="Процентный 3 8 2 5" xfId="1621"/>
    <cellStyle name="Процентный 3 8 2 6" xfId="1622"/>
    <cellStyle name="Процентный 3 8 2 7" xfId="1623"/>
    <cellStyle name="Процентный 3 8 3" xfId="1624"/>
    <cellStyle name="Процентный 3 8 3 2" xfId="1625"/>
    <cellStyle name="Процентный 3 8 3 2 2" xfId="1626"/>
    <cellStyle name="Процентный 3 8 3 2 2 2" xfId="1627"/>
    <cellStyle name="Процентный 3 8 3 2 2 3" xfId="1628"/>
    <cellStyle name="Процентный 3 8 3 2 3" xfId="1629"/>
    <cellStyle name="Процентный 3 8 3 2 4" xfId="1630"/>
    <cellStyle name="Процентный 3 8 3 3" xfId="1631"/>
    <cellStyle name="Процентный 3 8 3 3 2" xfId="1632"/>
    <cellStyle name="Процентный 3 8 3 3 3" xfId="1633"/>
    <cellStyle name="Процентный 3 8 3 4" xfId="1634"/>
    <cellStyle name="Процентный 3 8 3 5" xfId="1635"/>
    <cellStyle name="Процентный 3 8 3 6" xfId="1636"/>
    <cellStyle name="Процентный 3 8 4" xfId="1637"/>
    <cellStyle name="Процентный 3 8 4 2" xfId="1638"/>
    <cellStyle name="Процентный 3 8 4 2 2" xfId="1639"/>
    <cellStyle name="Процентный 3 8 4 2 3" xfId="1640"/>
    <cellStyle name="Процентный 3 8 4 3" xfId="1641"/>
    <cellStyle name="Процентный 3 8 4 4" xfId="1642"/>
    <cellStyle name="Процентный 3 8 5" xfId="1643"/>
    <cellStyle name="Процентный 3 8 5 2" xfId="1644"/>
    <cellStyle name="Процентный 3 8 5 3" xfId="1645"/>
    <cellStyle name="Процентный 3 8 6" xfId="1646"/>
    <cellStyle name="Процентный 3 8 7" xfId="1647"/>
    <cellStyle name="Процентный 3 8 8" xfId="1648"/>
    <cellStyle name="Процентный 3 9" xfId="1649"/>
    <cellStyle name="Процентный 3 9 2" xfId="1650"/>
    <cellStyle name="Процентный 3 9 2 2" xfId="1651"/>
    <cellStyle name="Процентный 3 9 2 2 2" xfId="1652"/>
    <cellStyle name="Процентный 3 9 2 2 2 2" xfId="1653"/>
    <cellStyle name="Процентный 3 9 2 2 2 2 2" xfId="1654"/>
    <cellStyle name="Процентный 3 9 2 2 2 2 3" xfId="1655"/>
    <cellStyle name="Процентный 3 9 2 2 2 3" xfId="1656"/>
    <cellStyle name="Процентный 3 9 2 2 2 4" xfId="1657"/>
    <cellStyle name="Процентный 3 9 2 2 3" xfId="1658"/>
    <cellStyle name="Процентный 3 9 2 2 3 2" xfId="1659"/>
    <cellStyle name="Процентный 3 9 2 2 3 3" xfId="1660"/>
    <cellStyle name="Процентный 3 9 2 2 4" xfId="1661"/>
    <cellStyle name="Процентный 3 9 2 2 5" xfId="1662"/>
    <cellStyle name="Процентный 3 9 2 2 6" xfId="1663"/>
    <cellStyle name="Процентный 3 9 2 3" xfId="1664"/>
    <cellStyle name="Процентный 3 9 2 3 2" xfId="1665"/>
    <cellStyle name="Процентный 3 9 2 3 2 2" xfId="1666"/>
    <cellStyle name="Процентный 3 9 2 3 2 3" xfId="1667"/>
    <cellStyle name="Процентный 3 9 2 3 3" xfId="1668"/>
    <cellStyle name="Процентный 3 9 2 3 4" xfId="1669"/>
    <cellStyle name="Процентный 3 9 2 4" xfId="1670"/>
    <cellStyle name="Процентный 3 9 2 4 2" xfId="1671"/>
    <cellStyle name="Процентный 3 9 2 4 3" xfId="1672"/>
    <cellStyle name="Процентный 3 9 2 5" xfId="1673"/>
    <cellStyle name="Процентный 3 9 2 6" xfId="1674"/>
    <cellStyle name="Процентный 3 9 2 7" xfId="1675"/>
    <cellStyle name="Процентный 3 9 3" xfId="1676"/>
    <cellStyle name="Процентный 3 9 3 2" xfId="1677"/>
    <cellStyle name="Процентный 3 9 3 2 2" xfId="1678"/>
    <cellStyle name="Процентный 3 9 3 2 2 2" xfId="1679"/>
    <cellStyle name="Процентный 3 9 3 2 2 3" xfId="1680"/>
    <cellStyle name="Процентный 3 9 3 2 3" xfId="1681"/>
    <cellStyle name="Процентный 3 9 3 2 4" xfId="1682"/>
    <cellStyle name="Процентный 3 9 3 3" xfId="1683"/>
    <cellStyle name="Процентный 3 9 3 3 2" xfId="1684"/>
    <cellStyle name="Процентный 3 9 3 3 3" xfId="1685"/>
    <cellStyle name="Процентный 3 9 3 4" xfId="1686"/>
    <cellStyle name="Процентный 3 9 3 5" xfId="1687"/>
    <cellStyle name="Процентный 3 9 3 6" xfId="1688"/>
    <cellStyle name="Процентный 3 9 4" xfId="1689"/>
    <cellStyle name="Процентный 3 9 4 2" xfId="1690"/>
    <cellStyle name="Процентный 3 9 4 2 2" xfId="1691"/>
    <cellStyle name="Процентный 3 9 4 2 3" xfId="1692"/>
    <cellStyle name="Процентный 3 9 4 3" xfId="1693"/>
    <cellStyle name="Процентный 3 9 4 4" xfId="1694"/>
    <cellStyle name="Процентный 3 9 5" xfId="1695"/>
    <cellStyle name="Процентный 3 9 5 2" xfId="1696"/>
    <cellStyle name="Процентный 3 9 5 3" xfId="1697"/>
    <cellStyle name="Процентный 3 9 6" xfId="1698"/>
    <cellStyle name="Процентный 3 9 7" xfId="1699"/>
    <cellStyle name="Процентный 3 9 8" xfId="1700"/>
    <cellStyle name="Процентный 4" xfId="1701"/>
    <cellStyle name="Процентный 4 2" xfId="1702"/>
    <cellStyle name="Процентный 5" xfId="1703"/>
    <cellStyle name="Процентный 6" xfId="1704"/>
    <cellStyle name="Связанная ячейка 2" xfId="1705"/>
    <cellStyle name="Связанная ячейка 3" xfId="1706"/>
    <cellStyle name="Связанная ячейка 4" xfId="1707"/>
    <cellStyle name="Стиль 1" xfId="1708"/>
    <cellStyle name="Текст предупреждения 2" xfId="1709"/>
    <cellStyle name="Текст предупреждения 3" xfId="1710"/>
    <cellStyle name="Текст предупреждения 4" xfId="1711"/>
    <cellStyle name="Текстовый" xfId="1712"/>
    <cellStyle name="Тысячи [0]_3Com" xfId="1713"/>
    <cellStyle name="Тысячи_3Com" xfId="1714"/>
    <cellStyle name="Финансовый [0] 2" xfId="1715"/>
    <cellStyle name="Финансовый [0] 2 2" xfId="1716"/>
    <cellStyle name="Финансовый [0] 3" xfId="1717"/>
    <cellStyle name="Финансовый 10" xfId="1718"/>
    <cellStyle name="Финансовый 10 2" xfId="1719"/>
    <cellStyle name="Финансовый 10 2 2" xfId="1720"/>
    <cellStyle name="Финансовый 10 2 3" xfId="1721"/>
    <cellStyle name="Финансовый 10 3" xfId="1722"/>
    <cellStyle name="Финансовый 10 4" xfId="1723"/>
    <cellStyle name="Финансовый 11" xfId="1724"/>
    <cellStyle name="Финансовый 11 2" xfId="1725"/>
    <cellStyle name="Финансовый 11 2 2" xfId="1726"/>
    <cellStyle name="Финансовый 11 2 3" xfId="1727"/>
    <cellStyle name="Финансовый 11 3" xfId="1728"/>
    <cellStyle name="Финансовый 11 4" xfId="1729"/>
    <cellStyle name="Финансовый 12" xfId="1730"/>
    <cellStyle name="Финансовый 12 2" xfId="1731"/>
    <cellStyle name="Финансовый 12 2 2" xfId="1732"/>
    <cellStyle name="Финансовый 12 2 3" xfId="1733"/>
    <cellStyle name="Финансовый 12 3" xfId="1734"/>
    <cellStyle name="Финансовый 12 4" xfId="1735"/>
    <cellStyle name="Финансовый 13" xfId="1736"/>
    <cellStyle name="Финансовый 13 2" xfId="1737"/>
    <cellStyle name="Финансовый 13 2 2" xfId="1738"/>
    <cellStyle name="Финансовый 13 2 3" xfId="1739"/>
    <cellStyle name="Финансовый 13 3" xfId="1740"/>
    <cellStyle name="Финансовый 13 4" xfId="1741"/>
    <cellStyle name="Финансовый 14" xfId="1742"/>
    <cellStyle name="Финансовый 14 2" xfId="1743"/>
    <cellStyle name="Финансовый 14 2 2" xfId="1744"/>
    <cellStyle name="Финансовый 14 2 3" xfId="1745"/>
    <cellStyle name="Финансовый 14 3" xfId="1746"/>
    <cellStyle name="Финансовый 14 4" xfId="1747"/>
    <cellStyle name="Финансовый 15" xfId="1748"/>
    <cellStyle name="Финансовый 15 2" xfId="1749"/>
    <cellStyle name="Финансовый 15 2 2" xfId="1750"/>
    <cellStyle name="Финансовый 15 2 3" xfId="1751"/>
    <cellStyle name="Финансовый 15 3" xfId="1752"/>
    <cellStyle name="Финансовый 15 4" xfId="1753"/>
    <cellStyle name="Финансовый 16" xfId="1754"/>
    <cellStyle name="Финансовый 16 2" xfId="1755"/>
    <cellStyle name="Финансовый 16 2 2" xfId="1756"/>
    <cellStyle name="Финансовый 16 2 3" xfId="1757"/>
    <cellStyle name="Финансовый 16 3" xfId="1758"/>
    <cellStyle name="Финансовый 16 4" xfId="1759"/>
    <cellStyle name="Финансовый 17" xfId="1760"/>
    <cellStyle name="Финансовый 17 2" xfId="1761"/>
    <cellStyle name="Финансовый 17 2 2" xfId="1762"/>
    <cellStyle name="Финансовый 17 3" xfId="1763"/>
    <cellStyle name="Финансовый 18" xfId="1764"/>
    <cellStyle name="Финансовый 19" xfId="1765"/>
    <cellStyle name="Финансовый 2" xfId="1766"/>
    <cellStyle name="Финансовый 2 2" xfId="1767"/>
    <cellStyle name="Финансовый 2 3" xfId="1768"/>
    <cellStyle name="Финансовый 2 3 2" xfId="1769"/>
    <cellStyle name="Финансовый 2 4" xfId="1770"/>
    <cellStyle name="Финансовый 2 5" xfId="1771"/>
    <cellStyle name="Финансовый 2 6" xfId="1772"/>
    <cellStyle name="Финансовый 2 6 2" xfId="1773"/>
    <cellStyle name="Финансовый 2 7" xfId="1774"/>
    <cellStyle name="Финансовый 20" xfId="1775"/>
    <cellStyle name="Финансовый 21" xfId="1776"/>
    <cellStyle name="Финансовый 22" xfId="2541"/>
    <cellStyle name="Финансовый 3" xfId="1777"/>
    <cellStyle name="Финансовый 3 10" xfId="1778"/>
    <cellStyle name="Финансовый 3 10 2" xfId="1779"/>
    <cellStyle name="Финансовый 3 10 2 2" xfId="1780"/>
    <cellStyle name="Финансовый 3 10 2 2 2" xfId="1781"/>
    <cellStyle name="Финансовый 3 10 2 2 2 2" xfId="1782"/>
    <cellStyle name="Финансовый 3 10 2 2 2 2 2" xfId="1783"/>
    <cellStyle name="Финансовый 3 10 2 2 2 2 3" xfId="1784"/>
    <cellStyle name="Финансовый 3 10 2 2 2 3" xfId="1785"/>
    <cellStyle name="Финансовый 3 10 2 2 2 4" xfId="1786"/>
    <cellStyle name="Финансовый 3 10 2 2 3" xfId="1787"/>
    <cellStyle name="Финансовый 3 10 2 2 3 2" xfId="1788"/>
    <cellStyle name="Финансовый 3 10 2 2 3 3" xfId="1789"/>
    <cellStyle name="Финансовый 3 10 2 2 4" xfId="1790"/>
    <cellStyle name="Финансовый 3 10 2 2 5" xfId="1791"/>
    <cellStyle name="Финансовый 3 10 2 2 6" xfId="1792"/>
    <cellStyle name="Финансовый 3 10 2 3" xfId="1793"/>
    <cellStyle name="Финансовый 3 10 2 3 2" xfId="1794"/>
    <cellStyle name="Финансовый 3 10 2 3 2 2" xfId="1795"/>
    <cellStyle name="Финансовый 3 10 2 3 2 3" xfId="1796"/>
    <cellStyle name="Финансовый 3 10 2 3 3" xfId="1797"/>
    <cellStyle name="Финансовый 3 10 2 3 4" xfId="1798"/>
    <cellStyle name="Финансовый 3 10 2 4" xfId="1799"/>
    <cellStyle name="Финансовый 3 10 2 4 2" xfId="1800"/>
    <cellStyle name="Финансовый 3 10 2 4 3" xfId="1801"/>
    <cellStyle name="Финансовый 3 10 2 5" xfId="1802"/>
    <cellStyle name="Финансовый 3 10 2 6" xfId="1803"/>
    <cellStyle name="Финансовый 3 10 2 7" xfId="1804"/>
    <cellStyle name="Финансовый 3 10 3" xfId="1805"/>
    <cellStyle name="Финансовый 3 10 3 2" xfId="1806"/>
    <cellStyle name="Финансовый 3 10 3 2 2" xfId="1807"/>
    <cellStyle name="Финансовый 3 10 3 2 2 2" xfId="1808"/>
    <cellStyle name="Финансовый 3 10 3 2 2 3" xfId="1809"/>
    <cellStyle name="Финансовый 3 10 3 2 3" xfId="1810"/>
    <cellStyle name="Финансовый 3 10 3 2 4" xfId="1811"/>
    <cellStyle name="Финансовый 3 10 3 3" xfId="1812"/>
    <cellStyle name="Финансовый 3 10 3 3 2" xfId="1813"/>
    <cellStyle name="Финансовый 3 10 3 3 3" xfId="1814"/>
    <cellStyle name="Финансовый 3 10 3 4" xfId="1815"/>
    <cellStyle name="Финансовый 3 10 3 5" xfId="1816"/>
    <cellStyle name="Финансовый 3 10 3 6" xfId="1817"/>
    <cellStyle name="Финансовый 3 10 4" xfId="1818"/>
    <cellStyle name="Финансовый 3 10 4 2" xfId="1819"/>
    <cellStyle name="Финансовый 3 10 4 2 2" xfId="1820"/>
    <cellStyle name="Финансовый 3 10 4 2 3" xfId="1821"/>
    <cellStyle name="Финансовый 3 10 4 3" xfId="1822"/>
    <cellStyle name="Финансовый 3 10 4 4" xfId="1823"/>
    <cellStyle name="Финансовый 3 10 5" xfId="1824"/>
    <cellStyle name="Финансовый 3 10 5 2" xfId="1825"/>
    <cellStyle name="Финансовый 3 10 5 3" xfId="1826"/>
    <cellStyle name="Финансовый 3 10 6" xfId="1827"/>
    <cellStyle name="Финансовый 3 10 7" xfId="1828"/>
    <cellStyle name="Финансовый 3 10 8" xfId="1829"/>
    <cellStyle name="Финансовый 3 11" xfId="1830"/>
    <cellStyle name="Финансовый 3 11 2" xfId="1831"/>
    <cellStyle name="Финансовый 3 11 2 2" xfId="1832"/>
    <cellStyle name="Финансовый 3 11 2 2 2" xfId="1833"/>
    <cellStyle name="Финансовый 3 11 2 2 2 2" xfId="1834"/>
    <cellStyle name="Финансовый 3 11 2 2 2 2 2" xfId="1835"/>
    <cellStyle name="Финансовый 3 11 2 2 2 2 3" xfId="1836"/>
    <cellStyle name="Финансовый 3 11 2 2 2 3" xfId="1837"/>
    <cellStyle name="Финансовый 3 11 2 2 2 4" xfId="1838"/>
    <cellStyle name="Финансовый 3 11 2 2 3" xfId="1839"/>
    <cellStyle name="Финансовый 3 11 2 2 3 2" xfId="1840"/>
    <cellStyle name="Финансовый 3 11 2 2 3 3" xfId="1841"/>
    <cellStyle name="Финансовый 3 11 2 2 4" xfId="1842"/>
    <cellStyle name="Финансовый 3 11 2 2 5" xfId="1843"/>
    <cellStyle name="Финансовый 3 11 2 2 6" xfId="1844"/>
    <cellStyle name="Финансовый 3 11 2 3" xfId="1845"/>
    <cellStyle name="Финансовый 3 11 2 3 2" xfId="1846"/>
    <cellStyle name="Финансовый 3 11 2 3 2 2" xfId="1847"/>
    <cellStyle name="Финансовый 3 11 2 3 2 3" xfId="1848"/>
    <cellStyle name="Финансовый 3 11 2 3 3" xfId="1849"/>
    <cellStyle name="Финансовый 3 11 2 3 4" xfId="1850"/>
    <cellStyle name="Финансовый 3 11 2 4" xfId="1851"/>
    <cellStyle name="Финансовый 3 11 2 4 2" xfId="1852"/>
    <cellStyle name="Финансовый 3 11 2 4 3" xfId="1853"/>
    <cellStyle name="Финансовый 3 11 2 5" xfId="1854"/>
    <cellStyle name="Финансовый 3 11 2 6" xfId="1855"/>
    <cellStyle name="Финансовый 3 11 2 7" xfId="1856"/>
    <cellStyle name="Финансовый 3 11 3" xfId="1857"/>
    <cellStyle name="Финансовый 3 11 3 2" xfId="1858"/>
    <cellStyle name="Финансовый 3 11 3 2 2" xfId="1859"/>
    <cellStyle name="Финансовый 3 11 3 2 2 2" xfId="1860"/>
    <cellStyle name="Финансовый 3 11 3 2 2 3" xfId="1861"/>
    <cellStyle name="Финансовый 3 11 3 2 3" xfId="1862"/>
    <cellStyle name="Финансовый 3 11 3 2 4" xfId="1863"/>
    <cellStyle name="Финансовый 3 11 3 3" xfId="1864"/>
    <cellStyle name="Финансовый 3 11 3 3 2" xfId="1865"/>
    <cellStyle name="Финансовый 3 11 3 3 3" xfId="1866"/>
    <cellStyle name="Финансовый 3 11 3 4" xfId="1867"/>
    <cellStyle name="Финансовый 3 11 3 5" xfId="1868"/>
    <cellStyle name="Финансовый 3 11 3 6" xfId="1869"/>
    <cellStyle name="Финансовый 3 11 4" xfId="1870"/>
    <cellStyle name="Финансовый 3 11 4 2" xfId="1871"/>
    <cellStyle name="Финансовый 3 11 4 2 2" xfId="1872"/>
    <cellStyle name="Финансовый 3 11 4 2 3" xfId="1873"/>
    <cellStyle name="Финансовый 3 11 4 3" xfId="1874"/>
    <cellStyle name="Финансовый 3 11 4 4" xfId="1875"/>
    <cellStyle name="Финансовый 3 11 5" xfId="1876"/>
    <cellStyle name="Финансовый 3 11 5 2" xfId="1877"/>
    <cellStyle name="Финансовый 3 11 5 3" xfId="1878"/>
    <cellStyle name="Финансовый 3 11 6" xfId="1879"/>
    <cellStyle name="Финансовый 3 11 7" xfId="1880"/>
    <cellStyle name="Финансовый 3 11 8" xfId="1881"/>
    <cellStyle name="Финансовый 3 12" xfId="1882"/>
    <cellStyle name="Финансовый 3 12 2" xfId="1883"/>
    <cellStyle name="Финансовый 3 12 2 2" xfId="1884"/>
    <cellStyle name="Финансовый 3 12 2 2 2" xfId="1885"/>
    <cellStyle name="Финансовый 3 12 2 2 2 2" xfId="1886"/>
    <cellStyle name="Финансовый 3 12 2 2 2 2 2" xfId="1887"/>
    <cellStyle name="Финансовый 3 12 2 2 2 2 3" xfId="1888"/>
    <cellStyle name="Финансовый 3 12 2 2 2 3" xfId="1889"/>
    <cellStyle name="Финансовый 3 12 2 2 2 4" xfId="1890"/>
    <cellStyle name="Финансовый 3 12 2 2 3" xfId="1891"/>
    <cellStyle name="Финансовый 3 12 2 2 3 2" xfId="1892"/>
    <cellStyle name="Финансовый 3 12 2 2 3 3" xfId="1893"/>
    <cellStyle name="Финансовый 3 12 2 2 4" xfId="1894"/>
    <cellStyle name="Финансовый 3 12 2 2 5" xfId="1895"/>
    <cellStyle name="Финансовый 3 12 2 2 6" xfId="1896"/>
    <cellStyle name="Финансовый 3 12 2 3" xfId="1897"/>
    <cellStyle name="Финансовый 3 12 2 3 2" xfId="1898"/>
    <cellStyle name="Финансовый 3 12 2 3 2 2" xfId="1899"/>
    <cellStyle name="Финансовый 3 12 2 3 2 3" xfId="1900"/>
    <cellStyle name="Финансовый 3 12 2 3 3" xfId="1901"/>
    <cellStyle name="Финансовый 3 12 2 3 4" xfId="1902"/>
    <cellStyle name="Финансовый 3 12 2 4" xfId="1903"/>
    <cellStyle name="Финансовый 3 12 2 4 2" xfId="1904"/>
    <cellStyle name="Финансовый 3 12 2 4 3" xfId="1905"/>
    <cellStyle name="Финансовый 3 12 2 5" xfId="1906"/>
    <cellStyle name="Финансовый 3 12 2 6" xfId="1907"/>
    <cellStyle name="Финансовый 3 12 2 7" xfId="1908"/>
    <cellStyle name="Финансовый 3 12 3" xfId="1909"/>
    <cellStyle name="Финансовый 3 12 3 2" xfId="1910"/>
    <cellStyle name="Финансовый 3 12 3 2 2" xfId="1911"/>
    <cellStyle name="Финансовый 3 12 3 2 2 2" xfId="1912"/>
    <cellStyle name="Финансовый 3 12 3 2 2 3" xfId="1913"/>
    <cellStyle name="Финансовый 3 12 3 2 3" xfId="1914"/>
    <cellStyle name="Финансовый 3 12 3 2 4" xfId="1915"/>
    <cellStyle name="Финансовый 3 12 3 3" xfId="1916"/>
    <cellStyle name="Финансовый 3 12 3 3 2" xfId="1917"/>
    <cellStyle name="Финансовый 3 12 3 3 3" xfId="1918"/>
    <cellStyle name="Финансовый 3 12 3 4" xfId="1919"/>
    <cellStyle name="Финансовый 3 12 3 5" xfId="1920"/>
    <cellStyle name="Финансовый 3 12 3 6" xfId="1921"/>
    <cellStyle name="Финансовый 3 12 4" xfId="1922"/>
    <cellStyle name="Финансовый 3 12 4 2" xfId="1923"/>
    <cellStyle name="Финансовый 3 12 4 2 2" xfId="1924"/>
    <cellStyle name="Финансовый 3 12 4 2 3" xfId="1925"/>
    <cellStyle name="Финансовый 3 12 4 3" xfId="1926"/>
    <cellStyle name="Финансовый 3 12 4 4" xfId="1927"/>
    <cellStyle name="Финансовый 3 12 5" xfId="1928"/>
    <cellStyle name="Финансовый 3 12 5 2" xfId="1929"/>
    <cellStyle name="Финансовый 3 12 5 3" xfId="1930"/>
    <cellStyle name="Финансовый 3 12 6" xfId="1931"/>
    <cellStyle name="Финансовый 3 12 7" xfId="1932"/>
    <cellStyle name="Финансовый 3 12 8" xfId="1933"/>
    <cellStyle name="Финансовый 3 13" xfId="1934"/>
    <cellStyle name="Финансовый 3 13 2" xfId="1935"/>
    <cellStyle name="Финансовый 3 13 2 2" xfId="1936"/>
    <cellStyle name="Финансовый 3 13 2 2 2" xfId="1937"/>
    <cellStyle name="Финансовый 3 13 2 2 2 2" xfId="1938"/>
    <cellStyle name="Финансовый 3 13 2 2 2 2 2" xfId="1939"/>
    <cellStyle name="Финансовый 3 13 2 2 2 2 3" xfId="1940"/>
    <cellStyle name="Финансовый 3 13 2 2 2 3" xfId="1941"/>
    <cellStyle name="Финансовый 3 13 2 2 2 4" xfId="1942"/>
    <cellStyle name="Финансовый 3 13 2 2 3" xfId="1943"/>
    <cellStyle name="Финансовый 3 13 2 2 3 2" xfId="1944"/>
    <cellStyle name="Финансовый 3 13 2 2 3 3" xfId="1945"/>
    <cellStyle name="Финансовый 3 13 2 2 4" xfId="1946"/>
    <cellStyle name="Финансовый 3 13 2 2 5" xfId="1947"/>
    <cellStyle name="Финансовый 3 13 2 2 6" xfId="1948"/>
    <cellStyle name="Финансовый 3 13 2 3" xfId="1949"/>
    <cellStyle name="Финансовый 3 13 2 3 2" xfId="1950"/>
    <cellStyle name="Финансовый 3 13 2 3 2 2" xfId="1951"/>
    <cellStyle name="Финансовый 3 13 2 3 2 3" xfId="1952"/>
    <cellStyle name="Финансовый 3 13 2 3 3" xfId="1953"/>
    <cellStyle name="Финансовый 3 13 2 3 4" xfId="1954"/>
    <cellStyle name="Финансовый 3 13 2 4" xfId="1955"/>
    <cellStyle name="Финансовый 3 13 2 4 2" xfId="1956"/>
    <cellStyle name="Финансовый 3 13 2 4 3" xfId="1957"/>
    <cellStyle name="Финансовый 3 13 2 5" xfId="1958"/>
    <cellStyle name="Финансовый 3 13 2 6" xfId="1959"/>
    <cellStyle name="Финансовый 3 13 2 7" xfId="1960"/>
    <cellStyle name="Финансовый 3 13 3" xfId="1961"/>
    <cellStyle name="Финансовый 3 13 3 2" xfId="1962"/>
    <cellStyle name="Финансовый 3 13 3 2 2" xfId="1963"/>
    <cellStyle name="Финансовый 3 13 3 2 2 2" xfId="1964"/>
    <cellStyle name="Финансовый 3 13 3 2 2 3" xfId="1965"/>
    <cellStyle name="Финансовый 3 13 3 2 3" xfId="1966"/>
    <cellStyle name="Финансовый 3 13 3 2 4" xfId="1967"/>
    <cellStyle name="Финансовый 3 13 3 3" xfId="1968"/>
    <cellStyle name="Финансовый 3 13 3 3 2" xfId="1969"/>
    <cellStyle name="Финансовый 3 13 3 3 3" xfId="1970"/>
    <cellStyle name="Финансовый 3 13 3 4" xfId="1971"/>
    <cellStyle name="Финансовый 3 13 3 5" xfId="1972"/>
    <cellStyle name="Финансовый 3 13 3 6" xfId="1973"/>
    <cellStyle name="Финансовый 3 13 4" xfId="1974"/>
    <cellStyle name="Финансовый 3 13 4 2" xfId="1975"/>
    <cellStyle name="Финансовый 3 13 4 2 2" xfId="1976"/>
    <cellStyle name="Финансовый 3 13 4 2 3" xfId="1977"/>
    <cellStyle name="Финансовый 3 13 4 3" xfId="1978"/>
    <cellStyle name="Финансовый 3 13 4 4" xfId="1979"/>
    <cellStyle name="Финансовый 3 13 5" xfId="1980"/>
    <cellStyle name="Финансовый 3 13 5 2" xfId="1981"/>
    <cellStyle name="Финансовый 3 13 5 3" xfId="1982"/>
    <cellStyle name="Финансовый 3 13 6" xfId="1983"/>
    <cellStyle name="Финансовый 3 13 7" xfId="1984"/>
    <cellStyle name="Финансовый 3 13 8" xfId="1985"/>
    <cellStyle name="Финансовый 3 14" xfId="1986"/>
    <cellStyle name="Финансовый 3 14 2" xfId="1987"/>
    <cellStyle name="Финансовый 3 14 2 2" xfId="1988"/>
    <cellStyle name="Финансовый 3 14 2 2 2" xfId="1989"/>
    <cellStyle name="Финансовый 3 14 2 2 2 2" xfId="1990"/>
    <cellStyle name="Финансовый 3 14 2 2 2 3" xfId="1991"/>
    <cellStyle name="Финансовый 3 14 2 2 3" xfId="1992"/>
    <cellStyle name="Финансовый 3 14 2 2 4" xfId="1993"/>
    <cellStyle name="Финансовый 3 14 2 3" xfId="1994"/>
    <cellStyle name="Финансовый 3 14 2 3 2" xfId="1995"/>
    <cellStyle name="Финансовый 3 14 2 3 3" xfId="1996"/>
    <cellStyle name="Финансовый 3 14 2 4" xfId="1997"/>
    <cellStyle name="Финансовый 3 14 2 5" xfId="1998"/>
    <cellStyle name="Финансовый 3 14 2 6" xfId="1999"/>
    <cellStyle name="Финансовый 3 14 3" xfId="2000"/>
    <cellStyle name="Финансовый 3 14 3 2" xfId="2001"/>
    <cellStyle name="Финансовый 3 14 3 2 2" xfId="2002"/>
    <cellStyle name="Финансовый 3 14 3 2 3" xfId="2003"/>
    <cellStyle name="Финансовый 3 14 3 3" xfId="2004"/>
    <cellStyle name="Финансовый 3 14 3 4" xfId="2005"/>
    <cellStyle name="Финансовый 3 14 4" xfId="2006"/>
    <cellStyle name="Финансовый 3 14 4 2" xfId="2007"/>
    <cellStyle name="Финансовый 3 14 4 3" xfId="2008"/>
    <cellStyle name="Финансовый 3 14 5" xfId="2009"/>
    <cellStyle name="Финансовый 3 14 5 2" xfId="2010"/>
    <cellStyle name="Финансовый 3 14 6" xfId="2011"/>
    <cellStyle name="Финансовый 3 14 7" xfId="2012"/>
    <cellStyle name="Финансовый 3 15" xfId="2013"/>
    <cellStyle name="Финансовый 3 15 2" xfId="2014"/>
    <cellStyle name="Финансовый 3 15 2 2" xfId="2015"/>
    <cellStyle name="Финансовый 3 15 2 2 2" xfId="2016"/>
    <cellStyle name="Финансовый 3 15 2 2 2 2" xfId="2017"/>
    <cellStyle name="Финансовый 3 15 2 2 2 3" xfId="2018"/>
    <cellStyle name="Финансовый 3 15 2 2 3" xfId="2019"/>
    <cellStyle name="Финансовый 3 15 2 2 4" xfId="2020"/>
    <cellStyle name="Финансовый 3 15 2 3" xfId="2021"/>
    <cellStyle name="Финансовый 3 15 2 3 2" xfId="2022"/>
    <cellStyle name="Финансовый 3 15 2 3 3" xfId="2023"/>
    <cellStyle name="Финансовый 3 15 2 4" xfId="2024"/>
    <cellStyle name="Финансовый 3 15 2 5" xfId="2025"/>
    <cellStyle name="Финансовый 3 15 2 6" xfId="2026"/>
    <cellStyle name="Финансовый 3 15 3" xfId="2027"/>
    <cellStyle name="Финансовый 3 15 3 2" xfId="2028"/>
    <cellStyle name="Финансовый 3 15 3 2 2" xfId="2029"/>
    <cellStyle name="Финансовый 3 15 3 2 3" xfId="2030"/>
    <cellStyle name="Финансовый 3 15 3 3" xfId="2031"/>
    <cellStyle name="Финансовый 3 15 3 4" xfId="2032"/>
    <cellStyle name="Финансовый 3 15 4" xfId="2033"/>
    <cellStyle name="Финансовый 3 15 4 2" xfId="2034"/>
    <cellStyle name="Финансовый 3 15 4 3" xfId="2035"/>
    <cellStyle name="Финансовый 3 15 5" xfId="2036"/>
    <cellStyle name="Финансовый 3 15 6" xfId="2037"/>
    <cellStyle name="Финансовый 3 15 7" xfId="2038"/>
    <cellStyle name="Финансовый 3 16" xfId="2039"/>
    <cellStyle name="Финансовый 3 16 2" xfId="2040"/>
    <cellStyle name="Финансовый 3 16 2 2" xfId="2041"/>
    <cellStyle name="Финансовый 3 16 2 2 2" xfId="2042"/>
    <cellStyle name="Финансовый 3 16 2 2 3" xfId="2043"/>
    <cellStyle name="Финансовый 3 16 2 3" xfId="2044"/>
    <cellStyle name="Финансовый 3 16 2 4" xfId="2045"/>
    <cellStyle name="Финансовый 3 16 3" xfId="2046"/>
    <cellStyle name="Финансовый 3 16 3 2" xfId="2047"/>
    <cellStyle name="Финансовый 3 16 3 3" xfId="2048"/>
    <cellStyle name="Финансовый 3 16 4" xfId="2049"/>
    <cellStyle name="Финансовый 3 16 5" xfId="2050"/>
    <cellStyle name="Финансовый 3 16 6" xfId="2051"/>
    <cellStyle name="Финансовый 3 17" xfId="2052"/>
    <cellStyle name="Финансовый 3 17 2" xfId="2053"/>
    <cellStyle name="Финансовый 3 17 2 2" xfId="2054"/>
    <cellStyle name="Финансовый 3 17 2 3" xfId="2055"/>
    <cellStyle name="Финансовый 3 17 3" xfId="2056"/>
    <cellStyle name="Финансовый 3 17 4" xfId="2057"/>
    <cellStyle name="Финансовый 3 18" xfId="2058"/>
    <cellStyle name="Финансовый 3 18 2" xfId="2059"/>
    <cellStyle name="Финансовый 3 18 3" xfId="2060"/>
    <cellStyle name="Финансовый 3 19" xfId="2061"/>
    <cellStyle name="Финансовый 3 19 2" xfId="2062"/>
    <cellStyle name="Финансовый 3 2" xfId="2063"/>
    <cellStyle name="Финансовый 3 2 2" xfId="2064"/>
    <cellStyle name="Финансовый 3 2 2 2" xfId="2065"/>
    <cellStyle name="Финансовый 3 2 2 2 2" xfId="2066"/>
    <cellStyle name="Финансовый 3 2 2 2 2 2" xfId="2067"/>
    <cellStyle name="Финансовый 3 2 2 2 2 2 2" xfId="2068"/>
    <cellStyle name="Финансовый 3 2 2 2 2 2 3" xfId="2069"/>
    <cellStyle name="Финансовый 3 2 2 2 2 3" xfId="2070"/>
    <cellStyle name="Финансовый 3 2 2 2 2 4" xfId="2071"/>
    <cellStyle name="Финансовый 3 2 2 2 3" xfId="2072"/>
    <cellStyle name="Финансовый 3 2 2 2 3 2" xfId="2073"/>
    <cellStyle name="Финансовый 3 2 2 2 3 3" xfId="2074"/>
    <cellStyle name="Финансовый 3 2 2 2 4" xfId="2075"/>
    <cellStyle name="Финансовый 3 2 2 2 5" xfId="2076"/>
    <cellStyle name="Финансовый 3 2 2 2 6" xfId="2077"/>
    <cellStyle name="Финансовый 3 2 2 3" xfId="2078"/>
    <cellStyle name="Финансовый 3 2 2 3 2" xfId="2079"/>
    <cellStyle name="Финансовый 3 2 2 3 2 2" xfId="2080"/>
    <cellStyle name="Финансовый 3 2 2 3 2 3" xfId="2081"/>
    <cellStyle name="Финансовый 3 2 2 3 3" xfId="2082"/>
    <cellStyle name="Финансовый 3 2 2 3 4" xfId="2083"/>
    <cellStyle name="Финансовый 3 2 2 4" xfId="2084"/>
    <cellStyle name="Финансовый 3 2 2 4 2" xfId="2085"/>
    <cellStyle name="Финансовый 3 2 2 4 3" xfId="2086"/>
    <cellStyle name="Финансовый 3 2 2 5" xfId="2087"/>
    <cellStyle name="Финансовый 3 2 2 6" xfId="2088"/>
    <cellStyle name="Финансовый 3 2 2 7" xfId="2089"/>
    <cellStyle name="Финансовый 3 2 3" xfId="2090"/>
    <cellStyle name="Финансовый 3 2 3 2" xfId="2091"/>
    <cellStyle name="Финансовый 3 2 3 2 2" xfId="2092"/>
    <cellStyle name="Финансовый 3 2 3 2 2 2" xfId="2093"/>
    <cellStyle name="Финансовый 3 2 3 2 2 3" xfId="2094"/>
    <cellStyle name="Финансовый 3 2 3 2 3" xfId="2095"/>
    <cellStyle name="Финансовый 3 2 3 2 4" xfId="2096"/>
    <cellStyle name="Финансовый 3 2 3 3" xfId="2097"/>
    <cellStyle name="Финансовый 3 2 3 3 2" xfId="2098"/>
    <cellStyle name="Финансовый 3 2 3 3 3" xfId="2099"/>
    <cellStyle name="Финансовый 3 2 3 4" xfId="2100"/>
    <cellStyle name="Финансовый 3 2 3 5" xfId="2101"/>
    <cellStyle name="Финансовый 3 2 3 6" xfId="2102"/>
    <cellStyle name="Финансовый 3 2 4" xfId="2103"/>
    <cellStyle name="Финансовый 3 2 4 2" xfId="2104"/>
    <cellStyle name="Финансовый 3 2 4 2 2" xfId="2105"/>
    <cellStyle name="Финансовый 3 2 4 2 3" xfId="2106"/>
    <cellStyle name="Финансовый 3 2 4 3" xfId="2107"/>
    <cellStyle name="Финансовый 3 2 4 4" xfId="2108"/>
    <cellStyle name="Финансовый 3 2 5" xfId="2109"/>
    <cellStyle name="Финансовый 3 2 5 2" xfId="2110"/>
    <cellStyle name="Финансовый 3 2 5 3" xfId="2111"/>
    <cellStyle name="Финансовый 3 2 6" xfId="2112"/>
    <cellStyle name="Финансовый 3 2 7" xfId="2113"/>
    <cellStyle name="Финансовый 3 2 8" xfId="2114"/>
    <cellStyle name="Финансовый 3 3" xfId="2115"/>
    <cellStyle name="Финансовый 3 3 2" xfId="2116"/>
    <cellStyle name="Финансовый 3 3 2 2" xfId="2117"/>
    <cellStyle name="Финансовый 3 3 2 2 2" xfId="2118"/>
    <cellStyle name="Финансовый 3 3 2 2 2 2" xfId="2119"/>
    <cellStyle name="Финансовый 3 3 2 2 2 2 2" xfId="2120"/>
    <cellStyle name="Финансовый 3 3 2 2 2 2 3" xfId="2121"/>
    <cellStyle name="Финансовый 3 3 2 2 2 3" xfId="2122"/>
    <cellStyle name="Финансовый 3 3 2 2 2 4" xfId="2123"/>
    <cellStyle name="Финансовый 3 3 2 2 3" xfId="2124"/>
    <cellStyle name="Финансовый 3 3 2 2 3 2" xfId="2125"/>
    <cellStyle name="Финансовый 3 3 2 2 3 3" xfId="2126"/>
    <cellStyle name="Финансовый 3 3 2 2 4" xfId="2127"/>
    <cellStyle name="Финансовый 3 3 2 2 5" xfId="2128"/>
    <cellStyle name="Финансовый 3 3 2 2 6" xfId="2129"/>
    <cellStyle name="Финансовый 3 3 2 3" xfId="2130"/>
    <cellStyle name="Финансовый 3 3 2 3 2" xfId="2131"/>
    <cellStyle name="Финансовый 3 3 2 3 2 2" xfId="2132"/>
    <cellStyle name="Финансовый 3 3 2 3 2 3" xfId="2133"/>
    <cellStyle name="Финансовый 3 3 2 3 3" xfId="2134"/>
    <cellStyle name="Финансовый 3 3 2 3 4" xfId="2135"/>
    <cellStyle name="Финансовый 3 3 2 4" xfId="2136"/>
    <cellStyle name="Финансовый 3 3 2 4 2" xfId="2137"/>
    <cellStyle name="Финансовый 3 3 2 4 3" xfId="2138"/>
    <cellStyle name="Финансовый 3 3 2 5" xfId="2139"/>
    <cellStyle name="Финансовый 3 3 2 6" xfId="2140"/>
    <cellStyle name="Финансовый 3 3 2 7" xfId="2141"/>
    <cellStyle name="Финансовый 3 3 3" xfId="2142"/>
    <cellStyle name="Финансовый 3 3 3 2" xfId="2143"/>
    <cellStyle name="Финансовый 3 3 3 2 2" xfId="2144"/>
    <cellStyle name="Финансовый 3 3 3 2 2 2" xfId="2145"/>
    <cellStyle name="Финансовый 3 3 3 2 2 3" xfId="2146"/>
    <cellStyle name="Финансовый 3 3 3 2 3" xfId="2147"/>
    <cellStyle name="Финансовый 3 3 3 2 4" xfId="2148"/>
    <cellStyle name="Финансовый 3 3 3 3" xfId="2149"/>
    <cellStyle name="Финансовый 3 3 3 3 2" xfId="2150"/>
    <cellStyle name="Финансовый 3 3 3 3 3" xfId="2151"/>
    <cellStyle name="Финансовый 3 3 3 4" xfId="2152"/>
    <cellStyle name="Финансовый 3 3 3 5" xfId="2153"/>
    <cellStyle name="Финансовый 3 3 3 6" xfId="2154"/>
    <cellStyle name="Финансовый 3 3 4" xfId="2155"/>
    <cellStyle name="Финансовый 3 3 4 2" xfId="2156"/>
    <cellStyle name="Финансовый 3 3 4 2 2" xfId="2157"/>
    <cellStyle name="Финансовый 3 3 4 2 3" xfId="2158"/>
    <cellStyle name="Финансовый 3 3 4 3" xfId="2159"/>
    <cellStyle name="Финансовый 3 3 4 4" xfId="2160"/>
    <cellStyle name="Финансовый 3 3 5" xfId="2161"/>
    <cellStyle name="Финансовый 3 3 5 2" xfId="2162"/>
    <cellStyle name="Финансовый 3 3 5 3" xfId="2163"/>
    <cellStyle name="Финансовый 3 3 6" xfId="2164"/>
    <cellStyle name="Финансовый 3 3 7" xfId="2165"/>
    <cellStyle name="Финансовый 3 3 8" xfId="2166"/>
    <cellStyle name="Финансовый 3 4" xfId="2167"/>
    <cellStyle name="Финансовый 3 4 2" xfId="2168"/>
    <cellStyle name="Финансовый 3 4 2 2" xfId="2169"/>
    <cellStyle name="Финансовый 3 4 2 2 2" xfId="2170"/>
    <cellStyle name="Финансовый 3 4 2 2 2 2" xfId="2171"/>
    <cellStyle name="Финансовый 3 4 2 2 2 2 2" xfId="2172"/>
    <cellStyle name="Финансовый 3 4 2 2 2 2 3" xfId="2173"/>
    <cellStyle name="Финансовый 3 4 2 2 2 3" xfId="2174"/>
    <cellStyle name="Финансовый 3 4 2 2 2 4" xfId="2175"/>
    <cellStyle name="Финансовый 3 4 2 2 3" xfId="2176"/>
    <cellStyle name="Финансовый 3 4 2 2 3 2" xfId="2177"/>
    <cellStyle name="Финансовый 3 4 2 2 3 3" xfId="2178"/>
    <cellStyle name="Финансовый 3 4 2 2 4" xfId="2179"/>
    <cellStyle name="Финансовый 3 4 2 2 5" xfId="2180"/>
    <cellStyle name="Финансовый 3 4 2 2 6" xfId="2181"/>
    <cellStyle name="Финансовый 3 4 2 3" xfId="2182"/>
    <cellStyle name="Финансовый 3 4 2 3 2" xfId="2183"/>
    <cellStyle name="Финансовый 3 4 2 3 2 2" xfId="2184"/>
    <cellStyle name="Финансовый 3 4 2 3 2 3" xfId="2185"/>
    <cellStyle name="Финансовый 3 4 2 3 3" xfId="2186"/>
    <cellStyle name="Финансовый 3 4 2 3 4" xfId="2187"/>
    <cellStyle name="Финансовый 3 4 2 4" xfId="2188"/>
    <cellStyle name="Финансовый 3 4 2 4 2" xfId="2189"/>
    <cellStyle name="Финансовый 3 4 2 4 3" xfId="2190"/>
    <cellStyle name="Финансовый 3 4 2 5" xfId="2191"/>
    <cellStyle name="Финансовый 3 4 2 6" xfId="2192"/>
    <cellStyle name="Финансовый 3 4 2 7" xfId="2193"/>
    <cellStyle name="Финансовый 3 4 3" xfId="2194"/>
    <cellStyle name="Финансовый 3 4 3 2" xfId="2195"/>
    <cellStyle name="Финансовый 3 4 3 2 2" xfId="2196"/>
    <cellStyle name="Финансовый 3 4 3 2 2 2" xfId="2197"/>
    <cellStyle name="Финансовый 3 4 3 2 2 3" xfId="2198"/>
    <cellStyle name="Финансовый 3 4 3 2 3" xfId="2199"/>
    <cellStyle name="Финансовый 3 4 3 2 4" xfId="2200"/>
    <cellStyle name="Финансовый 3 4 3 3" xfId="2201"/>
    <cellStyle name="Финансовый 3 4 3 3 2" xfId="2202"/>
    <cellStyle name="Финансовый 3 4 3 3 3" xfId="2203"/>
    <cellStyle name="Финансовый 3 4 3 4" xfId="2204"/>
    <cellStyle name="Финансовый 3 4 3 5" xfId="2205"/>
    <cellStyle name="Финансовый 3 4 3 6" xfId="2206"/>
    <cellStyle name="Финансовый 3 4 4" xfId="2207"/>
    <cellStyle name="Финансовый 3 4 4 2" xfId="2208"/>
    <cellStyle name="Финансовый 3 4 4 2 2" xfId="2209"/>
    <cellStyle name="Финансовый 3 4 4 2 3" xfId="2210"/>
    <cellStyle name="Финансовый 3 4 4 3" xfId="2211"/>
    <cellStyle name="Финансовый 3 4 4 4" xfId="2212"/>
    <cellStyle name="Финансовый 3 4 5" xfId="2213"/>
    <cellStyle name="Финансовый 3 4 5 2" xfId="2214"/>
    <cellStyle name="Финансовый 3 4 5 3" xfId="2215"/>
    <cellStyle name="Финансовый 3 4 6" xfId="2216"/>
    <cellStyle name="Финансовый 3 4 7" xfId="2217"/>
    <cellStyle name="Финансовый 3 4 8" xfId="2218"/>
    <cellStyle name="Финансовый 3 5" xfId="2219"/>
    <cellStyle name="Финансовый 3 5 2" xfId="2220"/>
    <cellStyle name="Финансовый 3 5 2 2" xfId="2221"/>
    <cellStyle name="Финансовый 3 5 2 2 2" xfId="2222"/>
    <cellStyle name="Финансовый 3 5 2 2 2 2" xfId="2223"/>
    <cellStyle name="Финансовый 3 5 2 2 2 2 2" xfId="2224"/>
    <cellStyle name="Финансовый 3 5 2 2 2 2 3" xfId="2225"/>
    <cellStyle name="Финансовый 3 5 2 2 2 3" xfId="2226"/>
    <cellStyle name="Финансовый 3 5 2 2 2 4" xfId="2227"/>
    <cellStyle name="Финансовый 3 5 2 2 3" xfId="2228"/>
    <cellStyle name="Финансовый 3 5 2 2 3 2" xfId="2229"/>
    <cellStyle name="Финансовый 3 5 2 2 3 3" xfId="2230"/>
    <cellStyle name="Финансовый 3 5 2 2 4" xfId="2231"/>
    <cellStyle name="Финансовый 3 5 2 2 5" xfId="2232"/>
    <cellStyle name="Финансовый 3 5 2 2 6" xfId="2233"/>
    <cellStyle name="Финансовый 3 5 2 3" xfId="2234"/>
    <cellStyle name="Финансовый 3 5 2 3 2" xfId="2235"/>
    <cellStyle name="Финансовый 3 5 2 3 2 2" xfId="2236"/>
    <cellStyle name="Финансовый 3 5 2 3 2 3" xfId="2237"/>
    <cellStyle name="Финансовый 3 5 2 3 3" xfId="2238"/>
    <cellStyle name="Финансовый 3 5 2 3 4" xfId="2239"/>
    <cellStyle name="Финансовый 3 5 2 4" xfId="2240"/>
    <cellStyle name="Финансовый 3 5 2 4 2" xfId="2241"/>
    <cellStyle name="Финансовый 3 5 2 4 3" xfId="2242"/>
    <cellStyle name="Финансовый 3 5 2 5" xfId="2243"/>
    <cellStyle name="Финансовый 3 5 2 6" xfId="2244"/>
    <cellStyle name="Финансовый 3 5 2 7" xfId="2245"/>
    <cellStyle name="Финансовый 3 5 3" xfId="2246"/>
    <cellStyle name="Финансовый 3 5 3 2" xfId="2247"/>
    <cellStyle name="Финансовый 3 5 3 2 2" xfId="2248"/>
    <cellStyle name="Финансовый 3 5 3 2 2 2" xfId="2249"/>
    <cellStyle name="Финансовый 3 5 3 2 2 3" xfId="2250"/>
    <cellStyle name="Финансовый 3 5 3 2 3" xfId="2251"/>
    <cellStyle name="Финансовый 3 5 3 2 4" xfId="2252"/>
    <cellStyle name="Финансовый 3 5 3 3" xfId="2253"/>
    <cellStyle name="Финансовый 3 5 3 3 2" xfId="2254"/>
    <cellStyle name="Финансовый 3 5 3 3 3" xfId="2255"/>
    <cellStyle name="Финансовый 3 5 3 4" xfId="2256"/>
    <cellStyle name="Финансовый 3 5 3 5" xfId="2257"/>
    <cellStyle name="Финансовый 3 5 3 6" xfId="2258"/>
    <cellStyle name="Финансовый 3 5 4" xfId="2259"/>
    <cellStyle name="Финансовый 3 5 4 2" xfId="2260"/>
    <cellStyle name="Финансовый 3 5 4 2 2" xfId="2261"/>
    <cellStyle name="Финансовый 3 5 4 2 3" xfId="2262"/>
    <cellStyle name="Финансовый 3 5 4 3" xfId="2263"/>
    <cellStyle name="Финансовый 3 5 4 4" xfId="2264"/>
    <cellStyle name="Финансовый 3 5 5" xfId="2265"/>
    <cellStyle name="Финансовый 3 5 5 2" xfId="2266"/>
    <cellStyle name="Финансовый 3 5 5 3" xfId="2267"/>
    <cellStyle name="Финансовый 3 5 6" xfId="2268"/>
    <cellStyle name="Финансовый 3 5 7" xfId="2269"/>
    <cellStyle name="Финансовый 3 5 8" xfId="2270"/>
    <cellStyle name="Финансовый 3 6" xfId="2271"/>
    <cellStyle name="Финансовый 3 6 2" xfId="2272"/>
    <cellStyle name="Финансовый 3 6 2 2" xfId="2273"/>
    <cellStyle name="Финансовый 3 6 2 2 2" xfId="2274"/>
    <cellStyle name="Финансовый 3 6 2 2 2 2" xfId="2275"/>
    <cellStyle name="Финансовый 3 6 2 2 2 2 2" xfId="2276"/>
    <cellStyle name="Финансовый 3 6 2 2 2 2 3" xfId="2277"/>
    <cellStyle name="Финансовый 3 6 2 2 2 3" xfId="2278"/>
    <cellStyle name="Финансовый 3 6 2 2 2 4" xfId="2279"/>
    <cellStyle name="Финансовый 3 6 2 2 3" xfId="2280"/>
    <cellStyle name="Финансовый 3 6 2 2 3 2" xfId="2281"/>
    <cellStyle name="Финансовый 3 6 2 2 3 3" xfId="2282"/>
    <cellStyle name="Финансовый 3 6 2 2 4" xfId="2283"/>
    <cellStyle name="Финансовый 3 6 2 2 5" xfId="2284"/>
    <cellStyle name="Финансовый 3 6 2 2 6" xfId="2285"/>
    <cellStyle name="Финансовый 3 6 2 3" xfId="2286"/>
    <cellStyle name="Финансовый 3 6 2 3 2" xfId="2287"/>
    <cellStyle name="Финансовый 3 6 2 3 2 2" xfId="2288"/>
    <cellStyle name="Финансовый 3 6 2 3 2 3" xfId="2289"/>
    <cellStyle name="Финансовый 3 6 2 3 3" xfId="2290"/>
    <cellStyle name="Финансовый 3 6 2 3 4" xfId="2291"/>
    <cellStyle name="Финансовый 3 6 2 4" xfId="2292"/>
    <cellStyle name="Финансовый 3 6 2 4 2" xfId="2293"/>
    <cellStyle name="Финансовый 3 6 2 4 3" xfId="2294"/>
    <cellStyle name="Финансовый 3 6 2 5" xfId="2295"/>
    <cellStyle name="Финансовый 3 6 2 6" xfId="2296"/>
    <cellStyle name="Финансовый 3 6 2 7" xfId="2297"/>
    <cellStyle name="Финансовый 3 6 3" xfId="2298"/>
    <cellStyle name="Финансовый 3 6 3 2" xfId="2299"/>
    <cellStyle name="Финансовый 3 6 3 2 2" xfId="2300"/>
    <cellStyle name="Финансовый 3 6 3 2 2 2" xfId="2301"/>
    <cellStyle name="Финансовый 3 6 3 2 2 3" xfId="2302"/>
    <cellStyle name="Финансовый 3 6 3 2 3" xfId="2303"/>
    <cellStyle name="Финансовый 3 6 3 2 4" xfId="2304"/>
    <cellStyle name="Финансовый 3 6 3 3" xfId="2305"/>
    <cellStyle name="Финансовый 3 6 3 3 2" xfId="2306"/>
    <cellStyle name="Финансовый 3 6 3 3 3" xfId="2307"/>
    <cellStyle name="Финансовый 3 6 3 4" xfId="2308"/>
    <cellStyle name="Финансовый 3 6 3 5" xfId="2309"/>
    <cellStyle name="Финансовый 3 6 3 6" xfId="2310"/>
    <cellStyle name="Финансовый 3 6 4" xfId="2311"/>
    <cellStyle name="Финансовый 3 6 4 2" xfId="2312"/>
    <cellStyle name="Финансовый 3 6 4 2 2" xfId="2313"/>
    <cellStyle name="Финансовый 3 6 4 2 3" xfId="2314"/>
    <cellStyle name="Финансовый 3 6 4 3" xfId="2315"/>
    <cellStyle name="Финансовый 3 6 4 4" xfId="2316"/>
    <cellStyle name="Финансовый 3 6 5" xfId="2317"/>
    <cellStyle name="Финансовый 3 6 5 2" xfId="2318"/>
    <cellStyle name="Финансовый 3 6 5 3" xfId="2319"/>
    <cellStyle name="Финансовый 3 6 6" xfId="2320"/>
    <cellStyle name="Финансовый 3 6 7" xfId="2321"/>
    <cellStyle name="Финансовый 3 6 8" xfId="2322"/>
    <cellStyle name="Финансовый 3 7" xfId="2323"/>
    <cellStyle name="Финансовый 3 7 2" xfId="2324"/>
    <cellStyle name="Финансовый 3 7 2 2" xfId="2325"/>
    <cellStyle name="Финансовый 3 7 2 2 2" xfId="2326"/>
    <cellStyle name="Финансовый 3 7 2 2 2 2" xfId="2327"/>
    <cellStyle name="Финансовый 3 7 2 2 2 2 2" xfId="2328"/>
    <cellStyle name="Финансовый 3 7 2 2 2 2 3" xfId="2329"/>
    <cellStyle name="Финансовый 3 7 2 2 2 3" xfId="2330"/>
    <cellStyle name="Финансовый 3 7 2 2 2 4" xfId="2331"/>
    <cellStyle name="Финансовый 3 7 2 2 3" xfId="2332"/>
    <cellStyle name="Финансовый 3 7 2 2 3 2" xfId="2333"/>
    <cellStyle name="Финансовый 3 7 2 2 3 3" xfId="2334"/>
    <cellStyle name="Финансовый 3 7 2 2 4" xfId="2335"/>
    <cellStyle name="Финансовый 3 7 2 2 5" xfId="2336"/>
    <cellStyle name="Финансовый 3 7 2 2 6" xfId="2337"/>
    <cellStyle name="Финансовый 3 7 2 3" xfId="2338"/>
    <cellStyle name="Финансовый 3 7 2 3 2" xfId="2339"/>
    <cellStyle name="Финансовый 3 7 2 3 2 2" xfId="2340"/>
    <cellStyle name="Финансовый 3 7 2 3 2 3" xfId="2341"/>
    <cellStyle name="Финансовый 3 7 2 3 3" xfId="2342"/>
    <cellStyle name="Финансовый 3 7 2 3 4" xfId="2343"/>
    <cellStyle name="Финансовый 3 7 2 4" xfId="2344"/>
    <cellStyle name="Финансовый 3 7 2 4 2" xfId="2345"/>
    <cellStyle name="Финансовый 3 7 2 4 3" xfId="2346"/>
    <cellStyle name="Финансовый 3 7 2 5" xfId="2347"/>
    <cellStyle name="Финансовый 3 7 2 6" xfId="2348"/>
    <cellStyle name="Финансовый 3 7 2 7" xfId="2349"/>
    <cellStyle name="Финансовый 3 7 3" xfId="2350"/>
    <cellStyle name="Финансовый 3 7 3 2" xfId="2351"/>
    <cellStyle name="Финансовый 3 7 3 2 2" xfId="2352"/>
    <cellStyle name="Финансовый 3 7 3 2 2 2" xfId="2353"/>
    <cellStyle name="Финансовый 3 7 3 2 2 3" xfId="2354"/>
    <cellStyle name="Финансовый 3 7 3 2 3" xfId="2355"/>
    <cellStyle name="Финансовый 3 7 3 2 4" xfId="2356"/>
    <cellStyle name="Финансовый 3 7 3 3" xfId="2357"/>
    <cellStyle name="Финансовый 3 7 3 3 2" xfId="2358"/>
    <cellStyle name="Финансовый 3 7 3 3 3" xfId="2359"/>
    <cellStyle name="Финансовый 3 7 3 4" xfId="2360"/>
    <cellStyle name="Финансовый 3 7 3 5" xfId="2361"/>
    <cellStyle name="Финансовый 3 7 3 6" xfId="2362"/>
    <cellStyle name="Финансовый 3 7 4" xfId="2363"/>
    <cellStyle name="Финансовый 3 7 4 2" xfId="2364"/>
    <cellStyle name="Финансовый 3 7 4 2 2" xfId="2365"/>
    <cellStyle name="Финансовый 3 7 4 2 3" xfId="2366"/>
    <cellStyle name="Финансовый 3 7 4 3" xfId="2367"/>
    <cellStyle name="Финансовый 3 7 4 4" xfId="2368"/>
    <cellStyle name="Финансовый 3 7 5" xfId="2369"/>
    <cellStyle name="Финансовый 3 7 5 2" xfId="2370"/>
    <cellStyle name="Финансовый 3 7 5 3" xfId="2371"/>
    <cellStyle name="Финансовый 3 7 6" xfId="2372"/>
    <cellStyle name="Финансовый 3 7 7" xfId="2373"/>
    <cellStyle name="Финансовый 3 7 8" xfId="2374"/>
    <cellStyle name="Финансовый 3 8" xfId="2375"/>
    <cellStyle name="Финансовый 3 8 2" xfId="2376"/>
    <cellStyle name="Финансовый 3 8 2 2" xfId="2377"/>
    <cellStyle name="Финансовый 3 8 2 2 2" xfId="2378"/>
    <cellStyle name="Финансовый 3 8 2 2 2 2" xfId="2379"/>
    <cellStyle name="Финансовый 3 8 2 2 2 2 2" xfId="2380"/>
    <cellStyle name="Финансовый 3 8 2 2 2 2 3" xfId="2381"/>
    <cellStyle name="Финансовый 3 8 2 2 2 3" xfId="2382"/>
    <cellStyle name="Финансовый 3 8 2 2 2 4" xfId="2383"/>
    <cellStyle name="Финансовый 3 8 2 2 3" xfId="2384"/>
    <cellStyle name="Финансовый 3 8 2 2 3 2" xfId="2385"/>
    <cellStyle name="Финансовый 3 8 2 2 3 3" xfId="2386"/>
    <cellStyle name="Финансовый 3 8 2 2 4" xfId="2387"/>
    <cellStyle name="Финансовый 3 8 2 2 5" xfId="2388"/>
    <cellStyle name="Финансовый 3 8 2 2 6" xfId="2389"/>
    <cellStyle name="Финансовый 3 8 2 3" xfId="2390"/>
    <cellStyle name="Финансовый 3 8 2 3 2" xfId="2391"/>
    <cellStyle name="Финансовый 3 8 2 3 2 2" xfId="2392"/>
    <cellStyle name="Финансовый 3 8 2 3 2 3" xfId="2393"/>
    <cellStyle name="Финансовый 3 8 2 3 3" xfId="2394"/>
    <cellStyle name="Финансовый 3 8 2 3 4" xfId="2395"/>
    <cellStyle name="Финансовый 3 8 2 4" xfId="2396"/>
    <cellStyle name="Финансовый 3 8 2 4 2" xfId="2397"/>
    <cellStyle name="Финансовый 3 8 2 4 3" xfId="2398"/>
    <cellStyle name="Финансовый 3 8 2 5" xfId="2399"/>
    <cellStyle name="Финансовый 3 8 2 6" xfId="2400"/>
    <cellStyle name="Финансовый 3 8 2 7" xfId="2401"/>
    <cellStyle name="Финансовый 3 8 3" xfId="2402"/>
    <cellStyle name="Финансовый 3 8 3 2" xfId="2403"/>
    <cellStyle name="Финансовый 3 8 3 2 2" xfId="2404"/>
    <cellStyle name="Финансовый 3 8 3 2 2 2" xfId="2405"/>
    <cellStyle name="Финансовый 3 8 3 2 2 3" xfId="2406"/>
    <cellStyle name="Финансовый 3 8 3 2 3" xfId="2407"/>
    <cellStyle name="Финансовый 3 8 3 2 4" xfId="2408"/>
    <cellStyle name="Финансовый 3 8 3 3" xfId="2409"/>
    <cellStyle name="Финансовый 3 8 3 3 2" xfId="2410"/>
    <cellStyle name="Финансовый 3 8 3 3 3" xfId="2411"/>
    <cellStyle name="Финансовый 3 8 3 4" xfId="2412"/>
    <cellStyle name="Финансовый 3 8 3 5" xfId="2413"/>
    <cellStyle name="Финансовый 3 8 3 6" xfId="2414"/>
    <cellStyle name="Финансовый 3 8 4" xfId="2415"/>
    <cellStyle name="Финансовый 3 8 4 2" xfId="2416"/>
    <cellStyle name="Финансовый 3 8 4 2 2" xfId="2417"/>
    <cellStyle name="Финансовый 3 8 4 2 3" xfId="2418"/>
    <cellStyle name="Финансовый 3 8 4 3" xfId="2419"/>
    <cellStyle name="Финансовый 3 8 4 4" xfId="2420"/>
    <cellStyle name="Финансовый 3 8 5" xfId="2421"/>
    <cellStyle name="Финансовый 3 8 5 2" xfId="2422"/>
    <cellStyle name="Финансовый 3 8 5 3" xfId="2423"/>
    <cellStyle name="Финансовый 3 8 6" xfId="2424"/>
    <cellStyle name="Финансовый 3 8 7" xfId="2425"/>
    <cellStyle name="Финансовый 3 8 8" xfId="2426"/>
    <cellStyle name="Финансовый 3 9" xfId="2427"/>
    <cellStyle name="Финансовый 3 9 2" xfId="2428"/>
    <cellStyle name="Финансовый 3 9 2 2" xfId="2429"/>
    <cellStyle name="Финансовый 3 9 2 2 2" xfId="2430"/>
    <cellStyle name="Финансовый 3 9 2 2 2 2" xfId="2431"/>
    <cellStyle name="Финансовый 3 9 2 2 2 2 2" xfId="2432"/>
    <cellStyle name="Финансовый 3 9 2 2 2 2 3" xfId="2433"/>
    <cellStyle name="Финансовый 3 9 2 2 2 3" xfId="2434"/>
    <cellStyle name="Финансовый 3 9 2 2 2 4" xfId="2435"/>
    <cellStyle name="Финансовый 3 9 2 2 3" xfId="2436"/>
    <cellStyle name="Финансовый 3 9 2 2 3 2" xfId="2437"/>
    <cellStyle name="Финансовый 3 9 2 2 3 3" xfId="2438"/>
    <cellStyle name="Финансовый 3 9 2 2 4" xfId="2439"/>
    <cellStyle name="Финансовый 3 9 2 2 5" xfId="2440"/>
    <cellStyle name="Финансовый 3 9 2 2 6" xfId="2441"/>
    <cellStyle name="Финансовый 3 9 2 3" xfId="2442"/>
    <cellStyle name="Финансовый 3 9 2 3 2" xfId="2443"/>
    <cellStyle name="Финансовый 3 9 2 3 2 2" xfId="2444"/>
    <cellStyle name="Финансовый 3 9 2 3 2 3" xfId="2445"/>
    <cellStyle name="Финансовый 3 9 2 3 3" xfId="2446"/>
    <cellStyle name="Финансовый 3 9 2 3 4" xfId="2447"/>
    <cellStyle name="Финансовый 3 9 2 4" xfId="2448"/>
    <cellStyle name="Финансовый 3 9 2 4 2" xfId="2449"/>
    <cellStyle name="Финансовый 3 9 2 4 3" xfId="2450"/>
    <cellStyle name="Финансовый 3 9 2 5" xfId="2451"/>
    <cellStyle name="Финансовый 3 9 2 6" xfId="2452"/>
    <cellStyle name="Финансовый 3 9 2 7" xfId="2453"/>
    <cellStyle name="Финансовый 3 9 3" xfId="2454"/>
    <cellStyle name="Финансовый 3 9 3 2" xfId="2455"/>
    <cellStyle name="Финансовый 3 9 3 2 2" xfId="2456"/>
    <cellStyle name="Финансовый 3 9 3 2 2 2" xfId="2457"/>
    <cellStyle name="Финансовый 3 9 3 2 2 3" xfId="2458"/>
    <cellStyle name="Финансовый 3 9 3 2 3" xfId="2459"/>
    <cellStyle name="Финансовый 3 9 3 2 4" xfId="2460"/>
    <cellStyle name="Финансовый 3 9 3 3" xfId="2461"/>
    <cellStyle name="Финансовый 3 9 3 3 2" xfId="2462"/>
    <cellStyle name="Финансовый 3 9 3 3 3" xfId="2463"/>
    <cellStyle name="Финансовый 3 9 3 4" xfId="2464"/>
    <cellStyle name="Финансовый 3 9 3 5" xfId="2465"/>
    <cellStyle name="Финансовый 3 9 3 6" xfId="2466"/>
    <cellStyle name="Финансовый 3 9 4" xfId="2467"/>
    <cellStyle name="Финансовый 3 9 4 2" xfId="2468"/>
    <cellStyle name="Финансовый 3 9 4 2 2" xfId="2469"/>
    <cellStyle name="Финансовый 3 9 4 2 3" xfId="2470"/>
    <cellStyle name="Финансовый 3 9 4 3" xfId="2471"/>
    <cellStyle name="Финансовый 3 9 4 4" xfId="2472"/>
    <cellStyle name="Финансовый 3 9 5" xfId="2473"/>
    <cellStyle name="Финансовый 3 9 5 2" xfId="2474"/>
    <cellStyle name="Финансовый 3 9 5 3" xfId="2475"/>
    <cellStyle name="Финансовый 3 9 6" xfId="2476"/>
    <cellStyle name="Финансовый 3 9 7" xfId="2477"/>
    <cellStyle name="Финансовый 3 9 8" xfId="2478"/>
    <cellStyle name="Финансовый 4" xfId="2479"/>
    <cellStyle name="Финансовый 4 2" xfId="2480"/>
    <cellStyle name="Финансовый 4 2 2" xfId="2481"/>
    <cellStyle name="Финансовый 4 2 2 2" xfId="2482"/>
    <cellStyle name="Финансовый 4 2 2 3" xfId="2483"/>
    <cellStyle name="Финансовый 4 2 3" xfId="2484"/>
    <cellStyle name="Финансовый 4 2 4" xfId="2485"/>
    <cellStyle name="Финансовый 4 3" xfId="2486"/>
    <cellStyle name="Финансовый 4 3 2" xfId="2487"/>
    <cellStyle name="Финансовый 4 3 3" xfId="2488"/>
    <cellStyle name="Финансовый 4 4" xfId="2489"/>
    <cellStyle name="Финансовый 4 5" xfId="2490"/>
    <cellStyle name="Финансовый 5" xfId="2491"/>
    <cellStyle name="Финансовый 5 2" xfId="2492"/>
    <cellStyle name="Финансовый 5 2 2" xfId="2493"/>
    <cellStyle name="Финансовый 5 2 2 2" xfId="2494"/>
    <cellStyle name="Финансовый 5 2 2 3" xfId="2495"/>
    <cellStyle name="Финансовый 5 2 3" xfId="2496"/>
    <cellStyle name="Финансовый 5 2 4" xfId="2497"/>
    <cellStyle name="Финансовый 5 3" xfId="2498"/>
    <cellStyle name="Финансовый 5 3 2" xfId="2499"/>
    <cellStyle name="Финансовый 5 3 3" xfId="2500"/>
    <cellStyle name="Финансовый 5 4" xfId="2501"/>
    <cellStyle name="Финансовый 5 5" xfId="2502"/>
    <cellStyle name="Финансовый 6" xfId="2503"/>
    <cellStyle name="Финансовый 6 2" xfId="2504"/>
    <cellStyle name="Финансовый 6 2 2" xfId="2505"/>
    <cellStyle name="Финансовый 6 2 2 2" xfId="2506"/>
    <cellStyle name="Финансовый 6 2 2 3" xfId="2507"/>
    <cellStyle name="Финансовый 6 2 3" xfId="2508"/>
    <cellStyle name="Финансовый 6 2 4" xfId="2509"/>
    <cellStyle name="Финансовый 6 3" xfId="2510"/>
    <cellStyle name="Финансовый 6 3 2" xfId="2511"/>
    <cellStyle name="Финансовый 6 3 3" xfId="2512"/>
    <cellStyle name="Финансовый 6 4" xfId="2513"/>
    <cellStyle name="Финансовый 6 5" xfId="2514"/>
    <cellStyle name="Финансовый 7" xfId="2515"/>
    <cellStyle name="Финансовый 7 2" xfId="2516"/>
    <cellStyle name="Финансовый 7 2 2" xfId="2517"/>
    <cellStyle name="Финансовый 7 2 3" xfId="2518"/>
    <cellStyle name="Финансовый 7 3" xfId="2519"/>
    <cellStyle name="Финансовый 7 4" xfId="2520"/>
    <cellStyle name="Финансовый 8" xfId="2521"/>
    <cellStyle name="Финансовый 8 2" xfId="2522"/>
    <cellStyle name="Финансовый 8 2 2" xfId="2523"/>
    <cellStyle name="Финансовый 8 2 3" xfId="2524"/>
    <cellStyle name="Финансовый 8 3" xfId="2525"/>
    <cellStyle name="Финансовый 8 4" xfId="2526"/>
    <cellStyle name="Финансовый 9" xfId="2527"/>
    <cellStyle name="Финансовый 9 2" xfId="2528"/>
    <cellStyle name="Финансовый 9 2 2" xfId="2529"/>
    <cellStyle name="Финансовый 9 2 3" xfId="2530"/>
    <cellStyle name="Финансовый 9 3" xfId="2531"/>
    <cellStyle name="Финансовый 9 4" xfId="2532"/>
    <cellStyle name="Формула" xfId="2533"/>
    <cellStyle name="ФормулаВБ" xfId="2534"/>
    <cellStyle name="ФормулаНаКонтроль" xfId="2535"/>
    <cellStyle name="Хороший 2" xfId="2536"/>
    <cellStyle name="Хороший 3" xfId="2537"/>
    <cellStyle name="Хороший 4" xfId="2538"/>
    <cellStyle name="Џђћ–…ќ’ќ›‰" xfId="2539"/>
    <cellStyle name="Џђћ–…ќ’ќ›‰ 2" xfId="2540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mentevaTI/AppData/Roaming/Microsoft/Excel/SUMMARY.VODOOTV.2012YEAR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 1 янв"/>
      <sheetName val="БПр 1 июл"/>
      <sheetName val="БПр 1 сен"/>
      <sheetName val="БТр 1 янв"/>
      <sheetName val="БТр 1 июл"/>
      <sheetName val="БТр 1 сен"/>
      <sheetName val="Т и Н 1 янв"/>
      <sheetName val="Т и Н 1 июл"/>
      <sheetName val="Т и Н 1 сен"/>
      <sheetName val="ТТр 1 янв"/>
      <sheetName val="ТТр 1 июл"/>
      <sheetName val="ТТр 1 сен"/>
      <sheetName val="ПС 1 янв"/>
      <sheetName val="ПС 1 июл"/>
      <sheetName val="ПС 1 сен"/>
      <sheetName val="КоммМО"/>
      <sheetName val="Комментарии"/>
      <sheetName val="Проверка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UpdateToActualVersion"/>
      <sheetName val="modLoad"/>
      <sheetName val="modUpdDelRenumber"/>
      <sheetName val="modProtect"/>
    </sheetNames>
    <sheetDataSet>
      <sheetData sheetId="0" refreshError="1"/>
      <sheetData sheetId="1" refreshError="1">
        <row r="10">
          <cell r="G10" t="str">
            <v>Камчатский край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172"/>
  <sheetViews>
    <sheetView tabSelected="1" view="pageBreakPreview" zoomScaleNormal="89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A17" sqref="AA17"/>
    </sheetView>
  </sheetViews>
  <sheetFormatPr defaultRowHeight="15"/>
  <cols>
    <col min="1" max="1" width="4.28515625" customWidth="1"/>
    <col min="2" max="2" width="74.7109375" style="335" customWidth="1"/>
    <col min="3" max="3" width="11.7109375" style="1" customWidth="1"/>
    <col min="4" max="4" width="11.28515625" style="1" customWidth="1"/>
    <col min="5" max="5" width="11.85546875" style="1" customWidth="1"/>
    <col min="6" max="6" width="12.7109375" style="1" customWidth="1"/>
    <col min="7" max="7" width="11" style="1" customWidth="1"/>
    <col min="8" max="8" width="13.140625" style="1" customWidth="1"/>
    <col min="9" max="9" width="11.85546875" style="1" customWidth="1"/>
    <col min="10" max="10" width="12.42578125" style="1" customWidth="1"/>
    <col min="11" max="11" width="13.28515625" style="2" customWidth="1"/>
    <col min="12" max="12" width="12.140625" style="2" customWidth="1"/>
    <col min="13" max="14" width="13.28515625" style="7" customWidth="1"/>
    <col min="15" max="15" width="12.5703125" style="2" customWidth="1"/>
    <col min="16" max="16" width="12.42578125" style="2" customWidth="1"/>
    <col min="17" max="17" width="10.85546875" style="2" customWidth="1"/>
    <col min="18" max="18" width="11" style="2" customWidth="1"/>
    <col min="19" max="20" width="10.5703125" style="7" bestFit="1" customWidth="1"/>
    <col min="21" max="22" width="10.5703125" style="2" bestFit="1" customWidth="1"/>
    <col min="23" max="23" width="10.7109375" style="2" customWidth="1"/>
    <col min="24" max="24" width="10.5703125" style="2" customWidth="1"/>
    <col min="25" max="35" width="9.140625" style="2"/>
  </cols>
  <sheetData>
    <row r="1" spans="1:35">
      <c r="A1" s="793" t="s">
        <v>8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</row>
    <row r="2" spans="1:35">
      <c r="J2" s="5"/>
      <c r="K2" s="5"/>
      <c r="X2" s="5" t="s">
        <v>15</v>
      </c>
    </row>
    <row r="3" spans="1:35" s="4" customFormat="1">
      <c r="A3" s="794" t="s">
        <v>0</v>
      </c>
      <c r="B3" s="795" t="s">
        <v>98</v>
      </c>
      <c r="C3" s="794" t="s">
        <v>2</v>
      </c>
      <c r="D3" s="796">
        <v>2012</v>
      </c>
      <c r="E3" s="796"/>
      <c r="F3" s="796"/>
      <c r="G3" s="796">
        <v>2013</v>
      </c>
      <c r="H3" s="796"/>
      <c r="I3" s="796">
        <v>2014</v>
      </c>
      <c r="J3" s="796"/>
      <c r="K3" s="797">
        <v>2015</v>
      </c>
      <c r="L3" s="797"/>
      <c r="M3" s="797">
        <v>2016</v>
      </c>
      <c r="N3" s="797"/>
      <c r="O3" s="797">
        <v>2017</v>
      </c>
      <c r="P3" s="797"/>
      <c r="Q3" s="797">
        <v>2018</v>
      </c>
      <c r="R3" s="797"/>
      <c r="S3" s="797">
        <v>2019</v>
      </c>
      <c r="T3" s="797"/>
      <c r="U3" s="797">
        <v>2020</v>
      </c>
      <c r="V3" s="797"/>
      <c r="W3" s="804">
        <v>2021</v>
      </c>
      <c r="X3" s="805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" customFormat="1" ht="38.25" customHeight="1">
      <c r="A4" s="794"/>
      <c r="B4" s="795"/>
      <c r="C4" s="794"/>
      <c r="D4" s="716" t="s">
        <v>3</v>
      </c>
      <c r="E4" s="102" t="s">
        <v>4</v>
      </c>
      <c r="F4" s="102" t="s">
        <v>5</v>
      </c>
      <c r="G4" s="716" t="s">
        <v>139</v>
      </c>
      <c r="H4" s="102" t="s">
        <v>6</v>
      </c>
      <c r="I4" s="716" t="s">
        <v>137</v>
      </c>
      <c r="J4" s="102" t="s">
        <v>138</v>
      </c>
      <c r="K4" s="46" t="s">
        <v>141</v>
      </c>
      <c r="L4" s="46" t="s">
        <v>142</v>
      </c>
      <c r="M4" s="46" t="s">
        <v>148</v>
      </c>
      <c r="N4" s="46" t="s">
        <v>149</v>
      </c>
      <c r="O4" s="46" t="s">
        <v>193</v>
      </c>
      <c r="P4" s="46" t="s">
        <v>194</v>
      </c>
      <c r="Q4" s="46" t="s">
        <v>195</v>
      </c>
      <c r="R4" s="46" t="s">
        <v>196</v>
      </c>
      <c r="S4" s="46" t="s">
        <v>601</v>
      </c>
      <c r="T4" s="46" t="s">
        <v>602</v>
      </c>
      <c r="U4" s="46" t="s">
        <v>603</v>
      </c>
      <c r="V4" s="46" t="s">
        <v>604</v>
      </c>
      <c r="W4" s="46" t="s">
        <v>607</v>
      </c>
      <c r="X4" s="46" t="s">
        <v>608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1" customFormat="1">
      <c r="A5" s="334">
        <v>1</v>
      </c>
      <c r="B5" s="740">
        <v>2</v>
      </c>
      <c r="C5" s="334">
        <v>3</v>
      </c>
      <c r="D5" s="334">
        <v>4</v>
      </c>
      <c r="E5" s="334">
        <v>5</v>
      </c>
      <c r="F5" s="334">
        <v>6</v>
      </c>
      <c r="G5" s="334">
        <v>7</v>
      </c>
      <c r="H5" s="334">
        <v>8</v>
      </c>
      <c r="I5" s="334">
        <v>9</v>
      </c>
      <c r="J5" s="334">
        <v>10</v>
      </c>
      <c r="K5" s="334">
        <v>11</v>
      </c>
      <c r="L5" s="740">
        <v>12</v>
      </c>
      <c r="M5" s="334">
        <v>13</v>
      </c>
      <c r="N5" s="334">
        <v>14</v>
      </c>
      <c r="O5" s="334">
        <v>15</v>
      </c>
      <c r="P5" s="334">
        <v>16</v>
      </c>
      <c r="Q5" s="334">
        <v>17</v>
      </c>
      <c r="R5" s="334">
        <v>18</v>
      </c>
      <c r="S5" s="334">
        <v>19</v>
      </c>
      <c r="T5" s="334">
        <v>20</v>
      </c>
      <c r="U5" s="334">
        <v>21</v>
      </c>
      <c r="V5" s="334">
        <v>22</v>
      </c>
      <c r="W5" s="334">
        <v>23</v>
      </c>
      <c r="X5" s="334">
        <v>24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3" customFormat="1">
      <c r="A6" s="806" t="s">
        <v>17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8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21" t="s">
        <v>97</v>
      </c>
      <c r="B7" s="62"/>
      <c r="C7" s="334"/>
      <c r="D7" s="334"/>
      <c r="E7" s="334"/>
      <c r="F7" s="334"/>
      <c r="G7" s="334"/>
      <c r="H7" s="334"/>
      <c r="I7" s="334"/>
      <c r="J7" s="334"/>
      <c r="K7" s="27"/>
      <c r="L7" s="27"/>
      <c r="M7" s="16"/>
      <c r="N7" s="16"/>
      <c r="O7" s="12"/>
      <c r="P7" s="12"/>
      <c r="Q7" s="12"/>
      <c r="R7" s="12"/>
      <c r="S7" s="16"/>
      <c r="T7" s="16"/>
      <c r="U7" s="12"/>
      <c r="V7" s="12"/>
      <c r="W7" s="12"/>
      <c r="X7" s="12"/>
    </row>
    <row r="8" spans="1:35">
      <c r="A8" s="334" t="s">
        <v>9</v>
      </c>
      <c r="B8" s="62" t="s">
        <v>150</v>
      </c>
      <c r="C8" s="334" t="s">
        <v>30</v>
      </c>
      <c r="D8" s="26">
        <v>2199.9920000000002</v>
      </c>
      <c r="E8" s="26">
        <v>2348.1999999999998</v>
      </c>
      <c r="F8" s="26">
        <v>2348.1999999999998</v>
      </c>
      <c r="G8" s="26">
        <v>2348.1999999999998</v>
      </c>
      <c r="H8" s="26">
        <v>1735</v>
      </c>
      <c r="I8" s="26">
        <v>1735</v>
      </c>
      <c r="J8" s="26">
        <v>1800</v>
      </c>
      <c r="K8" s="27">
        <v>1800</v>
      </c>
      <c r="L8" s="27">
        <v>1870</v>
      </c>
      <c r="M8" s="27">
        <v>1865</v>
      </c>
      <c r="N8" s="27">
        <v>1960</v>
      </c>
      <c r="O8" s="27">
        <v>1960</v>
      </c>
      <c r="P8" s="27">
        <v>2100</v>
      </c>
      <c r="Q8" s="27">
        <v>2100</v>
      </c>
      <c r="R8" s="27">
        <v>2240</v>
      </c>
      <c r="S8" s="27">
        <v>2277.9699999999998</v>
      </c>
      <c r="T8" s="27">
        <v>2333</v>
      </c>
      <c r="U8" s="49">
        <v>2333</v>
      </c>
      <c r="V8" s="49">
        <v>2403</v>
      </c>
      <c r="W8" s="49">
        <v>2403</v>
      </c>
      <c r="X8" s="49">
        <v>2403</v>
      </c>
    </row>
    <row r="9" spans="1:35" s="3" customFormat="1">
      <c r="A9" s="806" t="s">
        <v>18</v>
      </c>
      <c r="B9" s="807"/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807"/>
      <c r="N9" s="807"/>
      <c r="O9" s="807"/>
      <c r="P9" s="807"/>
      <c r="Q9" s="807"/>
      <c r="R9" s="807"/>
      <c r="S9" s="807"/>
      <c r="T9" s="807"/>
      <c r="U9" s="807"/>
      <c r="V9" s="807"/>
      <c r="W9" s="807"/>
      <c r="X9" s="808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21" t="s">
        <v>31</v>
      </c>
      <c r="B10" s="62"/>
      <c r="C10" s="334"/>
      <c r="D10" s="334"/>
      <c r="E10" s="334"/>
      <c r="F10" s="334"/>
      <c r="G10" s="334"/>
      <c r="H10" s="334"/>
      <c r="I10" s="334"/>
      <c r="J10" s="334"/>
      <c r="K10" s="27"/>
      <c r="L10" s="27"/>
      <c r="M10" s="27"/>
      <c r="N10" s="27"/>
      <c r="O10" s="12"/>
      <c r="P10" s="12"/>
      <c r="Q10" s="12"/>
      <c r="R10" s="12"/>
      <c r="S10" s="16"/>
      <c r="T10" s="16"/>
      <c r="U10" s="12"/>
      <c r="V10" s="12"/>
      <c r="W10" s="12"/>
      <c r="X10" s="12"/>
    </row>
    <row r="11" spans="1:35">
      <c r="A11" s="742" t="s">
        <v>9</v>
      </c>
      <c r="B11" s="744" t="s">
        <v>156</v>
      </c>
      <c r="C11" s="742" t="s">
        <v>30</v>
      </c>
      <c r="D11" s="26"/>
      <c r="E11" s="26">
        <v>169.92</v>
      </c>
      <c r="F11" s="26">
        <v>179.36</v>
      </c>
      <c r="G11" s="26">
        <v>757.69</v>
      </c>
      <c r="H11" s="26">
        <v>820</v>
      </c>
      <c r="I11" s="26">
        <v>820</v>
      </c>
      <c r="J11" s="26">
        <v>854.44</v>
      </c>
      <c r="K11" s="27">
        <v>854.44</v>
      </c>
      <c r="L11" s="27">
        <v>970</v>
      </c>
      <c r="M11" s="27">
        <f>L11</f>
        <v>970</v>
      </c>
      <c r="N11" s="27">
        <v>1040</v>
      </c>
      <c r="O11" s="27">
        <v>1040</v>
      </c>
      <c r="P11" s="27">
        <v>1125</v>
      </c>
      <c r="Q11" s="27">
        <v>1125</v>
      </c>
      <c r="R11" s="27">
        <v>1210</v>
      </c>
      <c r="S11" s="27">
        <v>1230.5</v>
      </c>
      <c r="T11" s="27">
        <v>1295</v>
      </c>
      <c r="U11" s="49">
        <v>1295</v>
      </c>
      <c r="V11" s="49">
        <v>1334</v>
      </c>
      <c r="W11" s="49">
        <v>1334</v>
      </c>
      <c r="X11" s="49">
        <v>1334</v>
      </c>
    </row>
    <row r="12" spans="1:35">
      <c r="A12" s="21" t="s">
        <v>32</v>
      </c>
      <c r="B12" s="62"/>
      <c r="C12" s="334"/>
      <c r="D12" s="26"/>
      <c r="E12" s="26"/>
      <c r="F12" s="26"/>
      <c r="G12" s="26"/>
      <c r="H12" s="26"/>
      <c r="I12" s="26"/>
      <c r="J12" s="26"/>
      <c r="K12" s="27"/>
      <c r="L12" s="27"/>
      <c r="M12" s="27"/>
      <c r="N12" s="27"/>
      <c r="O12" s="12"/>
      <c r="P12" s="12"/>
      <c r="Q12" s="12"/>
      <c r="R12" s="12"/>
      <c r="S12" s="27"/>
      <c r="T12" s="27"/>
      <c r="U12" s="12"/>
      <c r="V12" s="12"/>
      <c r="W12" s="49"/>
      <c r="X12" s="49"/>
    </row>
    <row r="13" spans="1:35">
      <c r="A13" s="334" t="s">
        <v>9</v>
      </c>
      <c r="B13" s="62" t="s">
        <v>156</v>
      </c>
      <c r="C13" s="334" t="s">
        <v>30</v>
      </c>
      <c r="D13" s="26">
        <v>160.303</v>
      </c>
      <c r="E13" s="26">
        <v>169.92</v>
      </c>
      <c r="F13" s="26">
        <v>179.36</v>
      </c>
      <c r="G13" s="26">
        <v>757.69</v>
      </c>
      <c r="H13" s="26">
        <v>820</v>
      </c>
      <c r="I13" s="26">
        <v>820</v>
      </c>
      <c r="J13" s="26">
        <v>854.44</v>
      </c>
      <c r="K13" s="27">
        <v>854.44</v>
      </c>
      <c r="L13" s="27">
        <v>970</v>
      </c>
      <c r="M13" s="27">
        <v>970</v>
      </c>
      <c r="N13" s="27">
        <v>1040</v>
      </c>
      <c r="O13" s="27">
        <v>1040</v>
      </c>
      <c r="P13" s="27">
        <v>1125</v>
      </c>
      <c r="Q13" s="27">
        <v>1125</v>
      </c>
      <c r="R13" s="27">
        <v>1210</v>
      </c>
      <c r="S13" s="27">
        <f>S11</f>
        <v>1230.5</v>
      </c>
      <c r="T13" s="27">
        <f>T11</f>
        <v>1295</v>
      </c>
      <c r="U13" s="49">
        <v>1295</v>
      </c>
      <c r="V13" s="49">
        <v>1334</v>
      </c>
      <c r="W13" s="49">
        <v>1334</v>
      </c>
      <c r="X13" s="49">
        <v>1334</v>
      </c>
    </row>
    <row r="14" spans="1:35" s="3" customFormat="1">
      <c r="A14" s="806" t="s">
        <v>11</v>
      </c>
      <c r="B14" s="807"/>
      <c r="C14" s="807"/>
      <c r="D14" s="807"/>
      <c r="E14" s="807"/>
      <c r="F14" s="807"/>
      <c r="G14" s="807"/>
      <c r="H14" s="807"/>
      <c r="I14" s="807"/>
      <c r="J14" s="807"/>
      <c r="K14" s="807"/>
      <c r="L14" s="807"/>
      <c r="M14" s="807"/>
      <c r="N14" s="807"/>
      <c r="O14" s="807"/>
      <c r="P14" s="807"/>
      <c r="Q14" s="807"/>
      <c r="R14" s="807"/>
      <c r="S14" s="807"/>
      <c r="T14" s="807"/>
      <c r="U14" s="807"/>
      <c r="V14" s="807"/>
      <c r="W14" s="807"/>
      <c r="X14" s="808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0">
      <c r="A15" s="334" t="s">
        <v>9</v>
      </c>
      <c r="B15" s="62" t="s">
        <v>577</v>
      </c>
      <c r="C15" s="334" t="s">
        <v>30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27">
        <v>0</v>
      </c>
      <c r="L15" s="27">
        <v>0</v>
      </c>
      <c r="M15" s="27">
        <v>3960</v>
      </c>
      <c r="N15" s="27">
        <v>4160</v>
      </c>
      <c r="O15" s="27">
        <v>4160</v>
      </c>
      <c r="P15" s="27">
        <v>4160</v>
      </c>
      <c r="Q15" s="27">
        <v>4160</v>
      </c>
      <c r="R15" s="27">
        <v>4250</v>
      </c>
      <c r="S15" s="16">
        <v>0</v>
      </c>
      <c r="T15" s="16">
        <v>0</v>
      </c>
      <c r="U15" s="112">
        <v>0</v>
      </c>
      <c r="V15" s="112">
        <v>3900</v>
      </c>
      <c r="W15" s="49">
        <v>3900</v>
      </c>
      <c r="X15" s="49">
        <v>3800</v>
      </c>
    </row>
    <row r="16" spans="1:35">
      <c r="A16" s="334" t="s">
        <v>10</v>
      </c>
      <c r="B16" s="62" t="s">
        <v>158</v>
      </c>
      <c r="C16" s="334" t="s">
        <v>30</v>
      </c>
      <c r="D16" s="26">
        <v>3680</v>
      </c>
      <c r="E16" s="26">
        <v>4025.57</v>
      </c>
      <c r="F16" s="26">
        <v>4025.57</v>
      </c>
      <c r="G16" s="26">
        <v>4025.57</v>
      </c>
      <c r="H16" s="26">
        <v>3650</v>
      </c>
      <c r="I16" s="26">
        <v>3450</v>
      </c>
      <c r="J16" s="26">
        <v>3685</v>
      </c>
      <c r="K16" s="27">
        <v>3685</v>
      </c>
      <c r="L16" s="27">
        <v>4045</v>
      </c>
      <c r="M16" s="27">
        <v>4010</v>
      </c>
      <c r="N16" s="27">
        <v>4235</v>
      </c>
      <c r="O16" s="27">
        <v>4235</v>
      </c>
      <c r="P16" s="27">
        <v>4235</v>
      </c>
      <c r="Q16" s="27">
        <v>4235</v>
      </c>
      <c r="R16" s="27">
        <v>4250</v>
      </c>
      <c r="S16" s="27">
        <v>4250</v>
      </c>
      <c r="T16" s="27">
        <v>3900</v>
      </c>
      <c r="U16" s="27">
        <v>3900</v>
      </c>
      <c r="V16" s="27">
        <v>3900</v>
      </c>
      <c r="W16" s="49">
        <v>3900</v>
      </c>
      <c r="X16" s="49">
        <v>3800</v>
      </c>
    </row>
    <row r="17" spans="1:35">
      <c r="A17" s="16" t="s">
        <v>27</v>
      </c>
      <c r="B17" s="62" t="s">
        <v>876</v>
      </c>
      <c r="C17" s="16" t="s">
        <v>30</v>
      </c>
      <c r="D17" s="27" t="s">
        <v>146</v>
      </c>
      <c r="E17" s="27" t="s">
        <v>146</v>
      </c>
      <c r="F17" s="27" t="s">
        <v>146</v>
      </c>
      <c r="G17" s="27" t="s">
        <v>146</v>
      </c>
      <c r="H17" s="27" t="s">
        <v>146</v>
      </c>
      <c r="I17" s="27" t="s">
        <v>146</v>
      </c>
      <c r="J17" s="27" t="s">
        <v>146</v>
      </c>
      <c r="K17" s="27" t="s">
        <v>146</v>
      </c>
      <c r="L17" s="27" t="s">
        <v>146</v>
      </c>
      <c r="M17" s="27" t="s">
        <v>146</v>
      </c>
      <c r="N17" s="27" t="s">
        <v>146</v>
      </c>
      <c r="O17" s="27" t="s">
        <v>146</v>
      </c>
      <c r="P17" s="27">
        <v>4160</v>
      </c>
      <c r="Q17" s="27">
        <v>4160</v>
      </c>
      <c r="R17" s="27">
        <v>4250</v>
      </c>
      <c r="S17" s="27">
        <v>4250</v>
      </c>
      <c r="T17" s="27">
        <v>3900</v>
      </c>
      <c r="U17" s="112">
        <v>0</v>
      </c>
      <c r="V17" s="112">
        <v>0</v>
      </c>
      <c r="W17" s="49">
        <v>0</v>
      </c>
      <c r="X17" s="49">
        <v>0</v>
      </c>
    </row>
    <row r="18" spans="1:35" s="3" customFormat="1">
      <c r="A18" s="806" t="s">
        <v>16</v>
      </c>
      <c r="B18" s="807"/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8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323" t="s">
        <v>44</v>
      </c>
      <c r="B19" s="12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26"/>
      <c r="P19" s="126"/>
      <c r="Q19" s="126"/>
      <c r="R19" s="126"/>
      <c r="S19" s="27"/>
      <c r="T19" s="27"/>
      <c r="U19" s="12"/>
      <c r="V19" s="12"/>
      <c r="W19" s="12"/>
      <c r="X19" s="12"/>
    </row>
    <row r="20" spans="1:35" ht="30">
      <c r="A20" s="27" t="s">
        <v>9</v>
      </c>
      <c r="B20" s="124" t="s">
        <v>577</v>
      </c>
      <c r="C20" s="27" t="s">
        <v>30</v>
      </c>
      <c r="D20" s="27">
        <v>2209.62</v>
      </c>
      <c r="E20" s="27">
        <v>2489.8000000000002</v>
      </c>
      <c r="F20" s="27">
        <v>2489.8000000000002</v>
      </c>
      <c r="G20" s="27">
        <v>2489.8000000000002</v>
      </c>
      <c r="H20" s="27">
        <v>2700</v>
      </c>
      <c r="I20" s="27">
        <v>2688</v>
      </c>
      <c r="J20" s="27">
        <v>2800.9</v>
      </c>
      <c r="K20" s="27">
        <v>2800.9</v>
      </c>
      <c r="L20" s="27">
        <v>2860</v>
      </c>
      <c r="M20" s="27">
        <v>2808</v>
      </c>
      <c r="N20" s="27">
        <v>2970</v>
      </c>
      <c r="O20" s="27">
        <v>2970</v>
      </c>
      <c r="P20" s="27">
        <v>2970</v>
      </c>
      <c r="Q20" s="27">
        <v>2970</v>
      </c>
      <c r="R20" s="27">
        <v>3120</v>
      </c>
      <c r="S20" s="27">
        <v>3172.88</v>
      </c>
      <c r="T20" s="27">
        <v>3210</v>
      </c>
      <c r="U20" s="49">
        <v>3210</v>
      </c>
      <c r="V20" s="49">
        <v>3306</v>
      </c>
      <c r="W20" s="49">
        <v>3306</v>
      </c>
      <c r="X20" s="49">
        <v>3306</v>
      </c>
    </row>
    <row r="21" spans="1:35">
      <c r="A21" s="323" t="s">
        <v>45</v>
      </c>
      <c r="B21" s="1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26"/>
      <c r="P21" s="126"/>
      <c r="Q21" s="126"/>
      <c r="R21" s="126"/>
      <c r="S21" s="27"/>
      <c r="T21" s="27"/>
      <c r="U21" s="12"/>
      <c r="V21" s="12"/>
      <c r="W21" s="49"/>
      <c r="X21" s="49"/>
    </row>
    <row r="22" spans="1:35">
      <c r="A22" s="27" t="s">
        <v>9</v>
      </c>
      <c r="B22" s="124" t="s">
        <v>159</v>
      </c>
      <c r="C22" s="27" t="s">
        <v>30</v>
      </c>
      <c r="D22" s="27">
        <v>3860</v>
      </c>
      <c r="E22" s="27">
        <v>4012</v>
      </c>
      <c r="F22" s="27">
        <v>4012</v>
      </c>
      <c r="G22" s="27">
        <v>4012</v>
      </c>
      <c r="H22" s="27">
        <v>4012</v>
      </c>
      <c r="I22" s="27">
        <v>4012</v>
      </c>
      <c r="J22" s="27">
        <v>4180.5</v>
      </c>
      <c r="K22" s="27">
        <v>4180.5</v>
      </c>
      <c r="L22" s="27">
        <v>4560</v>
      </c>
      <c r="M22" s="27">
        <v>4560</v>
      </c>
      <c r="N22" s="27">
        <v>4810</v>
      </c>
      <c r="O22" s="27">
        <v>4810</v>
      </c>
      <c r="P22" s="27">
        <v>4500</v>
      </c>
      <c r="Q22" s="27">
        <v>4400</v>
      </c>
      <c r="R22" s="27">
        <v>4250</v>
      </c>
      <c r="S22" s="27">
        <v>4250</v>
      </c>
      <c r="T22" s="27">
        <v>3900</v>
      </c>
      <c r="U22" s="27">
        <v>3900</v>
      </c>
      <c r="V22" s="27">
        <v>3900</v>
      </c>
      <c r="W22" s="49">
        <v>3900</v>
      </c>
      <c r="X22" s="49">
        <v>3800</v>
      </c>
    </row>
    <row r="23" spans="1:35" ht="30">
      <c r="A23" s="27" t="s">
        <v>10</v>
      </c>
      <c r="B23" s="124" t="s">
        <v>577</v>
      </c>
      <c r="C23" s="27" t="s">
        <v>30</v>
      </c>
      <c r="D23" s="27">
        <v>3860</v>
      </c>
      <c r="E23" s="27">
        <v>4012</v>
      </c>
      <c r="F23" s="27">
        <v>4012</v>
      </c>
      <c r="G23" s="27">
        <v>4012</v>
      </c>
      <c r="H23" s="27">
        <v>4012</v>
      </c>
      <c r="I23" s="27">
        <v>4012</v>
      </c>
      <c r="J23" s="27">
        <v>4180.5</v>
      </c>
      <c r="K23" s="27">
        <f>K22</f>
        <v>4180.5</v>
      </c>
      <c r="L23" s="27">
        <v>4190</v>
      </c>
      <c r="M23" s="27">
        <v>4190</v>
      </c>
      <c r="N23" s="27">
        <v>4440</v>
      </c>
      <c r="O23" s="27">
        <v>4440</v>
      </c>
      <c r="P23" s="27">
        <v>4440</v>
      </c>
      <c r="Q23" s="27">
        <v>4400</v>
      </c>
      <c r="R23" s="27">
        <v>4250</v>
      </c>
      <c r="S23" s="27">
        <v>4250</v>
      </c>
      <c r="T23" s="27">
        <v>3900</v>
      </c>
      <c r="U23" s="27">
        <v>3900</v>
      </c>
      <c r="V23" s="27">
        <v>3900</v>
      </c>
      <c r="W23" s="49">
        <v>3900</v>
      </c>
      <c r="X23" s="49">
        <v>3800</v>
      </c>
    </row>
    <row r="24" spans="1:35">
      <c r="A24" s="27" t="s">
        <v>27</v>
      </c>
      <c r="B24" s="124" t="s">
        <v>876</v>
      </c>
      <c r="C24" s="27" t="s">
        <v>30</v>
      </c>
      <c r="D24" s="27" t="s">
        <v>146</v>
      </c>
      <c r="E24" s="27" t="s">
        <v>146</v>
      </c>
      <c r="F24" s="27" t="s">
        <v>146</v>
      </c>
      <c r="G24" s="27" t="s">
        <v>146</v>
      </c>
      <c r="H24" s="27" t="s">
        <v>146</v>
      </c>
      <c r="I24" s="27" t="s">
        <v>146</v>
      </c>
      <c r="J24" s="27" t="s">
        <v>146</v>
      </c>
      <c r="K24" s="27" t="s">
        <v>146</v>
      </c>
      <c r="L24" s="27" t="s">
        <v>146</v>
      </c>
      <c r="M24" s="27" t="s">
        <v>146</v>
      </c>
      <c r="N24" s="27" t="s">
        <v>146</v>
      </c>
      <c r="O24" s="27" t="s">
        <v>146</v>
      </c>
      <c r="P24" s="27">
        <v>4440</v>
      </c>
      <c r="Q24" s="27">
        <v>4400</v>
      </c>
      <c r="R24" s="27">
        <v>4250</v>
      </c>
      <c r="S24" s="27">
        <v>4250</v>
      </c>
      <c r="T24" s="27">
        <v>3900</v>
      </c>
      <c r="U24" s="112">
        <v>0</v>
      </c>
      <c r="V24" s="112">
        <v>0</v>
      </c>
      <c r="W24" s="49">
        <v>0</v>
      </c>
      <c r="X24" s="49">
        <v>0</v>
      </c>
    </row>
    <row r="25" spans="1:35" ht="30">
      <c r="A25" s="27" t="s">
        <v>33</v>
      </c>
      <c r="B25" s="124" t="s">
        <v>1074</v>
      </c>
      <c r="C25" s="27" t="s">
        <v>30</v>
      </c>
      <c r="D25" s="27" t="s">
        <v>146</v>
      </c>
      <c r="E25" s="27" t="s">
        <v>146</v>
      </c>
      <c r="F25" s="27" t="s">
        <v>146</v>
      </c>
      <c r="G25" s="27" t="s">
        <v>146</v>
      </c>
      <c r="H25" s="27" t="s">
        <v>146</v>
      </c>
      <c r="I25" s="27" t="s">
        <v>146</v>
      </c>
      <c r="J25" s="27" t="s">
        <v>146</v>
      </c>
      <c r="K25" s="27" t="s">
        <v>146</v>
      </c>
      <c r="L25" s="27" t="s">
        <v>146</v>
      </c>
      <c r="M25" s="27" t="s">
        <v>146</v>
      </c>
      <c r="N25" s="27" t="s">
        <v>146</v>
      </c>
      <c r="O25" s="27" t="s">
        <v>146</v>
      </c>
      <c r="P25" s="27" t="s">
        <v>146</v>
      </c>
      <c r="Q25" s="27">
        <v>4400</v>
      </c>
      <c r="R25" s="27">
        <v>4250</v>
      </c>
      <c r="S25" s="27">
        <v>4250</v>
      </c>
      <c r="T25" s="27">
        <v>3900</v>
      </c>
      <c r="U25" s="27">
        <v>3900</v>
      </c>
      <c r="V25" s="27">
        <v>3900</v>
      </c>
      <c r="W25" s="49">
        <v>3900</v>
      </c>
      <c r="X25" s="49">
        <v>3800</v>
      </c>
    </row>
    <row r="26" spans="1:35">
      <c r="A26" s="27" t="s">
        <v>868</v>
      </c>
      <c r="B26" s="124" t="s">
        <v>867</v>
      </c>
      <c r="C26" s="27" t="s">
        <v>30</v>
      </c>
      <c r="D26" s="27" t="s">
        <v>146</v>
      </c>
      <c r="E26" s="27" t="s">
        <v>146</v>
      </c>
      <c r="F26" s="27" t="s">
        <v>146</v>
      </c>
      <c r="G26" s="27" t="s">
        <v>146</v>
      </c>
      <c r="H26" s="27" t="s">
        <v>146</v>
      </c>
      <c r="I26" s="27" t="s">
        <v>146</v>
      </c>
      <c r="J26" s="27" t="s">
        <v>146</v>
      </c>
      <c r="K26" s="27" t="s">
        <v>146</v>
      </c>
      <c r="L26" s="27" t="s">
        <v>146</v>
      </c>
      <c r="M26" s="27" t="s">
        <v>146</v>
      </c>
      <c r="N26" s="27" t="s">
        <v>146</v>
      </c>
      <c r="O26" s="27" t="s">
        <v>146</v>
      </c>
      <c r="P26" s="27" t="s">
        <v>146</v>
      </c>
      <c r="Q26" s="27" t="s">
        <v>146</v>
      </c>
      <c r="R26" s="27" t="s">
        <v>146</v>
      </c>
      <c r="S26" s="27" t="s">
        <v>146</v>
      </c>
      <c r="T26" s="27">
        <v>3900</v>
      </c>
      <c r="U26" s="27">
        <v>3900</v>
      </c>
      <c r="V26" s="27">
        <v>3900</v>
      </c>
      <c r="W26" s="49">
        <v>3900</v>
      </c>
      <c r="X26" s="49">
        <v>3800</v>
      </c>
    </row>
    <row r="27" spans="1:35">
      <c r="A27" s="31" t="s">
        <v>46</v>
      </c>
      <c r="B27" s="124"/>
      <c r="C27" s="26"/>
      <c r="D27" s="26"/>
      <c r="E27" s="26"/>
      <c r="F27" s="26"/>
      <c r="G27" s="26"/>
      <c r="H27" s="26"/>
      <c r="I27" s="26"/>
      <c r="J27" s="26"/>
      <c r="K27" s="27"/>
      <c r="L27" s="27"/>
      <c r="M27" s="27"/>
      <c r="N27" s="27"/>
      <c r="O27" s="126"/>
      <c r="P27" s="126"/>
      <c r="Q27" s="126"/>
      <c r="R27" s="126"/>
      <c r="S27" s="27"/>
      <c r="T27" s="27"/>
      <c r="U27" s="12"/>
      <c r="V27" s="12"/>
      <c r="W27" s="49"/>
      <c r="X27" s="49"/>
    </row>
    <row r="28" spans="1:35">
      <c r="A28" s="26" t="s">
        <v>9</v>
      </c>
      <c r="B28" s="124" t="s">
        <v>915</v>
      </c>
      <c r="C28" s="26" t="s">
        <v>30</v>
      </c>
      <c r="D28" s="26">
        <v>2989.99</v>
      </c>
      <c r="E28" s="26">
        <v>3363</v>
      </c>
      <c r="F28" s="26">
        <v>3363</v>
      </c>
      <c r="G28" s="26">
        <v>0</v>
      </c>
      <c r="H28" s="26">
        <v>0</v>
      </c>
      <c r="I28" s="26">
        <v>3363</v>
      </c>
      <c r="J28" s="26">
        <v>3400</v>
      </c>
      <c r="K28" s="27">
        <v>3400</v>
      </c>
      <c r="L28" s="27">
        <v>3730</v>
      </c>
      <c r="M28" s="27">
        <v>3730</v>
      </c>
      <c r="N28" s="27">
        <v>3970</v>
      </c>
      <c r="O28" s="27">
        <v>3970</v>
      </c>
      <c r="P28" s="27">
        <v>3970</v>
      </c>
      <c r="Q28" s="27">
        <v>3970</v>
      </c>
      <c r="R28" s="27">
        <v>4100</v>
      </c>
      <c r="S28" s="27">
        <v>4100</v>
      </c>
      <c r="T28" s="27">
        <v>3900</v>
      </c>
      <c r="U28" s="27">
        <v>3900</v>
      </c>
      <c r="V28" s="27">
        <v>3900</v>
      </c>
      <c r="W28" s="49">
        <v>3900</v>
      </c>
      <c r="X28" s="49">
        <v>3800</v>
      </c>
    </row>
    <row r="29" spans="1:35" ht="30">
      <c r="A29" s="26" t="s">
        <v>10</v>
      </c>
      <c r="B29" s="124" t="s">
        <v>577</v>
      </c>
      <c r="C29" s="26" t="s">
        <v>30</v>
      </c>
      <c r="D29" s="26">
        <v>2989.99</v>
      </c>
      <c r="E29" s="26">
        <v>3363</v>
      </c>
      <c r="F29" s="26">
        <v>3363</v>
      </c>
      <c r="G29" s="26">
        <v>3363</v>
      </c>
      <c r="H29" s="26">
        <v>3363</v>
      </c>
      <c r="I29" s="26">
        <v>3363</v>
      </c>
      <c r="J29" s="26">
        <v>3504.25</v>
      </c>
      <c r="K29" s="27">
        <v>3504.25</v>
      </c>
      <c r="L29" s="27">
        <v>3420</v>
      </c>
      <c r="M29" s="27">
        <v>3415</v>
      </c>
      <c r="N29" s="27">
        <v>3610</v>
      </c>
      <c r="O29" s="27">
        <v>3610</v>
      </c>
      <c r="P29" s="27">
        <v>3610</v>
      </c>
      <c r="Q29" s="27">
        <v>3610</v>
      </c>
      <c r="R29" s="27">
        <v>3790</v>
      </c>
      <c r="S29" s="27">
        <v>3854.23</v>
      </c>
      <c r="T29" s="27">
        <v>3900</v>
      </c>
      <c r="U29" s="27">
        <v>3900</v>
      </c>
      <c r="V29" s="27">
        <v>3900</v>
      </c>
      <c r="W29" s="49">
        <v>3900</v>
      </c>
      <c r="X29" s="49">
        <v>3800</v>
      </c>
    </row>
    <row r="30" spans="1:35">
      <c r="A30" s="26" t="s">
        <v>27</v>
      </c>
      <c r="B30" s="124" t="s">
        <v>263</v>
      </c>
      <c r="C30" s="26" t="s">
        <v>30</v>
      </c>
      <c r="D30" s="26"/>
      <c r="E30" s="26"/>
      <c r="F30" s="26"/>
      <c r="G30" s="26"/>
      <c r="H30" s="26"/>
      <c r="I30" s="26">
        <v>3363</v>
      </c>
      <c r="J30" s="26">
        <v>3400</v>
      </c>
      <c r="K30" s="27">
        <v>3400</v>
      </c>
      <c r="L30" s="27">
        <f>L28</f>
        <v>3730</v>
      </c>
      <c r="M30" s="27">
        <v>3730</v>
      </c>
      <c r="N30" s="27">
        <v>3970</v>
      </c>
      <c r="O30" s="27">
        <v>3970</v>
      </c>
      <c r="P30" s="27">
        <v>3970</v>
      </c>
      <c r="Q30" s="27">
        <v>3970</v>
      </c>
      <c r="R30" s="27">
        <v>4100</v>
      </c>
      <c r="S30" s="27">
        <v>4100</v>
      </c>
      <c r="T30" s="27">
        <v>3900</v>
      </c>
      <c r="U30" s="27">
        <v>3900</v>
      </c>
      <c r="V30" s="27">
        <v>3900</v>
      </c>
      <c r="W30" s="49">
        <v>3900</v>
      </c>
      <c r="X30" s="49">
        <v>3800</v>
      </c>
    </row>
    <row r="31" spans="1:35">
      <c r="A31" s="31" t="s">
        <v>47</v>
      </c>
      <c r="B31" s="124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  <c r="N31" s="27"/>
      <c r="O31" s="126"/>
      <c r="P31" s="126"/>
      <c r="Q31" s="126"/>
      <c r="R31" s="126"/>
      <c r="S31" s="27"/>
      <c r="T31" s="27"/>
      <c r="U31" s="12"/>
      <c r="V31" s="12"/>
      <c r="W31" s="49"/>
      <c r="X31" s="49"/>
    </row>
    <row r="32" spans="1:35">
      <c r="A32" s="26" t="s">
        <v>9</v>
      </c>
      <c r="B32" s="124" t="s">
        <v>160</v>
      </c>
      <c r="C32" s="26" t="s">
        <v>30</v>
      </c>
      <c r="D32" s="26">
        <v>2734.99</v>
      </c>
      <c r="E32" s="26">
        <v>3068</v>
      </c>
      <c r="F32" s="26">
        <v>3068</v>
      </c>
      <c r="G32" s="26">
        <v>3068</v>
      </c>
      <c r="H32" s="26">
        <v>3400</v>
      </c>
      <c r="I32" s="26">
        <v>3280</v>
      </c>
      <c r="J32" s="26">
        <v>3300</v>
      </c>
      <c r="K32" s="27">
        <v>3300</v>
      </c>
      <c r="L32" s="27">
        <v>3465</v>
      </c>
      <c r="M32" s="27">
        <v>3465</v>
      </c>
      <c r="N32" s="27">
        <v>3667</v>
      </c>
      <c r="O32" s="27">
        <v>3667</v>
      </c>
      <c r="P32" s="27">
        <v>3667</v>
      </c>
      <c r="Q32" s="27">
        <v>3667</v>
      </c>
      <c r="R32" s="27">
        <v>3850</v>
      </c>
      <c r="S32" s="27">
        <v>3900</v>
      </c>
      <c r="T32" s="27">
        <v>3900</v>
      </c>
      <c r="U32" s="49">
        <v>3647.8</v>
      </c>
      <c r="V32" s="49">
        <v>3647.8</v>
      </c>
      <c r="W32" s="49">
        <v>3647.8</v>
      </c>
      <c r="X32" s="49">
        <v>3647.8</v>
      </c>
    </row>
    <row r="33" spans="1:24" ht="30">
      <c r="A33" s="798" t="s">
        <v>10</v>
      </c>
      <c r="B33" s="124" t="s">
        <v>578</v>
      </c>
      <c r="C33" s="26" t="s">
        <v>30</v>
      </c>
      <c r="D33" s="26">
        <v>2734.99</v>
      </c>
      <c r="E33" s="26">
        <v>3068</v>
      </c>
      <c r="F33" s="26">
        <v>3068</v>
      </c>
      <c r="G33" s="26">
        <v>3068</v>
      </c>
      <c r="H33" s="26">
        <v>3400</v>
      </c>
      <c r="I33" s="26">
        <v>3400</v>
      </c>
      <c r="J33" s="26">
        <v>3542.8</v>
      </c>
      <c r="K33" s="27">
        <v>3542.8</v>
      </c>
      <c r="L33" s="27">
        <v>3545</v>
      </c>
      <c r="M33" s="27">
        <v>3528</v>
      </c>
      <c r="N33" s="27">
        <v>3740</v>
      </c>
      <c r="O33" s="27">
        <v>3740</v>
      </c>
      <c r="P33" s="27">
        <v>3740</v>
      </c>
      <c r="Q33" s="27">
        <v>3740</v>
      </c>
      <c r="R33" s="27">
        <v>3920</v>
      </c>
      <c r="S33" s="27">
        <v>3920</v>
      </c>
      <c r="T33" s="27">
        <v>3900</v>
      </c>
      <c r="U33" s="49">
        <v>3647.8</v>
      </c>
      <c r="V33" s="49">
        <f>U33</f>
        <v>3647.8</v>
      </c>
      <c r="W33" s="49">
        <v>3647.8</v>
      </c>
      <c r="X33" s="49">
        <v>3647.8</v>
      </c>
    </row>
    <row r="34" spans="1:24" ht="30">
      <c r="A34" s="798"/>
      <c r="B34" s="124" t="s">
        <v>579</v>
      </c>
      <c r="C34" s="26" t="s">
        <v>30</v>
      </c>
      <c r="D34" s="26">
        <v>1450.85</v>
      </c>
      <c r="E34" s="26">
        <v>1450.85</v>
      </c>
      <c r="F34" s="26">
        <v>1450.85</v>
      </c>
      <c r="G34" s="26">
        <v>1450.85</v>
      </c>
      <c r="H34" s="26">
        <v>1581.4</v>
      </c>
      <c r="I34" s="26">
        <v>1581.4</v>
      </c>
      <c r="J34" s="26">
        <v>1647.8</v>
      </c>
      <c r="K34" s="49">
        <v>1647.82</v>
      </c>
      <c r="L34" s="27">
        <v>1790</v>
      </c>
      <c r="M34" s="27">
        <v>1790</v>
      </c>
      <c r="N34" s="27">
        <v>1885</v>
      </c>
      <c r="O34" s="27">
        <v>1885</v>
      </c>
      <c r="P34" s="27">
        <v>1885</v>
      </c>
      <c r="Q34" s="27">
        <v>1885</v>
      </c>
      <c r="R34" s="27">
        <v>2000</v>
      </c>
      <c r="S34" s="27">
        <v>2033.9</v>
      </c>
      <c r="T34" s="27">
        <v>2050</v>
      </c>
      <c r="U34" s="49">
        <v>1917.38</v>
      </c>
      <c r="V34" s="49">
        <v>1975</v>
      </c>
      <c r="W34" s="49">
        <v>1975</v>
      </c>
      <c r="X34" s="49">
        <v>1975</v>
      </c>
    </row>
    <row r="35" spans="1:24">
      <c r="A35" s="26" t="s">
        <v>27</v>
      </c>
      <c r="B35" s="124" t="s">
        <v>43</v>
      </c>
      <c r="C35" s="26" t="s">
        <v>30</v>
      </c>
      <c r="D35" s="26">
        <v>0</v>
      </c>
      <c r="E35" s="26">
        <v>0</v>
      </c>
      <c r="F35" s="26">
        <v>0</v>
      </c>
      <c r="G35" s="26">
        <v>981.98</v>
      </c>
      <c r="H35" s="26">
        <v>1069.99</v>
      </c>
      <c r="I35" s="26">
        <v>0</v>
      </c>
      <c r="J35" s="26">
        <v>0</v>
      </c>
      <c r="K35" s="27">
        <v>1069.99</v>
      </c>
      <c r="L35" s="27">
        <v>1152.8</v>
      </c>
      <c r="M35" s="27">
        <v>1152.8</v>
      </c>
      <c r="N35" s="27">
        <v>1187.92</v>
      </c>
      <c r="O35" s="27">
        <v>1128.22</v>
      </c>
      <c r="P35" s="27">
        <v>1161</v>
      </c>
      <c r="Q35" s="27">
        <v>1088.7860000000001</v>
      </c>
      <c r="R35" s="27">
        <v>1121.6253999999999</v>
      </c>
      <c r="S35" s="27">
        <v>850</v>
      </c>
      <c r="T35" s="27">
        <v>885.11</v>
      </c>
      <c r="U35" s="49">
        <v>740</v>
      </c>
      <c r="V35" s="49">
        <v>762.23</v>
      </c>
      <c r="W35" s="49">
        <v>708</v>
      </c>
      <c r="X35" s="49">
        <v>729.16</v>
      </c>
    </row>
    <row r="36" spans="1:24" ht="30.75" customHeight="1">
      <c r="A36" s="26" t="s">
        <v>33</v>
      </c>
      <c r="B36" s="124" t="s">
        <v>487</v>
      </c>
      <c r="C36" s="26" t="s">
        <v>30</v>
      </c>
      <c r="D36" s="26">
        <v>1450.85</v>
      </c>
      <c r="E36" s="26">
        <v>1450.85</v>
      </c>
      <c r="F36" s="26">
        <v>1450.85</v>
      </c>
      <c r="G36" s="26">
        <v>1450.85</v>
      </c>
      <c r="H36" s="26">
        <v>1580.87</v>
      </c>
      <c r="I36" s="26">
        <v>1580.87</v>
      </c>
      <c r="J36" s="26">
        <v>1580.87</v>
      </c>
      <c r="K36" s="49">
        <v>1743.05</v>
      </c>
      <c r="L36" s="49">
        <v>1901.48</v>
      </c>
      <c r="M36" s="27">
        <v>1798</v>
      </c>
      <c r="N36" s="27">
        <v>1903.51</v>
      </c>
      <c r="O36" s="27">
        <v>1845.1</v>
      </c>
      <c r="P36" s="27">
        <v>1904.78</v>
      </c>
      <c r="Q36" s="27">
        <v>1825</v>
      </c>
      <c r="R36" s="27">
        <v>1883.96</v>
      </c>
      <c r="S36" s="27">
        <v>1760.5</v>
      </c>
      <c r="T36" s="27">
        <v>1802.86</v>
      </c>
      <c r="U36" s="49">
        <v>1350</v>
      </c>
      <c r="V36" s="49">
        <v>1430.72</v>
      </c>
      <c r="W36" s="49">
        <v>1430.72</v>
      </c>
      <c r="X36" s="49">
        <v>1334</v>
      </c>
    </row>
    <row r="37" spans="1:24">
      <c r="A37" s="31" t="s">
        <v>48</v>
      </c>
      <c r="B37" s="124"/>
      <c r="C37" s="26"/>
      <c r="D37" s="26"/>
      <c r="E37" s="26"/>
      <c r="F37" s="26"/>
      <c r="G37" s="26"/>
      <c r="H37" s="26"/>
      <c r="I37" s="26"/>
      <c r="J37" s="26"/>
      <c r="K37" s="27"/>
      <c r="L37" s="27"/>
      <c r="M37" s="27"/>
      <c r="N37" s="27"/>
      <c r="O37" s="126"/>
      <c r="P37" s="126"/>
      <c r="Q37" s="126"/>
      <c r="R37" s="126"/>
      <c r="S37" s="27"/>
      <c r="T37" s="27"/>
      <c r="U37" s="12"/>
      <c r="V37" s="12"/>
      <c r="W37" s="49"/>
      <c r="X37" s="49"/>
    </row>
    <row r="38" spans="1:24">
      <c r="A38" s="26" t="s">
        <v>9</v>
      </c>
      <c r="B38" s="124" t="s">
        <v>159</v>
      </c>
      <c r="C38" s="26" t="s">
        <v>30</v>
      </c>
      <c r="D38" s="26">
        <v>3540</v>
      </c>
      <c r="E38" s="26">
        <v>3846.8</v>
      </c>
      <c r="F38" s="26">
        <v>3846.8</v>
      </c>
      <c r="G38" s="26">
        <v>3846.8</v>
      </c>
      <c r="H38" s="26">
        <v>3990</v>
      </c>
      <c r="I38" s="26">
        <v>3990</v>
      </c>
      <c r="J38" s="26">
        <v>4157.58</v>
      </c>
      <c r="K38" s="27">
        <f>J38</f>
        <v>4157.58</v>
      </c>
      <c r="L38" s="27">
        <v>4540</v>
      </c>
      <c r="M38" s="27">
        <v>4540</v>
      </c>
      <c r="N38" s="27">
        <v>4800</v>
      </c>
      <c r="O38" s="27">
        <v>4800</v>
      </c>
      <c r="P38" s="27">
        <v>4500</v>
      </c>
      <c r="Q38" s="27">
        <v>4400</v>
      </c>
      <c r="R38" s="27">
        <v>4250</v>
      </c>
      <c r="S38" s="27">
        <v>4250</v>
      </c>
      <c r="T38" s="27">
        <v>3900</v>
      </c>
      <c r="U38" s="49">
        <v>3632.4</v>
      </c>
      <c r="V38" s="49">
        <f>U38</f>
        <v>3632.4</v>
      </c>
      <c r="W38" s="49">
        <v>3632.4</v>
      </c>
      <c r="X38" s="49">
        <v>3632.4</v>
      </c>
    </row>
    <row r="39" spans="1:24">
      <c r="A39" s="31" t="s">
        <v>49</v>
      </c>
      <c r="B39" s="124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126"/>
      <c r="P39" s="126"/>
      <c r="Q39" s="126"/>
      <c r="R39" s="126"/>
      <c r="S39" s="27"/>
      <c r="T39" s="27"/>
      <c r="U39" s="12"/>
      <c r="V39" s="12"/>
      <c r="W39" s="49"/>
      <c r="X39" s="49"/>
    </row>
    <row r="40" spans="1:24">
      <c r="A40" s="26" t="s">
        <v>9</v>
      </c>
      <c r="B40" s="124" t="s">
        <v>159</v>
      </c>
      <c r="C40" s="26" t="s">
        <v>30</v>
      </c>
      <c r="D40" s="26">
        <v>2734.99</v>
      </c>
      <c r="E40" s="26">
        <v>3026.7</v>
      </c>
      <c r="F40" s="26">
        <v>3026.7</v>
      </c>
      <c r="G40" s="26">
        <v>3026.7</v>
      </c>
      <c r="H40" s="26">
        <v>3280</v>
      </c>
      <c r="I40" s="26">
        <v>3280</v>
      </c>
      <c r="J40" s="26">
        <v>3417.76</v>
      </c>
      <c r="K40" s="27">
        <f>J40</f>
        <v>3417.76</v>
      </c>
      <c r="L40" s="27">
        <v>3800</v>
      </c>
      <c r="M40" s="27">
        <v>3730</v>
      </c>
      <c r="N40" s="27">
        <v>4030</v>
      </c>
      <c r="O40" s="27">
        <v>4030</v>
      </c>
      <c r="P40" s="27">
        <v>4030</v>
      </c>
      <c r="Q40" s="27">
        <v>4030</v>
      </c>
      <c r="R40" s="27">
        <v>4230</v>
      </c>
      <c r="S40" s="27">
        <v>4230</v>
      </c>
      <c r="T40" s="27">
        <v>3900</v>
      </c>
      <c r="U40" s="49">
        <v>3900</v>
      </c>
      <c r="V40" s="49">
        <v>3900</v>
      </c>
      <c r="W40" s="49">
        <v>3900</v>
      </c>
      <c r="X40" s="49">
        <v>3800</v>
      </c>
    </row>
    <row r="41" spans="1:24" ht="30.75" customHeight="1">
      <c r="A41" s="26" t="s">
        <v>10</v>
      </c>
      <c r="B41" s="124" t="s">
        <v>577</v>
      </c>
      <c r="C41" s="26" t="s">
        <v>30</v>
      </c>
      <c r="D41" s="26">
        <v>2734.99</v>
      </c>
      <c r="E41" s="26">
        <v>3026.7</v>
      </c>
      <c r="F41" s="26">
        <v>3026.7</v>
      </c>
      <c r="G41" s="26">
        <v>3026.7</v>
      </c>
      <c r="H41" s="26">
        <v>3290</v>
      </c>
      <c r="I41" s="26">
        <v>3290</v>
      </c>
      <c r="J41" s="26">
        <v>3428.18</v>
      </c>
      <c r="K41" s="27">
        <f>J41</f>
        <v>3428.18</v>
      </c>
      <c r="L41" s="27">
        <v>3500</v>
      </c>
      <c r="M41" s="27">
        <v>3500</v>
      </c>
      <c r="N41" s="27">
        <v>3700</v>
      </c>
      <c r="O41" s="27">
        <v>3700</v>
      </c>
      <c r="P41" s="27">
        <v>3700</v>
      </c>
      <c r="Q41" s="27">
        <v>3700</v>
      </c>
      <c r="R41" s="27">
        <v>3890</v>
      </c>
      <c r="S41" s="27">
        <v>3900</v>
      </c>
      <c r="T41" s="27">
        <v>3900</v>
      </c>
      <c r="U41" s="49">
        <v>3900</v>
      </c>
      <c r="V41" s="49">
        <v>3900</v>
      </c>
      <c r="W41" s="49">
        <v>3900</v>
      </c>
      <c r="X41" s="49">
        <v>3800</v>
      </c>
    </row>
    <row r="42" spans="1:24">
      <c r="A42" s="31" t="s">
        <v>50</v>
      </c>
      <c r="B42" s="124"/>
      <c r="C42" s="26"/>
      <c r="D42" s="26"/>
      <c r="E42" s="26"/>
      <c r="F42" s="26"/>
      <c r="G42" s="26"/>
      <c r="H42" s="26"/>
      <c r="I42" s="26"/>
      <c r="J42" s="26"/>
      <c r="K42" s="27"/>
      <c r="L42" s="27"/>
      <c r="M42" s="27"/>
      <c r="N42" s="27"/>
      <c r="O42" s="126"/>
      <c r="P42" s="126"/>
      <c r="Q42" s="126"/>
      <c r="R42" s="126"/>
      <c r="S42" s="27"/>
      <c r="T42" s="27"/>
      <c r="U42" s="12"/>
      <c r="V42" s="12"/>
      <c r="W42" s="49"/>
      <c r="X42" s="49"/>
    </row>
    <row r="43" spans="1:24">
      <c r="A43" s="26" t="s">
        <v>9</v>
      </c>
      <c r="B43" s="124" t="s">
        <v>159</v>
      </c>
      <c r="C43" s="26" t="s">
        <v>30</v>
      </c>
      <c r="D43" s="26">
        <v>2795</v>
      </c>
      <c r="E43" s="26">
        <v>3020.8</v>
      </c>
      <c r="F43" s="26">
        <v>3020.8</v>
      </c>
      <c r="G43" s="26">
        <v>3020.8</v>
      </c>
      <c r="H43" s="26">
        <v>3285</v>
      </c>
      <c r="I43" s="26">
        <v>3285</v>
      </c>
      <c r="J43" s="26">
        <v>3422.97</v>
      </c>
      <c r="K43" s="27">
        <f>J43</f>
        <v>3422.97</v>
      </c>
      <c r="L43" s="27">
        <v>3730</v>
      </c>
      <c r="M43" s="27">
        <v>3730</v>
      </c>
      <c r="N43" s="27">
        <v>3940</v>
      </c>
      <c r="O43" s="27">
        <v>3940</v>
      </c>
      <c r="P43" s="27">
        <v>3940</v>
      </c>
      <c r="Q43" s="27">
        <v>3940</v>
      </c>
      <c r="R43" s="27">
        <v>4040</v>
      </c>
      <c r="S43" s="27">
        <v>4040</v>
      </c>
      <c r="T43" s="27">
        <v>3900</v>
      </c>
      <c r="U43" s="49">
        <v>3900</v>
      </c>
      <c r="V43" s="49">
        <v>3900</v>
      </c>
      <c r="W43" s="49">
        <v>3900</v>
      </c>
      <c r="X43" s="49">
        <v>3800</v>
      </c>
    </row>
    <row r="44" spans="1:24" ht="15" customHeight="1">
      <c r="A44" s="26" t="s">
        <v>10</v>
      </c>
      <c r="B44" s="124" t="s">
        <v>876</v>
      </c>
      <c r="C44" s="26" t="s">
        <v>30</v>
      </c>
      <c r="D44" s="26" t="s">
        <v>146</v>
      </c>
      <c r="E44" s="26" t="s">
        <v>146</v>
      </c>
      <c r="F44" s="26" t="s">
        <v>146</v>
      </c>
      <c r="G44" s="26" t="s">
        <v>146</v>
      </c>
      <c r="H44" s="26" t="s">
        <v>146</v>
      </c>
      <c r="I44" s="26" t="s">
        <v>146</v>
      </c>
      <c r="J44" s="26" t="s">
        <v>146</v>
      </c>
      <c r="K44" s="26" t="s">
        <v>146</v>
      </c>
      <c r="L44" s="26" t="s">
        <v>146</v>
      </c>
      <c r="M44" s="26" t="s">
        <v>146</v>
      </c>
      <c r="N44" s="26" t="s">
        <v>146</v>
      </c>
      <c r="O44" s="27" t="s">
        <v>146</v>
      </c>
      <c r="P44" s="27">
        <v>3190</v>
      </c>
      <c r="Q44" s="27">
        <v>3190</v>
      </c>
      <c r="R44" s="27">
        <v>3350</v>
      </c>
      <c r="S44" s="27">
        <v>3406.78</v>
      </c>
      <c r="T44" s="27">
        <v>3460</v>
      </c>
      <c r="U44" s="112">
        <v>0</v>
      </c>
      <c r="V44" s="112">
        <v>0</v>
      </c>
      <c r="W44" s="49">
        <v>0</v>
      </c>
      <c r="X44" s="49">
        <v>0</v>
      </c>
    </row>
    <row r="45" spans="1:24" ht="15" customHeight="1">
      <c r="A45" s="26" t="s">
        <v>27</v>
      </c>
      <c r="B45" s="124" t="s">
        <v>867</v>
      </c>
      <c r="C45" s="26" t="s">
        <v>30</v>
      </c>
      <c r="D45" s="26" t="s">
        <v>146</v>
      </c>
      <c r="E45" s="26" t="s">
        <v>146</v>
      </c>
      <c r="F45" s="26" t="s">
        <v>146</v>
      </c>
      <c r="G45" s="26" t="s">
        <v>146</v>
      </c>
      <c r="H45" s="26" t="s">
        <v>146</v>
      </c>
      <c r="I45" s="26" t="s">
        <v>146</v>
      </c>
      <c r="J45" s="26" t="s">
        <v>146</v>
      </c>
      <c r="K45" s="26" t="s">
        <v>146</v>
      </c>
      <c r="L45" s="26" t="s">
        <v>146</v>
      </c>
      <c r="M45" s="26" t="s">
        <v>146</v>
      </c>
      <c r="N45" s="26" t="s">
        <v>146</v>
      </c>
      <c r="O45" s="26" t="s">
        <v>146</v>
      </c>
      <c r="P45" s="26" t="s">
        <v>146</v>
      </c>
      <c r="Q45" s="26" t="s">
        <v>146</v>
      </c>
      <c r="R45" s="26" t="s">
        <v>146</v>
      </c>
      <c r="S45" s="27" t="s">
        <v>146</v>
      </c>
      <c r="T45" s="27">
        <v>3460</v>
      </c>
      <c r="U45" s="49">
        <v>3460</v>
      </c>
      <c r="V45" s="49">
        <v>3500</v>
      </c>
      <c r="W45" s="49">
        <v>3500</v>
      </c>
      <c r="X45" s="49">
        <v>3500</v>
      </c>
    </row>
    <row r="46" spans="1:24">
      <c r="A46" s="31" t="s">
        <v>51</v>
      </c>
      <c r="B46" s="124"/>
      <c r="C46" s="26"/>
      <c r="D46" s="26"/>
      <c r="E46" s="26"/>
      <c r="F46" s="26"/>
      <c r="G46" s="26"/>
      <c r="H46" s="26"/>
      <c r="I46" s="26"/>
      <c r="J46" s="26"/>
      <c r="K46" s="27"/>
      <c r="L46" s="27"/>
      <c r="M46" s="27"/>
      <c r="N46" s="27"/>
      <c r="O46" s="126"/>
      <c r="P46" s="126"/>
      <c r="Q46" s="126"/>
      <c r="R46" s="126"/>
      <c r="S46" s="27"/>
      <c r="T46" s="27"/>
      <c r="U46" s="12"/>
      <c r="V46" s="12"/>
      <c r="W46" s="49"/>
      <c r="X46" s="49"/>
    </row>
    <row r="47" spans="1:24">
      <c r="A47" s="26" t="s">
        <v>9</v>
      </c>
      <c r="B47" s="124" t="s">
        <v>157</v>
      </c>
      <c r="C47" s="26" t="s">
        <v>30</v>
      </c>
      <c r="D47" s="26">
        <v>1488</v>
      </c>
      <c r="E47" s="26">
        <v>1577.66</v>
      </c>
      <c r="F47" s="26">
        <v>1666.04</v>
      </c>
      <c r="G47" s="26">
        <v>1666.04</v>
      </c>
      <c r="H47" s="26">
        <v>1815.32</v>
      </c>
      <c r="I47" s="26">
        <v>1632</v>
      </c>
      <c r="J47" s="26">
        <v>1700.54</v>
      </c>
      <c r="K47" s="27">
        <f>J47</f>
        <v>1700.54</v>
      </c>
      <c r="L47" s="27">
        <v>1860</v>
      </c>
      <c r="M47" s="27">
        <v>1860</v>
      </c>
      <c r="N47" s="27">
        <v>2000</v>
      </c>
      <c r="O47" s="27">
        <v>2000</v>
      </c>
      <c r="P47" s="27">
        <v>2000</v>
      </c>
      <c r="Q47" s="27">
        <v>2000</v>
      </c>
      <c r="R47" s="27">
        <v>2200</v>
      </c>
      <c r="S47" s="27">
        <v>2237.29</v>
      </c>
      <c r="T47" s="27">
        <v>2365</v>
      </c>
      <c r="U47" s="49">
        <v>2365</v>
      </c>
      <c r="V47" s="49">
        <v>3436</v>
      </c>
      <c r="W47" s="49">
        <v>2436</v>
      </c>
      <c r="X47" s="49">
        <v>1334</v>
      </c>
    </row>
    <row r="48" spans="1:24" ht="30">
      <c r="A48" s="26" t="s">
        <v>10</v>
      </c>
      <c r="B48" s="124" t="s">
        <v>577</v>
      </c>
      <c r="C48" s="26" t="s">
        <v>30</v>
      </c>
      <c r="D48" s="26">
        <v>1488</v>
      </c>
      <c r="E48" s="26">
        <v>1577.66</v>
      </c>
      <c r="F48" s="26">
        <v>1666.04</v>
      </c>
      <c r="G48" s="26">
        <v>1666.04</v>
      </c>
      <c r="H48" s="26">
        <v>1815.32</v>
      </c>
      <c r="I48" s="26">
        <v>1632</v>
      </c>
      <c r="J48" s="26">
        <v>1700.54</v>
      </c>
      <c r="K48" s="27">
        <f t="shared" ref="K48" si="0">J48</f>
        <v>1700.54</v>
      </c>
      <c r="L48" s="27">
        <v>1860</v>
      </c>
      <c r="M48" s="27">
        <v>1825</v>
      </c>
      <c r="N48" s="27">
        <v>1927</v>
      </c>
      <c r="O48" s="27">
        <v>1927</v>
      </c>
      <c r="P48" s="27">
        <v>1927</v>
      </c>
      <c r="Q48" s="27">
        <v>1927</v>
      </c>
      <c r="R48" s="27">
        <v>2100</v>
      </c>
      <c r="S48" s="27">
        <v>2135.59</v>
      </c>
      <c r="T48" s="27">
        <v>2246</v>
      </c>
      <c r="U48" s="49">
        <v>2246</v>
      </c>
      <c r="V48" s="49">
        <v>2313</v>
      </c>
      <c r="W48" s="49">
        <v>2313</v>
      </c>
      <c r="X48" s="49">
        <v>1334</v>
      </c>
    </row>
    <row r="49" spans="1:35">
      <c r="A49" s="31" t="s">
        <v>52</v>
      </c>
      <c r="B49" s="124"/>
      <c r="C49" s="26"/>
      <c r="D49" s="26"/>
      <c r="E49" s="26"/>
      <c r="F49" s="26"/>
      <c r="G49" s="26"/>
      <c r="H49" s="26"/>
      <c r="I49" s="26"/>
      <c r="J49" s="26"/>
      <c r="K49" s="27"/>
      <c r="L49" s="27"/>
      <c r="M49" s="27"/>
      <c r="N49" s="27"/>
      <c r="O49" s="126"/>
      <c r="P49" s="126"/>
      <c r="Q49" s="126"/>
      <c r="R49" s="126"/>
      <c r="S49" s="27"/>
      <c r="T49" s="27"/>
      <c r="U49" s="12"/>
      <c r="V49" s="12"/>
      <c r="W49" s="49"/>
      <c r="X49" s="49"/>
    </row>
    <row r="50" spans="1:35">
      <c r="A50" s="26" t="s">
        <v>9</v>
      </c>
      <c r="B50" s="124" t="s">
        <v>159</v>
      </c>
      <c r="C50" s="26" t="s">
        <v>30</v>
      </c>
      <c r="D50" s="26">
        <v>3450</v>
      </c>
      <c r="E50" s="26">
        <v>3846.8</v>
      </c>
      <c r="F50" s="26">
        <v>3846.8</v>
      </c>
      <c r="G50" s="26">
        <v>3846.8</v>
      </c>
      <c r="H50" s="26">
        <v>3990</v>
      </c>
      <c r="I50" s="26">
        <v>3990</v>
      </c>
      <c r="J50" s="26">
        <v>4157.58</v>
      </c>
      <c r="K50" s="27">
        <f>J50</f>
        <v>4157.58</v>
      </c>
      <c r="L50" s="27">
        <v>4550</v>
      </c>
      <c r="M50" s="27">
        <v>4550</v>
      </c>
      <c r="N50" s="27">
        <v>4835</v>
      </c>
      <c r="O50" s="27">
        <v>4835</v>
      </c>
      <c r="P50" s="27">
        <v>4500</v>
      </c>
      <c r="Q50" s="27">
        <v>4400</v>
      </c>
      <c r="R50" s="27">
        <v>4250</v>
      </c>
      <c r="S50" s="27">
        <v>4250</v>
      </c>
      <c r="T50" s="27">
        <v>3900</v>
      </c>
      <c r="U50" s="27">
        <v>3900</v>
      </c>
      <c r="V50" s="27">
        <v>3900</v>
      </c>
      <c r="W50" s="49">
        <v>0</v>
      </c>
      <c r="X50" s="49">
        <v>0</v>
      </c>
    </row>
    <row r="51" spans="1:35" ht="30">
      <c r="A51" s="26" t="s">
        <v>10</v>
      </c>
      <c r="B51" s="124" t="s">
        <v>577</v>
      </c>
      <c r="C51" s="26" t="s">
        <v>30</v>
      </c>
      <c r="D51" s="26">
        <v>3450</v>
      </c>
      <c r="E51" s="26">
        <v>3846.8</v>
      </c>
      <c r="F51" s="26">
        <v>3846.8</v>
      </c>
      <c r="G51" s="26">
        <v>3846.8</v>
      </c>
      <c r="H51" s="26">
        <v>3990</v>
      </c>
      <c r="I51" s="26">
        <v>3990</v>
      </c>
      <c r="J51" s="26">
        <v>4157.58</v>
      </c>
      <c r="K51" s="27">
        <f>J51</f>
        <v>4157.58</v>
      </c>
      <c r="L51" s="27">
        <v>4550</v>
      </c>
      <c r="M51" s="27">
        <v>4530</v>
      </c>
      <c r="N51" s="27">
        <v>4810</v>
      </c>
      <c r="O51" s="27">
        <v>4810</v>
      </c>
      <c r="P51" s="27">
        <v>4500</v>
      </c>
      <c r="Q51" s="27">
        <v>4400</v>
      </c>
      <c r="R51" s="27">
        <v>4250</v>
      </c>
      <c r="S51" s="27">
        <v>4250</v>
      </c>
      <c r="T51" s="27">
        <v>3900</v>
      </c>
      <c r="U51" s="112">
        <v>0</v>
      </c>
      <c r="V51" s="112">
        <v>0</v>
      </c>
      <c r="W51" s="49">
        <v>0</v>
      </c>
      <c r="X51" s="49">
        <v>0</v>
      </c>
    </row>
    <row r="52" spans="1:35">
      <c r="A52" s="26" t="s">
        <v>27</v>
      </c>
      <c r="B52" s="124" t="s">
        <v>871</v>
      </c>
      <c r="C52" s="26" t="s">
        <v>30</v>
      </c>
      <c r="D52" s="26" t="s">
        <v>146</v>
      </c>
      <c r="E52" s="26" t="s">
        <v>146</v>
      </c>
      <c r="F52" s="26" t="s">
        <v>146</v>
      </c>
      <c r="G52" s="26" t="s">
        <v>146</v>
      </c>
      <c r="H52" s="26" t="s">
        <v>146</v>
      </c>
      <c r="I52" s="26" t="s">
        <v>146</v>
      </c>
      <c r="J52" s="26" t="s">
        <v>146</v>
      </c>
      <c r="K52" s="26" t="s">
        <v>146</v>
      </c>
      <c r="L52" s="26" t="s">
        <v>146</v>
      </c>
      <c r="M52" s="26" t="s">
        <v>146</v>
      </c>
      <c r="N52" s="26" t="s">
        <v>146</v>
      </c>
      <c r="O52" s="26" t="s">
        <v>146</v>
      </c>
      <c r="P52" s="27">
        <v>4500</v>
      </c>
      <c r="Q52" s="27">
        <v>4400</v>
      </c>
      <c r="R52" s="27">
        <v>4250</v>
      </c>
      <c r="S52" s="27">
        <v>4250</v>
      </c>
      <c r="T52" s="27">
        <v>3900</v>
      </c>
      <c r="U52" s="112">
        <v>0</v>
      </c>
      <c r="V52" s="112">
        <v>0</v>
      </c>
      <c r="W52" s="49">
        <v>0</v>
      </c>
      <c r="X52" s="49">
        <v>0</v>
      </c>
    </row>
    <row r="53" spans="1:35">
      <c r="A53" s="26" t="s">
        <v>33</v>
      </c>
      <c r="B53" s="124" t="s">
        <v>867</v>
      </c>
      <c r="C53" s="26" t="s">
        <v>30</v>
      </c>
      <c r="D53" s="26" t="s">
        <v>146</v>
      </c>
      <c r="E53" s="26" t="s">
        <v>146</v>
      </c>
      <c r="F53" s="26" t="s">
        <v>146</v>
      </c>
      <c r="G53" s="26" t="s">
        <v>146</v>
      </c>
      <c r="H53" s="26" t="s">
        <v>146</v>
      </c>
      <c r="I53" s="26" t="s">
        <v>146</v>
      </c>
      <c r="J53" s="26" t="s">
        <v>146</v>
      </c>
      <c r="K53" s="26" t="s">
        <v>146</v>
      </c>
      <c r="L53" s="26" t="s">
        <v>146</v>
      </c>
      <c r="M53" s="26" t="s">
        <v>146</v>
      </c>
      <c r="N53" s="26" t="s">
        <v>146</v>
      </c>
      <c r="O53" s="26" t="s">
        <v>146</v>
      </c>
      <c r="P53" s="26" t="s">
        <v>146</v>
      </c>
      <c r="Q53" s="26" t="s">
        <v>146</v>
      </c>
      <c r="R53" s="26" t="s">
        <v>146</v>
      </c>
      <c r="S53" s="26" t="s">
        <v>146</v>
      </c>
      <c r="T53" s="27">
        <v>3900</v>
      </c>
      <c r="U53" s="27">
        <v>3900</v>
      </c>
      <c r="V53" s="27">
        <v>3900</v>
      </c>
      <c r="W53" s="49">
        <v>0</v>
      </c>
      <c r="X53" s="49">
        <v>0</v>
      </c>
    </row>
    <row r="54" spans="1:35" ht="15" customHeight="1">
      <c r="A54" s="26" t="s">
        <v>34</v>
      </c>
      <c r="B54" s="336" t="s">
        <v>1022</v>
      </c>
      <c r="C54" s="26" t="s">
        <v>30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7"/>
      <c r="U54" s="112">
        <v>0</v>
      </c>
      <c r="V54" s="112">
        <v>0</v>
      </c>
      <c r="W54" s="49">
        <v>3900</v>
      </c>
      <c r="X54" s="49">
        <v>3800</v>
      </c>
    </row>
    <row r="55" spans="1:35" ht="33.75" customHeight="1">
      <c r="A55" s="26" t="s">
        <v>35</v>
      </c>
      <c r="B55" s="336" t="s">
        <v>1024</v>
      </c>
      <c r="C55" s="26" t="s">
        <v>30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7"/>
      <c r="U55" s="112">
        <v>0</v>
      </c>
      <c r="V55" s="112">
        <v>0</v>
      </c>
      <c r="W55" s="49">
        <v>3900</v>
      </c>
      <c r="X55" s="49">
        <v>3800</v>
      </c>
    </row>
    <row r="56" spans="1:35">
      <c r="A56" s="31" t="s">
        <v>53</v>
      </c>
      <c r="B56" s="124"/>
      <c r="C56" s="26"/>
      <c r="D56" s="26"/>
      <c r="E56" s="26"/>
      <c r="F56" s="26"/>
      <c r="G56" s="26"/>
      <c r="H56" s="26"/>
      <c r="I56" s="26"/>
      <c r="J56" s="26"/>
      <c r="K56" s="27"/>
      <c r="L56" s="27"/>
      <c r="M56" s="27"/>
      <c r="N56" s="27"/>
      <c r="O56" s="126"/>
      <c r="P56" s="126"/>
      <c r="Q56" s="126"/>
      <c r="R56" s="126"/>
      <c r="S56" s="27"/>
      <c r="T56" s="27"/>
      <c r="U56" s="12"/>
      <c r="V56" s="12"/>
      <c r="W56" s="49"/>
      <c r="X56" s="49"/>
    </row>
    <row r="57" spans="1:35">
      <c r="A57" s="26" t="s">
        <v>9</v>
      </c>
      <c r="B57" s="124" t="s">
        <v>159</v>
      </c>
      <c r="C57" s="26" t="s">
        <v>30</v>
      </c>
      <c r="D57" s="26">
        <v>3419.99</v>
      </c>
      <c r="E57" s="26">
        <v>3728.8</v>
      </c>
      <c r="F57" s="26">
        <v>3728.8</v>
      </c>
      <c r="G57" s="26">
        <v>3728.8</v>
      </c>
      <c r="H57" s="26">
        <v>3850</v>
      </c>
      <c r="I57" s="26">
        <v>3850</v>
      </c>
      <c r="J57" s="26">
        <v>4005</v>
      </c>
      <c r="K57" s="27">
        <f>J57</f>
        <v>4005</v>
      </c>
      <c r="L57" s="27">
        <v>4425</v>
      </c>
      <c r="M57" s="27">
        <v>4425</v>
      </c>
      <c r="N57" s="27">
        <v>4675</v>
      </c>
      <c r="O57" s="27">
        <v>4675</v>
      </c>
      <c r="P57" s="27">
        <v>4500</v>
      </c>
      <c r="Q57" s="27">
        <v>4400</v>
      </c>
      <c r="R57" s="27">
        <v>4250</v>
      </c>
      <c r="S57" s="27">
        <v>4250</v>
      </c>
      <c r="T57" s="27">
        <v>3900</v>
      </c>
      <c r="U57" s="27">
        <v>3900</v>
      </c>
      <c r="V57" s="27">
        <v>3900</v>
      </c>
      <c r="W57" s="49">
        <v>3900</v>
      </c>
      <c r="X57" s="49">
        <v>3800</v>
      </c>
    </row>
    <row r="58" spans="1:35">
      <c r="A58" s="26" t="s">
        <v>10</v>
      </c>
      <c r="B58" s="124" t="s">
        <v>872</v>
      </c>
      <c r="C58" s="26" t="s">
        <v>30</v>
      </c>
      <c r="D58" s="26">
        <v>0</v>
      </c>
      <c r="E58" s="26">
        <v>0</v>
      </c>
      <c r="F58" s="26">
        <v>0</v>
      </c>
      <c r="G58" s="26">
        <v>3728.8</v>
      </c>
      <c r="H58" s="26">
        <v>3850</v>
      </c>
      <c r="I58" s="26">
        <v>3850</v>
      </c>
      <c r="J58" s="26">
        <v>4005</v>
      </c>
      <c r="K58" s="27">
        <v>4005</v>
      </c>
      <c r="L58" s="27">
        <f>L57</f>
        <v>4425</v>
      </c>
      <c r="M58" s="27">
        <v>4425</v>
      </c>
      <c r="N58" s="27">
        <v>4680</v>
      </c>
      <c r="O58" s="27">
        <v>4680</v>
      </c>
      <c r="P58" s="27">
        <v>4500</v>
      </c>
      <c r="Q58" s="27">
        <v>4400</v>
      </c>
      <c r="R58" s="27">
        <v>4250</v>
      </c>
      <c r="S58" s="27">
        <v>4250</v>
      </c>
      <c r="T58" s="27">
        <v>3900</v>
      </c>
      <c r="U58" s="112">
        <v>0</v>
      </c>
      <c r="V58" s="112">
        <v>0</v>
      </c>
      <c r="W58" s="49">
        <v>0</v>
      </c>
      <c r="X58" s="49">
        <v>0</v>
      </c>
    </row>
    <row r="59" spans="1:35" ht="30">
      <c r="A59" s="26" t="s">
        <v>873</v>
      </c>
      <c r="B59" s="124" t="s">
        <v>874</v>
      </c>
      <c r="C59" s="26" t="s">
        <v>30</v>
      </c>
      <c r="D59" s="26" t="s">
        <v>146</v>
      </c>
      <c r="E59" s="26" t="s">
        <v>146</v>
      </c>
      <c r="F59" s="26" t="s">
        <v>146</v>
      </c>
      <c r="G59" s="26" t="s">
        <v>146</v>
      </c>
      <c r="H59" s="26" t="s">
        <v>146</v>
      </c>
      <c r="I59" s="26" t="s">
        <v>146</v>
      </c>
      <c r="J59" s="26" t="s">
        <v>146</v>
      </c>
      <c r="K59" s="26" t="s">
        <v>146</v>
      </c>
      <c r="L59" s="26" t="s">
        <v>146</v>
      </c>
      <c r="M59" s="26" t="s">
        <v>146</v>
      </c>
      <c r="N59" s="26" t="s">
        <v>146</v>
      </c>
      <c r="O59" s="26" t="s">
        <v>146</v>
      </c>
      <c r="P59" s="26" t="s">
        <v>146</v>
      </c>
      <c r="Q59" s="26" t="s">
        <v>146</v>
      </c>
      <c r="R59" s="26" t="s">
        <v>146</v>
      </c>
      <c r="S59" s="27">
        <v>4250</v>
      </c>
      <c r="T59" s="27">
        <v>3900</v>
      </c>
      <c r="U59" s="27">
        <v>3900</v>
      </c>
      <c r="V59" s="27">
        <v>3900</v>
      </c>
      <c r="W59" s="49">
        <v>3900</v>
      </c>
      <c r="X59" s="49">
        <v>3800</v>
      </c>
    </row>
    <row r="60" spans="1:35" s="3" customFormat="1">
      <c r="A60" s="800" t="s">
        <v>19</v>
      </c>
      <c r="B60" s="801"/>
      <c r="C60" s="801"/>
      <c r="D60" s="801"/>
      <c r="E60" s="801"/>
      <c r="F60" s="801"/>
      <c r="G60" s="801"/>
      <c r="H60" s="801"/>
      <c r="I60" s="801"/>
      <c r="J60" s="801"/>
      <c r="K60" s="801"/>
      <c r="L60" s="801"/>
      <c r="M60" s="801"/>
      <c r="N60" s="801"/>
      <c r="O60" s="801"/>
      <c r="P60" s="801"/>
      <c r="Q60" s="801"/>
      <c r="R60" s="801"/>
      <c r="S60" s="801"/>
      <c r="T60" s="801"/>
      <c r="U60" s="801"/>
      <c r="V60" s="801"/>
      <c r="W60" s="801"/>
      <c r="X60" s="80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31" t="s">
        <v>56</v>
      </c>
      <c r="B61" s="124"/>
      <c r="C61" s="26"/>
      <c r="D61" s="26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126"/>
      <c r="P61" s="126"/>
      <c r="Q61" s="27"/>
      <c r="R61" s="27"/>
      <c r="S61" s="27"/>
      <c r="T61" s="27"/>
      <c r="U61" s="12"/>
      <c r="V61" s="12"/>
      <c r="W61" s="12"/>
      <c r="X61" s="12"/>
    </row>
    <row r="62" spans="1:35">
      <c r="A62" s="26" t="s">
        <v>9</v>
      </c>
      <c r="B62" s="124" t="s">
        <v>165</v>
      </c>
      <c r="C62" s="26" t="s">
        <v>30</v>
      </c>
      <c r="D62" s="26">
        <v>1784.99</v>
      </c>
      <c r="E62" s="26">
        <v>1900</v>
      </c>
      <c r="F62" s="26">
        <v>1900</v>
      </c>
      <c r="G62" s="26">
        <v>1900</v>
      </c>
      <c r="H62" s="26">
        <v>2010</v>
      </c>
      <c r="I62" s="26">
        <v>2010</v>
      </c>
      <c r="J62" s="26">
        <v>2100</v>
      </c>
      <c r="K62" s="27">
        <v>2100</v>
      </c>
      <c r="L62" s="27">
        <v>1890</v>
      </c>
      <c r="M62" s="27">
        <v>1723</v>
      </c>
      <c r="N62" s="27">
        <v>1850</v>
      </c>
      <c r="O62" s="27">
        <v>1850</v>
      </c>
      <c r="P62" s="27">
        <v>2000</v>
      </c>
      <c r="Q62" s="27">
        <v>2000</v>
      </c>
      <c r="R62" s="27">
        <v>2100</v>
      </c>
      <c r="S62" s="27">
        <v>2135.59</v>
      </c>
      <c r="T62" s="27">
        <v>2182.8000000000002</v>
      </c>
      <c r="U62" s="49">
        <v>2182.8000000000002</v>
      </c>
      <c r="V62" s="49">
        <v>2235</v>
      </c>
      <c r="W62" s="49">
        <v>2235</v>
      </c>
      <c r="X62" s="49">
        <v>1933</v>
      </c>
    </row>
    <row r="63" spans="1:35">
      <c r="A63" s="31" t="s">
        <v>55</v>
      </c>
      <c r="B63" s="124"/>
      <c r="C63" s="26"/>
      <c r="D63" s="26"/>
      <c r="E63" s="26"/>
      <c r="F63" s="26"/>
      <c r="G63" s="26"/>
      <c r="H63" s="26"/>
      <c r="I63" s="26"/>
      <c r="J63" s="26"/>
      <c r="K63" s="27"/>
      <c r="L63" s="27"/>
      <c r="M63" s="27"/>
      <c r="N63" s="27"/>
      <c r="O63" s="126"/>
      <c r="P63" s="126"/>
      <c r="Q63" s="27"/>
      <c r="R63" s="27"/>
      <c r="S63" s="27"/>
      <c r="T63" s="27"/>
      <c r="U63" s="12"/>
      <c r="V63" s="12"/>
      <c r="W63" s="49"/>
      <c r="X63" s="49"/>
    </row>
    <row r="64" spans="1:35">
      <c r="A64" s="26" t="s">
        <v>9</v>
      </c>
      <c r="B64" s="124" t="s">
        <v>592</v>
      </c>
      <c r="C64" s="26" t="s">
        <v>30</v>
      </c>
      <c r="D64" s="26" t="s">
        <v>146</v>
      </c>
      <c r="E64" s="26" t="s">
        <v>146</v>
      </c>
      <c r="F64" s="26" t="s">
        <v>146</v>
      </c>
      <c r="G64" s="26" t="s">
        <v>146</v>
      </c>
      <c r="H64" s="26" t="s">
        <v>146</v>
      </c>
      <c r="I64" s="26">
        <v>1565.61</v>
      </c>
      <c r="J64" s="26">
        <v>1631.37</v>
      </c>
      <c r="K64" s="27">
        <f>J64</f>
        <v>1631.37</v>
      </c>
      <c r="L64" s="27">
        <v>1730</v>
      </c>
      <c r="M64" s="27">
        <v>1470</v>
      </c>
      <c r="N64" s="27">
        <v>1596</v>
      </c>
      <c r="O64" s="27">
        <v>1596</v>
      </c>
      <c r="P64" s="27">
        <v>1680</v>
      </c>
      <c r="Q64" s="27">
        <v>1680</v>
      </c>
      <c r="R64" s="27">
        <v>1800</v>
      </c>
      <c r="S64" s="27">
        <v>1830.51</v>
      </c>
      <c r="T64" s="27">
        <v>1877</v>
      </c>
      <c r="U64" s="49">
        <v>1877</v>
      </c>
      <c r="V64" s="49">
        <v>1933</v>
      </c>
      <c r="W64" s="49">
        <v>1933</v>
      </c>
      <c r="X64" s="49">
        <v>1933</v>
      </c>
    </row>
    <row r="65" spans="1:35">
      <c r="A65" s="31" t="s">
        <v>58</v>
      </c>
      <c r="B65" s="124"/>
      <c r="C65" s="26"/>
      <c r="D65" s="26"/>
      <c r="E65" s="26"/>
      <c r="F65" s="26"/>
      <c r="G65" s="26"/>
      <c r="H65" s="26"/>
      <c r="I65" s="26"/>
      <c r="J65" s="26"/>
      <c r="K65" s="27"/>
      <c r="L65" s="27"/>
      <c r="M65" s="27"/>
      <c r="N65" s="27"/>
      <c r="O65" s="126"/>
      <c r="P65" s="126"/>
      <c r="Q65" s="27"/>
      <c r="R65" s="27"/>
      <c r="S65" s="27"/>
      <c r="T65" s="27"/>
      <c r="U65" s="12"/>
      <c r="V65" s="12"/>
      <c r="W65" s="49"/>
      <c r="X65" s="49"/>
    </row>
    <row r="66" spans="1:35">
      <c r="A66" s="26" t="s">
        <v>9</v>
      </c>
      <c r="B66" s="124" t="s">
        <v>59</v>
      </c>
      <c r="C66" s="26" t="s">
        <v>30</v>
      </c>
      <c r="D66" s="26">
        <v>1274.99</v>
      </c>
      <c r="E66" s="26">
        <v>1404.2</v>
      </c>
      <c r="F66" s="26">
        <v>1404.2</v>
      </c>
      <c r="G66" s="26">
        <v>1404.2</v>
      </c>
      <c r="H66" s="26">
        <v>1565.61</v>
      </c>
      <c r="I66" s="26">
        <v>918</v>
      </c>
      <c r="J66" s="26">
        <v>956.56</v>
      </c>
      <c r="K66" s="27">
        <f>J66</f>
        <v>956.56</v>
      </c>
      <c r="L66" s="27">
        <v>1072</v>
      </c>
      <c r="M66" s="27">
        <v>826</v>
      </c>
      <c r="N66" s="27">
        <v>904</v>
      </c>
      <c r="O66" s="27">
        <v>904</v>
      </c>
      <c r="P66" s="27">
        <v>1000</v>
      </c>
      <c r="Q66" s="27">
        <v>1000</v>
      </c>
      <c r="R66" s="27">
        <v>1080</v>
      </c>
      <c r="S66" s="27">
        <v>1098.3</v>
      </c>
      <c r="T66" s="27">
        <v>1126</v>
      </c>
      <c r="U66" s="49">
        <v>1126</v>
      </c>
      <c r="V66" s="49">
        <v>1160</v>
      </c>
      <c r="W66" s="49">
        <v>1160</v>
      </c>
      <c r="X66" s="49">
        <v>1160</v>
      </c>
    </row>
    <row r="67" spans="1:35">
      <c r="A67" s="31" t="s">
        <v>54</v>
      </c>
      <c r="B67" s="124"/>
      <c r="C67" s="26"/>
      <c r="D67" s="26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126"/>
      <c r="P67" s="126"/>
      <c r="Q67" s="27"/>
      <c r="R67" s="27"/>
      <c r="S67" s="27"/>
      <c r="T67" s="27"/>
      <c r="U67" s="12"/>
      <c r="V67" s="12"/>
      <c r="W67" s="49"/>
      <c r="X67" s="49"/>
    </row>
    <row r="68" spans="1:35">
      <c r="A68" s="26" t="s">
        <v>9</v>
      </c>
      <c r="B68" s="124" t="s">
        <v>592</v>
      </c>
      <c r="C68" s="26" t="s">
        <v>30</v>
      </c>
      <c r="D68" s="26">
        <v>880</v>
      </c>
      <c r="E68" s="26">
        <v>944</v>
      </c>
      <c r="F68" s="26">
        <v>944</v>
      </c>
      <c r="G68" s="26">
        <v>944</v>
      </c>
      <c r="H68" s="26">
        <v>1086.42</v>
      </c>
      <c r="I68" s="26">
        <v>1086.42</v>
      </c>
      <c r="J68" s="26">
        <v>1132.05</v>
      </c>
      <c r="K68" s="27">
        <f>J68</f>
        <v>1132.05</v>
      </c>
      <c r="L68" s="27">
        <v>1145</v>
      </c>
      <c r="M68" s="27">
        <v>1145</v>
      </c>
      <c r="N68" s="27">
        <v>1510</v>
      </c>
      <c r="O68" s="27">
        <v>1510</v>
      </c>
      <c r="P68" s="27">
        <v>1680</v>
      </c>
      <c r="Q68" s="27">
        <v>1680</v>
      </c>
      <c r="R68" s="27">
        <v>1800</v>
      </c>
      <c r="S68" s="27">
        <v>1830.51</v>
      </c>
      <c r="T68" s="27">
        <v>1877</v>
      </c>
      <c r="U68" s="49">
        <v>1877</v>
      </c>
      <c r="V68" s="49">
        <v>1933</v>
      </c>
      <c r="W68" s="49">
        <v>1933</v>
      </c>
      <c r="X68" s="49">
        <v>1933</v>
      </c>
    </row>
    <row r="69" spans="1:35">
      <c r="A69" s="31" t="s">
        <v>57</v>
      </c>
      <c r="B69" s="124"/>
      <c r="C69" s="26"/>
      <c r="D69" s="26"/>
      <c r="E69" s="26"/>
      <c r="F69" s="26"/>
      <c r="G69" s="26"/>
      <c r="H69" s="26"/>
      <c r="I69" s="26"/>
      <c r="J69" s="26"/>
      <c r="K69" s="27"/>
      <c r="L69" s="27"/>
      <c r="M69" s="27"/>
      <c r="N69" s="27"/>
      <c r="O69" s="126"/>
      <c r="P69" s="126"/>
      <c r="Q69" s="27"/>
      <c r="R69" s="27"/>
      <c r="S69" s="27"/>
      <c r="T69" s="27"/>
      <c r="U69" s="12"/>
      <c r="V69" s="12"/>
      <c r="W69" s="49"/>
      <c r="X69" s="49"/>
    </row>
    <row r="70" spans="1:35">
      <c r="A70" s="26" t="s">
        <v>9</v>
      </c>
      <c r="B70" s="124" t="s">
        <v>162</v>
      </c>
      <c r="C70" s="26" t="s">
        <v>30</v>
      </c>
      <c r="D70" s="26">
        <v>1770</v>
      </c>
      <c r="E70" s="26">
        <v>1770</v>
      </c>
      <c r="F70" s="26">
        <v>1770</v>
      </c>
      <c r="G70" s="26">
        <v>1770</v>
      </c>
      <c r="H70" s="26">
        <v>1880</v>
      </c>
      <c r="I70" s="26">
        <v>1535</v>
      </c>
      <c r="J70" s="26">
        <v>1610</v>
      </c>
      <c r="K70" s="27">
        <f>J70</f>
        <v>1610</v>
      </c>
      <c r="L70" s="27">
        <v>1750</v>
      </c>
      <c r="M70" s="27">
        <v>1747</v>
      </c>
      <c r="N70" s="27">
        <v>1850</v>
      </c>
      <c r="O70" s="27">
        <v>1850</v>
      </c>
      <c r="P70" s="27">
        <v>1950</v>
      </c>
      <c r="Q70" s="27">
        <v>1950</v>
      </c>
      <c r="R70" s="27">
        <v>2010</v>
      </c>
      <c r="S70" s="27">
        <v>2044.07</v>
      </c>
      <c r="T70" s="27">
        <v>2093</v>
      </c>
      <c r="U70" s="49">
        <v>2093</v>
      </c>
      <c r="V70" s="49">
        <v>2156</v>
      </c>
      <c r="W70" s="49">
        <v>2156</v>
      </c>
      <c r="X70" s="49">
        <v>1933</v>
      </c>
    </row>
    <row r="71" spans="1:35" s="3" customFormat="1">
      <c r="A71" s="800" t="s">
        <v>20</v>
      </c>
      <c r="B71" s="801"/>
      <c r="C71" s="801"/>
      <c r="D71" s="801"/>
      <c r="E71" s="801"/>
      <c r="F71" s="801"/>
      <c r="G71" s="801"/>
      <c r="H71" s="801"/>
      <c r="I71" s="801"/>
      <c r="J71" s="801"/>
      <c r="K71" s="801"/>
      <c r="L71" s="801"/>
      <c r="M71" s="801"/>
      <c r="N71" s="801"/>
      <c r="O71" s="801"/>
      <c r="P71" s="801"/>
      <c r="Q71" s="801"/>
      <c r="R71" s="801"/>
      <c r="S71" s="801"/>
      <c r="T71" s="801"/>
      <c r="U71" s="801"/>
      <c r="V71" s="801"/>
      <c r="W71" s="801"/>
      <c r="X71" s="80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31" t="s">
        <v>88</v>
      </c>
      <c r="B72" s="124"/>
      <c r="C72" s="26"/>
      <c r="D72" s="26"/>
      <c r="E72" s="26"/>
      <c r="F72" s="26"/>
      <c r="G72" s="26"/>
      <c r="H72" s="26"/>
      <c r="I72" s="26"/>
      <c r="J72" s="26"/>
      <c r="K72" s="27"/>
      <c r="L72" s="27"/>
      <c r="M72" s="27"/>
      <c r="N72" s="27"/>
      <c r="O72" s="126"/>
      <c r="P72" s="126"/>
      <c r="Q72" s="126"/>
      <c r="R72" s="126"/>
      <c r="S72" s="27"/>
      <c r="T72" s="27"/>
      <c r="U72" s="12"/>
      <c r="V72" s="12"/>
      <c r="W72" s="12"/>
      <c r="X72" s="12"/>
    </row>
    <row r="73" spans="1:35">
      <c r="A73" s="26" t="s">
        <v>9</v>
      </c>
      <c r="B73" s="124" t="s">
        <v>865</v>
      </c>
      <c r="C73" s="26" t="s">
        <v>30</v>
      </c>
      <c r="D73" s="26">
        <v>2100</v>
      </c>
      <c r="E73" s="26">
        <v>2242</v>
      </c>
      <c r="F73" s="26">
        <v>2242</v>
      </c>
      <c r="G73" s="26">
        <v>2242</v>
      </c>
      <c r="H73" s="26">
        <v>2354.1</v>
      </c>
      <c r="I73" s="26">
        <v>2354.1</v>
      </c>
      <c r="J73" s="26">
        <v>2452.9699999999998</v>
      </c>
      <c r="K73" s="27">
        <v>2453</v>
      </c>
      <c r="L73" s="27">
        <v>2625</v>
      </c>
      <c r="M73" s="27">
        <v>2625</v>
      </c>
      <c r="N73" s="27">
        <v>2965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</row>
    <row r="74" spans="1:35">
      <c r="A74" s="26" t="s">
        <v>10</v>
      </c>
      <c r="B74" s="124" t="s">
        <v>151</v>
      </c>
      <c r="C74" s="26" t="s">
        <v>30</v>
      </c>
      <c r="D74" s="26">
        <v>2100</v>
      </c>
      <c r="E74" s="26">
        <v>2242</v>
      </c>
      <c r="F74" s="26">
        <v>2242</v>
      </c>
      <c r="G74" s="26">
        <v>2242</v>
      </c>
      <c r="H74" s="26">
        <v>2354.1</v>
      </c>
      <c r="I74" s="26">
        <v>2354.1</v>
      </c>
      <c r="J74" s="26">
        <v>2453</v>
      </c>
      <c r="K74" s="27">
        <f>J74</f>
        <v>2453</v>
      </c>
      <c r="L74" s="27">
        <v>2625</v>
      </c>
      <c r="M74" s="27">
        <v>2625</v>
      </c>
      <c r="N74" s="27">
        <v>2965</v>
      </c>
      <c r="O74" s="27">
        <v>2965</v>
      </c>
      <c r="P74" s="27">
        <v>3080</v>
      </c>
      <c r="Q74" s="27">
        <v>3080</v>
      </c>
      <c r="R74" s="27">
        <v>3235</v>
      </c>
      <c r="S74" s="27">
        <v>3289.83</v>
      </c>
      <c r="T74" s="27">
        <v>3000</v>
      </c>
      <c r="U74" s="49">
        <v>3000</v>
      </c>
      <c r="V74" s="49">
        <v>3090</v>
      </c>
      <c r="W74" s="49">
        <v>3090</v>
      </c>
      <c r="X74" s="49">
        <v>3090</v>
      </c>
    </row>
    <row r="75" spans="1:35">
      <c r="A75" s="31" t="s">
        <v>89</v>
      </c>
      <c r="B75" s="124"/>
      <c r="C75" s="26"/>
      <c r="D75" s="26"/>
      <c r="E75" s="26"/>
      <c r="F75" s="26"/>
      <c r="G75" s="26"/>
      <c r="H75" s="26"/>
      <c r="I75" s="26"/>
      <c r="J75" s="26"/>
      <c r="K75" s="27"/>
      <c r="L75" s="27"/>
      <c r="M75" s="27"/>
      <c r="N75" s="27"/>
      <c r="O75" s="126"/>
      <c r="P75" s="126"/>
      <c r="Q75" s="126"/>
      <c r="R75" s="126"/>
      <c r="S75" s="27"/>
      <c r="T75" s="27"/>
      <c r="U75" s="12"/>
      <c r="V75" s="12"/>
      <c r="W75" s="49"/>
      <c r="X75" s="49"/>
    </row>
    <row r="76" spans="1:35">
      <c r="A76" s="26" t="s">
        <v>9</v>
      </c>
      <c r="B76" s="124" t="s">
        <v>580</v>
      </c>
      <c r="C76" s="26" t="s">
        <v>30</v>
      </c>
      <c r="D76" s="26">
        <v>2490</v>
      </c>
      <c r="E76" s="26">
        <v>2631.4</v>
      </c>
      <c r="F76" s="26">
        <v>2631.4</v>
      </c>
      <c r="G76" s="26">
        <v>2631.4</v>
      </c>
      <c r="H76" s="26">
        <v>2870</v>
      </c>
      <c r="I76" s="26">
        <v>2870</v>
      </c>
      <c r="J76" s="26">
        <v>2990.54</v>
      </c>
      <c r="K76" s="27">
        <v>2985.06</v>
      </c>
      <c r="L76" s="27">
        <v>3335</v>
      </c>
      <c r="M76" s="27">
        <v>3335</v>
      </c>
      <c r="N76" s="27">
        <v>4130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49">
        <v>0</v>
      </c>
      <c r="X76" s="49">
        <v>0</v>
      </c>
    </row>
    <row r="77" spans="1:35">
      <c r="A77" s="26" t="s">
        <v>10</v>
      </c>
      <c r="B77" s="124" t="s">
        <v>865</v>
      </c>
      <c r="C77" s="26" t="s">
        <v>30</v>
      </c>
      <c r="D77" s="26">
        <v>2490</v>
      </c>
      <c r="E77" s="26">
        <v>2631.4</v>
      </c>
      <c r="F77" s="26">
        <v>2631.4</v>
      </c>
      <c r="G77" s="26">
        <v>2631.4</v>
      </c>
      <c r="H77" s="26">
        <v>2870</v>
      </c>
      <c r="I77" s="26">
        <v>2870</v>
      </c>
      <c r="J77" s="26">
        <v>2990.54</v>
      </c>
      <c r="K77" s="27">
        <v>2990.54</v>
      </c>
      <c r="L77" s="27">
        <f>L76</f>
        <v>3335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49">
        <v>0</v>
      </c>
      <c r="X77" s="49">
        <v>0</v>
      </c>
    </row>
    <row r="78" spans="1:35">
      <c r="A78" s="26" t="s">
        <v>27</v>
      </c>
      <c r="B78" s="124" t="s">
        <v>151</v>
      </c>
      <c r="C78" s="26" t="s">
        <v>30</v>
      </c>
      <c r="D78" s="26">
        <v>2490</v>
      </c>
      <c r="E78" s="26">
        <v>2631.4</v>
      </c>
      <c r="F78" s="26">
        <v>2631.4</v>
      </c>
      <c r="G78" s="26">
        <v>2631.4</v>
      </c>
      <c r="H78" s="26">
        <v>2749.81</v>
      </c>
      <c r="I78" s="26">
        <v>2749.81</v>
      </c>
      <c r="J78" s="26">
        <v>2850</v>
      </c>
      <c r="K78" s="27">
        <f>J78</f>
        <v>2850</v>
      </c>
      <c r="L78" s="27">
        <v>3025</v>
      </c>
      <c r="M78" s="27">
        <v>2730</v>
      </c>
      <c r="N78" s="27">
        <v>2885</v>
      </c>
      <c r="O78" s="27">
        <v>2965</v>
      </c>
      <c r="P78" s="27">
        <v>3080</v>
      </c>
      <c r="Q78" s="27">
        <v>3000</v>
      </c>
      <c r="R78" s="27">
        <v>3170</v>
      </c>
      <c r="S78" s="27">
        <v>3223.73</v>
      </c>
      <c r="T78" s="27">
        <v>3200</v>
      </c>
      <c r="U78" s="49">
        <v>3200</v>
      </c>
      <c r="V78" s="49">
        <v>3296</v>
      </c>
      <c r="W78" s="49">
        <v>3296</v>
      </c>
      <c r="X78" s="49">
        <v>3090</v>
      </c>
    </row>
    <row r="79" spans="1:35">
      <c r="A79" s="26" t="s">
        <v>33</v>
      </c>
      <c r="B79" s="124" t="s">
        <v>152</v>
      </c>
      <c r="C79" s="26" t="s">
        <v>30</v>
      </c>
      <c r="D79" s="26">
        <v>2490</v>
      </c>
      <c r="E79" s="26">
        <v>2631.4</v>
      </c>
      <c r="F79" s="26">
        <v>2631.4</v>
      </c>
      <c r="G79" s="26">
        <v>0</v>
      </c>
      <c r="H79" s="26">
        <v>0</v>
      </c>
      <c r="I79" s="26">
        <v>0</v>
      </c>
      <c r="J79" s="26">
        <v>0</v>
      </c>
      <c r="K79" s="27">
        <v>0</v>
      </c>
      <c r="L79" s="27">
        <v>0</v>
      </c>
      <c r="M79" s="27">
        <v>2364</v>
      </c>
      <c r="N79" s="27">
        <v>2520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49">
        <v>0</v>
      </c>
      <c r="X79" s="49">
        <v>0</v>
      </c>
    </row>
    <row r="80" spans="1:35">
      <c r="A80" s="26" t="s">
        <v>34</v>
      </c>
      <c r="B80" s="124" t="s">
        <v>866</v>
      </c>
      <c r="C80" s="26" t="s">
        <v>30</v>
      </c>
      <c r="D80" s="26"/>
      <c r="E80" s="26"/>
      <c r="F80" s="26"/>
      <c r="G80" s="26"/>
      <c r="H80" s="26"/>
      <c r="I80" s="26"/>
      <c r="J80" s="26"/>
      <c r="K80" s="27"/>
      <c r="L80" s="27"/>
      <c r="M80" s="27"/>
      <c r="N80" s="27" t="s">
        <v>146</v>
      </c>
      <c r="O80" s="27">
        <v>3500</v>
      </c>
      <c r="P80" s="27">
        <v>3670</v>
      </c>
      <c r="Q80" s="27">
        <v>3670</v>
      </c>
      <c r="R80" s="27">
        <v>3860</v>
      </c>
      <c r="S80" s="27">
        <v>3900</v>
      </c>
      <c r="T80" s="27">
        <v>3600</v>
      </c>
      <c r="U80" s="49">
        <v>3600</v>
      </c>
      <c r="V80" s="49">
        <v>3600</v>
      </c>
      <c r="W80" s="49">
        <v>3600</v>
      </c>
      <c r="X80" s="49">
        <v>3090</v>
      </c>
    </row>
    <row r="81" spans="1:35" s="3" customFormat="1">
      <c r="A81" s="800" t="s">
        <v>21</v>
      </c>
      <c r="B81" s="801"/>
      <c r="C81" s="801"/>
      <c r="D81" s="801"/>
      <c r="E81" s="801"/>
      <c r="F81" s="801"/>
      <c r="G81" s="801"/>
      <c r="H81" s="801"/>
      <c r="I81" s="801"/>
      <c r="J81" s="801"/>
      <c r="K81" s="801"/>
      <c r="L81" s="801"/>
      <c r="M81" s="801"/>
      <c r="N81" s="801"/>
      <c r="O81" s="801"/>
      <c r="P81" s="801"/>
      <c r="Q81" s="801"/>
      <c r="R81" s="801"/>
      <c r="S81" s="801"/>
      <c r="T81" s="801"/>
      <c r="U81" s="801"/>
      <c r="V81" s="801"/>
      <c r="W81" s="801"/>
      <c r="X81" s="80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31" t="s">
        <v>61</v>
      </c>
      <c r="B82" s="124"/>
      <c r="C82" s="26"/>
      <c r="D82" s="26"/>
      <c r="E82" s="26"/>
      <c r="F82" s="26"/>
      <c r="G82" s="26"/>
      <c r="H82" s="26"/>
      <c r="I82" s="26"/>
      <c r="J82" s="26"/>
      <c r="K82" s="27"/>
      <c r="L82" s="27"/>
      <c r="M82" s="27"/>
      <c r="N82" s="27"/>
      <c r="O82" s="126"/>
      <c r="P82" s="126"/>
      <c r="Q82" s="126"/>
      <c r="R82" s="126"/>
      <c r="S82" s="27"/>
      <c r="T82" s="27"/>
      <c r="U82" s="12"/>
      <c r="V82" s="12"/>
      <c r="W82" s="12"/>
      <c r="X82" s="12"/>
    </row>
    <row r="83" spans="1:35" s="2" customFormat="1">
      <c r="A83" s="26" t="s">
        <v>9</v>
      </c>
      <c r="B83" s="124" t="s">
        <v>162</v>
      </c>
      <c r="C83" s="26" t="s">
        <v>30</v>
      </c>
      <c r="D83" s="26">
        <v>1220</v>
      </c>
      <c r="E83" s="26">
        <v>1262.5999999999999</v>
      </c>
      <c r="F83" s="26">
        <v>1262.5999999999999</v>
      </c>
      <c r="G83" s="26">
        <v>1262.5999999999999</v>
      </c>
      <c r="H83" s="26">
        <v>1300</v>
      </c>
      <c r="I83" s="26">
        <v>949</v>
      </c>
      <c r="J83" s="26">
        <v>998</v>
      </c>
      <c r="K83" s="27">
        <f>J83</f>
        <v>998</v>
      </c>
      <c r="L83" s="27">
        <v>1095</v>
      </c>
      <c r="M83" s="27">
        <v>1095</v>
      </c>
      <c r="N83" s="27">
        <v>1162</v>
      </c>
      <c r="O83" s="27">
        <v>1162</v>
      </c>
      <c r="P83" s="27">
        <v>1260</v>
      </c>
      <c r="Q83" s="27">
        <v>1260</v>
      </c>
      <c r="R83" s="27">
        <v>1330</v>
      </c>
      <c r="S83" s="27">
        <v>1352.54</v>
      </c>
      <c r="T83" s="27">
        <v>1385</v>
      </c>
      <c r="U83" s="49">
        <v>1385</v>
      </c>
      <c r="V83" s="49">
        <v>1427</v>
      </c>
      <c r="W83" s="49">
        <v>1427</v>
      </c>
      <c r="X83" s="49">
        <v>1427</v>
      </c>
    </row>
    <row r="84" spans="1:35" s="2" customFormat="1">
      <c r="A84" s="31" t="s">
        <v>65</v>
      </c>
      <c r="B84" s="124"/>
      <c r="C84" s="26"/>
      <c r="D84" s="26"/>
      <c r="E84" s="26"/>
      <c r="F84" s="26"/>
      <c r="G84" s="26"/>
      <c r="H84" s="26"/>
      <c r="I84" s="26"/>
      <c r="J84" s="26"/>
      <c r="K84" s="27"/>
      <c r="L84" s="27"/>
      <c r="M84" s="27"/>
      <c r="N84" s="27"/>
      <c r="O84" s="126"/>
      <c r="P84" s="126"/>
      <c r="Q84" s="126"/>
      <c r="R84" s="126"/>
      <c r="S84" s="27"/>
      <c r="T84" s="27"/>
      <c r="U84" s="12"/>
      <c r="V84" s="12"/>
      <c r="W84" s="49"/>
      <c r="X84" s="49"/>
    </row>
    <row r="85" spans="1:35" s="2" customFormat="1">
      <c r="A85" s="26" t="s">
        <v>9</v>
      </c>
      <c r="B85" s="124" t="s">
        <v>162</v>
      </c>
      <c r="C85" s="26" t="s">
        <v>30</v>
      </c>
      <c r="D85" s="26">
        <v>1857</v>
      </c>
      <c r="E85" s="26">
        <v>1941.1</v>
      </c>
      <c r="F85" s="26">
        <v>1941.1</v>
      </c>
      <c r="G85" s="26">
        <v>1941.1</v>
      </c>
      <c r="H85" s="26">
        <v>2140</v>
      </c>
      <c r="I85" s="26">
        <v>1105</v>
      </c>
      <c r="J85" s="26">
        <v>1162</v>
      </c>
      <c r="K85" s="27">
        <f t="shared" ref="K85:K98" si="1">J85</f>
        <v>1162</v>
      </c>
      <c r="L85" s="27">
        <v>1270</v>
      </c>
      <c r="M85" s="27">
        <v>1270</v>
      </c>
      <c r="N85" s="27">
        <v>1345</v>
      </c>
      <c r="O85" s="27">
        <v>1345</v>
      </c>
      <c r="P85" s="27">
        <v>1450</v>
      </c>
      <c r="Q85" s="27">
        <v>1450</v>
      </c>
      <c r="R85" s="27">
        <v>1530</v>
      </c>
      <c r="S85" s="27">
        <v>1555.93</v>
      </c>
      <c r="T85" s="27">
        <v>1595</v>
      </c>
      <c r="U85" s="49">
        <v>1595</v>
      </c>
      <c r="V85" s="49">
        <v>1643</v>
      </c>
      <c r="W85" s="49">
        <v>1643</v>
      </c>
      <c r="X85" s="49">
        <v>1643</v>
      </c>
    </row>
    <row r="86" spans="1:35" s="2" customFormat="1">
      <c r="A86" s="799" t="s">
        <v>163</v>
      </c>
      <c r="B86" s="799"/>
      <c r="C86" s="26"/>
      <c r="D86" s="26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126"/>
      <c r="P86" s="126"/>
      <c r="Q86" s="126"/>
      <c r="R86" s="126"/>
      <c r="S86" s="27"/>
      <c r="T86" s="27"/>
      <c r="U86" s="12"/>
      <c r="V86" s="12"/>
      <c r="W86" s="49"/>
      <c r="X86" s="49"/>
    </row>
    <row r="87" spans="1:35" s="2" customFormat="1">
      <c r="A87" s="26" t="s">
        <v>9</v>
      </c>
      <c r="B87" s="124" t="s">
        <v>162</v>
      </c>
      <c r="C87" s="26" t="s">
        <v>30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49">
        <v>0</v>
      </c>
      <c r="X87" s="49">
        <v>0</v>
      </c>
    </row>
    <row r="88" spans="1:35" s="2" customFormat="1">
      <c r="A88" s="31" t="s">
        <v>62</v>
      </c>
      <c r="B88" s="124"/>
      <c r="C88" s="26"/>
      <c r="D88" s="26"/>
      <c r="E88" s="26"/>
      <c r="F88" s="26"/>
      <c r="G88" s="26"/>
      <c r="H88" s="26"/>
      <c r="I88" s="26"/>
      <c r="J88" s="26"/>
      <c r="K88" s="27"/>
      <c r="L88" s="27"/>
      <c r="M88" s="27"/>
      <c r="N88" s="27"/>
      <c r="O88" s="126"/>
      <c r="P88" s="126"/>
      <c r="Q88" s="126"/>
      <c r="R88" s="126"/>
      <c r="S88" s="27"/>
      <c r="T88" s="27"/>
      <c r="U88" s="27"/>
      <c r="V88" s="27"/>
      <c r="W88" s="49"/>
      <c r="X88" s="49"/>
    </row>
    <row r="89" spans="1:35" s="2" customFormat="1">
      <c r="A89" s="26" t="s">
        <v>9</v>
      </c>
      <c r="B89" s="124" t="s">
        <v>162</v>
      </c>
      <c r="C89" s="26" t="s">
        <v>30</v>
      </c>
      <c r="D89" s="26">
        <v>1260</v>
      </c>
      <c r="E89" s="26">
        <v>1325.14</v>
      </c>
      <c r="F89" s="26">
        <v>1325.14</v>
      </c>
      <c r="G89" s="26">
        <v>1325.14</v>
      </c>
      <c r="H89" s="26">
        <v>1454</v>
      </c>
      <c r="I89" s="26">
        <v>830</v>
      </c>
      <c r="J89" s="26">
        <v>885</v>
      </c>
      <c r="K89" s="27">
        <f t="shared" si="1"/>
        <v>885</v>
      </c>
      <c r="L89" s="27">
        <v>964</v>
      </c>
      <c r="M89" s="27">
        <v>964</v>
      </c>
      <c r="N89" s="27">
        <v>1016</v>
      </c>
      <c r="O89" s="27">
        <v>1016</v>
      </c>
      <c r="P89" s="533">
        <v>1110</v>
      </c>
      <c r="Q89" s="533">
        <v>1110</v>
      </c>
      <c r="R89" s="27">
        <v>1170</v>
      </c>
      <c r="S89" s="27">
        <v>0</v>
      </c>
      <c r="T89" s="27">
        <v>0</v>
      </c>
      <c r="U89" s="27">
        <v>0</v>
      </c>
      <c r="V89" s="27">
        <v>0</v>
      </c>
      <c r="W89" s="49">
        <v>0</v>
      </c>
      <c r="X89" s="49">
        <v>0</v>
      </c>
    </row>
    <row r="90" spans="1:35" s="2" customFormat="1">
      <c r="A90" s="26" t="s">
        <v>869</v>
      </c>
      <c r="B90" s="124" t="s">
        <v>870</v>
      </c>
      <c r="C90" s="26" t="s">
        <v>30</v>
      </c>
      <c r="D90" s="26"/>
      <c r="E90" s="26"/>
      <c r="F90" s="26"/>
      <c r="G90" s="26"/>
      <c r="H90" s="26"/>
      <c r="I90" s="26"/>
      <c r="J90" s="26"/>
      <c r="K90" s="27"/>
      <c r="L90" s="27"/>
      <c r="M90" s="27"/>
      <c r="N90" s="27"/>
      <c r="O90" s="27"/>
      <c r="P90" s="533"/>
      <c r="Q90" s="533"/>
      <c r="R90" s="27">
        <v>1170</v>
      </c>
      <c r="S90" s="27">
        <v>1170</v>
      </c>
      <c r="T90" s="27">
        <v>1205</v>
      </c>
      <c r="U90" s="54">
        <v>1205</v>
      </c>
      <c r="V90" s="54">
        <v>1255</v>
      </c>
      <c r="W90" s="49">
        <v>1255</v>
      </c>
      <c r="X90" s="49">
        <v>1255</v>
      </c>
    </row>
    <row r="91" spans="1:35" s="2" customFormat="1">
      <c r="A91" s="31" t="s">
        <v>63</v>
      </c>
      <c r="B91" s="124"/>
      <c r="C91" s="26"/>
      <c r="D91" s="26"/>
      <c r="E91" s="26"/>
      <c r="F91" s="26"/>
      <c r="G91" s="26"/>
      <c r="H91" s="26"/>
      <c r="I91" s="26"/>
      <c r="J91" s="26"/>
      <c r="K91" s="27"/>
      <c r="L91" s="27"/>
      <c r="M91" s="27"/>
      <c r="N91" s="27"/>
      <c r="O91" s="126"/>
      <c r="P91" s="126"/>
      <c r="Q91" s="126"/>
      <c r="R91" s="126"/>
      <c r="S91" s="27"/>
      <c r="T91" s="27"/>
      <c r="U91" s="12"/>
      <c r="V91" s="12"/>
      <c r="W91" s="49"/>
      <c r="X91" s="49"/>
    </row>
    <row r="92" spans="1:35" s="2" customFormat="1">
      <c r="A92" s="26" t="s">
        <v>9</v>
      </c>
      <c r="B92" s="124" t="s">
        <v>162</v>
      </c>
      <c r="C92" s="26" t="s">
        <v>30</v>
      </c>
      <c r="D92" s="26">
        <v>780</v>
      </c>
      <c r="E92" s="26">
        <v>790.6</v>
      </c>
      <c r="F92" s="26">
        <v>790.6</v>
      </c>
      <c r="G92" s="26">
        <v>790.6</v>
      </c>
      <c r="H92" s="26">
        <v>860</v>
      </c>
      <c r="I92" s="26">
        <v>860</v>
      </c>
      <c r="J92" s="26">
        <v>915</v>
      </c>
      <c r="K92" s="27">
        <f t="shared" si="1"/>
        <v>915</v>
      </c>
      <c r="L92" s="27">
        <v>1005</v>
      </c>
      <c r="M92" s="27">
        <v>1005</v>
      </c>
      <c r="N92" s="27">
        <v>1080</v>
      </c>
      <c r="O92" s="27">
        <v>1080</v>
      </c>
      <c r="P92" s="27">
        <v>1170</v>
      </c>
      <c r="Q92" s="27">
        <v>1170</v>
      </c>
      <c r="R92" s="27">
        <v>1310</v>
      </c>
      <c r="S92" s="27">
        <v>1332.2</v>
      </c>
      <c r="T92" s="27">
        <v>1372</v>
      </c>
      <c r="U92" s="49">
        <v>1372</v>
      </c>
      <c r="V92" s="49">
        <v>1413</v>
      </c>
      <c r="W92" s="49">
        <v>1413</v>
      </c>
      <c r="X92" s="49">
        <v>1413</v>
      </c>
    </row>
    <row r="93" spans="1:35" s="2" customFormat="1">
      <c r="A93" s="799" t="s">
        <v>164</v>
      </c>
      <c r="B93" s="799"/>
      <c r="C93" s="26"/>
      <c r="D93" s="26"/>
      <c r="E93" s="26"/>
      <c r="F93" s="26"/>
      <c r="G93" s="26"/>
      <c r="H93" s="26"/>
      <c r="I93" s="26"/>
      <c r="J93" s="26"/>
      <c r="K93" s="27"/>
      <c r="L93" s="27"/>
      <c r="M93" s="27"/>
      <c r="N93" s="27"/>
      <c r="O93" s="126"/>
      <c r="P93" s="126"/>
      <c r="Q93" s="126"/>
      <c r="R93" s="126"/>
      <c r="S93" s="27"/>
      <c r="T93" s="27"/>
      <c r="U93" s="12"/>
      <c r="V93" s="12"/>
      <c r="W93" s="49"/>
      <c r="X93" s="49"/>
    </row>
    <row r="94" spans="1:35" s="2" customFormat="1">
      <c r="A94" s="26" t="s">
        <v>9</v>
      </c>
      <c r="B94" s="124" t="s">
        <v>162</v>
      </c>
      <c r="C94" s="27" t="s">
        <v>30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49">
        <v>0</v>
      </c>
      <c r="X94" s="49">
        <v>0</v>
      </c>
    </row>
    <row r="95" spans="1:35" s="2" customFormat="1">
      <c r="A95" s="31" t="s">
        <v>64</v>
      </c>
      <c r="B95" s="124"/>
      <c r="C95" s="26"/>
      <c r="D95" s="26"/>
      <c r="E95" s="26"/>
      <c r="F95" s="26"/>
      <c r="G95" s="26"/>
      <c r="H95" s="26"/>
      <c r="I95" s="26"/>
      <c r="J95" s="26"/>
      <c r="K95" s="27"/>
      <c r="L95" s="27"/>
      <c r="M95" s="27"/>
      <c r="N95" s="27"/>
      <c r="O95" s="126"/>
      <c r="P95" s="126"/>
      <c r="Q95" s="126"/>
      <c r="R95" s="126"/>
      <c r="S95" s="27"/>
      <c r="T95" s="27"/>
      <c r="U95" s="12"/>
      <c r="V95" s="12"/>
      <c r="W95" s="49"/>
      <c r="X95" s="49"/>
    </row>
    <row r="96" spans="1:35" s="2" customFormat="1">
      <c r="A96" s="26" t="s">
        <v>9</v>
      </c>
      <c r="B96" s="124" t="s">
        <v>162</v>
      </c>
      <c r="C96" s="26" t="s">
        <v>30</v>
      </c>
      <c r="D96" s="26">
        <v>2250</v>
      </c>
      <c r="E96" s="26">
        <v>2357.64</v>
      </c>
      <c r="F96" s="26">
        <v>2357.64</v>
      </c>
      <c r="G96" s="26">
        <v>2357.64</v>
      </c>
      <c r="H96" s="26">
        <v>2400</v>
      </c>
      <c r="I96" s="26">
        <v>1186</v>
      </c>
      <c r="J96" s="26">
        <v>1200</v>
      </c>
      <c r="K96" s="27">
        <f t="shared" si="1"/>
        <v>1200</v>
      </c>
      <c r="L96" s="27">
        <v>1300</v>
      </c>
      <c r="M96" s="27">
        <v>1300</v>
      </c>
      <c r="N96" s="27">
        <v>1375</v>
      </c>
      <c r="O96" s="27">
        <v>1375</v>
      </c>
      <c r="P96" s="27">
        <v>1470</v>
      </c>
      <c r="Q96" s="27">
        <v>1470</v>
      </c>
      <c r="R96" s="27">
        <v>1540</v>
      </c>
      <c r="S96" s="27">
        <v>1566.1</v>
      </c>
      <c r="T96" s="27">
        <v>1604</v>
      </c>
      <c r="U96" s="49">
        <v>1604</v>
      </c>
      <c r="V96" s="49">
        <v>1525.53</v>
      </c>
      <c r="W96" s="49">
        <v>1525.53</v>
      </c>
      <c r="X96" s="49">
        <v>1525.53</v>
      </c>
    </row>
    <row r="97" spans="1:35" s="2" customFormat="1">
      <c r="A97" s="31" t="s">
        <v>90</v>
      </c>
      <c r="B97" s="124"/>
      <c r="C97" s="26"/>
      <c r="D97" s="26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126"/>
      <c r="P97" s="126"/>
      <c r="Q97" s="126"/>
      <c r="R97" s="126"/>
      <c r="S97" s="27"/>
      <c r="T97" s="27"/>
      <c r="U97" s="12"/>
      <c r="V97" s="12"/>
      <c r="W97" s="49"/>
      <c r="X97" s="49"/>
    </row>
    <row r="98" spans="1:35" s="2" customFormat="1">
      <c r="A98" s="26" t="s">
        <v>9</v>
      </c>
      <c r="B98" s="124" t="s">
        <v>162</v>
      </c>
      <c r="C98" s="26" t="s">
        <v>30</v>
      </c>
      <c r="D98" s="26">
        <v>1830</v>
      </c>
      <c r="E98" s="26">
        <v>2000.1</v>
      </c>
      <c r="F98" s="26">
        <v>2000.1</v>
      </c>
      <c r="G98" s="26">
        <v>2000.1</v>
      </c>
      <c r="H98" s="26">
        <v>2200</v>
      </c>
      <c r="I98" s="26">
        <v>1000</v>
      </c>
      <c r="J98" s="26">
        <v>1050</v>
      </c>
      <c r="K98" s="27">
        <f t="shared" si="1"/>
        <v>1050</v>
      </c>
      <c r="L98" s="27">
        <v>1105</v>
      </c>
      <c r="M98" s="27">
        <v>1105</v>
      </c>
      <c r="N98" s="27">
        <v>1166</v>
      </c>
      <c r="O98" s="27">
        <v>1166</v>
      </c>
      <c r="P98" s="27">
        <v>1260</v>
      </c>
      <c r="Q98" s="27">
        <v>1260</v>
      </c>
      <c r="R98" s="27">
        <v>1330</v>
      </c>
      <c r="S98" s="27">
        <v>1352.54</v>
      </c>
      <c r="T98" s="27">
        <v>1385</v>
      </c>
      <c r="U98" s="49">
        <v>1385</v>
      </c>
      <c r="V98" s="49">
        <v>1427</v>
      </c>
      <c r="W98" s="49">
        <v>1427</v>
      </c>
      <c r="X98" s="49">
        <v>1427</v>
      </c>
    </row>
    <row r="99" spans="1:35" s="3" customFormat="1">
      <c r="A99" s="800" t="s">
        <v>22</v>
      </c>
      <c r="B99" s="801"/>
      <c r="C99" s="801"/>
      <c r="D99" s="801"/>
      <c r="E99" s="801"/>
      <c r="F99" s="801"/>
      <c r="G99" s="801"/>
      <c r="H99" s="801"/>
      <c r="I99" s="801"/>
      <c r="J99" s="801"/>
      <c r="K99" s="801"/>
      <c r="L99" s="801"/>
      <c r="M99" s="801"/>
      <c r="N99" s="801"/>
      <c r="O99" s="801"/>
      <c r="P99" s="801"/>
      <c r="Q99" s="801"/>
      <c r="R99" s="801"/>
      <c r="S99" s="801"/>
      <c r="T99" s="801"/>
      <c r="U99" s="801"/>
      <c r="V99" s="801"/>
      <c r="W99" s="801"/>
      <c r="X99" s="80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31" t="s">
        <v>66</v>
      </c>
      <c r="B100" s="124"/>
      <c r="C100" s="26"/>
      <c r="D100" s="26"/>
      <c r="E100" s="26"/>
      <c r="F100" s="26"/>
      <c r="G100" s="26"/>
      <c r="H100" s="26"/>
      <c r="I100" s="26"/>
      <c r="J100" s="26"/>
      <c r="K100" s="27"/>
      <c r="L100" s="27"/>
      <c r="M100" s="27"/>
      <c r="N100" s="27"/>
      <c r="O100" s="126"/>
      <c r="P100" s="126"/>
      <c r="Q100" s="126"/>
      <c r="R100" s="126"/>
      <c r="S100" s="27"/>
      <c r="T100" s="27"/>
      <c r="U100" s="12"/>
      <c r="V100" s="12"/>
      <c r="W100" s="12"/>
      <c r="X100" s="12"/>
    </row>
    <row r="101" spans="1:35">
      <c r="A101" s="26" t="s">
        <v>9</v>
      </c>
      <c r="B101" s="124" t="s">
        <v>150</v>
      </c>
      <c r="C101" s="26" t="s">
        <v>30</v>
      </c>
      <c r="D101" s="26">
        <v>2300</v>
      </c>
      <c r="E101" s="26">
        <v>2419</v>
      </c>
      <c r="F101" s="26">
        <v>2419</v>
      </c>
      <c r="G101" s="26">
        <v>2419</v>
      </c>
      <c r="H101" s="26">
        <v>2709.28</v>
      </c>
      <c r="I101" s="26">
        <v>2709.28</v>
      </c>
      <c r="J101" s="26">
        <v>2840</v>
      </c>
      <c r="K101" s="27">
        <f>J101</f>
        <v>2840</v>
      </c>
      <c r="L101" s="27">
        <v>2870</v>
      </c>
      <c r="M101" s="27">
        <v>2536</v>
      </c>
      <c r="N101" s="27">
        <v>2716</v>
      </c>
      <c r="O101" s="27">
        <v>2716</v>
      </c>
      <c r="P101" s="27">
        <v>2840</v>
      </c>
      <c r="Q101" s="27">
        <v>2840</v>
      </c>
      <c r="R101" s="27">
        <v>3010</v>
      </c>
      <c r="S101" s="27">
        <v>3061.02</v>
      </c>
      <c r="T101" s="27">
        <v>3135</v>
      </c>
      <c r="U101" s="49">
        <v>3135</v>
      </c>
      <c r="V101" s="49">
        <v>3229</v>
      </c>
      <c r="W101" s="49">
        <v>3229</v>
      </c>
      <c r="X101" s="49">
        <v>2800</v>
      </c>
    </row>
    <row r="102" spans="1:35">
      <c r="A102" s="31" t="s">
        <v>67</v>
      </c>
      <c r="B102" s="124"/>
      <c r="C102" s="26"/>
      <c r="D102" s="26"/>
      <c r="E102" s="26"/>
      <c r="F102" s="26"/>
      <c r="G102" s="26"/>
      <c r="H102" s="26"/>
      <c r="I102" s="26"/>
      <c r="J102" s="26"/>
      <c r="K102" s="27"/>
      <c r="L102" s="27"/>
      <c r="M102" s="27"/>
      <c r="N102" s="27"/>
      <c r="O102" s="126"/>
      <c r="P102" s="126"/>
      <c r="Q102" s="126"/>
      <c r="R102" s="126"/>
      <c r="S102" s="27"/>
      <c r="T102" s="27"/>
      <c r="U102" s="49"/>
      <c r="V102" s="49"/>
      <c r="W102" s="49"/>
      <c r="X102" s="49"/>
    </row>
    <row r="103" spans="1:35">
      <c r="A103" s="26" t="s">
        <v>9</v>
      </c>
      <c r="B103" s="124" t="s">
        <v>150</v>
      </c>
      <c r="C103" s="26" t="s">
        <v>30</v>
      </c>
      <c r="D103" s="26">
        <v>2080.0100000000002</v>
      </c>
      <c r="E103" s="26">
        <v>2289.1999999999998</v>
      </c>
      <c r="F103" s="26">
        <v>2289.1999999999998</v>
      </c>
      <c r="G103" s="26">
        <v>2289.1999999999998</v>
      </c>
      <c r="H103" s="26">
        <v>2632.59</v>
      </c>
      <c r="I103" s="26">
        <v>2595</v>
      </c>
      <c r="J103" s="26">
        <v>2705</v>
      </c>
      <c r="K103" s="27">
        <f t="shared" ref="K103:K109" si="2">J103</f>
        <v>2705</v>
      </c>
      <c r="L103" s="27">
        <v>2735</v>
      </c>
      <c r="M103" s="27">
        <v>2422</v>
      </c>
      <c r="N103" s="27">
        <v>2575</v>
      </c>
      <c r="O103" s="27">
        <v>2575</v>
      </c>
      <c r="P103" s="27">
        <v>2680</v>
      </c>
      <c r="Q103" s="27">
        <v>2680</v>
      </c>
      <c r="R103" s="27">
        <v>2840</v>
      </c>
      <c r="S103" s="27">
        <v>2888.14</v>
      </c>
      <c r="T103" s="27">
        <v>2960</v>
      </c>
      <c r="U103" s="49">
        <v>2960</v>
      </c>
      <c r="V103" s="49">
        <v>3049</v>
      </c>
      <c r="W103" s="49">
        <v>3049</v>
      </c>
      <c r="X103" s="49">
        <v>2800</v>
      </c>
    </row>
    <row r="104" spans="1:35">
      <c r="A104" s="31" t="s">
        <v>68</v>
      </c>
      <c r="B104" s="124"/>
      <c r="C104" s="26"/>
      <c r="D104" s="26"/>
      <c r="E104" s="26"/>
      <c r="F104" s="26"/>
      <c r="G104" s="26"/>
      <c r="H104" s="26"/>
      <c r="I104" s="26"/>
      <c r="J104" s="26"/>
      <c r="K104" s="27"/>
      <c r="L104" s="27"/>
      <c r="M104" s="27"/>
      <c r="N104" s="27"/>
      <c r="O104" s="126"/>
      <c r="P104" s="126"/>
      <c r="Q104" s="126"/>
      <c r="R104" s="126"/>
      <c r="S104" s="27"/>
      <c r="T104" s="27"/>
      <c r="U104" s="49"/>
      <c r="V104" s="49"/>
      <c r="W104" s="49"/>
      <c r="X104" s="49"/>
    </row>
    <row r="105" spans="1:35">
      <c r="A105" s="26" t="s">
        <v>9</v>
      </c>
      <c r="B105" s="124" t="s">
        <v>150</v>
      </c>
      <c r="C105" s="26" t="s">
        <v>30</v>
      </c>
      <c r="D105" s="26">
        <v>2080.0100000000002</v>
      </c>
      <c r="E105" s="26">
        <v>2289.1999999999998</v>
      </c>
      <c r="F105" s="26">
        <v>2289.1999999999998</v>
      </c>
      <c r="G105" s="26">
        <v>2289.1999999999998</v>
      </c>
      <c r="H105" s="26">
        <v>2632.59</v>
      </c>
      <c r="I105" s="26">
        <v>2595</v>
      </c>
      <c r="J105" s="26">
        <v>2705</v>
      </c>
      <c r="K105" s="27">
        <f t="shared" si="2"/>
        <v>2705</v>
      </c>
      <c r="L105" s="27">
        <v>2735</v>
      </c>
      <c r="M105" s="27">
        <v>2422</v>
      </c>
      <c r="N105" s="27">
        <v>2575</v>
      </c>
      <c r="O105" s="27">
        <v>2575</v>
      </c>
      <c r="P105" s="27">
        <v>2680</v>
      </c>
      <c r="Q105" s="27">
        <v>2680</v>
      </c>
      <c r="R105" s="27">
        <v>2840</v>
      </c>
      <c r="S105" s="27">
        <v>2888.14</v>
      </c>
      <c r="T105" s="27">
        <v>2960</v>
      </c>
      <c r="U105" s="49">
        <f>U103</f>
        <v>2960</v>
      </c>
      <c r="V105" s="49">
        <f>V103</f>
        <v>3049</v>
      </c>
      <c r="W105" s="49">
        <v>3049</v>
      </c>
      <c r="X105" s="49">
        <v>2800</v>
      </c>
    </row>
    <row r="106" spans="1:35">
      <c r="A106" s="31" t="s">
        <v>69</v>
      </c>
      <c r="B106" s="124"/>
      <c r="C106" s="26"/>
      <c r="D106" s="26"/>
      <c r="E106" s="26"/>
      <c r="F106" s="26"/>
      <c r="G106" s="26"/>
      <c r="H106" s="26"/>
      <c r="I106" s="26"/>
      <c r="J106" s="26"/>
      <c r="K106" s="27"/>
      <c r="L106" s="27"/>
      <c r="M106" s="27"/>
      <c r="N106" s="27"/>
      <c r="O106" s="126"/>
      <c r="P106" s="126"/>
      <c r="Q106" s="126"/>
      <c r="R106" s="126"/>
      <c r="S106" s="27"/>
      <c r="T106" s="27"/>
      <c r="U106" s="49"/>
      <c r="V106" s="49"/>
      <c r="W106" s="49"/>
      <c r="X106" s="49"/>
    </row>
    <row r="107" spans="1:35">
      <c r="A107" s="26" t="s">
        <v>9</v>
      </c>
      <c r="B107" s="124" t="s">
        <v>150</v>
      </c>
      <c r="C107" s="26" t="s">
        <v>30</v>
      </c>
      <c r="D107" s="26">
        <v>2300</v>
      </c>
      <c r="E107" s="26">
        <v>2419</v>
      </c>
      <c r="F107" s="26">
        <v>2419</v>
      </c>
      <c r="G107" s="26">
        <v>2419</v>
      </c>
      <c r="H107" s="26">
        <v>2709.28</v>
      </c>
      <c r="I107" s="26">
        <v>2709.28</v>
      </c>
      <c r="J107" s="26">
        <v>2840</v>
      </c>
      <c r="K107" s="27">
        <f t="shared" si="2"/>
        <v>2840</v>
      </c>
      <c r="L107" s="27">
        <v>2870</v>
      </c>
      <c r="M107" s="27">
        <v>2536</v>
      </c>
      <c r="N107" s="27">
        <v>2716</v>
      </c>
      <c r="O107" s="27">
        <v>2716</v>
      </c>
      <c r="P107" s="27">
        <v>2840</v>
      </c>
      <c r="Q107" s="27">
        <v>2840</v>
      </c>
      <c r="R107" s="27">
        <v>3010</v>
      </c>
      <c r="S107" s="27">
        <v>3061.02</v>
      </c>
      <c r="T107" s="27">
        <v>3135</v>
      </c>
      <c r="U107" s="49">
        <f>U101</f>
        <v>3135</v>
      </c>
      <c r="V107" s="49">
        <f>V101</f>
        <v>3229</v>
      </c>
      <c r="W107" s="49">
        <v>3229</v>
      </c>
      <c r="X107" s="49">
        <v>2800</v>
      </c>
    </row>
    <row r="108" spans="1:35">
      <c r="A108" s="31" t="s">
        <v>1073</v>
      </c>
      <c r="B108" s="124"/>
      <c r="C108" s="26"/>
      <c r="D108" s="26"/>
      <c r="E108" s="26"/>
      <c r="F108" s="26"/>
      <c r="G108" s="26"/>
      <c r="H108" s="26"/>
      <c r="I108" s="26"/>
      <c r="J108" s="26"/>
      <c r="K108" s="27"/>
      <c r="L108" s="27"/>
      <c r="M108" s="27"/>
      <c r="N108" s="27"/>
      <c r="O108" s="126"/>
      <c r="P108" s="126"/>
      <c r="Q108" s="126"/>
      <c r="R108" s="126"/>
      <c r="S108" s="27"/>
      <c r="T108" s="27"/>
      <c r="U108" s="49"/>
      <c r="V108" s="49"/>
      <c r="W108" s="49"/>
      <c r="X108" s="49"/>
    </row>
    <row r="109" spans="1:35">
      <c r="A109" s="26" t="s">
        <v>9</v>
      </c>
      <c r="B109" s="124" t="s">
        <v>150</v>
      </c>
      <c r="C109" s="26" t="s">
        <v>30</v>
      </c>
      <c r="D109" s="26">
        <v>0</v>
      </c>
      <c r="E109" s="26">
        <v>0</v>
      </c>
      <c r="F109" s="26">
        <v>0</v>
      </c>
      <c r="G109" s="26">
        <v>2290</v>
      </c>
      <c r="H109" s="26">
        <v>2520</v>
      </c>
      <c r="I109" s="26">
        <v>0</v>
      </c>
      <c r="J109" s="26">
        <v>0</v>
      </c>
      <c r="K109" s="27">
        <f t="shared" si="2"/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2680</v>
      </c>
      <c r="R109" s="27">
        <v>2830</v>
      </c>
      <c r="S109" s="27">
        <v>2877.97</v>
      </c>
      <c r="T109" s="27">
        <v>2947</v>
      </c>
      <c r="U109" s="49">
        <v>2947</v>
      </c>
      <c r="V109" s="49">
        <v>3035</v>
      </c>
      <c r="W109" s="49">
        <v>3035</v>
      </c>
      <c r="X109" s="49">
        <v>2800</v>
      </c>
    </row>
    <row r="110" spans="1:35" s="3" customFormat="1">
      <c r="A110" s="800" t="s">
        <v>12</v>
      </c>
      <c r="B110" s="801"/>
      <c r="C110" s="801"/>
      <c r="D110" s="801"/>
      <c r="E110" s="801"/>
      <c r="F110" s="801"/>
      <c r="G110" s="801"/>
      <c r="H110" s="801"/>
      <c r="I110" s="801"/>
      <c r="J110" s="801"/>
      <c r="K110" s="801"/>
      <c r="L110" s="801"/>
      <c r="M110" s="801"/>
      <c r="N110" s="801"/>
      <c r="O110" s="801"/>
      <c r="P110" s="801"/>
      <c r="Q110" s="801"/>
      <c r="R110" s="801"/>
      <c r="S110" s="801"/>
      <c r="T110" s="801"/>
      <c r="U110" s="801"/>
      <c r="V110" s="801"/>
      <c r="W110" s="801"/>
      <c r="X110" s="80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s="2" customFormat="1" ht="15.75" customHeight="1">
      <c r="A111" s="27" t="s">
        <v>9</v>
      </c>
      <c r="B111" s="124" t="s">
        <v>159</v>
      </c>
      <c r="C111" s="26" t="s">
        <v>30</v>
      </c>
      <c r="D111" s="27">
        <v>3580.002</v>
      </c>
      <c r="E111" s="27">
        <v>3580.002</v>
      </c>
      <c r="F111" s="27">
        <v>3580.002</v>
      </c>
      <c r="G111" s="27">
        <v>3580.002</v>
      </c>
      <c r="H111" s="27">
        <v>3846.8</v>
      </c>
      <c r="I111" s="27">
        <v>3846.8</v>
      </c>
      <c r="J111" s="27">
        <v>4008.36</v>
      </c>
      <c r="K111" s="27">
        <v>4008.36</v>
      </c>
      <c r="L111" s="27">
        <v>4340</v>
      </c>
      <c r="M111" s="27">
        <v>4340</v>
      </c>
      <c r="N111" s="27">
        <v>4570</v>
      </c>
      <c r="O111" s="27">
        <v>4570</v>
      </c>
      <c r="P111" s="27">
        <v>4500</v>
      </c>
      <c r="Q111" s="27">
        <v>4400</v>
      </c>
      <c r="R111" s="27">
        <v>4250</v>
      </c>
      <c r="S111" s="27">
        <v>4250</v>
      </c>
      <c r="T111" s="27">
        <v>3900</v>
      </c>
      <c r="U111" s="27">
        <v>3900</v>
      </c>
      <c r="V111" s="27">
        <v>3900</v>
      </c>
      <c r="W111" s="49">
        <v>3900</v>
      </c>
      <c r="X111" s="49">
        <v>3800</v>
      </c>
    </row>
    <row r="112" spans="1:35" s="2" customFormat="1">
      <c r="A112" s="28" t="s">
        <v>27</v>
      </c>
      <c r="B112" s="124" t="s">
        <v>485</v>
      </c>
      <c r="C112" s="26" t="s">
        <v>30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2572.38</v>
      </c>
      <c r="J112" s="28">
        <v>2607.4</v>
      </c>
      <c r="K112" s="28">
        <v>2607.38</v>
      </c>
      <c r="L112" s="28">
        <v>2860.37</v>
      </c>
      <c r="M112" s="27">
        <v>2085</v>
      </c>
      <c r="N112" s="27">
        <v>2973.52</v>
      </c>
      <c r="O112" s="28">
        <v>2661.07</v>
      </c>
      <c r="P112" s="28">
        <v>2661.07</v>
      </c>
      <c r="Q112" s="28">
        <v>2661.07</v>
      </c>
      <c r="R112" s="28">
        <v>2774.44</v>
      </c>
      <c r="S112" s="28">
        <v>2774.44</v>
      </c>
      <c r="T112" s="27">
        <v>2838.48</v>
      </c>
      <c r="U112" s="49">
        <v>2838.48</v>
      </c>
      <c r="V112" s="49">
        <v>2840.84</v>
      </c>
      <c r="W112" s="49">
        <v>2600</v>
      </c>
      <c r="X112" s="49">
        <v>2680.74</v>
      </c>
    </row>
    <row r="113" spans="1:35" s="2" customFormat="1">
      <c r="A113" s="27" t="s">
        <v>33</v>
      </c>
      <c r="B113" s="124" t="s">
        <v>166</v>
      </c>
      <c r="C113" s="26" t="s">
        <v>30</v>
      </c>
      <c r="D113" s="27">
        <v>0</v>
      </c>
      <c r="E113" s="27">
        <v>0</v>
      </c>
      <c r="F113" s="27">
        <v>0</v>
      </c>
      <c r="G113" s="27">
        <v>3580</v>
      </c>
      <c r="H113" s="27">
        <v>3846.8</v>
      </c>
      <c r="I113" s="27">
        <v>3846.8</v>
      </c>
      <c r="J113" s="27">
        <v>4008.36</v>
      </c>
      <c r="K113" s="27">
        <f>J113</f>
        <v>4008.36</v>
      </c>
      <c r="L113" s="27">
        <v>4340</v>
      </c>
      <c r="M113" s="27">
        <v>4340</v>
      </c>
      <c r="N113" s="27">
        <v>4570</v>
      </c>
      <c r="O113" s="27">
        <v>4570</v>
      </c>
      <c r="P113" s="27">
        <v>4500</v>
      </c>
      <c r="Q113" s="27">
        <v>4400</v>
      </c>
      <c r="R113" s="27">
        <v>4250</v>
      </c>
      <c r="S113" s="27">
        <v>4250</v>
      </c>
      <c r="T113" s="27">
        <v>3900</v>
      </c>
      <c r="U113" s="27">
        <v>3900</v>
      </c>
      <c r="V113" s="27">
        <v>3900</v>
      </c>
      <c r="W113" s="49">
        <v>1263</v>
      </c>
      <c r="X113" s="49">
        <v>1297.8900000000001</v>
      </c>
    </row>
    <row r="114" spans="1:35" s="2" customFormat="1">
      <c r="A114" s="27" t="s">
        <v>34</v>
      </c>
      <c r="B114" s="124" t="s">
        <v>126</v>
      </c>
      <c r="C114" s="26" t="s">
        <v>30</v>
      </c>
      <c r="D114" s="27">
        <v>0</v>
      </c>
      <c r="E114" s="27">
        <v>0</v>
      </c>
      <c r="F114" s="27">
        <v>0</v>
      </c>
      <c r="G114" s="27">
        <v>0</v>
      </c>
      <c r="H114" s="27">
        <v>3846.8</v>
      </c>
      <c r="I114" s="27">
        <v>3811.11</v>
      </c>
      <c r="J114" s="27">
        <v>3889.85</v>
      </c>
      <c r="K114" s="27">
        <f>J114</f>
        <v>3889.85</v>
      </c>
      <c r="L114" s="27">
        <v>4010.88</v>
      </c>
      <c r="M114" s="27">
        <v>3726.77</v>
      </c>
      <c r="N114" s="27">
        <v>3774.1</v>
      </c>
      <c r="O114" s="27">
        <v>3620</v>
      </c>
      <c r="P114" s="27">
        <v>3812.08</v>
      </c>
      <c r="Q114" s="27">
        <v>3812.08</v>
      </c>
      <c r="R114" s="27">
        <v>3912.34</v>
      </c>
      <c r="S114" s="27">
        <v>3912.34</v>
      </c>
      <c r="T114" s="27">
        <v>4006</v>
      </c>
      <c r="U114" s="49">
        <v>3500</v>
      </c>
      <c r="V114" s="49">
        <v>3603.46</v>
      </c>
      <c r="W114" s="49">
        <v>3210</v>
      </c>
      <c r="X114" s="49">
        <v>3322.82</v>
      </c>
    </row>
    <row r="115" spans="1:35" ht="30">
      <c r="A115" s="26" t="s">
        <v>38</v>
      </c>
      <c r="B115" s="124" t="s">
        <v>577</v>
      </c>
      <c r="C115" s="26" t="s">
        <v>30</v>
      </c>
      <c r="D115" s="739">
        <v>3580</v>
      </c>
      <c r="E115" s="739">
        <v>3580</v>
      </c>
      <c r="F115" s="739">
        <v>3580</v>
      </c>
      <c r="G115" s="739">
        <v>3580</v>
      </c>
      <c r="H115" s="26">
        <v>3846.8</v>
      </c>
      <c r="I115" s="27">
        <v>3846.8</v>
      </c>
      <c r="J115" s="26">
        <v>4008.36</v>
      </c>
      <c r="K115" s="27">
        <f>J115</f>
        <v>4008.36</v>
      </c>
      <c r="L115" s="27">
        <v>4340</v>
      </c>
      <c r="M115" s="27">
        <v>4307</v>
      </c>
      <c r="N115" s="27">
        <v>4570</v>
      </c>
      <c r="O115" s="27">
        <v>4570</v>
      </c>
      <c r="P115" s="27">
        <v>4500</v>
      </c>
      <c r="Q115" s="27">
        <v>4400</v>
      </c>
      <c r="R115" s="27">
        <v>4250</v>
      </c>
      <c r="S115" s="27">
        <v>4250</v>
      </c>
      <c r="T115" s="27">
        <v>3900</v>
      </c>
      <c r="U115" s="27">
        <v>3900</v>
      </c>
      <c r="V115" s="27">
        <v>3900</v>
      </c>
      <c r="W115" s="49">
        <v>3900</v>
      </c>
      <c r="X115" s="49">
        <v>3800</v>
      </c>
    </row>
    <row r="116" spans="1:35" s="759" customFormat="1">
      <c r="A116" s="156" t="s">
        <v>575</v>
      </c>
      <c r="B116" s="124" t="s">
        <v>1072</v>
      </c>
      <c r="C116" s="156" t="s">
        <v>30</v>
      </c>
      <c r="D116" s="772" t="s">
        <v>146</v>
      </c>
      <c r="E116" s="772" t="s">
        <v>146</v>
      </c>
      <c r="F116" s="772" t="s">
        <v>146</v>
      </c>
      <c r="G116" s="772" t="s">
        <v>146</v>
      </c>
      <c r="H116" s="156" t="s">
        <v>146</v>
      </c>
      <c r="I116" s="156" t="s">
        <v>146</v>
      </c>
      <c r="J116" s="156" t="s">
        <v>146</v>
      </c>
      <c r="K116" s="156">
        <v>4008.36</v>
      </c>
      <c r="L116" s="156">
        <v>4340</v>
      </c>
      <c r="M116" s="156">
        <v>4340</v>
      </c>
      <c r="N116" s="156">
        <v>4570</v>
      </c>
      <c r="O116" s="156">
        <v>4570</v>
      </c>
      <c r="P116" s="156">
        <v>4500</v>
      </c>
      <c r="Q116" s="156">
        <v>4400</v>
      </c>
      <c r="R116" s="156">
        <v>4250</v>
      </c>
      <c r="S116" s="156">
        <v>4250</v>
      </c>
      <c r="T116" s="156">
        <v>3900</v>
      </c>
      <c r="U116" s="156">
        <v>3900</v>
      </c>
      <c r="V116" s="156">
        <v>3900</v>
      </c>
      <c r="W116" s="49">
        <v>3900</v>
      </c>
      <c r="X116" s="49">
        <v>3800</v>
      </c>
    </row>
    <row r="117" spans="1:35">
      <c r="A117" s="26" t="s">
        <v>576</v>
      </c>
      <c r="B117" s="124" t="s">
        <v>871</v>
      </c>
      <c r="C117" s="26" t="s">
        <v>30</v>
      </c>
      <c r="D117" s="739" t="s">
        <v>146</v>
      </c>
      <c r="E117" s="739" t="s">
        <v>146</v>
      </c>
      <c r="F117" s="739" t="s">
        <v>146</v>
      </c>
      <c r="G117" s="739" t="s">
        <v>146</v>
      </c>
      <c r="H117" s="739" t="s">
        <v>146</v>
      </c>
      <c r="I117" s="739" t="s">
        <v>146</v>
      </c>
      <c r="J117" s="739" t="s">
        <v>146</v>
      </c>
      <c r="K117" s="739" t="s">
        <v>146</v>
      </c>
      <c r="L117" s="739" t="s">
        <v>146</v>
      </c>
      <c r="M117" s="739" t="s">
        <v>146</v>
      </c>
      <c r="N117" s="739" t="s">
        <v>146</v>
      </c>
      <c r="O117" s="27" t="s">
        <v>146</v>
      </c>
      <c r="P117" s="27">
        <v>4500</v>
      </c>
      <c r="Q117" s="27">
        <v>4400</v>
      </c>
      <c r="R117" s="27">
        <v>4250</v>
      </c>
      <c r="S117" s="27">
        <v>4250</v>
      </c>
      <c r="T117" s="27">
        <v>3900</v>
      </c>
      <c r="U117" s="112">
        <v>0</v>
      </c>
      <c r="V117" s="112">
        <v>0</v>
      </c>
      <c r="W117" s="49">
        <v>0</v>
      </c>
      <c r="X117" s="49">
        <v>0</v>
      </c>
    </row>
    <row r="118" spans="1:35">
      <c r="A118" s="26" t="s">
        <v>769</v>
      </c>
      <c r="B118" s="124" t="s">
        <v>862</v>
      </c>
      <c r="C118" s="26" t="s">
        <v>30</v>
      </c>
      <c r="D118" s="739" t="s">
        <v>146</v>
      </c>
      <c r="E118" s="739" t="s">
        <v>146</v>
      </c>
      <c r="F118" s="739" t="s">
        <v>146</v>
      </c>
      <c r="G118" s="739" t="s">
        <v>146</v>
      </c>
      <c r="H118" s="739" t="s">
        <v>146</v>
      </c>
      <c r="I118" s="739" t="s">
        <v>146</v>
      </c>
      <c r="J118" s="739" t="s">
        <v>146</v>
      </c>
      <c r="K118" s="739" t="s">
        <v>146</v>
      </c>
      <c r="L118" s="739" t="s">
        <v>146</v>
      </c>
      <c r="M118" s="739" t="s">
        <v>146</v>
      </c>
      <c r="N118" s="739" t="s">
        <v>146</v>
      </c>
      <c r="O118" s="739" t="s">
        <v>146</v>
      </c>
      <c r="P118" s="739" t="s">
        <v>146</v>
      </c>
      <c r="Q118" s="739" t="s">
        <v>146</v>
      </c>
      <c r="R118" s="739" t="s">
        <v>146</v>
      </c>
      <c r="S118" s="739" t="s">
        <v>146</v>
      </c>
      <c r="T118" s="739" t="s">
        <v>146</v>
      </c>
      <c r="U118" s="739" t="s">
        <v>146</v>
      </c>
      <c r="V118" s="739" t="s">
        <v>146</v>
      </c>
      <c r="W118" s="49" t="s">
        <v>146</v>
      </c>
      <c r="X118" s="49" t="s">
        <v>146</v>
      </c>
    </row>
    <row r="119" spans="1:35">
      <c r="A119" s="26" t="s">
        <v>773</v>
      </c>
      <c r="B119" s="124" t="s">
        <v>863</v>
      </c>
      <c r="C119" s="26" t="s">
        <v>30</v>
      </c>
      <c r="D119" s="739" t="s">
        <v>146</v>
      </c>
      <c r="E119" s="739" t="s">
        <v>146</v>
      </c>
      <c r="F119" s="739" t="s">
        <v>146</v>
      </c>
      <c r="G119" s="739" t="s">
        <v>146</v>
      </c>
      <c r="H119" s="739" t="s">
        <v>146</v>
      </c>
      <c r="I119" s="739" t="s">
        <v>146</v>
      </c>
      <c r="J119" s="739" t="s">
        <v>146</v>
      </c>
      <c r="K119" s="739" t="s">
        <v>146</v>
      </c>
      <c r="L119" s="739" t="s">
        <v>146</v>
      </c>
      <c r="M119" s="739" t="s">
        <v>146</v>
      </c>
      <c r="N119" s="739" t="s">
        <v>146</v>
      </c>
      <c r="O119" s="739" t="s">
        <v>146</v>
      </c>
      <c r="P119" s="739" t="s">
        <v>146</v>
      </c>
      <c r="Q119" s="739" t="s">
        <v>146</v>
      </c>
      <c r="R119" s="739" t="s">
        <v>146</v>
      </c>
      <c r="S119" s="739" t="s">
        <v>146</v>
      </c>
      <c r="T119" s="739" t="s">
        <v>146</v>
      </c>
      <c r="U119" s="739" t="s">
        <v>146</v>
      </c>
      <c r="V119" s="739" t="s">
        <v>146</v>
      </c>
      <c r="W119" s="49" t="s">
        <v>146</v>
      </c>
      <c r="X119" s="49" t="s">
        <v>146</v>
      </c>
    </row>
    <row r="120" spans="1:35">
      <c r="A120" s="26" t="s">
        <v>875</v>
      </c>
      <c r="B120" s="124" t="s">
        <v>867</v>
      </c>
      <c r="C120" s="26" t="s">
        <v>30</v>
      </c>
      <c r="D120" s="739" t="s">
        <v>146</v>
      </c>
      <c r="E120" s="739" t="s">
        <v>146</v>
      </c>
      <c r="F120" s="739" t="s">
        <v>146</v>
      </c>
      <c r="G120" s="739" t="s">
        <v>146</v>
      </c>
      <c r="H120" s="739" t="s">
        <v>146</v>
      </c>
      <c r="I120" s="739" t="s">
        <v>146</v>
      </c>
      <c r="J120" s="739" t="s">
        <v>146</v>
      </c>
      <c r="K120" s="739" t="s">
        <v>146</v>
      </c>
      <c r="L120" s="739" t="s">
        <v>146</v>
      </c>
      <c r="M120" s="739" t="s">
        <v>146</v>
      </c>
      <c r="N120" s="739" t="s">
        <v>146</v>
      </c>
      <c r="O120" s="739" t="s">
        <v>146</v>
      </c>
      <c r="P120" s="739" t="s">
        <v>146</v>
      </c>
      <c r="Q120" s="739" t="s">
        <v>146</v>
      </c>
      <c r="R120" s="739" t="s">
        <v>146</v>
      </c>
      <c r="S120" s="739" t="s">
        <v>146</v>
      </c>
      <c r="T120" s="739">
        <v>3900</v>
      </c>
      <c r="U120" s="739">
        <v>3900</v>
      </c>
      <c r="V120" s="739">
        <v>3900</v>
      </c>
      <c r="W120" s="49">
        <v>3900</v>
      </c>
      <c r="X120" s="49">
        <v>3800</v>
      </c>
    </row>
    <row r="121" spans="1:35" s="3" customFormat="1">
      <c r="A121" s="800" t="s">
        <v>23</v>
      </c>
      <c r="B121" s="801"/>
      <c r="C121" s="801"/>
      <c r="D121" s="801"/>
      <c r="E121" s="801"/>
      <c r="F121" s="801"/>
      <c r="G121" s="801"/>
      <c r="H121" s="801"/>
      <c r="I121" s="801"/>
      <c r="J121" s="801"/>
      <c r="K121" s="801"/>
      <c r="L121" s="801"/>
      <c r="M121" s="801"/>
      <c r="N121" s="801"/>
      <c r="O121" s="801"/>
      <c r="P121" s="801"/>
      <c r="Q121" s="801"/>
      <c r="R121" s="801"/>
      <c r="S121" s="801"/>
      <c r="T121" s="801"/>
      <c r="U121" s="801"/>
      <c r="V121" s="801"/>
      <c r="W121" s="801"/>
      <c r="X121" s="80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31" t="s">
        <v>71</v>
      </c>
      <c r="B122" s="124"/>
      <c r="C122" s="26"/>
      <c r="D122" s="26"/>
      <c r="E122" s="26"/>
      <c r="F122" s="26"/>
      <c r="G122" s="26"/>
      <c r="H122" s="26"/>
      <c r="I122" s="26"/>
      <c r="J122" s="26"/>
      <c r="K122" s="27"/>
      <c r="L122" s="27"/>
      <c r="M122" s="27"/>
      <c r="N122" s="27"/>
      <c r="O122" s="126"/>
      <c r="P122" s="126"/>
      <c r="Q122" s="126"/>
      <c r="R122" s="126"/>
      <c r="S122" s="27"/>
      <c r="T122" s="27"/>
      <c r="U122" s="12"/>
      <c r="V122" s="12"/>
      <c r="W122" s="12"/>
      <c r="X122" s="12"/>
    </row>
    <row r="123" spans="1:35">
      <c r="A123" s="26" t="s">
        <v>9</v>
      </c>
      <c r="B123" s="124" t="s">
        <v>162</v>
      </c>
      <c r="C123" s="26" t="s">
        <v>30</v>
      </c>
      <c r="D123" s="26">
        <v>2596</v>
      </c>
      <c r="E123" s="26" t="s">
        <v>74</v>
      </c>
      <c r="F123" s="26">
        <v>2784.8</v>
      </c>
      <c r="G123" s="26">
        <v>2784.8</v>
      </c>
      <c r="H123" s="26">
        <v>2252</v>
      </c>
      <c r="I123" s="26">
        <v>1625</v>
      </c>
      <c r="J123" s="26">
        <v>1740</v>
      </c>
      <c r="K123" s="27">
        <f>J123</f>
        <v>1740</v>
      </c>
      <c r="L123" s="27">
        <v>1905</v>
      </c>
      <c r="M123" s="27">
        <v>1905</v>
      </c>
      <c r="N123" s="27">
        <v>2015</v>
      </c>
      <c r="O123" s="27">
        <v>2015</v>
      </c>
      <c r="P123" s="27">
        <v>2150</v>
      </c>
      <c r="Q123" s="27">
        <v>2150</v>
      </c>
      <c r="R123" s="27">
        <v>2260</v>
      </c>
      <c r="S123" s="27">
        <v>2298.31</v>
      </c>
      <c r="T123" s="27">
        <v>2353</v>
      </c>
      <c r="U123" s="49">
        <v>2353</v>
      </c>
      <c r="V123" s="49">
        <v>2424</v>
      </c>
      <c r="W123" s="49">
        <v>2424</v>
      </c>
      <c r="X123" s="49">
        <v>2424</v>
      </c>
    </row>
    <row r="124" spans="1:35">
      <c r="A124" s="31" t="s">
        <v>72</v>
      </c>
      <c r="B124" s="124"/>
      <c r="C124" s="26"/>
      <c r="D124" s="26"/>
      <c r="E124" s="26"/>
      <c r="F124" s="26"/>
      <c r="G124" s="26"/>
      <c r="H124" s="26"/>
      <c r="I124" s="26"/>
      <c r="J124" s="26"/>
      <c r="K124" s="27"/>
      <c r="L124" s="27"/>
      <c r="M124" s="27"/>
      <c r="N124" s="27"/>
      <c r="O124" s="126"/>
      <c r="P124" s="126"/>
      <c r="Q124" s="126"/>
      <c r="R124" s="126"/>
      <c r="S124" s="27"/>
      <c r="T124" s="27"/>
      <c r="U124" s="12"/>
      <c r="V124" s="12"/>
      <c r="W124" s="49"/>
      <c r="X124" s="49"/>
    </row>
    <row r="125" spans="1:35">
      <c r="A125" s="26" t="s">
        <v>9</v>
      </c>
      <c r="B125" s="124" t="s">
        <v>115</v>
      </c>
      <c r="C125" s="26" t="s">
        <v>30</v>
      </c>
      <c r="D125" s="26">
        <v>2200</v>
      </c>
      <c r="E125" s="26">
        <v>2450</v>
      </c>
      <c r="F125" s="26">
        <v>2450</v>
      </c>
      <c r="G125" s="26">
        <v>2450</v>
      </c>
      <c r="H125" s="26">
        <v>2650</v>
      </c>
      <c r="I125" s="26">
        <v>2650</v>
      </c>
      <c r="J125" s="26">
        <v>2760</v>
      </c>
      <c r="K125" s="27">
        <f t="shared" ref="K125:K127" si="3">J125</f>
        <v>2760</v>
      </c>
      <c r="L125" s="27">
        <v>3100</v>
      </c>
      <c r="M125" s="27">
        <v>3100</v>
      </c>
      <c r="N125" s="27">
        <v>3275</v>
      </c>
      <c r="O125" s="27">
        <v>3275</v>
      </c>
      <c r="P125" s="27">
        <v>3550</v>
      </c>
      <c r="Q125" s="27">
        <v>3550</v>
      </c>
      <c r="R125" s="27">
        <v>3790</v>
      </c>
      <c r="S125" s="27">
        <v>3790</v>
      </c>
      <c r="T125" s="27">
        <v>3900</v>
      </c>
      <c r="U125" s="49">
        <v>3223</v>
      </c>
      <c r="V125" s="49">
        <v>3350</v>
      </c>
      <c r="W125" s="49">
        <v>3350</v>
      </c>
      <c r="X125" s="49">
        <v>3350</v>
      </c>
    </row>
    <row r="126" spans="1:35">
      <c r="A126" s="31" t="s">
        <v>73</v>
      </c>
      <c r="B126" s="124"/>
      <c r="C126" s="26"/>
      <c r="D126" s="26"/>
      <c r="E126" s="26"/>
      <c r="F126" s="26"/>
      <c r="G126" s="26"/>
      <c r="H126" s="26"/>
      <c r="I126" s="26"/>
      <c r="J126" s="26"/>
      <c r="K126" s="27"/>
      <c r="L126" s="27"/>
      <c r="M126" s="27"/>
      <c r="N126" s="27"/>
      <c r="O126" s="126"/>
      <c r="P126" s="126"/>
      <c r="Q126" s="126"/>
      <c r="R126" s="126"/>
      <c r="S126" s="27"/>
      <c r="T126" s="27"/>
      <c r="U126" s="12"/>
      <c r="V126" s="12"/>
      <c r="W126" s="49"/>
      <c r="X126" s="49"/>
    </row>
    <row r="127" spans="1:35">
      <c r="A127" s="26" t="s">
        <v>9</v>
      </c>
      <c r="B127" s="124" t="s">
        <v>162</v>
      </c>
      <c r="C127" s="26" t="s">
        <v>30</v>
      </c>
      <c r="D127" s="26">
        <v>3620</v>
      </c>
      <c r="E127" s="26">
        <v>3658</v>
      </c>
      <c r="F127" s="26">
        <v>3658</v>
      </c>
      <c r="G127" s="26">
        <v>3658</v>
      </c>
      <c r="H127" s="26">
        <v>2950</v>
      </c>
      <c r="I127" s="26">
        <v>2425</v>
      </c>
      <c r="J127" s="26">
        <v>2530</v>
      </c>
      <c r="K127" s="27">
        <f t="shared" si="3"/>
        <v>2530</v>
      </c>
      <c r="L127" s="27">
        <v>2760</v>
      </c>
      <c r="M127" s="27">
        <v>2760</v>
      </c>
      <c r="N127" s="27">
        <v>2920</v>
      </c>
      <c r="O127" s="27">
        <v>2920</v>
      </c>
      <c r="P127" s="27">
        <v>3000</v>
      </c>
      <c r="Q127" s="27">
        <v>3000</v>
      </c>
      <c r="R127" s="27">
        <v>3160</v>
      </c>
      <c r="S127" s="27">
        <v>3213.56</v>
      </c>
      <c r="T127" s="27">
        <v>3340</v>
      </c>
      <c r="U127" s="49">
        <v>3340</v>
      </c>
      <c r="V127" s="49">
        <v>3440</v>
      </c>
      <c r="W127" s="49">
        <v>3440</v>
      </c>
      <c r="X127" s="49">
        <v>3350</v>
      </c>
    </row>
    <row r="128" spans="1:35" s="3" customFormat="1">
      <c r="A128" s="800" t="s">
        <v>24</v>
      </c>
      <c r="B128" s="801"/>
      <c r="C128" s="801"/>
      <c r="D128" s="801"/>
      <c r="E128" s="801"/>
      <c r="F128" s="801"/>
      <c r="G128" s="801"/>
      <c r="H128" s="801"/>
      <c r="I128" s="801"/>
      <c r="J128" s="801"/>
      <c r="K128" s="801"/>
      <c r="L128" s="801"/>
      <c r="M128" s="801"/>
      <c r="N128" s="801"/>
      <c r="O128" s="801"/>
      <c r="P128" s="801"/>
      <c r="Q128" s="801"/>
      <c r="R128" s="801"/>
      <c r="S128" s="801"/>
      <c r="T128" s="801"/>
      <c r="U128" s="801"/>
      <c r="V128" s="801"/>
      <c r="W128" s="801"/>
      <c r="X128" s="80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s="2" customFormat="1">
      <c r="A129" s="323" t="s">
        <v>116</v>
      </c>
      <c r="B129" s="12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126"/>
      <c r="P129" s="126"/>
      <c r="Q129" s="126"/>
      <c r="R129" s="126"/>
      <c r="S129" s="27"/>
      <c r="T129" s="27"/>
      <c r="U129" s="12"/>
      <c r="V129" s="12"/>
      <c r="W129" s="12"/>
      <c r="X129" s="12"/>
    </row>
    <row r="130" spans="1:35" s="2" customFormat="1">
      <c r="A130" s="26" t="s">
        <v>9</v>
      </c>
      <c r="B130" s="124" t="s">
        <v>162</v>
      </c>
      <c r="C130" s="26" t="s">
        <v>30</v>
      </c>
      <c r="D130" s="27">
        <v>3520</v>
      </c>
      <c r="E130" s="27">
        <v>3528.2</v>
      </c>
      <c r="F130" s="27">
        <v>3528.2</v>
      </c>
      <c r="G130" s="27">
        <v>3528.2</v>
      </c>
      <c r="H130" s="27">
        <v>2990</v>
      </c>
      <c r="I130" s="27">
        <v>2245</v>
      </c>
      <c r="J130" s="27">
        <v>2350</v>
      </c>
      <c r="K130" s="27">
        <f>J130</f>
        <v>2350</v>
      </c>
      <c r="L130" s="27">
        <v>2565</v>
      </c>
      <c r="M130" s="27">
        <v>2565</v>
      </c>
      <c r="N130" s="27">
        <v>2717</v>
      </c>
      <c r="O130" s="27">
        <v>2717</v>
      </c>
      <c r="P130" s="27">
        <v>2880</v>
      </c>
      <c r="Q130" s="27">
        <v>2880</v>
      </c>
      <c r="R130" s="27">
        <v>3020</v>
      </c>
      <c r="S130" s="27">
        <v>3071.18</v>
      </c>
      <c r="T130" s="27">
        <v>3145</v>
      </c>
      <c r="U130" s="49">
        <v>3145</v>
      </c>
      <c r="V130" s="49">
        <v>3240</v>
      </c>
      <c r="W130" s="49">
        <v>3240</v>
      </c>
      <c r="X130" s="49">
        <v>2800</v>
      </c>
    </row>
    <row r="131" spans="1:35">
      <c r="A131" s="31" t="s">
        <v>13</v>
      </c>
      <c r="B131" s="124"/>
      <c r="C131" s="26"/>
      <c r="D131" s="26"/>
      <c r="E131" s="26"/>
      <c r="F131" s="26"/>
      <c r="G131" s="26"/>
      <c r="H131" s="26"/>
      <c r="I131" s="26"/>
      <c r="J131" s="26"/>
      <c r="K131" s="27"/>
      <c r="L131" s="27"/>
      <c r="M131" s="27"/>
      <c r="N131" s="27"/>
      <c r="O131" s="126"/>
      <c r="P131" s="126"/>
      <c r="Q131" s="126"/>
      <c r="R131" s="126"/>
      <c r="S131" s="27"/>
      <c r="T131" s="27"/>
      <c r="U131" s="49"/>
      <c r="V131" s="49"/>
      <c r="W131" s="49"/>
      <c r="X131" s="49"/>
    </row>
    <row r="132" spans="1:35">
      <c r="A132" s="26" t="s">
        <v>9</v>
      </c>
      <c r="B132" s="124" t="s">
        <v>133</v>
      </c>
      <c r="C132" s="26" t="s">
        <v>30</v>
      </c>
      <c r="D132" s="26">
        <v>1380.01</v>
      </c>
      <c r="E132" s="26">
        <v>1421.9</v>
      </c>
      <c r="F132" s="26">
        <v>1421.9</v>
      </c>
      <c r="G132" s="26">
        <v>1421.9</v>
      </c>
      <c r="H132" s="26">
        <v>1494</v>
      </c>
      <c r="I132" s="26">
        <v>1494</v>
      </c>
      <c r="J132" s="26">
        <v>1560</v>
      </c>
      <c r="K132" s="27">
        <f t="shared" ref="K132:K138" si="4">J132</f>
        <v>1560</v>
      </c>
      <c r="L132" s="27">
        <v>1710</v>
      </c>
      <c r="M132" s="27">
        <v>1710</v>
      </c>
      <c r="N132" s="27">
        <v>1830</v>
      </c>
      <c r="O132" s="27">
        <v>1830</v>
      </c>
      <c r="P132" s="27">
        <v>1870</v>
      </c>
      <c r="Q132" s="27">
        <v>1870</v>
      </c>
      <c r="R132" s="27">
        <v>1963</v>
      </c>
      <c r="S132" s="27">
        <v>1996.27</v>
      </c>
      <c r="T132" s="27">
        <v>2067</v>
      </c>
      <c r="U132" s="49">
        <v>2067</v>
      </c>
      <c r="V132" s="49">
        <v>2067</v>
      </c>
      <c r="W132" s="49">
        <v>2067</v>
      </c>
      <c r="X132" s="49">
        <v>2067</v>
      </c>
    </row>
    <row r="133" spans="1:35">
      <c r="A133" s="31" t="s">
        <v>121</v>
      </c>
      <c r="B133" s="124"/>
      <c r="C133" s="26"/>
      <c r="D133" s="26"/>
      <c r="E133" s="26"/>
      <c r="F133" s="26"/>
      <c r="G133" s="26"/>
      <c r="H133" s="26"/>
      <c r="I133" s="26"/>
      <c r="J133" s="26"/>
      <c r="K133" s="27"/>
      <c r="L133" s="27"/>
      <c r="M133" s="27"/>
      <c r="N133" s="27"/>
      <c r="O133" s="126"/>
      <c r="P133" s="126"/>
      <c r="Q133" s="126"/>
      <c r="R133" s="126"/>
      <c r="S133" s="27"/>
      <c r="T133" s="27"/>
      <c r="U133" s="49"/>
      <c r="V133" s="49"/>
      <c r="W133" s="49"/>
      <c r="X133" s="49"/>
    </row>
    <row r="134" spans="1:35">
      <c r="A134" s="26" t="s">
        <v>9</v>
      </c>
      <c r="B134" s="124" t="s">
        <v>150</v>
      </c>
      <c r="C134" s="26" t="s">
        <v>30</v>
      </c>
      <c r="D134" s="26">
        <v>2710</v>
      </c>
      <c r="E134" s="26">
        <v>2832</v>
      </c>
      <c r="F134" s="26">
        <v>2832</v>
      </c>
      <c r="G134" s="26">
        <v>2832</v>
      </c>
      <c r="H134" s="26">
        <v>3060</v>
      </c>
      <c r="I134" s="26">
        <v>3060</v>
      </c>
      <c r="J134" s="26">
        <v>3195</v>
      </c>
      <c r="K134" s="27">
        <f t="shared" si="4"/>
        <v>3195</v>
      </c>
      <c r="L134" s="27">
        <v>3130</v>
      </c>
      <c r="M134" s="27">
        <v>2996</v>
      </c>
      <c r="N134" s="27">
        <v>3168</v>
      </c>
      <c r="O134" s="27">
        <v>3168</v>
      </c>
      <c r="P134" s="27">
        <v>3350</v>
      </c>
      <c r="Q134" s="27">
        <v>3350</v>
      </c>
      <c r="R134" s="27">
        <v>3515</v>
      </c>
      <c r="S134" s="27">
        <v>3574.58</v>
      </c>
      <c r="T134" s="27">
        <v>3660</v>
      </c>
      <c r="U134" s="49">
        <v>3660</v>
      </c>
      <c r="V134" s="49">
        <v>3660</v>
      </c>
      <c r="W134" s="49">
        <v>3660</v>
      </c>
      <c r="X134" s="49">
        <v>3240</v>
      </c>
    </row>
    <row r="135" spans="1:35">
      <c r="A135" s="31" t="s">
        <v>122</v>
      </c>
      <c r="B135" s="124"/>
      <c r="C135" s="26"/>
      <c r="D135" s="26"/>
      <c r="E135" s="26"/>
      <c r="F135" s="26"/>
      <c r="G135" s="26"/>
      <c r="H135" s="26"/>
      <c r="I135" s="26"/>
      <c r="J135" s="26"/>
      <c r="K135" s="27"/>
      <c r="L135" s="27"/>
      <c r="M135" s="27"/>
      <c r="N135" s="27"/>
      <c r="O135" s="126"/>
      <c r="P135" s="126"/>
      <c r="Q135" s="126"/>
      <c r="R135" s="126"/>
      <c r="S135" s="27"/>
      <c r="T135" s="27"/>
      <c r="U135" s="49"/>
      <c r="V135" s="49"/>
      <c r="W135" s="49"/>
      <c r="X135" s="49"/>
    </row>
    <row r="136" spans="1:35">
      <c r="A136" s="26" t="s">
        <v>9</v>
      </c>
      <c r="B136" s="124" t="s">
        <v>150</v>
      </c>
      <c r="C136" s="26" t="s">
        <v>30</v>
      </c>
      <c r="D136" s="26">
        <v>1210</v>
      </c>
      <c r="E136" s="26">
        <v>1309.8</v>
      </c>
      <c r="F136" s="26">
        <v>1309.8</v>
      </c>
      <c r="G136" s="26">
        <v>1309.8</v>
      </c>
      <c r="H136" s="26">
        <v>1640</v>
      </c>
      <c r="I136" s="26">
        <v>1640</v>
      </c>
      <c r="J136" s="26">
        <v>1700</v>
      </c>
      <c r="K136" s="27">
        <f t="shared" si="4"/>
        <v>1700</v>
      </c>
      <c r="L136" s="27">
        <v>1700</v>
      </c>
      <c r="M136" s="27">
        <v>1700</v>
      </c>
      <c r="N136" s="27">
        <v>1830</v>
      </c>
      <c r="O136" s="27">
        <v>1830</v>
      </c>
      <c r="P136" s="27">
        <v>1940</v>
      </c>
      <c r="Q136" s="27">
        <v>1940</v>
      </c>
      <c r="R136" s="27">
        <v>2040</v>
      </c>
      <c r="S136" s="27">
        <v>2074.5700000000002</v>
      </c>
      <c r="T136" s="27">
        <v>2125</v>
      </c>
      <c r="U136" s="49">
        <v>2125</v>
      </c>
      <c r="V136" s="49">
        <v>2189</v>
      </c>
      <c r="W136" s="49">
        <v>2189</v>
      </c>
      <c r="X136" s="49">
        <v>2189</v>
      </c>
    </row>
    <row r="137" spans="1:35">
      <c r="A137" s="31" t="s">
        <v>117</v>
      </c>
      <c r="B137" s="124"/>
      <c r="C137" s="26"/>
      <c r="D137" s="26"/>
      <c r="E137" s="26"/>
      <c r="F137" s="26"/>
      <c r="G137" s="26"/>
      <c r="H137" s="26"/>
      <c r="I137" s="26"/>
      <c r="J137" s="26"/>
      <c r="K137" s="27"/>
      <c r="L137" s="27"/>
      <c r="M137" s="27"/>
      <c r="N137" s="27"/>
      <c r="O137" s="126"/>
      <c r="P137" s="126"/>
      <c r="Q137" s="126"/>
      <c r="R137" s="126"/>
      <c r="S137" s="27"/>
      <c r="T137" s="27"/>
      <c r="U137" s="49"/>
      <c r="V137" s="49"/>
      <c r="W137" s="49"/>
      <c r="X137" s="49"/>
    </row>
    <row r="138" spans="1:35">
      <c r="A138" s="26" t="s">
        <v>9</v>
      </c>
      <c r="B138" s="124" t="s">
        <v>162</v>
      </c>
      <c r="C138" s="26" t="s">
        <v>30</v>
      </c>
      <c r="D138" s="26">
        <v>2749.99</v>
      </c>
      <c r="E138" s="26">
        <v>2832</v>
      </c>
      <c r="F138" s="26">
        <v>2832</v>
      </c>
      <c r="G138" s="26">
        <v>2832</v>
      </c>
      <c r="H138" s="26">
        <v>2725</v>
      </c>
      <c r="I138" s="26">
        <v>2122</v>
      </c>
      <c r="J138" s="26">
        <v>2240</v>
      </c>
      <c r="K138" s="27">
        <f t="shared" si="4"/>
        <v>2240</v>
      </c>
      <c r="L138" s="27">
        <v>2445</v>
      </c>
      <c r="M138" s="27">
        <v>2445</v>
      </c>
      <c r="N138" s="27">
        <v>2590</v>
      </c>
      <c r="O138" s="27">
        <v>2590</v>
      </c>
      <c r="P138" s="27">
        <v>2690</v>
      </c>
      <c r="Q138" s="27">
        <v>2690</v>
      </c>
      <c r="R138" s="27">
        <v>2830</v>
      </c>
      <c r="S138" s="27">
        <v>2877.97</v>
      </c>
      <c r="T138" s="27">
        <v>2947</v>
      </c>
      <c r="U138" s="49">
        <v>2947</v>
      </c>
      <c r="V138" s="49">
        <v>3035</v>
      </c>
      <c r="W138" s="49">
        <v>3035</v>
      </c>
      <c r="X138" s="49">
        <v>2800</v>
      </c>
    </row>
    <row r="139" spans="1:35" s="3" customFormat="1">
      <c r="A139" s="800" t="s">
        <v>25</v>
      </c>
      <c r="B139" s="801"/>
      <c r="C139" s="801"/>
      <c r="D139" s="801"/>
      <c r="E139" s="801"/>
      <c r="F139" s="801"/>
      <c r="G139" s="801"/>
      <c r="H139" s="801"/>
      <c r="I139" s="801"/>
      <c r="J139" s="801"/>
      <c r="K139" s="801"/>
      <c r="L139" s="801"/>
      <c r="M139" s="801"/>
      <c r="N139" s="801"/>
      <c r="O139" s="801"/>
      <c r="P139" s="801"/>
      <c r="Q139" s="801"/>
      <c r="R139" s="801"/>
      <c r="S139" s="801"/>
      <c r="T139" s="801"/>
      <c r="U139" s="801"/>
      <c r="V139" s="801"/>
      <c r="W139" s="801"/>
      <c r="X139" s="80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31" t="s">
        <v>91</v>
      </c>
      <c r="B140" s="124"/>
      <c r="C140" s="26"/>
      <c r="D140" s="26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126"/>
      <c r="P140" s="126"/>
      <c r="Q140" s="126"/>
      <c r="R140" s="126"/>
      <c r="S140" s="27"/>
      <c r="T140" s="27"/>
      <c r="U140" s="12"/>
      <c r="V140" s="12"/>
      <c r="W140" s="12"/>
      <c r="X140" s="12"/>
    </row>
    <row r="141" spans="1:35">
      <c r="A141" s="26" t="s">
        <v>9</v>
      </c>
      <c r="B141" s="124" t="s">
        <v>145</v>
      </c>
      <c r="C141" s="26" t="s">
        <v>30</v>
      </c>
      <c r="D141" s="26">
        <v>2199.9899999999998</v>
      </c>
      <c r="E141" s="26">
        <v>2419</v>
      </c>
      <c r="F141" s="26">
        <v>2419</v>
      </c>
      <c r="G141" s="26">
        <v>2419</v>
      </c>
      <c r="H141" s="26">
        <v>2700</v>
      </c>
      <c r="I141" s="26">
        <v>2700</v>
      </c>
      <c r="J141" s="26">
        <v>2813.4</v>
      </c>
      <c r="K141" s="27">
        <f>J141</f>
        <v>2813.4</v>
      </c>
      <c r="L141" s="27">
        <v>3030</v>
      </c>
      <c r="M141" s="27">
        <v>3030</v>
      </c>
      <c r="N141" s="27">
        <v>3575</v>
      </c>
      <c r="O141" s="27">
        <v>3575</v>
      </c>
      <c r="P141" s="27">
        <v>3700</v>
      </c>
      <c r="Q141" s="27">
        <v>3700</v>
      </c>
      <c r="R141" s="27">
        <v>3890</v>
      </c>
      <c r="S141" s="27">
        <v>3900</v>
      </c>
      <c r="T141" s="27">
        <v>3850</v>
      </c>
      <c r="U141" s="49">
        <v>3850</v>
      </c>
      <c r="V141" s="49">
        <v>3850</v>
      </c>
      <c r="W141" s="27">
        <v>3850</v>
      </c>
      <c r="X141" s="27">
        <v>3700</v>
      </c>
    </row>
    <row r="142" spans="1:35">
      <c r="A142" s="31" t="s">
        <v>92</v>
      </c>
      <c r="B142" s="124"/>
      <c r="C142" s="26"/>
      <c r="D142" s="26"/>
      <c r="E142" s="26"/>
      <c r="F142" s="26"/>
      <c r="G142" s="26"/>
      <c r="H142" s="26"/>
      <c r="I142" s="26"/>
      <c r="J142" s="26"/>
      <c r="K142" s="27"/>
      <c r="L142" s="27"/>
      <c r="M142" s="27"/>
      <c r="N142" s="27"/>
      <c r="O142" s="126"/>
      <c r="P142" s="126"/>
      <c r="Q142" s="126"/>
      <c r="R142" s="126"/>
      <c r="S142" s="27"/>
      <c r="T142" s="27"/>
      <c r="U142" s="49"/>
      <c r="V142" s="49"/>
      <c r="W142" s="126"/>
      <c r="X142" s="126"/>
    </row>
    <row r="143" spans="1:35">
      <c r="A143" s="26" t="s">
        <v>9</v>
      </c>
      <c r="B143" s="124" t="s">
        <v>77</v>
      </c>
      <c r="C143" s="26" t="s">
        <v>30</v>
      </c>
      <c r="D143" s="26">
        <v>1027.47</v>
      </c>
      <c r="E143" s="26">
        <v>1150</v>
      </c>
      <c r="F143" s="26">
        <v>1150</v>
      </c>
      <c r="G143" s="26">
        <v>1150</v>
      </c>
      <c r="H143" s="26">
        <v>1200</v>
      </c>
      <c r="I143" s="26">
        <v>1200</v>
      </c>
      <c r="J143" s="26">
        <v>1250</v>
      </c>
      <c r="K143" s="27">
        <f t="shared" ref="K143:K155" si="5">J143</f>
        <v>1250</v>
      </c>
      <c r="L143" s="27">
        <v>1450</v>
      </c>
      <c r="M143" s="27">
        <v>1335</v>
      </c>
      <c r="N143" s="27">
        <v>1420</v>
      </c>
      <c r="O143" s="27">
        <v>1420</v>
      </c>
      <c r="P143" s="27">
        <v>1500</v>
      </c>
      <c r="Q143" s="27">
        <v>1500</v>
      </c>
      <c r="R143" s="27">
        <v>1575</v>
      </c>
      <c r="S143" s="27">
        <v>1601.7</v>
      </c>
      <c r="T143" s="27">
        <v>1620</v>
      </c>
      <c r="U143" s="49">
        <v>1620</v>
      </c>
      <c r="V143" s="49">
        <v>1670</v>
      </c>
      <c r="W143" s="27">
        <v>0</v>
      </c>
      <c r="X143" s="27">
        <v>0</v>
      </c>
    </row>
    <row r="144" spans="1:35">
      <c r="A144" s="26" t="s">
        <v>10</v>
      </c>
      <c r="B144" s="124" t="s">
        <v>167</v>
      </c>
      <c r="C144" s="26" t="s">
        <v>30</v>
      </c>
      <c r="D144" s="26" t="s">
        <v>30</v>
      </c>
      <c r="E144" s="26" t="s">
        <v>30</v>
      </c>
      <c r="F144" s="26" t="s">
        <v>30</v>
      </c>
      <c r="G144" s="26" t="s">
        <v>30</v>
      </c>
      <c r="H144" s="26" t="s">
        <v>30</v>
      </c>
      <c r="I144" s="26" t="s">
        <v>30</v>
      </c>
      <c r="J144" s="26" t="s">
        <v>30</v>
      </c>
      <c r="K144" s="26" t="s">
        <v>30</v>
      </c>
      <c r="L144" s="26" t="s">
        <v>30</v>
      </c>
      <c r="M144" s="26" t="s">
        <v>30</v>
      </c>
      <c r="N144" s="26" t="s">
        <v>30</v>
      </c>
      <c r="O144" s="26" t="s">
        <v>30</v>
      </c>
      <c r="P144" s="26" t="s">
        <v>30</v>
      </c>
      <c r="Q144" s="26" t="s">
        <v>30</v>
      </c>
      <c r="R144" s="26" t="s">
        <v>30</v>
      </c>
      <c r="S144" s="26" t="s">
        <v>30</v>
      </c>
      <c r="T144" s="26" t="s">
        <v>30</v>
      </c>
      <c r="U144" s="27">
        <v>0</v>
      </c>
      <c r="V144" s="27">
        <v>0</v>
      </c>
      <c r="W144" s="27">
        <v>0</v>
      </c>
      <c r="X144" s="27">
        <v>0</v>
      </c>
    </row>
    <row r="145" spans="1:35">
      <c r="A145" s="26" t="s">
        <v>27</v>
      </c>
      <c r="B145" s="124" t="s">
        <v>1071</v>
      </c>
      <c r="C145" s="26" t="s">
        <v>30</v>
      </c>
      <c r="D145" s="26" t="s">
        <v>30</v>
      </c>
      <c r="E145" s="26" t="s">
        <v>30</v>
      </c>
      <c r="F145" s="26" t="s">
        <v>30</v>
      </c>
      <c r="G145" s="26" t="s">
        <v>30</v>
      </c>
      <c r="H145" s="26" t="s">
        <v>30</v>
      </c>
      <c r="I145" s="26" t="s">
        <v>30</v>
      </c>
      <c r="J145" s="26" t="s">
        <v>30</v>
      </c>
      <c r="K145" s="26" t="s">
        <v>30</v>
      </c>
      <c r="L145" s="26" t="s">
        <v>30</v>
      </c>
      <c r="M145" s="26" t="s">
        <v>30</v>
      </c>
      <c r="N145" s="26" t="s">
        <v>30</v>
      </c>
      <c r="O145" s="26" t="s">
        <v>30</v>
      </c>
      <c r="P145" s="26" t="s">
        <v>30</v>
      </c>
      <c r="Q145" s="26" t="s">
        <v>30</v>
      </c>
      <c r="R145" s="26" t="s">
        <v>30</v>
      </c>
      <c r="S145" s="26" t="s">
        <v>30</v>
      </c>
      <c r="T145" s="26" t="s">
        <v>30</v>
      </c>
      <c r="U145" s="27">
        <v>0</v>
      </c>
      <c r="V145" s="27">
        <v>0</v>
      </c>
      <c r="W145" s="27">
        <v>1670</v>
      </c>
      <c r="X145" s="27">
        <v>1670</v>
      </c>
    </row>
    <row r="146" spans="1:35">
      <c r="A146" s="31" t="s">
        <v>93</v>
      </c>
      <c r="B146" s="124"/>
      <c r="C146" s="26"/>
      <c r="D146" s="26"/>
      <c r="E146" s="26"/>
      <c r="F146" s="26"/>
      <c r="G146" s="26"/>
      <c r="H146" s="26"/>
      <c r="I146" s="26"/>
      <c r="J146" s="26"/>
      <c r="K146" s="27"/>
      <c r="L146" s="27"/>
      <c r="M146" s="27"/>
      <c r="N146" s="27"/>
      <c r="O146" s="126"/>
      <c r="P146" s="126"/>
      <c r="Q146" s="126"/>
      <c r="R146" s="126"/>
      <c r="S146" s="27"/>
      <c r="T146" s="27"/>
      <c r="U146" s="12"/>
      <c r="V146" s="12"/>
      <c r="W146" s="126"/>
      <c r="X146" s="126"/>
    </row>
    <row r="147" spans="1:35">
      <c r="A147" s="26" t="s">
        <v>9</v>
      </c>
      <c r="B147" s="124" t="s">
        <v>145</v>
      </c>
      <c r="C147" s="26" t="s">
        <v>30</v>
      </c>
      <c r="D147" s="26">
        <v>2270</v>
      </c>
      <c r="E147" s="26">
        <v>2495.6999999999998</v>
      </c>
      <c r="F147" s="26">
        <v>2495.6999999999998</v>
      </c>
      <c r="G147" s="26">
        <v>2438.86</v>
      </c>
      <c r="H147" s="26">
        <v>2760</v>
      </c>
      <c r="I147" s="26">
        <v>2700</v>
      </c>
      <c r="J147" s="26">
        <v>2813.4</v>
      </c>
      <c r="K147" s="27">
        <f t="shared" si="5"/>
        <v>2813.4</v>
      </c>
      <c r="L147" s="27">
        <v>3080</v>
      </c>
      <c r="M147" s="27">
        <v>3080</v>
      </c>
      <c r="N147" s="27">
        <v>3485</v>
      </c>
      <c r="O147" s="27">
        <v>3485</v>
      </c>
      <c r="P147" s="27">
        <v>3600</v>
      </c>
      <c r="Q147" s="27">
        <v>3600</v>
      </c>
      <c r="R147" s="27">
        <v>3850</v>
      </c>
      <c r="S147" s="27">
        <v>3900</v>
      </c>
      <c r="T147" s="27">
        <v>3800</v>
      </c>
      <c r="U147" s="27">
        <v>3800</v>
      </c>
      <c r="V147" s="27">
        <v>3800</v>
      </c>
      <c r="W147" s="27">
        <v>3800</v>
      </c>
      <c r="X147" s="27">
        <v>3700</v>
      </c>
    </row>
    <row r="148" spans="1:35">
      <c r="A148" s="31" t="s">
        <v>75</v>
      </c>
      <c r="B148" s="124"/>
      <c r="C148" s="26"/>
      <c r="D148" s="26"/>
      <c r="E148" s="26"/>
      <c r="F148" s="26"/>
      <c r="G148" s="26"/>
      <c r="H148" s="26"/>
      <c r="I148" s="26"/>
      <c r="J148" s="26"/>
      <c r="K148" s="27"/>
      <c r="L148" s="27"/>
      <c r="M148" s="27"/>
      <c r="N148" s="27"/>
      <c r="O148" s="126"/>
      <c r="P148" s="126"/>
      <c r="Q148" s="126"/>
      <c r="R148" s="126"/>
      <c r="S148" s="27"/>
      <c r="T148" s="27"/>
      <c r="U148" s="12"/>
      <c r="V148" s="12"/>
      <c r="W148" s="126"/>
      <c r="X148" s="126"/>
    </row>
    <row r="149" spans="1:35">
      <c r="A149" s="26" t="s">
        <v>9</v>
      </c>
      <c r="B149" s="124" t="s">
        <v>157</v>
      </c>
      <c r="C149" s="26" t="s">
        <v>30</v>
      </c>
      <c r="D149" s="26">
        <v>59.83</v>
      </c>
      <c r="E149" s="26">
        <v>63.41</v>
      </c>
      <c r="F149" s="26">
        <v>66.97</v>
      </c>
      <c r="G149" s="26">
        <v>0</v>
      </c>
      <c r="H149" s="26">
        <v>0</v>
      </c>
      <c r="I149" s="26">
        <v>0</v>
      </c>
      <c r="J149" s="26">
        <v>76.7</v>
      </c>
      <c r="K149" s="27">
        <v>76.7</v>
      </c>
      <c r="L149" s="27">
        <v>96.12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</row>
    <row r="150" spans="1:35">
      <c r="A150" s="31" t="s">
        <v>76</v>
      </c>
      <c r="B150" s="124"/>
      <c r="C150" s="26"/>
      <c r="D150" s="26"/>
      <c r="E150" s="26"/>
      <c r="F150" s="26"/>
      <c r="G150" s="26"/>
      <c r="H150" s="26"/>
      <c r="I150" s="26"/>
      <c r="J150" s="26"/>
      <c r="K150" s="27"/>
      <c r="L150" s="27"/>
      <c r="M150" s="27"/>
      <c r="N150" s="27"/>
      <c r="O150" s="126"/>
      <c r="P150" s="126"/>
      <c r="Q150" s="126"/>
      <c r="R150" s="126"/>
      <c r="S150" s="27"/>
      <c r="T150" s="27"/>
      <c r="U150" s="27"/>
      <c r="V150" s="27"/>
      <c r="W150" s="126"/>
      <c r="X150" s="126"/>
    </row>
    <row r="151" spans="1:35">
      <c r="A151" s="26" t="s">
        <v>9</v>
      </c>
      <c r="B151" s="124" t="s">
        <v>167</v>
      </c>
      <c r="C151" s="26" t="s">
        <v>30</v>
      </c>
      <c r="D151" s="26">
        <v>2.3719999999999999</v>
      </c>
      <c r="E151" s="26">
        <v>2.5150000000000001</v>
      </c>
      <c r="F151" s="26">
        <v>2.5150000000000001</v>
      </c>
      <c r="G151" s="26">
        <v>0</v>
      </c>
      <c r="H151" s="26">
        <v>0</v>
      </c>
      <c r="I151" s="26">
        <v>0</v>
      </c>
      <c r="J151" s="26">
        <v>0</v>
      </c>
      <c r="K151" s="27">
        <f t="shared" si="5"/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</row>
    <row r="152" spans="1:35">
      <c r="A152" s="31" t="s">
        <v>94</v>
      </c>
      <c r="B152" s="124"/>
      <c r="C152" s="26"/>
      <c r="D152" s="26"/>
      <c r="E152" s="26"/>
      <c r="F152" s="26"/>
      <c r="G152" s="26"/>
      <c r="H152" s="26"/>
      <c r="I152" s="26"/>
      <c r="J152" s="26"/>
      <c r="K152" s="27"/>
      <c r="L152" s="27"/>
      <c r="M152" s="27"/>
      <c r="N152" s="27"/>
      <c r="O152" s="126"/>
      <c r="P152" s="126"/>
      <c r="Q152" s="126"/>
      <c r="R152" s="126"/>
      <c r="S152" s="27"/>
      <c r="T152" s="27"/>
      <c r="U152" s="12"/>
      <c r="V152" s="12"/>
      <c r="W152" s="126"/>
      <c r="X152" s="126"/>
    </row>
    <row r="153" spans="1:35">
      <c r="A153" s="26" t="s">
        <v>9</v>
      </c>
      <c r="B153" s="124" t="s">
        <v>145</v>
      </c>
      <c r="C153" s="26" t="s">
        <v>30</v>
      </c>
      <c r="D153" s="26">
        <v>2320</v>
      </c>
      <c r="E153" s="26">
        <v>2607.8000000000002</v>
      </c>
      <c r="F153" s="26">
        <v>2607.8000000000002</v>
      </c>
      <c r="G153" s="26">
        <v>2607.8000000000002</v>
      </c>
      <c r="H153" s="26">
        <v>2850</v>
      </c>
      <c r="I153" s="26">
        <v>2700</v>
      </c>
      <c r="J153" s="26">
        <v>2813.4</v>
      </c>
      <c r="K153" s="27">
        <f t="shared" si="5"/>
        <v>2813.4</v>
      </c>
      <c r="L153" s="27">
        <v>3240</v>
      </c>
      <c r="M153" s="27">
        <v>3120</v>
      </c>
      <c r="N153" s="27">
        <v>3330</v>
      </c>
      <c r="O153" s="27">
        <v>3330</v>
      </c>
      <c r="P153" s="27">
        <v>3460</v>
      </c>
      <c r="Q153" s="27">
        <v>3460</v>
      </c>
      <c r="R153" s="27">
        <v>3650</v>
      </c>
      <c r="S153" s="27">
        <v>3711.86</v>
      </c>
      <c r="T153" s="27">
        <v>3700</v>
      </c>
      <c r="U153" s="27">
        <v>3700</v>
      </c>
      <c r="V153" s="27">
        <v>3700</v>
      </c>
      <c r="W153" s="27">
        <v>3700</v>
      </c>
      <c r="X153" s="27">
        <v>3700</v>
      </c>
    </row>
    <row r="154" spans="1:35">
      <c r="A154" s="31" t="s">
        <v>95</v>
      </c>
      <c r="B154" s="124"/>
      <c r="C154" s="26"/>
      <c r="D154" s="26"/>
      <c r="E154" s="26"/>
      <c r="F154" s="26"/>
      <c r="G154" s="26"/>
      <c r="H154" s="26"/>
      <c r="I154" s="26"/>
      <c r="J154" s="26"/>
      <c r="K154" s="27"/>
      <c r="L154" s="27"/>
      <c r="M154" s="27"/>
      <c r="N154" s="27"/>
      <c r="O154" s="126"/>
      <c r="P154" s="126"/>
      <c r="Q154" s="126"/>
      <c r="R154" s="126"/>
      <c r="S154" s="27"/>
      <c r="T154" s="27"/>
      <c r="U154" s="27"/>
      <c r="V154" s="27"/>
      <c r="W154" s="126"/>
      <c r="X154" s="126"/>
    </row>
    <row r="155" spans="1:35">
      <c r="A155" s="26" t="s">
        <v>9</v>
      </c>
      <c r="B155" s="124" t="s">
        <v>145</v>
      </c>
      <c r="C155" s="26" t="s">
        <v>30</v>
      </c>
      <c r="D155" s="26">
        <v>2400</v>
      </c>
      <c r="E155" s="26">
        <v>2631.4</v>
      </c>
      <c r="F155" s="26">
        <v>2631.4</v>
      </c>
      <c r="G155" s="26">
        <v>2631.4</v>
      </c>
      <c r="H155" s="26">
        <v>2730</v>
      </c>
      <c r="I155" s="26">
        <v>2700</v>
      </c>
      <c r="J155" s="26">
        <v>2813.4</v>
      </c>
      <c r="K155" s="27">
        <f t="shared" si="5"/>
        <v>2813.4</v>
      </c>
      <c r="L155" s="27">
        <v>3110</v>
      </c>
      <c r="M155" s="27">
        <v>3110</v>
      </c>
      <c r="N155" s="27">
        <v>4570</v>
      </c>
      <c r="O155" s="27">
        <v>3300</v>
      </c>
      <c r="P155" s="27">
        <v>3530</v>
      </c>
      <c r="Q155" s="27">
        <v>3530</v>
      </c>
      <c r="R155" s="27">
        <v>3700</v>
      </c>
      <c r="S155" s="27">
        <v>3762.71</v>
      </c>
      <c r="T155" s="27">
        <v>3700</v>
      </c>
      <c r="U155" s="27">
        <v>3700</v>
      </c>
      <c r="V155" s="27">
        <v>3700</v>
      </c>
      <c r="W155" s="27">
        <v>3700</v>
      </c>
      <c r="X155" s="27">
        <v>3700</v>
      </c>
    </row>
    <row r="156" spans="1:35" s="3" customFormat="1">
      <c r="A156" s="800" t="s">
        <v>26</v>
      </c>
      <c r="B156" s="801"/>
      <c r="C156" s="801"/>
      <c r="D156" s="801"/>
      <c r="E156" s="801"/>
      <c r="F156" s="801"/>
      <c r="G156" s="801"/>
      <c r="H156" s="801"/>
      <c r="I156" s="801"/>
      <c r="J156" s="801"/>
      <c r="K156" s="801"/>
      <c r="L156" s="801"/>
      <c r="M156" s="801"/>
      <c r="N156" s="801"/>
      <c r="O156" s="801"/>
      <c r="P156" s="801"/>
      <c r="Q156" s="801"/>
      <c r="R156" s="801"/>
      <c r="S156" s="801"/>
      <c r="T156" s="801"/>
      <c r="U156" s="801"/>
      <c r="V156" s="801"/>
      <c r="W156" s="801"/>
      <c r="X156" s="80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s="2" customFormat="1">
      <c r="A157" s="803" t="s">
        <v>80</v>
      </c>
      <c r="B157" s="803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126"/>
      <c r="P157" s="126"/>
      <c r="Q157" s="126"/>
      <c r="R157" s="126"/>
      <c r="S157" s="27"/>
      <c r="T157" s="27"/>
      <c r="U157" s="12"/>
      <c r="V157" s="12"/>
      <c r="W157" s="12"/>
      <c r="X157" s="12"/>
    </row>
    <row r="158" spans="1:35">
      <c r="A158" s="26" t="s">
        <v>9</v>
      </c>
      <c r="B158" s="124" t="s">
        <v>78</v>
      </c>
      <c r="C158" s="26" t="s">
        <v>30</v>
      </c>
      <c r="D158" s="26">
        <v>2040</v>
      </c>
      <c r="E158" s="26">
        <v>2171.1999999999998</v>
      </c>
      <c r="F158" s="26">
        <v>2171.1999999999998</v>
      </c>
      <c r="G158" s="26">
        <v>2171.1999999999998</v>
      </c>
      <c r="H158" s="26">
        <v>2365</v>
      </c>
      <c r="I158" s="26">
        <v>2365</v>
      </c>
      <c r="J158" s="26">
        <v>2480</v>
      </c>
      <c r="K158" s="27">
        <f>J158</f>
        <v>2480</v>
      </c>
      <c r="L158" s="27">
        <v>3200</v>
      </c>
      <c r="M158" s="27">
        <v>2990</v>
      </c>
      <c r="N158" s="27">
        <v>3010</v>
      </c>
      <c r="O158" s="27">
        <v>3010</v>
      </c>
      <c r="P158" s="27">
        <v>3170</v>
      </c>
      <c r="Q158" s="533">
        <v>0</v>
      </c>
      <c r="R158" s="533">
        <v>0</v>
      </c>
      <c r="S158" s="533">
        <v>0</v>
      </c>
      <c r="T158" s="533">
        <v>0</v>
      </c>
      <c r="U158" s="533">
        <v>0</v>
      </c>
      <c r="V158" s="533">
        <v>0</v>
      </c>
      <c r="W158" s="533">
        <v>0</v>
      </c>
      <c r="X158" s="533">
        <v>0</v>
      </c>
    </row>
    <row r="159" spans="1:35">
      <c r="A159" s="26" t="s">
        <v>10</v>
      </c>
      <c r="B159" s="124" t="s">
        <v>79</v>
      </c>
      <c r="C159" s="26" t="s">
        <v>30</v>
      </c>
      <c r="D159" s="26">
        <v>0</v>
      </c>
      <c r="E159" s="26">
        <v>0</v>
      </c>
      <c r="F159" s="26">
        <v>0</v>
      </c>
      <c r="G159" s="26">
        <v>2171.1999999999998</v>
      </c>
      <c r="H159" s="26">
        <v>2365</v>
      </c>
      <c r="I159" s="26">
        <v>2365</v>
      </c>
      <c r="J159" s="26">
        <v>2480</v>
      </c>
      <c r="K159" s="27">
        <f t="shared" ref="K159:K171" si="6">J159</f>
        <v>2480</v>
      </c>
      <c r="L159" s="27">
        <v>3200</v>
      </c>
      <c r="M159" s="27">
        <v>2990</v>
      </c>
      <c r="N159" s="27">
        <v>3010</v>
      </c>
      <c r="O159" s="27">
        <v>3010</v>
      </c>
      <c r="P159" s="27">
        <v>3170</v>
      </c>
      <c r="Q159" s="533">
        <v>0</v>
      </c>
      <c r="R159" s="533">
        <v>0</v>
      </c>
      <c r="S159" s="533">
        <v>0</v>
      </c>
      <c r="T159" s="533">
        <v>0</v>
      </c>
      <c r="U159" s="533">
        <v>0</v>
      </c>
      <c r="V159" s="533">
        <v>0</v>
      </c>
      <c r="W159" s="533">
        <v>0</v>
      </c>
      <c r="X159" s="533">
        <v>0</v>
      </c>
    </row>
    <row r="160" spans="1:35">
      <c r="A160" s="26" t="s">
        <v>27</v>
      </c>
      <c r="B160" s="124" t="s">
        <v>81</v>
      </c>
      <c r="C160" s="26" t="s">
        <v>30</v>
      </c>
      <c r="D160" s="26">
        <v>0</v>
      </c>
      <c r="E160" s="26">
        <v>0</v>
      </c>
      <c r="F160" s="26">
        <v>0</v>
      </c>
      <c r="G160" s="26">
        <v>2171.1999999999998</v>
      </c>
      <c r="H160" s="26">
        <v>2365</v>
      </c>
      <c r="I160" s="26">
        <v>2365</v>
      </c>
      <c r="J160" s="26">
        <v>2480</v>
      </c>
      <c r="K160" s="27">
        <f t="shared" si="6"/>
        <v>2480</v>
      </c>
      <c r="L160" s="27">
        <v>3200</v>
      </c>
      <c r="M160" s="27">
        <v>2990</v>
      </c>
      <c r="N160" s="27">
        <v>3010</v>
      </c>
      <c r="O160" s="27">
        <v>3010</v>
      </c>
      <c r="P160" s="27">
        <v>3170</v>
      </c>
      <c r="Q160" s="533">
        <v>3170</v>
      </c>
      <c r="R160" s="533">
        <v>3300</v>
      </c>
      <c r="S160" s="533">
        <v>3300</v>
      </c>
      <c r="T160" s="27">
        <v>3340</v>
      </c>
      <c r="U160" s="49">
        <v>3340</v>
      </c>
      <c r="V160" s="49">
        <v>3480</v>
      </c>
      <c r="W160" s="49">
        <v>3480</v>
      </c>
      <c r="X160" s="49">
        <v>3480</v>
      </c>
    </row>
    <row r="161" spans="1:24">
      <c r="A161" s="26" t="s">
        <v>33</v>
      </c>
      <c r="B161" s="124" t="s">
        <v>82</v>
      </c>
      <c r="C161" s="26" t="s">
        <v>30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2365</v>
      </c>
      <c r="J161" s="26">
        <v>2480</v>
      </c>
      <c r="K161" s="27">
        <f t="shared" si="6"/>
        <v>2480</v>
      </c>
      <c r="L161" s="27">
        <v>3200</v>
      </c>
      <c r="M161" s="27">
        <v>2990</v>
      </c>
      <c r="N161" s="27">
        <v>3010</v>
      </c>
      <c r="O161" s="27">
        <v>3010</v>
      </c>
      <c r="P161" s="27">
        <v>3170</v>
      </c>
      <c r="Q161" s="533">
        <v>3170</v>
      </c>
      <c r="R161" s="533">
        <v>3300</v>
      </c>
      <c r="S161" s="533">
        <v>3300</v>
      </c>
      <c r="T161" s="27">
        <v>3340</v>
      </c>
      <c r="U161" s="49">
        <v>3340</v>
      </c>
      <c r="V161" s="49">
        <v>3480</v>
      </c>
      <c r="W161" s="49">
        <v>3480</v>
      </c>
      <c r="X161" s="49">
        <v>3480</v>
      </c>
    </row>
    <row r="162" spans="1:24" ht="30">
      <c r="A162" s="26" t="s">
        <v>34</v>
      </c>
      <c r="B162" s="124" t="s">
        <v>577</v>
      </c>
      <c r="C162" s="26" t="s">
        <v>30</v>
      </c>
      <c r="D162" s="26">
        <v>2040</v>
      </c>
      <c r="E162" s="26">
        <v>2171.1999999999998</v>
      </c>
      <c r="F162" s="26">
        <v>2171.1999999999998</v>
      </c>
      <c r="G162" s="26">
        <v>2171.1999999999998</v>
      </c>
      <c r="H162" s="26">
        <v>2365</v>
      </c>
      <c r="I162" s="26">
        <v>2635</v>
      </c>
      <c r="J162" s="26">
        <v>2480</v>
      </c>
      <c r="K162" s="27">
        <f t="shared" si="6"/>
        <v>2480</v>
      </c>
      <c r="L162" s="27">
        <v>1920</v>
      </c>
      <c r="M162" s="27">
        <v>1062</v>
      </c>
      <c r="N162" s="27">
        <v>1116</v>
      </c>
      <c r="O162" s="27">
        <v>1116</v>
      </c>
      <c r="P162" s="27">
        <v>1190</v>
      </c>
      <c r="Q162" s="533">
        <v>1190</v>
      </c>
      <c r="R162" s="533">
        <v>1260</v>
      </c>
      <c r="S162" s="27">
        <v>1281.3599999999999</v>
      </c>
      <c r="T162" s="27">
        <v>1275</v>
      </c>
      <c r="U162" s="49">
        <v>1275</v>
      </c>
      <c r="V162" s="49">
        <v>1313</v>
      </c>
      <c r="W162" s="49">
        <v>1313</v>
      </c>
      <c r="X162" s="49">
        <v>1313</v>
      </c>
    </row>
    <row r="163" spans="1:24">
      <c r="A163" s="31" t="s">
        <v>87</v>
      </c>
      <c r="B163" s="124"/>
      <c r="C163" s="26"/>
      <c r="D163" s="26"/>
      <c r="E163" s="26"/>
      <c r="F163" s="26"/>
      <c r="G163" s="26"/>
      <c r="H163" s="26"/>
      <c r="I163" s="26"/>
      <c r="J163" s="26"/>
      <c r="K163" s="27"/>
      <c r="L163" s="27"/>
      <c r="M163" s="27"/>
      <c r="N163" s="27"/>
      <c r="O163" s="126"/>
      <c r="P163" s="126"/>
      <c r="Q163" s="625"/>
      <c r="R163" s="625"/>
      <c r="S163" s="27"/>
      <c r="T163" s="27"/>
      <c r="U163" s="49"/>
      <c r="V163" s="49"/>
      <c r="W163" s="112"/>
      <c r="X163" s="112"/>
    </row>
    <row r="164" spans="1:24" s="2" customFormat="1">
      <c r="A164" s="26" t="s">
        <v>9</v>
      </c>
      <c r="B164" s="124" t="s">
        <v>486</v>
      </c>
      <c r="C164" s="26" t="s">
        <v>30</v>
      </c>
      <c r="D164" s="26">
        <v>2700</v>
      </c>
      <c r="E164" s="26">
        <v>2960</v>
      </c>
      <c r="F164" s="26">
        <v>2960</v>
      </c>
      <c r="G164" s="26">
        <v>2960</v>
      </c>
      <c r="H164" s="26">
        <v>3300</v>
      </c>
      <c r="I164" s="26">
        <v>3220</v>
      </c>
      <c r="J164" s="26">
        <v>3380</v>
      </c>
      <c r="K164" s="27">
        <f t="shared" si="6"/>
        <v>3380</v>
      </c>
      <c r="L164" s="27">
        <v>3752</v>
      </c>
      <c r="M164" s="27">
        <v>2117</v>
      </c>
      <c r="N164" s="27">
        <v>2245</v>
      </c>
      <c r="O164" s="27">
        <v>2245</v>
      </c>
      <c r="P164" s="27">
        <v>2380</v>
      </c>
      <c r="Q164" s="533">
        <v>2380</v>
      </c>
      <c r="R164" s="533">
        <v>2480</v>
      </c>
      <c r="S164" s="27">
        <v>2480</v>
      </c>
      <c r="T164" s="27">
        <v>2527</v>
      </c>
      <c r="U164" s="49">
        <v>2527</v>
      </c>
      <c r="V164" s="49">
        <v>2640</v>
      </c>
      <c r="W164" s="49">
        <v>2640</v>
      </c>
      <c r="X164" s="49">
        <v>2640</v>
      </c>
    </row>
    <row r="165" spans="1:24" s="2" customFormat="1">
      <c r="A165" s="31" t="s">
        <v>96</v>
      </c>
      <c r="B165" s="124"/>
      <c r="C165" s="26"/>
      <c r="D165" s="26"/>
      <c r="E165" s="26"/>
      <c r="F165" s="26"/>
      <c r="G165" s="26"/>
      <c r="H165" s="26"/>
      <c r="I165" s="26"/>
      <c r="J165" s="26"/>
      <c r="K165" s="27"/>
      <c r="L165" s="27"/>
      <c r="M165" s="27"/>
      <c r="N165" s="27"/>
      <c r="O165" s="126"/>
      <c r="P165" s="126"/>
      <c r="Q165" s="625"/>
      <c r="R165" s="625"/>
      <c r="S165" s="27"/>
      <c r="T165" s="27"/>
      <c r="U165" s="12"/>
      <c r="V165" s="12"/>
      <c r="W165" s="112"/>
      <c r="X165" s="112"/>
    </row>
    <row r="166" spans="1:24" s="2" customFormat="1">
      <c r="A166" s="26" t="s">
        <v>10</v>
      </c>
      <c r="B166" s="124" t="s">
        <v>79</v>
      </c>
      <c r="C166" s="26" t="s">
        <v>30</v>
      </c>
      <c r="D166" s="26">
        <v>0</v>
      </c>
      <c r="E166" s="26">
        <v>0</v>
      </c>
      <c r="F166" s="26">
        <v>0</v>
      </c>
      <c r="G166" s="26">
        <v>2925</v>
      </c>
      <c r="H166" s="26">
        <v>3100</v>
      </c>
      <c r="I166" s="26">
        <v>3100</v>
      </c>
      <c r="J166" s="26">
        <v>3250</v>
      </c>
      <c r="K166" s="27">
        <f t="shared" si="6"/>
        <v>3250</v>
      </c>
      <c r="L166" s="27">
        <v>3720</v>
      </c>
      <c r="M166" s="27">
        <v>3640</v>
      </c>
      <c r="N166" s="27">
        <v>4000</v>
      </c>
      <c r="O166" s="27">
        <v>4000</v>
      </c>
      <c r="P166" s="27">
        <v>4270</v>
      </c>
      <c r="Q166" s="533">
        <v>4270</v>
      </c>
      <c r="R166" s="533">
        <v>4250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</row>
    <row r="167" spans="1:24" s="2" customFormat="1">
      <c r="A167" s="26" t="s">
        <v>27</v>
      </c>
      <c r="B167" s="124" t="s">
        <v>83</v>
      </c>
      <c r="C167" s="26" t="s">
        <v>30</v>
      </c>
      <c r="D167" s="26">
        <v>0</v>
      </c>
      <c r="E167" s="26">
        <v>0</v>
      </c>
      <c r="F167" s="26">
        <v>0</v>
      </c>
      <c r="G167" s="26">
        <v>2925</v>
      </c>
      <c r="H167" s="26">
        <v>3100</v>
      </c>
      <c r="I167" s="26">
        <v>3100</v>
      </c>
      <c r="J167" s="26">
        <v>3250</v>
      </c>
      <c r="K167" s="27">
        <f t="shared" si="6"/>
        <v>3250</v>
      </c>
      <c r="L167" s="27">
        <v>3720</v>
      </c>
      <c r="M167" s="27">
        <v>3640</v>
      </c>
      <c r="N167" s="27">
        <v>4000</v>
      </c>
      <c r="O167" s="27">
        <v>4000</v>
      </c>
      <c r="P167" s="27">
        <v>4270</v>
      </c>
      <c r="Q167" s="533">
        <v>4270</v>
      </c>
      <c r="R167" s="533">
        <v>4250</v>
      </c>
      <c r="S167" s="27">
        <v>4250</v>
      </c>
      <c r="T167" s="27">
        <v>3900</v>
      </c>
      <c r="U167" s="12"/>
      <c r="V167" s="12"/>
      <c r="W167" s="49">
        <v>3900</v>
      </c>
      <c r="X167" s="49">
        <v>3800</v>
      </c>
    </row>
    <row r="168" spans="1:24" s="2" customFormat="1">
      <c r="A168" s="26" t="s">
        <v>33</v>
      </c>
      <c r="B168" s="124" t="s">
        <v>84</v>
      </c>
      <c r="C168" s="26" t="s">
        <v>30</v>
      </c>
      <c r="D168" s="26">
        <v>2680</v>
      </c>
      <c r="E168" s="26">
        <v>2925</v>
      </c>
      <c r="F168" s="26">
        <v>2925</v>
      </c>
      <c r="G168" s="26">
        <f>G167</f>
        <v>2925</v>
      </c>
      <c r="H168" s="26">
        <f>H167</f>
        <v>3100</v>
      </c>
      <c r="I168" s="26">
        <f>I167</f>
        <v>3100</v>
      </c>
      <c r="J168" s="26">
        <f>J167</f>
        <v>3250</v>
      </c>
      <c r="K168" s="27">
        <f t="shared" si="6"/>
        <v>3250</v>
      </c>
      <c r="L168" s="27">
        <v>3720</v>
      </c>
      <c r="M168" s="27">
        <v>3640</v>
      </c>
      <c r="N168" s="27">
        <v>4000</v>
      </c>
      <c r="O168" s="27">
        <v>4000</v>
      </c>
      <c r="P168" s="27">
        <v>4270</v>
      </c>
      <c r="Q168" s="533">
        <v>0</v>
      </c>
      <c r="R168" s="533">
        <v>0</v>
      </c>
      <c r="S168" s="533">
        <v>0</v>
      </c>
      <c r="T168" s="533">
        <v>0</v>
      </c>
      <c r="U168" s="533">
        <v>0</v>
      </c>
      <c r="V168" s="533">
        <v>0</v>
      </c>
      <c r="W168" s="49">
        <v>0</v>
      </c>
      <c r="X168" s="49">
        <v>0</v>
      </c>
    </row>
    <row r="169" spans="1:24" s="2" customFormat="1">
      <c r="A169" s="26" t="s">
        <v>34</v>
      </c>
      <c r="B169" s="124" t="s">
        <v>85</v>
      </c>
      <c r="C169" s="26" t="s">
        <v>30</v>
      </c>
      <c r="D169" s="26">
        <v>2680</v>
      </c>
      <c r="E169" s="26">
        <v>2925</v>
      </c>
      <c r="F169" s="26">
        <v>2925</v>
      </c>
      <c r="G169" s="26">
        <v>2925</v>
      </c>
      <c r="H169" s="26">
        <v>3100</v>
      </c>
      <c r="I169" s="26">
        <v>3100</v>
      </c>
      <c r="J169" s="26">
        <v>3250</v>
      </c>
      <c r="K169" s="27">
        <f t="shared" si="6"/>
        <v>3250</v>
      </c>
      <c r="L169" s="27">
        <v>3720</v>
      </c>
      <c r="M169" s="27">
        <v>3640</v>
      </c>
      <c r="N169" s="27">
        <v>4000</v>
      </c>
      <c r="O169" s="27">
        <v>4000</v>
      </c>
      <c r="P169" s="27">
        <v>4270</v>
      </c>
      <c r="Q169" s="27">
        <v>4270</v>
      </c>
      <c r="R169" s="27">
        <v>4250</v>
      </c>
      <c r="S169" s="27">
        <v>4250</v>
      </c>
      <c r="T169" s="27">
        <v>3900</v>
      </c>
      <c r="U169" s="27">
        <v>3900</v>
      </c>
      <c r="V169" s="27">
        <v>3900</v>
      </c>
      <c r="W169" s="49">
        <v>3900</v>
      </c>
      <c r="X169" s="49">
        <v>3800</v>
      </c>
    </row>
    <row r="170" spans="1:24" s="2" customFormat="1">
      <c r="A170" s="26" t="s">
        <v>35</v>
      </c>
      <c r="B170" s="124" t="s">
        <v>86</v>
      </c>
      <c r="C170" s="26" t="s">
        <v>30</v>
      </c>
      <c r="D170" s="26">
        <v>2680</v>
      </c>
      <c r="E170" s="26">
        <v>2925</v>
      </c>
      <c r="F170" s="26">
        <v>2925</v>
      </c>
      <c r="G170" s="26">
        <v>2925</v>
      </c>
      <c r="H170" s="26">
        <v>3100</v>
      </c>
      <c r="I170" s="26">
        <v>3100</v>
      </c>
      <c r="J170" s="26">
        <v>3250</v>
      </c>
      <c r="K170" s="27">
        <f t="shared" si="6"/>
        <v>3250</v>
      </c>
      <c r="L170" s="27">
        <v>3720</v>
      </c>
      <c r="M170" s="27">
        <v>3640</v>
      </c>
      <c r="N170" s="27">
        <v>4000</v>
      </c>
      <c r="O170" s="27">
        <v>4000</v>
      </c>
      <c r="P170" s="27">
        <v>4270</v>
      </c>
      <c r="Q170" s="27">
        <v>4270</v>
      </c>
      <c r="R170" s="27">
        <v>4250</v>
      </c>
      <c r="S170" s="27">
        <v>4250</v>
      </c>
      <c r="T170" s="27">
        <v>3900</v>
      </c>
      <c r="U170" s="27">
        <v>3900</v>
      </c>
      <c r="V170" s="27">
        <v>3900</v>
      </c>
      <c r="W170" s="49">
        <v>3900</v>
      </c>
      <c r="X170" s="49">
        <v>3800</v>
      </c>
    </row>
    <row r="171" spans="1:24" s="2" customFormat="1">
      <c r="A171" s="27" t="s">
        <v>36</v>
      </c>
      <c r="B171" s="124" t="s">
        <v>125</v>
      </c>
      <c r="C171" s="26" t="s">
        <v>30</v>
      </c>
      <c r="D171" s="26"/>
      <c r="E171" s="26"/>
      <c r="F171" s="26"/>
      <c r="G171" s="26">
        <v>0</v>
      </c>
      <c r="H171" s="26">
        <v>0</v>
      </c>
      <c r="I171" s="26">
        <v>3100</v>
      </c>
      <c r="J171" s="26">
        <v>3250</v>
      </c>
      <c r="K171" s="27">
        <f t="shared" si="6"/>
        <v>3250</v>
      </c>
      <c r="L171" s="27">
        <v>3720</v>
      </c>
      <c r="M171" s="27">
        <v>3640</v>
      </c>
      <c r="N171" s="27">
        <v>4000</v>
      </c>
      <c r="O171" s="27">
        <v>4000</v>
      </c>
      <c r="P171" s="27">
        <v>4270</v>
      </c>
      <c r="Q171" s="27">
        <v>4270</v>
      </c>
      <c r="R171" s="27">
        <v>4250</v>
      </c>
      <c r="S171" s="27">
        <v>4250</v>
      </c>
      <c r="T171" s="27">
        <v>3900</v>
      </c>
      <c r="U171" s="27">
        <v>3900</v>
      </c>
      <c r="V171" s="27">
        <v>3900</v>
      </c>
      <c r="W171" s="49">
        <v>3900</v>
      </c>
      <c r="X171" s="49">
        <v>3800</v>
      </c>
    </row>
    <row r="172" spans="1:24" s="2" customFormat="1">
      <c r="A172" s="334" t="s">
        <v>37</v>
      </c>
      <c r="B172" s="62" t="s">
        <v>864</v>
      </c>
      <c r="C172" s="26" t="s">
        <v>30</v>
      </c>
      <c r="D172" s="334">
        <v>0</v>
      </c>
      <c r="E172" s="334">
        <v>0</v>
      </c>
      <c r="F172" s="334">
        <v>0</v>
      </c>
      <c r="G172" s="334">
        <v>0</v>
      </c>
      <c r="H172" s="334">
        <v>0</v>
      </c>
      <c r="I172" s="334">
        <v>0</v>
      </c>
      <c r="J172" s="334">
        <v>0</v>
      </c>
      <c r="K172" s="334">
        <v>0</v>
      </c>
      <c r="L172" s="334">
        <v>0</v>
      </c>
      <c r="M172" s="334">
        <v>0</v>
      </c>
      <c r="N172" s="334">
        <v>0</v>
      </c>
      <c r="O172" s="334">
        <v>0</v>
      </c>
      <c r="P172" s="334">
        <v>0</v>
      </c>
      <c r="Q172" s="27">
        <v>0</v>
      </c>
      <c r="R172" s="27">
        <v>4250</v>
      </c>
      <c r="S172" s="27">
        <v>4250</v>
      </c>
      <c r="T172" s="27">
        <v>3900</v>
      </c>
      <c r="U172" s="27">
        <v>3900</v>
      </c>
      <c r="V172" s="27">
        <v>3900</v>
      </c>
      <c r="W172" s="49">
        <v>3900</v>
      </c>
      <c r="X172" s="49">
        <v>3800</v>
      </c>
    </row>
  </sheetData>
  <mergeCells count="31">
    <mergeCell ref="A139:X139"/>
    <mergeCell ref="A156:X156"/>
    <mergeCell ref="A157:B157"/>
    <mergeCell ref="W3:X3"/>
    <mergeCell ref="A6:X6"/>
    <mergeCell ref="A9:X9"/>
    <mergeCell ref="A14:X14"/>
    <mergeCell ref="A18:X18"/>
    <mergeCell ref="A60:X60"/>
    <mergeCell ref="A71:X71"/>
    <mergeCell ref="A81:X81"/>
    <mergeCell ref="A93:B93"/>
    <mergeCell ref="A99:X99"/>
    <mergeCell ref="A110:X110"/>
    <mergeCell ref="A121:X121"/>
    <mergeCell ref="A128:X128"/>
    <mergeCell ref="A33:A34"/>
    <mergeCell ref="A86:B86"/>
    <mergeCell ref="Q3:R3"/>
    <mergeCell ref="S3:T3"/>
    <mergeCell ref="U3:V3"/>
    <mergeCell ref="A1:R1"/>
    <mergeCell ref="A3:A4"/>
    <mergeCell ref="B3:B4"/>
    <mergeCell ref="C3:C4"/>
    <mergeCell ref="D3:F3"/>
    <mergeCell ref="G3:H3"/>
    <mergeCell ref="I3:J3"/>
    <mergeCell ref="K3:L3"/>
    <mergeCell ref="M3:N3"/>
    <mergeCell ref="O3:P3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323"/>
  <sheetViews>
    <sheetView view="pageBreakPreview" zoomScale="80" zoomScaleNormal="100" zoomScaleSheetLayoutView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X17" sqref="X17"/>
    </sheetView>
  </sheetViews>
  <sheetFormatPr defaultRowHeight="15"/>
  <cols>
    <col min="1" max="1" width="4.28515625" style="20" customWidth="1"/>
    <col min="2" max="2" width="38.42578125" style="35" customWidth="1"/>
    <col min="3" max="3" width="25.85546875" customWidth="1"/>
    <col min="4" max="4" width="31.28515625" customWidth="1"/>
    <col min="5" max="5" width="11.7109375" style="4" customWidth="1"/>
    <col min="6" max="6" width="12.28515625" style="1" customWidth="1"/>
    <col min="7" max="7" width="13.140625" style="1" customWidth="1"/>
    <col min="8" max="8" width="11.85546875" customWidth="1"/>
    <col min="9" max="9" width="12.42578125" customWidth="1"/>
    <col min="10" max="10" width="18.140625" style="41" customWidth="1"/>
    <col min="11" max="12" width="12" style="2" customWidth="1"/>
    <col min="13" max="13" width="17.85546875" style="2" customWidth="1"/>
    <col min="14" max="14" width="12.140625" style="2" hidden="1" customWidth="1"/>
    <col min="15" max="15" width="12" style="2" hidden="1" customWidth="1"/>
    <col min="16" max="16" width="20.140625" style="6" hidden="1" customWidth="1"/>
    <col min="17" max="162" width="9.140625" style="2"/>
  </cols>
  <sheetData>
    <row r="1" spans="1:162" ht="33" customHeight="1">
      <c r="A1" s="818" t="s">
        <v>14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</row>
    <row r="2" spans="1:162">
      <c r="I2" s="5"/>
      <c r="J2" s="5"/>
      <c r="K2" s="5"/>
      <c r="L2" s="5"/>
      <c r="M2" s="18" t="s">
        <v>15</v>
      </c>
      <c r="O2" s="5"/>
      <c r="P2" s="18" t="s">
        <v>15</v>
      </c>
    </row>
    <row r="3" spans="1:162" s="18" customFormat="1" ht="30" customHeight="1">
      <c r="A3" s="835" t="s">
        <v>0</v>
      </c>
      <c r="B3" s="836" t="s">
        <v>1</v>
      </c>
      <c r="C3" s="796" t="s">
        <v>99</v>
      </c>
      <c r="D3" s="796" t="s">
        <v>100</v>
      </c>
      <c r="E3" s="796" t="s">
        <v>2</v>
      </c>
      <c r="F3" s="796">
        <v>2013</v>
      </c>
      <c r="G3" s="796"/>
      <c r="H3" s="796">
        <v>2014</v>
      </c>
      <c r="I3" s="796"/>
      <c r="J3" s="796"/>
      <c r="K3" s="796">
        <v>2015</v>
      </c>
      <c r="L3" s="796"/>
      <c r="M3" s="796"/>
      <c r="N3" s="797">
        <v>2016</v>
      </c>
      <c r="O3" s="797"/>
      <c r="P3" s="797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</row>
    <row r="4" spans="1:162" s="10" customFormat="1" ht="90">
      <c r="A4" s="835"/>
      <c r="B4" s="836"/>
      <c r="C4" s="796"/>
      <c r="D4" s="796"/>
      <c r="E4" s="796"/>
      <c r="F4" s="44" t="s">
        <v>7</v>
      </c>
      <c r="G4" s="59" t="s">
        <v>6</v>
      </c>
      <c r="H4" s="44" t="s">
        <v>137</v>
      </c>
      <c r="I4" s="59" t="s">
        <v>138</v>
      </c>
      <c r="J4" s="59" t="s">
        <v>130</v>
      </c>
      <c r="K4" s="44" t="s">
        <v>141</v>
      </c>
      <c r="L4" s="59" t="s">
        <v>142</v>
      </c>
      <c r="M4" s="59" t="s">
        <v>130</v>
      </c>
      <c r="N4" s="44" t="s">
        <v>148</v>
      </c>
      <c r="O4" s="59" t="s">
        <v>149</v>
      </c>
      <c r="P4" s="59" t="s">
        <v>130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</row>
    <row r="5" spans="1:162" s="10" customFormat="1">
      <c r="A5" s="19">
        <v>1</v>
      </c>
      <c r="B5" s="36">
        <v>2</v>
      </c>
      <c r="C5" s="19">
        <v>3</v>
      </c>
      <c r="D5" s="19">
        <v>4</v>
      </c>
      <c r="E5" s="22">
        <v>5</v>
      </c>
      <c r="F5" s="19">
        <v>6</v>
      </c>
      <c r="G5" s="36">
        <v>7</v>
      </c>
      <c r="H5" s="19">
        <v>8</v>
      </c>
      <c r="I5" s="19">
        <v>9</v>
      </c>
      <c r="J5" s="22">
        <v>10</v>
      </c>
      <c r="K5" s="19">
        <v>11</v>
      </c>
      <c r="L5" s="36">
        <v>12</v>
      </c>
      <c r="M5" s="19">
        <v>13</v>
      </c>
      <c r="N5" s="19">
        <v>14</v>
      </c>
      <c r="O5" s="22">
        <v>15</v>
      </c>
      <c r="P5" s="64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</row>
    <row r="6" spans="1:162" s="8" customFormat="1">
      <c r="A6" s="841" t="s">
        <v>17</v>
      </c>
      <c r="B6" s="841"/>
      <c r="C6" s="841"/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1"/>
      <c r="P6" s="841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</row>
    <row r="7" spans="1:162" s="9" customFormat="1" ht="15" customHeight="1">
      <c r="A7" s="23" t="s">
        <v>97</v>
      </c>
      <c r="B7" s="37"/>
      <c r="C7" s="21"/>
      <c r="D7" s="21"/>
      <c r="E7" s="22"/>
      <c r="F7" s="19"/>
      <c r="G7" s="19"/>
      <c r="H7" s="21"/>
      <c r="I7" s="21"/>
      <c r="J7" s="42"/>
      <c r="K7" s="21"/>
      <c r="L7" s="21"/>
      <c r="M7" s="50"/>
      <c r="N7" s="21"/>
      <c r="O7" s="21"/>
      <c r="P7" s="64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</row>
    <row r="8" spans="1:162" ht="15" customHeight="1">
      <c r="A8" s="817" t="s">
        <v>9</v>
      </c>
      <c r="B8" s="819" t="s">
        <v>150</v>
      </c>
      <c r="C8" s="794" t="s">
        <v>101</v>
      </c>
      <c r="D8" s="13" t="s">
        <v>107</v>
      </c>
      <c r="E8" s="58" t="s">
        <v>30</v>
      </c>
      <c r="F8" s="29">
        <v>2348.1999999999998</v>
      </c>
      <c r="G8" s="29">
        <v>1735</v>
      </c>
      <c r="H8" s="29">
        <v>1735</v>
      </c>
      <c r="I8" s="29">
        <v>1800</v>
      </c>
      <c r="J8" s="817">
        <v>6.0699999999999997E-2</v>
      </c>
      <c r="K8" s="29">
        <v>1800</v>
      </c>
      <c r="L8" s="29">
        <v>1870</v>
      </c>
      <c r="M8" s="816">
        <v>6.0699999999999997E-2</v>
      </c>
      <c r="N8" s="29">
        <v>1865</v>
      </c>
      <c r="O8" s="29">
        <v>1960</v>
      </c>
      <c r="P8" s="842">
        <v>6.08E-2</v>
      </c>
      <c r="Q8" s="53"/>
    </row>
    <row r="9" spans="1:162" ht="15" customHeight="1">
      <c r="A9" s="817"/>
      <c r="B9" s="819"/>
      <c r="C9" s="794"/>
      <c r="D9" s="13" t="s">
        <v>140</v>
      </c>
      <c r="E9" s="58" t="s">
        <v>129</v>
      </c>
      <c r="F9" s="29">
        <v>68.260000000000005</v>
      </c>
      <c r="G9" s="29">
        <v>76.7</v>
      </c>
      <c r="H9" s="29">
        <v>76.7</v>
      </c>
      <c r="I9" s="29">
        <v>79.92</v>
      </c>
      <c r="J9" s="817"/>
      <c r="K9" s="29">
        <v>79.92</v>
      </c>
      <c r="L9" s="29">
        <v>84</v>
      </c>
      <c r="M9" s="816"/>
      <c r="N9" s="29">
        <v>84</v>
      </c>
      <c r="O9" s="29">
        <v>89</v>
      </c>
      <c r="P9" s="843"/>
    </row>
    <row r="10" spans="1:162" ht="25.5" customHeight="1">
      <c r="A10" s="817"/>
      <c r="B10" s="819"/>
      <c r="C10" s="794"/>
      <c r="D10" s="13" t="s">
        <v>176</v>
      </c>
      <c r="E10" s="71" t="s">
        <v>175</v>
      </c>
      <c r="F10" s="29" t="s">
        <v>146</v>
      </c>
      <c r="G10" s="29" t="s">
        <v>146</v>
      </c>
      <c r="H10" s="29"/>
      <c r="I10" s="29"/>
      <c r="J10" s="57"/>
      <c r="K10" s="29"/>
      <c r="L10" s="29"/>
      <c r="M10" s="63"/>
      <c r="N10" s="29">
        <f>N8*P8+N9</f>
        <v>197.392</v>
      </c>
      <c r="O10" s="29">
        <f>O8*P8+O9</f>
        <v>208.16800000000001</v>
      </c>
      <c r="P10" s="844"/>
    </row>
    <row r="11" spans="1:162" ht="15" customHeight="1">
      <c r="A11" s="817" t="s">
        <v>10</v>
      </c>
      <c r="B11" s="837" t="s">
        <v>152</v>
      </c>
      <c r="C11" s="794"/>
      <c r="D11" s="13" t="s">
        <v>107</v>
      </c>
      <c r="E11" s="58" t="s">
        <v>30</v>
      </c>
      <c r="F11" s="57">
        <v>0</v>
      </c>
      <c r="G11" s="57">
        <v>0</v>
      </c>
      <c r="H11" s="57">
        <v>0</v>
      </c>
      <c r="I11" s="57">
        <v>0</v>
      </c>
      <c r="J11" s="817"/>
      <c r="K11" s="57">
        <v>0</v>
      </c>
      <c r="L11" s="57">
        <v>0</v>
      </c>
      <c r="M11" s="816">
        <v>6.6659999999999997E-2</v>
      </c>
      <c r="N11" s="57">
        <v>0</v>
      </c>
      <c r="O11" s="57">
        <v>0</v>
      </c>
      <c r="P11" s="810">
        <v>0</v>
      </c>
    </row>
    <row r="12" spans="1:162" ht="15" customHeight="1">
      <c r="A12" s="817"/>
      <c r="B12" s="837"/>
      <c r="C12" s="794"/>
      <c r="D12" s="13" t="s">
        <v>140</v>
      </c>
      <c r="E12" s="58" t="s">
        <v>129</v>
      </c>
      <c r="F12" s="57">
        <v>0</v>
      </c>
      <c r="G12" s="57">
        <v>0</v>
      </c>
      <c r="H12" s="57">
        <v>0</v>
      </c>
      <c r="I12" s="57">
        <v>0</v>
      </c>
      <c r="J12" s="817"/>
      <c r="K12" s="57">
        <v>0</v>
      </c>
      <c r="L12" s="57">
        <v>0</v>
      </c>
      <c r="M12" s="816"/>
      <c r="N12" s="57">
        <v>0</v>
      </c>
      <c r="O12" s="57">
        <v>0</v>
      </c>
      <c r="P12" s="812"/>
    </row>
    <row r="13" spans="1:162" s="8" customFormat="1" ht="15" customHeight="1">
      <c r="A13" s="829" t="s">
        <v>18</v>
      </c>
      <c r="B13" s="829"/>
      <c r="C13" s="829"/>
      <c r="D13" s="829"/>
      <c r="E13" s="829"/>
      <c r="F13" s="829"/>
      <c r="G13" s="829"/>
      <c r="H13" s="829"/>
      <c r="I13" s="829"/>
      <c r="J13" s="829"/>
      <c r="K13" s="829"/>
      <c r="L13" s="829"/>
      <c r="M13" s="829"/>
      <c r="N13" s="829"/>
      <c r="O13" s="829"/>
      <c r="P13" s="829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</row>
    <row r="14" spans="1:162" s="9" customFormat="1" ht="15" customHeight="1">
      <c r="A14" s="23" t="s">
        <v>31</v>
      </c>
      <c r="B14" s="37"/>
      <c r="C14" s="21"/>
      <c r="D14" s="21"/>
      <c r="E14" s="22"/>
      <c r="F14" s="19"/>
      <c r="G14" s="19"/>
      <c r="H14" s="21"/>
      <c r="I14" s="21"/>
      <c r="J14" s="42"/>
      <c r="K14" s="21"/>
      <c r="L14" s="21"/>
      <c r="M14" s="50"/>
      <c r="N14" s="21"/>
      <c r="O14" s="21"/>
      <c r="P14" s="64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</row>
    <row r="15" spans="1:162" ht="15" customHeight="1">
      <c r="A15" s="838" t="s">
        <v>9</v>
      </c>
      <c r="B15" s="823" t="s">
        <v>156</v>
      </c>
      <c r="C15" s="820" t="s">
        <v>101</v>
      </c>
      <c r="D15" s="13" t="s">
        <v>107</v>
      </c>
      <c r="E15" s="58" t="s">
        <v>30</v>
      </c>
      <c r="F15" s="29">
        <v>757.69</v>
      </c>
      <c r="G15" s="29">
        <v>1.18</v>
      </c>
      <c r="H15" s="29">
        <v>1.18</v>
      </c>
      <c r="I15" s="29">
        <v>80</v>
      </c>
      <c r="J15" s="817">
        <v>6.5490000000000007E-2</v>
      </c>
      <c r="K15" s="29">
        <v>80</v>
      </c>
      <c r="L15" s="29">
        <v>80.010000000000005</v>
      </c>
      <c r="M15" s="816">
        <v>6.5490000000000007E-2</v>
      </c>
      <c r="N15" s="29">
        <v>80.010000000000005</v>
      </c>
      <c r="O15" s="29">
        <v>86</v>
      </c>
      <c r="P15" s="810">
        <v>6.59E-2</v>
      </c>
    </row>
    <row r="16" spans="1:162" ht="15" customHeight="1">
      <c r="A16" s="839"/>
      <c r="B16" s="824"/>
      <c r="C16" s="821"/>
      <c r="D16" s="13" t="s">
        <v>140</v>
      </c>
      <c r="E16" s="58" t="s">
        <v>129</v>
      </c>
      <c r="F16" s="29">
        <v>1.06</v>
      </c>
      <c r="G16" s="29">
        <v>1.06</v>
      </c>
      <c r="H16" s="29">
        <v>1.06</v>
      </c>
      <c r="I16" s="29">
        <v>1.1100000000000001</v>
      </c>
      <c r="J16" s="817"/>
      <c r="K16" s="29">
        <v>1.1100000000000001</v>
      </c>
      <c r="L16" s="29">
        <v>1.17</v>
      </c>
      <c r="M16" s="816"/>
      <c r="N16" s="29">
        <v>1.17</v>
      </c>
      <c r="O16" s="29">
        <v>1.22</v>
      </c>
      <c r="P16" s="811"/>
    </row>
    <row r="17" spans="1:162" ht="27.75" customHeight="1">
      <c r="A17" s="840"/>
      <c r="B17" s="825"/>
      <c r="C17" s="822"/>
      <c r="D17" s="13" t="s">
        <v>176</v>
      </c>
      <c r="E17" s="71" t="s">
        <v>175</v>
      </c>
      <c r="F17" s="29" t="s">
        <v>146</v>
      </c>
      <c r="G17" s="29" t="s">
        <v>146</v>
      </c>
      <c r="H17" s="29"/>
      <c r="I17" s="29"/>
      <c r="J17" s="57"/>
      <c r="K17" s="29"/>
      <c r="L17" s="29"/>
      <c r="M17" s="63"/>
      <c r="N17" s="29">
        <f>N15*P15+N16</f>
        <v>6.4426589999999999</v>
      </c>
      <c r="O17" s="29">
        <f>O15*P15+O16</f>
        <v>6.8873999999999995</v>
      </c>
      <c r="P17" s="812"/>
    </row>
    <row r="18" spans="1:162" s="9" customFormat="1" ht="15" customHeight="1">
      <c r="A18" s="23" t="s">
        <v>32</v>
      </c>
      <c r="B18" s="37"/>
      <c r="C18" s="21"/>
      <c r="D18" s="21"/>
      <c r="E18" s="22"/>
      <c r="F18" s="30"/>
      <c r="G18" s="30"/>
      <c r="H18" s="31"/>
      <c r="I18" s="31"/>
      <c r="J18" s="42"/>
      <c r="K18" s="31"/>
      <c r="L18" s="31"/>
      <c r="M18" s="50"/>
      <c r="N18" s="31"/>
      <c r="O18" s="31"/>
      <c r="P18" s="64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</row>
    <row r="19" spans="1:162" ht="15" customHeight="1">
      <c r="A19" s="826" t="s">
        <v>9</v>
      </c>
      <c r="B19" s="823" t="s">
        <v>156</v>
      </c>
      <c r="C19" s="820" t="s">
        <v>101</v>
      </c>
      <c r="D19" s="13" t="s">
        <v>107</v>
      </c>
      <c r="E19" s="58" t="s">
        <v>30</v>
      </c>
      <c r="F19" s="29">
        <v>757.69</v>
      </c>
      <c r="G19" s="29">
        <v>1.18</v>
      </c>
      <c r="H19" s="29">
        <v>1.18</v>
      </c>
      <c r="I19" s="29">
        <v>80</v>
      </c>
      <c r="J19" s="817">
        <v>6.5490000000000007E-2</v>
      </c>
      <c r="K19" s="29">
        <v>80</v>
      </c>
      <c r="L19" s="29">
        <v>80.010000000000005</v>
      </c>
      <c r="M19" s="816">
        <v>6.5490000000000007E-2</v>
      </c>
      <c r="N19" s="29">
        <v>80.010000000000005</v>
      </c>
      <c r="O19" s="29">
        <v>86</v>
      </c>
      <c r="P19" s="810">
        <v>6.59E-2</v>
      </c>
    </row>
    <row r="20" spans="1:162" ht="15" customHeight="1">
      <c r="A20" s="827"/>
      <c r="B20" s="824"/>
      <c r="C20" s="821"/>
      <c r="D20" s="13" t="s">
        <v>140</v>
      </c>
      <c r="E20" s="58" t="s">
        <v>129</v>
      </c>
      <c r="F20" s="29">
        <v>1.06</v>
      </c>
      <c r="G20" s="29">
        <v>1.06</v>
      </c>
      <c r="H20" s="29">
        <v>1.06</v>
      </c>
      <c r="I20" s="29">
        <v>1.1100000000000001</v>
      </c>
      <c r="J20" s="817"/>
      <c r="K20" s="29">
        <v>1.1100000000000001</v>
      </c>
      <c r="L20" s="29">
        <v>1.17</v>
      </c>
      <c r="M20" s="816"/>
      <c r="N20" s="29">
        <v>1.17</v>
      </c>
      <c r="O20" s="29">
        <v>1.22</v>
      </c>
      <c r="P20" s="811"/>
    </row>
    <row r="21" spans="1:162" ht="29.25" customHeight="1">
      <c r="A21" s="828"/>
      <c r="B21" s="825"/>
      <c r="C21" s="822"/>
      <c r="D21" s="13" t="s">
        <v>176</v>
      </c>
      <c r="E21" s="71" t="s">
        <v>175</v>
      </c>
      <c r="F21" s="29"/>
      <c r="G21" s="29"/>
      <c r="H21" s="29"/>
      <c r="I21" s="29"/>
      <c r="J21" s="57"/>
      <c r="K21" s="29"/>
      <c r="L21" s="29"/>
      <c r="M21" s="63"/>
      <c r="N21" s="29">
        <f>N19*P19+N20</f>
        <v>6.4426589999999999</v>
      </c>
      <c r="O21" s="29">
        <f>O19*P19+O20</f>
        <v>6.8873999999999995</v>
      </c>
      <c r="P21" s="812"/>
    </row>
    <row r="22" spans="1:162" s="8" customFormat="1" ht="15" customHeight="1">
      <c r="A22" s="829" t="s">
        <v>11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  <c r="L22" s="829"/>
      <c r="M22" s="829"/>
      <c r="N22" s="829"/>
      <c r="O22" s="829"/>
      <c r="P22" s="829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</row>
    <row r="23" spans="1:162" s="2" customFormat="1" ht="15" customHeight="1">
      <c r="A23" s="833" t="s">
        <v>9</v>
      </c>
      <c r="B23" s="834" t="s">
        <v>153</v>
      </c>
      <c r="C23" s="810" t="s">
        <v>101</v>
      </c>
      <c r="D23" s="13" t="s">
        <v>107</v>
      </c>
      <c r="E23" s="58" t="s">
        <v>30</v>
      </c>
      <c r="F23" s="28">
        <v>4025.57</v>
      </c>
      <c r="G23" s="28">
        <v>3650</v>
      </c>
      <c r="H23" s="28">
        <v>3450</v>
      </c>
      <c r="I23" s="28">
        <v>3685</v>
      </c>
      <c r="J23" s="833">
        <v>5.8999999999999997E-2</v>
      </c>
      <c r="K23" s="28">
        <v>3685</v>
      </c>
      <c r="L23" s="28">
        <v>4045</v>
      </c>
      <c r="M23" s="809">
        <v>5.8999999999999997E-2</v>
      </c>
      <c r="N23" s="28">
        <v>3960</v>
      </c>
      <c r="O23" s="28">
        <v>4160</v>
      </c>
      <c r="P23" s="842">
        <v>6.1499999999999999E-2</v>
      </c>
      <c r="Q23" s="53"/>
    </row>
    <row r="24" spans="1:162" s="2" customFormat="1" ht="15" customHeight="1">
      <c r="A24" s="833"/>
      <c r="B24" s="834"/>
      <c r="C24" s="811"/>
      <c r="D24" s="13" t="s">
        <v>140</v>
      </c>
      <c r="E24" s="58" t="s">
        <v>129</v>
      </c>
      <c r="F24" s="28">
        <v>22.6</v>
      </c>
      <c r="G24" s="28">
        <v>29.19</v>
      </c>
      <c r="H24" s="28">
        <v>28.71</v>
      </c>
      <c r="I24" s="28">
        <v>28.71</v>
      </c>
      <c r="J24" s="833"/>
      <c r="K24" s="28">
        <v>28.71</v>
      </c>
      <c r="L24" s="28">
        <v>30.46</v>
      </c>
      <c r="M24" s="809"/>
      <c r="N24" s="28">
        <v>32.46</v>
      </c>
      <c r="O24" s="28">
        <v>34</v>
      </c>
      <c r="P24" s="843"/>
    </row>
    <row r="25" spans="1:162" s="2" customFormat="1" ht="25.5">
      <c r="A25" s="833"/>
      <c r="B25" s="834"/>
      <c r="C25" s="812"/>
      <c r="D25" s="13" t="s">
        <v>176</v>
      </c>
      <c r="E25" s="71" t="s">
        <v>175</v>
      </c>
      <c r="F25" s="28"/>
      <c r="G25" s="28"/>
      <c r="H25" s="28"/>
      <c r="I25" s="28"/>
      <c r="J25" s="58"/>
      <c r="K25" s="28"/>
      <c r="L25" s="28"/>
      <c r="M25" s="76"/>
      <c r="N25" s="29">
        <f>N23*P23+N24</f>
        <v>276</v>
      </c>
      <c r="O25" s="29">
        <f>O23*P23+O24</f>
        <v>289.84000000000003</v>
      </c>
      <c r="P25" s="844"/>
    </row>
    <row r="26" spans="1:162" s="2" customFormat="1" ht="15" customHeight="1">
      <c r="A26" s="833"/>
      <c r="B26" s="834"/>
      <c r="C26" s="833" t="s">
        <v>102</v>
      </c>
      <c r="D26" s="13" t="s">
        <v>107</v>
      </c>
      <c r="E26" s="58" t="s">
        <v>30</v>
      </c>
      <c r="F26" s="28">
        <v>4025.57</v>
      </c>
      <c r="G26" s="28">
        <v>3650</v>
      </c>
      <c r="H26" s="28">
        <v>3450</v>
      </c>
      <c r="I26" s="28">
        <v>3685</v>
      </c>
      <c r="J26" s="833"/>
      <c r="K26" s="28">
        <v>3685</v>
      </c>
      <c r="L26" s="28">
        <v>4045</v>
      </c>
      <c r="M26" s="809"/>
      <c r="N26" s="28">
        <v>0</v>
      </c>
      <c r="O26" s="28">
        <v>0</v>
      </c>
      <c r="P26" s="842"/>
    </row>
    <row r="27" spans="1:162" s="2" customFormat="1" ht="15" customHeight="1">
      <c r="A27" s="833"/>
      <c r="B27" s="834"/>
      <c r="C27" s="833"/>
      <c r="D27" s="13" t="s">
        <v>140</v>
      </c>
      <c r="E27" s="58" t="s">
        <v>129</v>
      </c>
      <c r="F27" s="28">
        <v>22.6</v>
      </c>
      <c r="G27" s="28">
        <v>29.19</v>
      </c>
      <c r="H27" s="28">
        <v>28.7</v>
      </c>
      <c r="I27" s="28">
        <v>28.71</v>
      </c>
      <c r="J27" s="833"/>
      <c r="K27" s="28">
        <v>28.71</v>
      </c>
      <c r="L27" s="28">
        <v>30.46</v>
      </c>
      <c r="M27" s="809"/>
      <c r="N27" s="28">
        <v>0</v>
      </c>
      <c r="O27" s="28">
        <v>0</v>
      </c>
      <c r="P27" s="843"/>
    </row>
    <row r="28" spans="1:162" s="2" customFormat="1" ht="15" customHeight="1">
      <c r="A28" s="833"/>
      <c r="B28" s="834"/>
      <c r="C28" s="833"/>
      <c r="D28" s="13" t="s">
        <v>131</v>
      </c>
      <c r="E28" s="58" t="s">
        <v>129</v>
      </c>
      <c r="F28" s="28"/>
      <c r="G28" s="28"/>
      <c r="H28" s="28">
        <v>266.76</v>
      </c>
      <c r="I28" s="28">
        <v>282.98</v>
      </c>
      <c r="J28" s="833"/>
      <c r="K28" s="28">
        <v>282.98</v>
      </c>
      <c r="L28" s="28">
        <v>309.56</v>
      </c>
      <c r="M28" s="809"/>
      <c r="N28" s="28">
        <v>0</v>
      </c>
      <c r="O28" s="28">
        <v>0</v>
      </c>
      <c r="P28" s="844"/>
    </row>
    <row r="29" spans="1:162" s="2" customFormat="1" ht="15" customHeight="1">
      <c r="A29" s="810" t="s">
        <v>10</v>
      </c>
      <c r="B29" s="823" t="s">
        <v>158</v>
      </c>
      <c r="C29" s="810" t="s">
        <v>101</v>
      </c>
      <c r="D29" s="13" t="s">
        <v>107</v>
      </c>
      <c r="E29" s="58" t="s">
        <v>30</v>
      </c>
      <c r="F29" s="28">
        <v>0</v>
      </c>
      <c r="G29" s="28">
        <v>0</v>
      </c>
      <c r="H29" s="28">
        <v>0</v>
      </c>
      <c r="I29" s="28">
        <v>0</v>
      </c>
      <c r="J29" s="58">
        <v>0</v>
      </c>
      <c r="K29" s="28">
        <v>0</v>
      </c>
      <c r="L29" s="28">
        <v>0</v>
      </c>
      <c r="M29" s="809"/>
      <c r="N29" s="28">
        <v>3951</v>
      </c>
      <c r="O29" s="28">
        <v>4235</v>
      </c>
      <c r="P29" s="842">
        <v>6.08E-2</v>
      </c>
    </row>
    <row r="30" spans="1:162" s="2" customFormat="1" ht="15" customHeight="1">
      <c r="A30" s="811"/>
      <c r="B30" s="824"/>
      <c r="C30" s="811"/>
      <c r="D30" s="13" t="s">
        <v>140</v>
      </c>
      <c r="E30" s="58" t="s">
        <v>129</v>
      </c>
      <c r="F30" s="28">
        <v>0</v>
      </c>
      <c r="G30" s="28">
        <v>0</v>
      </c>
      <c r="H30" s="28">
        <v>0</v>
      </c>
      <c r="I30" s="28">
        <v>0</v>
      </c>
      <c r="J30" s="58">
        <v>0</v>
      </c>
      <c r="K30" s="28">
        <v>0</v>
      </c>
      <c r="L30" s="28">
        <v>0</v>
      </c>
      <c r="M30" s="809"/>
      <c r="N30" s="28">
        <v>30.46</v>
      </c>
      <c r="O30" s="28">
        <v>32.299999999999997</v>
      </c>
      <c r="P30" s="843"/>
    </row>
    <row r="31" spans="1:162" s="2" customFormat="1" ht="25.5">
      <c r="A31" s="811"/>
      <c r="B31" s="824"/>
      <c r="C31" s="812"/>
      <c r="D31" s="13" t="s">
        <v>176</v>
      </c>
      <c r="E31" s="71" t="s">
        <v>175</v>
      </c>
      <c r="F31" s="28"/>
      <c r="G31" s="28"/>
      <c r="H31" s="28"/>
      <c r="I31" s="28"/>
      <c r="J31" s="58"/>
      <c r="K31" s="28"/>
      <c r="L31" s="28"/>
      <c r="M31" s="76"/>
      <c r="N31" s="29">
        <f>N29*P29+N30</f>
        <v>270.68079999999998</v>
      </c>
      <c r="O31" s="29">
        <f>O29*P29+O30</f>
        <v>289.78800000000001</v>
      </c>
      <c r="P31" s="844"/>
    </row>
    <row r="32" spans="1:162" s="2" customFormat="1" ht="15" customHeight="1">
      <c r="A32" s="811"/>
      <c r="B32" s="824"/>
      <c r="C32" s="810" t="s">
        <v>102</v>
      </c>
      <c r="D32" s="13" t="s">
        <v>107</v>
      </c>
      <c r="E32" s="58" t="s">
        <v>30</v>
      </c>
      <c r="F32" s="28">
        <v>0</v>
      </c>
      <c r="G32" s="28">
        <v>0</v>
      </c>
      <c r="H32" s="28">
        <v>0</v>
      </c>
      <c r="I32" s="28">
        <v>0</v>
      </c>
      <c r="J32" s="58">
        <v>0</v>
      </c>
      <c r="K32" s="28">
        <v>0</v>
      </c>
      <c r="L32" s="28">
        <v>0</v>
      </c>
      <c r="M32" s="809"/>
      <c r="N32" s="28">
        <v>3951</v>
      </c>
      <c r="O32" s="28">
        <v>4235</v>
      </c>
      <c r="P32" s="842"/>
    </row>
    <row r="33" spans="1:162" s="2" customFormat="1" ht="15" customHeight="1">
      <c r="A33" s="811"/>
      <c r="B33" s="824"/>
      <c r="C33" s="811"/>
      <c r="D33" s="13" t="s">
        <v>140</v>
      </c>
      <c r="E33" s="58" t="s">
        <v>129</v>
      </c>
      <c r="F33" s="28">
        <v>0</v>
      </c>
      <c r="G33" s="28">
        <v>0</v>
      </c>
      <c r="H33" s="28">
        <v>0</v>
      </c>
      <c r="I33" s="28">
        <v>0</v>
      </c>
      <c r="J33" s="58">
        <v>0</v>
      </c>
      <c r="K33" s="28">
        <v>0</v>
      </c>
      <c r="L33" s="28">
        <v>0</v>
      </c>
      <c r="M33" s="809"/>
      <c r="N33" s="28">
        <v>30.46</v>
      </c>
      <c r="O33" s="28">
        <v>32.299999999999997</v>
      </c>
      <c r="P33" s="843"/>
    </row>
    <row r="34" spans="1:162" s="2" customFormat="1" ht="25.5">
      <c r="A34" s="812"/>
      <c r="B34" s="825"/>
      <c r="C34" s="812"/>
      <c r="D34" s="77" t="s">
        <v>176</v>
      </c>
      <c r="E34" s="71" t="s">
        <v>175</v>
      </c>
      <c r="F34" s="28"/>
      <c r="G34" s="28"/>
      <c r="H34" s="28"/>
      <c r="I34" s="28"/>
      <c r="J34" s="58"/>
      <c r="K34" s="28"/>
      <c r="L34" s="28"/>
      <c r="M34" s="76"/>
      <c r="N34" s="78">
        <f>N32*P32+N33</f>
        <v>30.46</v>
      </c>
      <c r="O34" s="78">
        <f>O32*P32+O33</f>
        <v>32.299999999999997</v>
      </c>
      <c r="P34" s="844"/>
    </row>
    <row r="35" spans="1:162" s="8" customFormat="1" ht="15" customHeight="1">
      <c r="A35" s="829" t="s">
        <v>16</v>
      </c>
      <c r="B35" s="829"/>
      <c r="C35" s="829"/>
      <c r="D35" s="829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  <c r="P35" s="829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</row>
    <row r="36" spans="1:162" s="9" customFormat="1" ht="15" customHeight="1">
      <c r="A36" s="23" t="s">
        <v>44</v>
      </c>
      <c r="B36" s="37"/>
      <c r="C36" s="21"/>
      <c r="D36" s="21"/>
      <c r="E36" s="22"/>
      <c r="F36" s="19"/>
      <c r="G36" s="19"/>
      <c r="H36" s="21"/>
      <c r="I36" s="21"/>
      <c r="J36" s="42"/>
      <c r="K36" s="21"/>
      <c r="L36" s="21"/>
      <c r="M36" s="50"/>
      <c r="N36" s="21"/>
      <c r="O36" s="21"/>
      <c r="P36" s="64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</row>
    <row r="37" spans="1:162" ht="15" customHeight="1">
      <c r="A37" s="826" t="s">
        <v>9</v>
      </c>
      <c r="B37" s="830" t="s">
        <v>152</v>
      </c>
      <c r="C37" s="826" t="s">
        <v>101</v>
      </c>
      <c r="D37" s="13" t="s">
        <v>107</v>
      </c>
      <c r="E37" s="58" t="s">
        <v>30</v>
      </c>
      <c r="F37" s="29">
        <v>2216.54</v>
      </c>
      <c r="G37" s="29">
        <v>2688</v>
      </c>
      <c r="H37" s="29">
        <v>2688</v>
      </c>
      <c r="I37" s="29">
        <v>2800.9</v>
      </c>
      <c r="J37" s="817">
        <v>5.6649999999999999E-2</v>
      </c>
      <c r="K37" s="29">
        <v>2800.9</v>
      </c>
      <c r="L37" s="29">
        <v>2860</v>
      </c>
      <c r="M37" s="816">
        <v>5.6649999999999999E-2</v>
      </c>
      <c r="N37" s="29">
        <v>2808</v>
      </c>
      <c r="O37" s="29">
        <v>2970</v>
      </c>
      <c r="P37" s="810">
        <v>5.9400000000000001E-2</v>
      </c>
    </row>
    <row r="38" spans="1:162" ht="15" customHeight="1">
      <c r="A38" s="827"/>
      <c r="B38" s="831"/>
      <c r="C38" s="827"/>
      <c r="D38" s="13" t="s">
        <v>140</v>
      </c>
      <c r="E38" s="58" t="s">
        <v>129</v>
      </c>
      <c r="F38" s="29">
        <v>30.36</v>
      </c>
      <c r="G38" s="29">
        <v>38.369999999999997</v>
      </c>
      <c r="H38" s="29">
        <v>38.369999999999997</v>
      </c>
      <c r="I38" s="29">
        <v>41.5</v>
      </c>
      <c r="J38" s="817"/>
      <c r="K38" s="29">
        <v>41.5</v>
      </c>
      <c r="L38" s="29">
        <v>45.22</v>
      </c>
      <c r="M38" s="816"/>
      <c r="N38" s="29">
        <v>45.22</v>
      </c>
      <c r="O38" s="29">
        <v>48.17</v>
      </c>
      <c r="P38" s="811"/>
    </row>
    <row r="39" spans="1:162" ht="25.5">
      <c r="A39" s="828"/>
      <c r="B39" s="832"/>
      <c r="C39" s="828"/>
      <c r="D39" s="13" t="s">
        <v>176</v>
      </c>
      <c r="E39" s="71" t="s">
        <v>175</v>
      </c>
      <c r="F39" s="29"/>
      <c r="G39" s="29"/>
      <c r="H39" s="29"/>
      <c r="I39" s="29"/>
      <c r="J39" s="57"/>
      <c r="K39" s="29"/>
      <c r="L39" s="29"/>
      <c r="M39" s="63"/>
      <c r="N39" s="29">
        <f>N37*P37+N38</f>
        <v>212.01519999999999</v>
      </c>
      <c r="O39" s="29">
        <f>O37*P37+O38</f>
        <v>224.58800000000002</v>
      </c>
      <c r="P39" s="812"/>
    </row>
    <row r="40" spans="1:162" s="9" customFormat="1" ht="15" customHeight="1">
      <c r="A40" s="23" t="s">
        <v>45</v>
      </c>
      <c r="B40" s="37"/>
      <c r="C40" s="21"/>
      <c r="D40" s="21"/>
      <c r="E40" s="22"/>
      <c r="F40" s="73"/>
      <c r="G40" s="73"/>
      <c r="H40" s="73"/>
      <c r="I40" s="73"/>
      <c r="J40" s="42"/>
      <c r="K40" s="73"/>
      <c r="L40" s="73"/>
      <c r="M40" s="50"/>
      <c r="N40" s="73"/>
      <c r="O40" s="73"/>
      <c r="P40" s="64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</row>
    <row r="41" spans="1:162" ht="15" customHeight="1">
      <c r="A41" s="820" t="s">
        <v>9</v>
      </c>
      <c r="B41" s="830" t="s">
        <v>159</v>
      </c>
      <c r="C41" s="817" t="s">
        <v>102</v>
      </c>
      <c r="D41" s="13" t="s">
        <v>107</v>
      </c>
      <c r="E41" s="58" t="s">
        <v>30</v>
      </c>
      <c r="F41" s="29">
        <v>4012</v>
      </c>
      <c r="G41" s="29">
        <v>4012</v>
      </c>
      <c r="H41" s="29">
        <v>4012</v>
      </c>
      <c r="I41" s="29">
        <v>4180.5</v>
      </c>
      <c r="J41" s="817"/>
      <c r="K41" s="29">
        <v>4176.24</v>
      </c>
      <c r="L41" s="29">
        <v>4560</v>
      </c>
      <c r="M41" s="816"/>
      <c r="N41" s="29">
        <v>4560</v>
      </c>
      <c r="O41" s="29">
        <v>4810</v>
      </c>
      <c r="P41" s="810"/>
    </row>
    <row r="42" spans="1:162" ht="15" customHeight="1">
      <c r="A42" s="821"/>
      <c r="B42" s="831"/>
      <c r="C42" s="817"/>
      <c r="D42" s="13" t="s">
        <v>140</v>
      </c>
      <c r="E42" s="58" t="s">
        <v>129</v>
      </c>
      <c r="F42" s="29">
        <v>8.3699999999999992</v>
      </c>
      <c r="G42" s="29">
        <v>10.5</v>
      </c>
      <c r="H42" s="29">
        <v>9.42</v>
      </c>
      <c r="I42" s="29">
        <v>9.68</v>
      </c>
      <c r="J42" s="817"/>
      <c r="K42" s="29">
        <v>9.68</v>
      </c>
      <c r="L42" s="29">
        <v>10.75</v>
      </c>
      <c r="M42" s="816"/>
      <c r="N42" s="29">
        <v>9.65</v>
      </c>
      <c r="O42" s="29">
        <v>10.220000000000001</v>
      </c>
      <c r="P42" s="811"/>
    </row>
    <row r="43" spans="1:162" ht="15" customHeight="1">
      <c r="A43" s="821"/>
      <c r="B43" s="831"/>
      <c r="C43" s="817"/>
      <c r="D43" s="13" t="s">
        <v>131</v>
      </c>
      <c r="E43" s="58" t="s">
        <v>129</v>
      </c>
      <c r="F43" s="29"/>
      <c r="G43" s="29"/>
      <c r="H43" s="29">
        <v>291.18</v>
      </c>
      <c r="I43" s="29">
        <v>303.27</v>
      </c>
      <c r="J43" s="817"/>
      <c r="K43" s="29">
        <v>303.27</v>
      </c>
      <c r="L43" s="29">
        <v>331.32</v>
      </c>
      <c r="M43" s="816"/>
      <c r="N43" s="29">
        <f>N41*P41+N42</f>
        <v>9.65</v>
      </c>
      <c r="O43" s="29">
        <f>O41*P41+O42</f>
        <v>10.220000000000001</v>
      </c>
      <c r="P43" s="812"/>
    </row>
    <row r="44" spans="1:162" ht="15" customHeight="1">
      <c r="A44" s="821"/>
      <c r="B44" s="831"/>
      <c r="C44" s="826" t="s">
        <v>101</v>
      </c>
      <c r="D44" s="13" t="s">
        <v>107</v>
      </c>
      <c r="E44" s="58" t="s">
        <v>30</v>
      </c>
      <c r="F44" s="29">
        <v>4012</v>
      </c>
      <c r="G44" s="29">
        <v>4012</v>
      </c>
      <c r="H44" s="29">
        <v>4012</v>
      </c>
      <c r="I44" s="29">
        <v>4180.5</v>
      </c>
      <c r="J44" s="826">
        <v>5.2240000000000002E-2</v>
      </c>
      <c r="K44" s="29">
        <v>4180.5</v>
      </c>
      <c r="L44" s="29">
        <v>4560</v>
      </c>
      <c r="M44" s="816">
        <v>5.2240000000000002E-2</v>
      </c>
      <c r="N44" s="29">
        <v>4126</v>
      </c>
      <c r="O44" s="29">
        <v>4320</v>
      </c>
      <c r="P44" s="810"/>
    </row>
    <row r="45" spans="1:162" ht="15" customHeight="1">
      <c r="A45" s="821"/>
      <c r="B45" s="831"/>
      <c r="C45" s="827"/>
      <c r="D45" s="13" t="s">
        <v>140</v>
      </c>
      <c r="E45" s="58" t="s">
        <v>129</v>
      </c>
      <c r="F45" s="29">
        <v>8.3699999999999992</v>
      </c>
      <c r="G45" s="29">
        <v>10.5</v>
      </c>
      <c r="H45" s="29">
        <v>9.42</v>
      </c>
      <c r="I45" s="29">
        <v>9.68</v>
      </c>
      <c r="J45" s="827"/>
      <c r="K45" s="29">
        <v>9.68</v>
      </c>
      <c r="L45" s="29">
        <v>10.75</v>
      </c>
      <c r="M45" s="816"/>
      <c r="N45" s="29">
        <v>9.65</v>
      </c>
      <c r="O45" s="29">
        <v>10.220000000000001</v>
      </c>
      <c r="P45" s="811"/>
    </row>
    <row r="46" spans="1:162" ht="15" customHeight="1">
      <c r="A46" s="822"/>
      <c r="B46" s="832"/>
      <c r="C46" s="828"/>
      <c r="D46" s="13" t="s">
        <v>176</v>
      </c>
      <c r="E46" s="71" t="s">
        <v>175</v>
      </c>
      <c r="F46" s="29"/>
      <c r="G46" s="29"/>
      <c r="H46" s="29"/>
      <c r="I46" s="29"/>
      <c r="J46" s="828"/>
      <c r="K46" s="29"/>
      <c r="L46" s="29"/>
      <c r="M46" s="63"/>
      <c r="N46" s="29">
        <f>N44*P44+N45</f>
        <v>9.65</v>
      </c>
      <c r="O46" s="29">
        <f>O44*P44+O45</f>
        <v>10.220000000000001</v>
      </c>
      <c r="P46" s="812"/>
    </row>
    <row r="47" spans="1:162" ht="15" customHeight="1">
      <c r="A47" s="826" t="s">
        <v>10</v>
      </c>
      <c r="B47" s="830" t="s">
        <v>152</v>
      </c>
      <c r="C47" s="826" t="s">
        <v>101</v>
      </c>
      <c r="D47" s="13" t="s">
        <v>107</v>
      </c>
      <c r="E47" s="58" t="s">
        <v>30</v>
      </c>
      <c r="F47" s="29">
        <v>4012</v>
      </c>
      <c r="G47" s="29">
        <v>4012</v>
      </c>
      <c r="H47" s="29">
        <v>4012</v>
      </c>
      <c r="I47" s="29">
        <v>4180.5</v>
      </c>
      <c r="J47" s="826">
        <v>5.9299999999999999E-2</v>
      </c>
      <c r="K47" s="29">
        <v>4180.5</v>
      </c>
      <c r="L47" s="29">
        <v>4190</v>
      </c>
      <c r="M47" s="816">
        <v>5.9299999999999999E-2</v>
      </c>
      <c r="N47" s="29">
        <v>4190</v>
      </c>
      <c r="O47" s="29">
        <v>4440</v>
      </c>
      <c r="P47" s="810"/>
    </row>
    <row r="48" spans="1:162" ht="15" customHeight="1">
      <c r="A48" s="827"/>
      <c r="B48" s="831"/>
      <c r="C48" s="827"/>
      <c r="D48" s="13" t="s">
        <v>140</v>
      </c>
      <c r="E48" s="58" t="s">
        <v>129</v>
      </c>
      <c r="F48" s="29">
        <v>8.3699999999999992</v>
      </c>
      <c r="G48" s="29">
        <v>15.06</v>
      </c>
      <c r="H48" s="29">
        <v>15.06</v>
      </c>
      <c r="I48" s="29">
        <v>15.69</v>
      </c>
      <c r="J48" s="827"/>
      <c r="K48" s="29">
        <v>15.69</v>
      </c>
      <c r="L48" s="29">
        <v>16.5</v>
      </c>
      <c r="M48" s="816"/>
      <c r="N48" s="29">
        <v>16.5</v>
      </c>
      <c r="O48" s="29">
        <v>17.100000000000001</v>
      </c>
      <c r="P48" s="811"/>
    </row>
    <row r="49" spans="1:162" ht="25.5">
      <c r="A49" s="828"/>
      <c r="B49" s="832"/>
      <c r="C49" s="828"/>
      <c r="D49" s="72" t="s">
        <v>176</v>
      </c>
      <c r="E49" s="71" t="s">
        <v>175</v>
      </c>
      <c r="F49" s="29"/>
      <c r="G49" s="29"/>
      <c r="H49" s="29"/>
      <c r="I49" s="29"/>
      <c r="J49" s="828"/>
      <c r="K49" s="29"/>
      <c r="L49" s="29"/>
      <c r="M49" s="63"/>
      <c r="N49" s="29">
        <f>N47*P47+N48</f>
        <v>16.5</v>
      </c>
      <c r="O49" s="29">
        <f>O47*P47+O48</f>
        <v>17.100000000000001</v>
      </c>
      <c r="P49" s="812"/>
    </row>
    <row r="50" spans="1:162" s="9" customFormat="1" ht="15" customHeight="1">
      <c r="A50" s="23" t="s">
        <v>46</v>
      </c>
      <c r="B50" s="37"/>
      <c r="C50" s="14"/>
      <c r="D50" s="13"/>
      <c r="E50" s="71"/>
      <c r="F50" s="22"/>
      <c r="G50" s="22"/>
      <c r="H50" s="22"/>
      <c r="I50" s="22"/>
      <c r="J50" s="42"/>
      <c r="K50" s="22"/>
      <c r="L50" s="22"/>
      <c r="M50" s="50"/>
      <c r="N50" s="29">
        <f>N47*P47+N48</f>
        <v>16.5</v>
      </c>
      <c r="O50" s="29">
        <f>O47*P47+O48</f>
        <v>17.100000000000001</v>
      </c>
      <c r="P50" s="64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</row>
    <row r="51" spans="1:162" ht="15" customHeight="1">
      <c r="A51" s="826" t="s">
        <v>9</v>
      </c>
      <c r="B51" s="830" t="s">
        <v>147</v>
      </c>
      <c r="C51" s="826" t="s">
        <v>101</v>
      </c>
      <c r="D51" s="13" t="s">
        <v>107</v>
      </c>
      <c r="E51" s="58" t="s">
        <v>30</v>
      </c>
      <c r="F51" s="57">
        <v>0</v>
      </c>
      <c r="G51" s="57">
        <v>0</v>
      </c>
      <c r="H51" s="29">
        <v>3063.8</v>
      </c>
      <c r="I51" s="29">
        <v>3400</v>
      </c>
      <c r="J51" s="826">
        <v>5.0599999999999999E-2</v>
      </c>
      <c r="K51" s="29">
        <v>3400</v>
      </c>
      <c r="L51" s="29">
        <v>3730</v>
      </c>
      <c r="M51" s="816">
        <v>5.0599999999999999E-2</v>
      </c>
      <c r="N51" s="29">
        <v>3456</v>
      </c>
      <c r="O51" s="29">
        <v>3650</v>
      </c>
      <c r="P51" s="810"/>
    </row>
    <row r="52" spans="1:162" ht="15" customHeight="1">
      <c r="A52" s="827"/>
      <c r="B52" s="831"/>
      <c r="C52" s="827"/>
      <c r="D52" s="13" t="s">
        <v>140</v>
      </c>
      <c r="E52" s="58" t="s">
        <v>129</v>
      </c>
      <c r="F52" s="57">
        <v>0</v>
      </c>
      <c r="G52" s="57">
        <v>0</v>
      </c>
      <c r="H52" s="29">
        <v>43.39</v>
      </c>
      <c r="I52" s="29">
        <v>45.64</v>
      </c>
      <c r="J52" s="827"/>
      <c r="K52" s="29">
        <v>45.64</v>
      </c>
      <c r="L52" s="29">
        <v>46.33</v>
      </c>
      <c r="M52" s="816"/>
      <c r="N52" s="29">
        <v>46.33</v>
      </c>
      <c r="O52" s="29">
        <v>47.37</v>
      </c>
      <c r="P52" s="811"/>
    </row>
    <row r="53" spans="1:162" ht="25.5">
      <c r="A53" s="828"/>
      <c r="B53" s="832"/>
      <c r="C53" s="828"/>
      <c r="D53" s="13" t="s">
        <v>176</v>
      </c>
      <c r="E53" s="71" t="s">
        <v>175</v>
      </c>
      <c r="F53" s="57"/>
      <c r="G53" s="57"/>
      <c r="H53" s="29"/>
      <c r="I53" s="29"/>
      <c r="J53" s="828"/>
      <c r="K53" s="29"/>
      <c r="L53" s="29"/>
      <c r="M53" s="63"/>
      <c r="N53" s="29">
        <f>N51*P51+N52</f>
        <v>46.33</v>
      </c>
      <c r="O53" s="29">
        <f>O51*P51+O52</f>
        <v>47.37</v>
      </c>
      <c r="P53" s="812"/>
    </row>
    <row r="54" spans="1:162" ht="15" customHeight="1">
      <c r="A54" s="826" t="s">
        <v>10</v>
      </c>
      <c r="B54" s="830" t="s">
        <v>152</v>
      </c>
      <c r="C54" s="826" t="s">
        <v>101</v>
      </c>
      <c r="D54" s="13" t="s">
        <v>107</v>
      </c>
      <c r="E54" s="58" t="s">
        <v>30</v>
      </c>
      <c r="F54" s="29">
        <v>1409.68</v>
      </c>
      <c r="G54" s="29">
        <v>3363</v>
      </c>
      <c r="H54" s="29">
        <v>3363</v>
      </c>
      <c r="I54" s="29">
        <v>3504.25</v>
      </c>
      <c r="J54" s="826">
        <v>5.7950000000000002E-2</v>
      </c>
      <c r="K54" s="29">
        <v>3504.25</v>
      </c>
      <c r="L54" s="29">
        <v>3420</v>
      </c>
      <c r="M54" s="816">
        <v>5.7950000000000002E-2</v>
      </c>
      <c r="N54" s="29">
        <v>3415</v>
      </c>
      <c r="O54" s="29">
        <v>3610</v>
      </c>
      <c r="P54" s="810"/>
    </row>
    <row r="55" spans="1:162" ht="15" customHeight="1">
      <c r="A55" s="827"/>
      <c r="B55" s="831"/>
      <c r="C55" s="827"/>
      <c r="D55" s="13" t="s">
        <v>140</v>
      </c>
      <c r="E55" s="58" t="s">
        <v>129</v>
      </c>
      <c r="F55" s="29">
        <v>29.57</v>
      </c>
      <c r="G55" s="29">
        <v>33.67</v>
      </c>
      <c r="H55" s="29">
        <v>33.67</v>
      </c>
      <c r="I55" s="29">
        <v>35.090000000000003</v>
      </c>
      <c r="J55" s="827"/>
      <c r="K55" s="29">
        <v>35.090000000000003</v>
      </c>
      <c r="L55" s="29">
        <v>39.25</v>
      </c>
      <c r="M55" s="816"/>
      <c r="N55" s="29">
        <v>39.25</v>
      </c>
      <c r="O55" s="29">
        <v>41.44</v>
      </c>
      <c r="P55" s="811"/>
    </row>
    <row r="56" spans="1:162" ht="25.5">
      <c r="A56" s="828"/>
      <c r="B56" s="832"/>
      <c r="C56" s="828"/>
      <c r="D56" s="13" t="s">
        <v>176</v>
      </c>
      <c r="E56" s="71" t="s">
        <v>175</v>
      </c>
      <c r="F56" s="29"/>
      <c r="G56" s="29"/>
      <c r="H56" s="29"/>
      <c r="I56" s="29"/>
      <c r="J56" s="828"/>
      <c r="K56" s="29"/>
      <c r="L56" s="29"/>
      <c r="M56" s="63"/>
      <c r="N56" s="29">
        <f>N54*P54+N55</f>
        <v>39.25</v>
      </c>
      <c r="O56" s="29">
        <f>O54*P54+O55</f>
        <v>41.44</v>
      </c>
      <c r="P56" s="812"/>
    </row>
    <row r="57" spans="1:162" ht="15" customHeight="1">
      <c r="A57" s="826" t="s">
        <v>27</v>
      </c>
      <c r="B57" s="830" t="s">
        <v>127</v>
      </c>
      <c r="C57" s="826" t="s">
        <v>101</v>
      </c>
      <c r="D57" s="13" t="s">
        <v>107</v>
      </c>
      <c r="E57" s="58" t="s">
        <v>30</v>
      </c>
      <c r="F57" s="57">
        <v>0</v>
      </c>
      <c r="G57" s="57">
        <v>0</v>
      </c>
      <c r="H57" s="29">
        <v>3363</v>
      </c>
      <c r="I57" s="29">
        <v>3400</v>
      </c>
      <c r="J57" s="826">
        <v>5.5300000000000002E-2</v>
      </c>
      <c r="K57" s="29">
        <v>3400</v>
      </c>
      <c r="L57" s="29">
        <f>L51</f>
        <v>3730</v>
      </c>
      <c r="M57" s="816">
        <v>5.5300000000000002E-2</v>
      </c>
      <c r="N57" s="29">
        <v>3663</v>
      </c>
      <c r="O57" s="29">
        <v>3860</v>
      </c>
      <c r="P57" s="810"/>
    </row>
    <row r="58" spans="1:162" ht="15" customHeight="1">
      <c r="A58" s="827"/>
      <c r="B58" s="831"/>
      <c r="C58" s="827"/>
      <c r="D58" s="13" t="s">
        <v>140</v>
      </c>
      <c r="E58" s="58" t="s">
        <v>129</v>
      </c>
      <c r="F58" s="57">
        <v>0</v>
      </c>
      <c r="G58" s="57">
        <v>0</v>
      </c>
      <c r="H58" s="29">
        <v>43.39</v>
      </c>
      <c r="I58" s="29">
        <v>45.64</v>
      </c>
      <c r="J58" s="827"/>
      <c r="K58" s="29">
        <v>45.64</v>
      </c>
      <c r="L58" s="29">
        <v>46.33</v>
      </c>
      <c r="M58" s="816"/>
      <c r="N58" s="29">
        <v>46.33</v>
      </c>
      <c r="O58" s="29">
        <v>47.37</v>
      </c>
      <c r="P58" s="811"/>
    </row>
    <row r="59" spans="1:162" ht="25.5">
      <c r="A59" s="828"/>
      <c r="B59" s="832"/>
      <c r="C59" s="828"/>
      <c r="D59" s="13" t="s">
        <v>176</v>
      </c>
      <c r="E59" s="71" t="s">
        <v>175</v>
      </c>
      <c r="F59" s="57"/>
      <c r="G59" s="57"/>
      <c r="H59" s="29"/>
      <c r="I59" s="29"/>
      <c r="J59" s="828"/>
      <c r="K59" s="29"/>
      <c r="L59" s="29"/>
      <c r="M59" s="63"/>
      <c r="N59" s="29">
        <f>N57*P57+N58</f>
        <v>46.33</v>
      </c>
      <c r="O59" s="29">
        <f>O57*P57+O58</f>
        <v>47.37</v>
      </c>
      <c r="P59" s="812"/>
    </row>
    <row r="60" spans="1:162" ht="15" customHeight="1">
      <c r="A60" s="826" t="s">
        <v>33</v>
      </c>
      <c r="B60" s="830" t="s">
        <v>168</v>
      </c>
      <c r="C60" s="826" t="s">
        <v>101</v>
      </c>
      <c r="D60" s="13" t="s">
        <v>107</v>
      </c>
      <c r="E60" s="58" t="s">
        <v>30</v>
      </c>
      <c r="F60" s="57">
        <v>0</v>
      </c>
      <c r="G60" s="57">
        <v>0</v>
      </c>
      <c r="H60" s="29">
        <v>0</v>
      </c>
      <c r="I60" s="29">
        <v>0</v>
      </c>
      <c r="J60" s="826">
        <v>0</v>
      </c>
      <c r="K60" s="29">
        <v>0</v>
      </c>
      <c r="L60" s="29">
        <v>0</v>
      </c>
      <c r="M60" s="816">
        <v>0</v>
      </c>
      <c r="N60" s="29">
        <v>3730</v>
      </c>
      <c r="O60" s="29">
        <v>3970</v>
      </c>
      <c r="P60" s="810"/>
    </row>
    <row r="61" spans="1:162" ht="15" customHeight="1">
      <c r="A61" s="827"/>
      <c r="B61" s="831"/>
      <c r="C61" s="827"/>
      <c r="D61" s="13" t="s">
        <v>140</v>
      </c>
      <c r="E61" s="58" t="s">
        <v>129</v>
      </c>
      <c r="F61" s="57">
        <v>0</v>
      </c>
      <c r="G61" s="57">
        <v>0</v>
      </c>
      <c r="H61" s="29">
        <v>0</v>
      </c>
      <c r="I61" s="29">
        <v>0</v>
      </c>
      <c r="J61" s="827"/>
      <c r="K61" s="29">
        <v>0</v>
      </c>
      <c r="L61" s="29">
        <v>0</v>
      </c>
      <c r="M61" s="816"/>
      <c r="N61" s="29">
        <v>46.33</v>
      </c>
      <c r="O61" s="29">
        <v>47.37</v>
      </c>
      <c r="P61" s="811"/>
    </row>
    <row r="62" spans="1:162" ht="25.5">
      <c r="A62" s="828"/>
      <c r="B62" s="832"/>
      <c r="C62" s="828"/>
      <c r="D62" s="13" t="s">
        <v>176</v>
      </c>
      <c r="E62" s="71" t="s">
        <v>175</v>
      </c>
      <c r="F62" s="57"/>
      <c r="G62" s="57"/>
      <c r="H62" s="29"/>
      <c r="I62" s="29"/>
      <c r="J62" s="828"/>
      <c r="K62" s="29"/>
      <c r="L62" s="29"/>
      <c r="M62" s="63"/>
      <c r="N62" s="29">
        <f>N60*P60+N61</f>
        <v>46.33</v>
      </c>
      <c r="O62" s="29">
        <f>O60*P60+O61</f>
        <v>47.37</v>
      </c>
      <c r="P62" s="812"/>
    </row>
    <row r="63" spans="1:162" ht="15" customHeight="1">
      <c r="A63" s="23" t="s">
        <v>47</v>
      </c>
      <c r="B63" s="24"/>
      <c r="C63" s="11"/>
      <c r="D63" s="11"/>
      <c r="E63" s="57"/>
      <c r="F63" s="57"/>
      <c r="G63" s="57"/>
      <c r="H63" s="14"/>
      <c r="I63" s="14"/>
      <c r="J63" s="14"/>
      <c r="K63" s="14"/>
      <c r="L63" s="14"/>
      <c r="M63" s="47"/>
      <c r="N63" s="14"/>
      <c r="O63" s="14"/>
      <c r="P63" s="58"/>
    </row>
    <row r="64" spans="1:162" ht="15" customHeight="1">
      <c r="A64" s="826" t="s">
        <v>9</v>
      </c>
      <c r="B64" s="823" t="s">
        <v>160</v>
      </c>
      <c r="C64" s="826" t="s">
        <v>101</v>
      </c>
      <c r="D64" s="13" t="s">
        <v>107</v>
      </c>
      <c r="E64" s="58" t="s">
        <v>30</v>
      </c>
      <c r="F64" s="29">
        <v>2499.48</v>
      </c>
      <c r="G64" s="29">
        <v>3280</v>
      </c>
      <c r="H64" s="29">
        <v>2713.23</v>
      </c>
      <c r="I64" s="29">
        <v>3300</v>
      </c>
      <c r="J64" s="817">
        <v>6.1109999999999998E-2</v>
      </c>
      <c r="K64" s="29">
        <v>3300</v>
      </c>
      <c r="L64" s="29">
        <v>3465</v>
      </c>
      <c r="M64" s="816">
        <v>6.1109999999999998E-2</v>
      </c>
      <c r="N64" s="29">
        <v>3415</v>
      </c>
      <c r="O64" s="29">
        <v>3620</v>
      </c>
      <c r="P64" s="810"/>
    </row>
    <row r="65" spans="1:16" ht="15" customHeight="1">
      <c r="A65" s="827"/>
      <c r="B65" s="824"/>
      <c r="C65" s="827"/>
      <c r="D65" s="13" t="s">
        <v>140</v>
      </c>
      <c r="E65" s="58" t="s">
        <v>129</v>
      </c>
      <c r="F65" s="29">
        <v>40.840000000000003</v>
      </c>
      <c r="G65" s="29">
        <v>44.35</v>
      </c>
      <c r="H65" s="29">
        <v>43.6</v>
      </c>
      <c r="I65" s="29">
        <v>44.12</v>
      </c>
      <c r="J65" s="817"/>
      <c r="K65" s="29">
        <v>44.12</v>
      </c>
      <c r="L65" s="29">
        <v>47.55</v>
      </c>
      <c r="M65" s="816"/>
      <c r="N65" s="29">
        <v>47.55</v>
      </c>
      <c r="O65" s="29">
        <v>50.15</v>
      </c>
      <c r="P65" s="811"/>
    </row>
    <row r="66" spans="1:16" ht="25.5">
      <c r="A66" s="828"/>
      <c r="B66" s="825"/>
      <c r="C66" s="828"/>
      <c r="D66" s="13" t="s">
        <v>176</v>
      </c>
      <c r="E66" s="71" t="s">
        <v>175</v>
      </c>
      <c r="F66" s="29"/>
      <c r="G66" s="29"/>
      <c r="H66" s="29"/>
      <c r="I66" s="29"/>
      <c r="J66" s="57"/>
      <c r="K66" s="29"/>
      <c r="L66" s="29"/>
      <c r="M66" s="63"/>
      <c r="N66" s="29">
        <f>N64*P64+N65</f>
        <v>47.55</v>
      </c>
      <c r="O66" s="29">
        <f>O64*P64+O65</f>
        <v>50.15</v>
      </c>
      <c r="P66" s="812"/>
    </row>
    <row r="67" spans="1:16" ht="15" customHeight="1">
      <c r="A67" s="826" t="s">
        <v>10</v>
      </c>
      <c r="B67" s="823" t="s">
        <v>170</v>
      </c>
      <c r="C67" s="820" t="s">
        <v>110</v>
      </c>
      <c r="D67" s="13" t="s">
        <v>107</v>
      </c>
      <c r="E67" s="58" t="s">
        <v>30</v>
      </c>
      <c r="F67" s="29">
        <v>1450.85</v>
      </c>
      <c r="G67" s="29">
        <v>1581.4</v>
      </c>
      <c r="H67" s="29">
        <v>1581.4</v>
      </c>
      <c r="I67" s="29">
        <v>1647.82</v>
      </c>
      <c r="J67" s="817">
        <v>5.7439999999999998E-2</v>
      </c>
      <c r="K67" s="29">
        <v>1647.82</v>
      </c>
      <c r="L67" s="29">
        <v>1790</v>
      </c>
      <c r="M67" s="816">
        <v>5.6219999999999999E-2</v>
      </c>
      <c r="N67" s="29">
        <v>1790</v>
      </c>
      <c r="O67" s="29">
        <v>1885</v>
      </c>
      <c r="P67" s="810"/>
    </row>
    <row r="68" spans="1:16" ht="15" customHeight="1">
      <c r="A68" s="827"/>
      <c r="B68" s="824"/>
      <c r="C68" s="821"/>
      <c r="D68" s="13" t="s">
        <v>140</v>
      </c>
      <c r="E68" s="58" t="s">
        <v>129</v>
      </c>
      <c r="F68" s="29">
        <v>38.74</v>
      </c>
      <c r="G68" s="29">
        <v>44.56</v>
      </c>
      <c r="H68" s="29">
        <v>44.56</v>
      </c>
      <c r="I68" s="29">
        <v>46.43</v>
      </c>
      <c r="J68" s="817"/>
      <c r="K68" s="29">
        <v>46.43</v>
      </c>
      <c r="L68" s="29">
        <v>46.7</v>
      </c>
      <c r="M68" s="816"/>
      <c r="N68" s="29">
        <v>46.7</v>
      </c>
      <c r="O68" s="29">
        <v>49.5</v>
      </c>
      <c r="P68" s="811"/>
    </row>
    <row r="69" spans="1:16" ht="25.5">
      <c r="A69" s="828"/>
      <c r="B69" s="825"/>
      <c r="C69" s="822"/>
      <c r="D69" s="13" t="s">
        <v>176</v>
      </c>
      <c r="E69" s="71" t="s">
        <v>175</v>
      </c>
      <c r="F69" s="29"/>
      <c r="G69" s="29"/>
      <c r="H69" s="29"/>
      <c r="I69" s="29"/>
      <c r="J69" s="57"/>
      <c r="K69" s="29"/>
      <c r="L69" s="29"/>
      <c r="M69" s="63"/>
      <c r="N69" s="29">
        <f>N67*P67+N68</f>
        <v>46.7</v>
      </c>
      <c r="O69" s="29">
        <f>O67*P67+O68</f>
        <v>49.5</v>
      </c>
      <c r="P69" s="812"/>
    </row>
    <row r="70" spans="1:16" ht="15" customHeight="1">
      <c r="A70" s="826" t="s">
        <v>27</v>
      </c>
      <c r="B70" s="823" t="s">
        <v>154</v>
      </c>
      <c r="C70" s="820" t="s">
        <v>128</v>
      </c>
      <c r="D70" s="13" t="s">
        <v>107</v>
      </c>
      <c r="E70" s="58" t="s">
        <v>30</v>
      </c>
      <c r="F70" s="29">
        <v>1450.85</v>
      </c>
      <c r="G70" s="29">
        <v>1581.4</v>
      </c>
      <c r="H70" s="29">
        <v>3400</v>
      </c>
      <c r="I70" s="29">
        <v>3542.8</v>
      </c>
      <c r="J70" s="817">
        <v>5.7599999999999998E-2</v>
      </c>
      <c r="K70" s="29">
        <v>3542.8</v>
      </c>
      <c r="L70" s="29">
        <v>3545</v>
      </c>
      <c r="M70" s="816">
        <v>5.7209999999999997E-2</v>
      </c>
      <c r="N70" s="29">
        <v>3528</v>
      </c>
      <c r="O70" s="29">
        <v>3740</v>
      </c>
      <c r="P70" s="810"/>
    </row>
    <row r="71" spans="1:16" ht="15" customHeight="1">
      <c r="A71" s="827"/>
      <c r="B71" s="824"/>
      <c r="C71" s="821"/>
      <c r="D71" s="13" t="s">
        <v>140</v>
      </c>
      <c r="E71" s="58" t="s">
        <v>129</v>
      </c>
      <c r="F71" s="29">
        <v>38.74</v>
      </c>
      <c r="G71" s="29">
        <v>44.56</v>
      </c>
      <c r="H71" s="29">
        <v>59.38</v>
      </c>
      <c r="I71" s="29">
        <v>46.43</v>
      </c>
      <c r="J71" s="817"/>
      <c r="K71" s="29">
        <v>46.43</v>
      </c>
      <c r="L71" s="29">
        <v>46.7</v>
      </c>
      <c r="M71" s="816"/>
      <c r="N71" s="29">
        <v>46.7</v>
      </c>
      <c r="O71" s="29">
        <v>49.5</v>
      </c>
      <c r="P71" s="811"/>
    </row>
    <row r="72" spans="1:16" ht="25.5">
      <c r="A72" s="828"/>
      <c r="B72" s="825"/>
      <c r="C72" s="822"/>
      <c r="D72" s="13" t="s">
        <v>176</v>
      </c>
      <c r="E72" s="71" t="s">
        <v>175</v>
      </c>
      <c r="F72" s="29"/>
      <c r="G72" s="29"/>
      <c r="H72" s="29"/>
      <c r="I72" s="29"/>
      <c r="J72" s="57"/>
      <c r="K72" s="29"/>
      <c r="L72" s="29"/>
      <c r="M72" s="63"/>
      <c r="N72" s="29">
        <f>N70*P70+N71</f>
        <v>46.7</v>
      </c>
      <c r="O72" s="29">
        <f>O70*P70+O71</f>
        <v>49.5</v>
      </c>
      <c r="P72" s="812"/>
    </row>
    <row r="73" spans="1:16" ht="15" customHeight="1">
      <c r="A73" s="826" t="s">
        <v>33</v>
      </c>
      <c r="B73" s="830" t="s">
        <v>43</v>
      </c>
      <c r="C73" s="820" t="s">
        <v>108</v>
      </c>
      <c r="D73" s="13" t="s">
        <v>107</v>
      </c>
      <c r="E73" s="58" t="s">
        <v>30</v>
      </c>
      <c r="F73" s="29">
        <v>0</v>
      </c>
      <c r="G73" s="29">
        <v>0</v>
      </c>
      <c r="H73" s="29">
        <v>0</v>
      </c>
      <c r="I73" s="29">
        <v>0</v>
      </c>
      <c r="J73" s="57">
        <v>0</v>
      </c>
      <c r="K73" s="29">
        <v>1069.99</v>
      </c>
      <c r="L73" s="29">
        <v>1152.8</v>
      </c>
      <c r="M73" s="816">
        <v>2.4369999999999999E-2</v>
      </c>
      <c r="N73" s="29">
        <v>1152.8</v>
      </c>
      <c r="O73" s="29">
        <v>1187.92</v>
      </c>
      <c r="P73" s="810"/>
    </row>
    <row r="74" spans="1:16" ht="15" customHeight="1">
      <c r="A74" s="827"/>
      <c r="B74" s="831"/>
      <c r="C74" s="821"/>
      <c r="D74" s="13" t="s">
        <v>140</v>
      </c>
      <c r="E74" s="58" t="s">
        <v>129</v>
      </c>
      <c r="F74" s="29">
        <v>0</v>
      </c>
      <c r="G74" s="29">
        <v>0</v>
      </c>
      <c r="H74" s="29">
        <v>0</v>
      </c>
      <c r="I74" s="29">
        <v>0</v>
      </c>
      <c r="J74" s="57">
        <v>0</v>
      </c>
      <c r="K74" s="29">
        <v>1.44</v>
      </c>
      <c r="L74" s="29">
        <v>1.55</v>
      </c>
      <c r="M74" s="816"/>
      <c r="N74" s="29">
        <v>1.55</v>
      </c>
      <c r="O74" s="29">
        <v>1.64</v>
      </c>
      <c r="P74" s="811"/>
    </row>
    <row r="75" spans="1:16" ht="25.5">
      <c r="A75" s="828"/>
      <c r="B75" s="832"/>
      <c r="C75" s="822"/>
      <c r="D75" s="13" t="s">
        <v>176</v>
      </c>
      <c r="E75" s="71" t="s">
        <v>175</v>
      </c>
      <c r="F75" s="29"/>
      <c r="G75" s="29"/>
      <c r="H75" s="29"/>
      <c r="I75" s="29"/>
      <c r="J75" s="57"/>
      <c r="K75" s="29"/>
      <c r="L75" s="29"/>
      <c r="M75" s="63"/>
      <c r="N75" s="29">
        <f>N73*P73+N74</f>
        <v>1.55</v>
      </c>
      <c r="O75" s="29">
        <f>O73*P73+O74</f>
        <v>1.64</v>
      </c>
      <c r="P75" s="812"/>
    </row>
    <row r="76" spans="1:16" ht="15" customHeight="1">
      <c r="A76" s="826" t="s">
        <v>34</v>
      </c>
      <c r="B76" s="823" t="s">
        <v>169</v>
      </c>
      <c r="C76" s="820" t="s">
        <v>108</v>
      </c>
      <c r="D76" s="13" t="s">
        <v>107</v>
      </c>
      <c r="E76" s="58" t="s">
        <v>30</v>
      </c>
      <c r="F76" s="29"/>
      <c r="G76" s="29"/>
      <c r="H76" s="29"/>
      <c r="I76" s="29"/>
      <c r="J76" s="57"/>
      <c r="K76" s="29"/>
      <c r="L76" s="29"/>
      <c r="M76" s="63"/>
      <c r="N76" s="29">
        <v>1798</v>
      </c>
      <c r="O76" s="29">
        <v>1903.51</v>
      </c>
      <c r="P76" s="810"/>
    </row>
    <row r="77" spans="1:16" ht="15" customHeight="1">
      <c r="A77" s="827"/>
      <c r="B77" s="824"/>
      <c r="C77" s="821"/>
      <c r="D77" s="13" t="s">
        <v>140</v>
      </c>
      <c r="E77" s="58" t="s">
        <v>129</v>
      </c>
      <c r="F77" s="29"/>
      <c r="G77" s="29"/>
      <c r="H77" s="29"/>
      <c r="I77" s="29"/>
      <c r="J77" s="57"/>
      <c r="K77" s="29"/>
      <c r="L77" s="29"/>
      <c r="M77" s="63"/>
      <c r="N77" s="29">
        <v>1.55</v>
      </c>
      <c r="O77" s="29">
        <v>1.64</v>
      </c>
      <c r="P77" s="811"/>
    </row>
    <row r="78" spans="1:16" ht="25.5">
      <c r="A78" s="828"/>
      <c r="B78" s="825"/>
      <c r="C78" s="822"/>
      <c r="D78" s="13" t="s">
        <v>176</v>
      </c>
      <c r="E78" s="71" t="s">
        <v>175</v>
      </c>
      <c r="F78" s="29"/>
      <c r="G78" s="29"/>
      <c r="H78" s="29"/>
      <c r="I78" s="29"/>
      <c r="J78" s="57"/>
      <c r="K78" s="29"/>
      <c r="L78" s="29"/>
      <c r="M78" s="63"/>
      <c r="N78" s="29">
        <f>N76*P76+N77</f>
        <v>1.55</v>
      </c>
      <c r="O78" s="29">
        <f>O76*P76+O77</f>
        <v>1.64</v>
      </c>
      <c r="P78" s="812"/>
    </row>
    <row r="79" spans="1:16" ht="15" customHeight="1">
      <c r="A79" s="23" t="s">
        <v>48</v>
      </c>
      <c r="B79" s="24"/>
      <c r="C79" s="11"/>
      <c r="D79" s="11"/>
      <c r="E79" s="57"/>
      <c r="F79" s="57"/>
      <c r="G79" s="57"/>
      <c r="H79" s="57"/>
      <c r="I79" s="57"/>
      <c r="J79" s="14"/>
      <c r="K79" s="57"/>
      <c r="L79" s="57"/>
      <c r="M79" s="47"/>
      <c r="N79" s="57"/>
      <c r="O79" s="57"/>
      <c r="P79" s="58"/>
    </row>
    <row r="80" spans="1:16" ht="15" customHeight="1">
      <c r="A80" s="826" t="s">
        <v>9</v>
      </c>
      <c r="B80" s="830" t="s">
        <v>159</v>
      </c>
      <c r="C80" s="826" t="s">
        <v>101</v>
      </c>
      <c r="D80" s="13" t="s">
        <v>107</v>
      </c>
      <c r="E80" s="58" t="s">
        <v>30</v>
      </c>
      <c r="F80" s="29">
        <v>3496.01</v>
      </c>
      <c r="G80" s="29">
        <v>3990</v>
      </c>
      <c r="H80" s="29">
        <v>3990</v>
      </c>
      <c r="I80" s="29">
        <v>4157.58</v>
      </c>
      <c r="J80" s="817">
        <v>5.527E-2</v>
      </c>
      <c r="K80" s="29">
        <v>4157.58</v>
      </c>
      <c r="L80" s="29">
        <v>4540</v>
      </c>
      <c r="M80" s="816">
        <v>5.527E-2</v>
      </c>
      <c r="N80" s="29">
        <v>4310</v>
      </c>
      <c r="O80" s="29">
        <v>4550</v>
      </c>
      <c r="P80" s="810"/>
    </row>
    <row r="81" spans="1:16" ht="15" customHeight="1">
      <c r="A81" s="827"/>
      <c r="B81" s="831"/>
      <c r="C81" s="827"/>
      <c r="D81" s="13" t="s">
        <v>140</v>
      </c>
      <c r="E81" s="58" t="s">
        <v>129</v>
      </c>
      <c r="F81" s="29">
        <v>21.44</v>
      </c>
      <c r="G81" s="29">
        <v>23.28</v>
      </c>
      <c r="H81" s="29">
        <v>23.28</v>
      </c>
      <c r="I81" s="29">
        <v>25.61</v>
      </c>
      <c r="J81" s="817"/>
      <c r="K81" s="29">
        <v>25.61</v>
      </c>
      <c r="L81" s="29">
        <v>28.32</v>
      </c>
      <c r="M81" s="816"/>
      <c r="N81" s="29">
        <v>28.32</v>
      </c>
      <c r="O81" s="29">
        <v>30.68</v>
      </c>
      <c r="P81" s="811"/>
    </row>
    <row r="82" spans="1:16" ht="25.5">
      <c r="A82" s="828"/>
      <c r="B82" s="832"/>
      <c r="C82" s="828"/>
      <c r="D82" s="13" t="s">
        <v>176</v>
      </c>
      <c r="E82" s="71" t="s">
        <v>175</v>
      </c>
      <c r="F82" s="29"/>
      <c r="G82" s="29"/>
      <c r="H82" s="29"/>
      <c r="I82" s="29"/>
      <c r="J82" s="57"/>
      <c r="K82" s="29"/>
      <c r="L82" s="29"/>
      <c r="M82" s="63"/>
      <c r="N82" s="29">
        <f>N80*P80+N81</f>
        <v>28.32</v>
      </c>
      <c r="O82" s="29">
        <f>O80*P80+O81</f>
        <v>30.68</v>
      </c>
      <c r="P82" s="812"/>
    </row>
    <row r="83" spans="1:16" ht="15" customHeight="1">
      <c r="A83" s="23" t="s">
        <v>49</v>
      </c>
      <c r="B83" s="24"/>
      <c r="C83" s="11"/>
      <c r="D83" s="11"/>
      <c r="E83" s="57"/>
      <c r="F83" s="29"/>
      <c r="G83" s="29"/>
      <c r="H83" s="29"/>
      <c r="I83" s="29"/>
      <c r="J83" s="14"/>
      <c r="K83" s="29"/>
      <c r="L83" s="29"/>
      <c r="M83" s="47"/>
      <c r="N83" s="29"/>
      <c r="O83" s="29"/>
      <c r="P83" s="58"/>
    </row>
    <row r="84" spans="1:16" ht="15" customHeight="1">
      <c r="A84" s="826" t="s">
        <v>9</v>
      </c>
      <c r="B84" s="830" t="s">
        <v>159</v>
      </c>
      <c r="C84" s="826" t="s">
        <v>101</v>
      </c>
      <c r="D84" s="13" t="s">
        <v>107</v>
      </c>
      <c r="E84" s="58" t="s">
        <v>30</v>
      </c>
      <c r="F84" s="29">
        <v>3026.7</v>
      </c>
      <c r="G84" s="29">
        <v>3280</v>
      </c>
      <c r="H84" s="28">
        <v>2915.93</v>
      </c>
      <c r="I84" s="28">
        <v>3417.76</v>
      </c>
      <c r="J84" s="817">
        <v>5.8560000000000001E-2</v>
      </c>
      <c r="K84" s="28">
        <v>3417.76</v>
      </c>
      <c r="L84" s="28">
        <v>3800</v>
      </c>
      <c r="M84" s="816">
        <v>5.8560000000000001E-2</v>
      </c>
      <c r="N84" s="28">
        <v>3418</v>
      </c>
      <c r="O84" s="28">
        <v>3650</v>
      </c>
      <c r="P84" s="810"/>
    </row>
    <row r="85" spans="1:16" ht="15" customHeight="1">
      <c r="A85" s="827"/>
      <c r="B85" s="831"/>
      <c r="C85" s="827"/>
      <c r="D85" s="13" t="s">
        <v>140</v>
      </c>
      <c r="E85" s="58" t="s">
        <v>129</v>
      </c>
      <c r="F85" s="29">
        <v>29.31</v>
      </c>
      <c r="G85" s="29">
        <v>31.72</v>
      </c>
      <c r="H85" s="28">
        <v>31.72</v>
      </c>
      <c r="I85" s="28">
        <v>33.020000000000003</v>
      </c>
      <c r="J85" s="817"/>
      <c r="K85" s="28">
        <v>33.020000000000003</v>
      </c>
      <c r="L85" s="28">
        <v>34.43</v>
      </c>
      <c r="M85" s="816"/>
      <c r="N85" s="28">
        <v>34.43</v>
      </c>
      <c r="O85" s="28">
        <v>35.21</v>
      </c>
      <c r="P85" s="811"/>
    </row>
    <row r="86" spans="1:16" ht="25.5">
      <c r="A86" s="828"/>
      <c r="B86" s="832"/>
      <c r="C86" s="828"/>
      <c r="D86" s="13" t="s">
        <v>176</v>
      </c>
      <c r="E86" s="71" t="s">
        <v>175</v>
      </c>
      <c r="F86" s="29"/>
      <c r="G86" s="29"/>
      <c r="H86" s="28"/>
      <c r="I86" s="28"/>
      <c r="J86" s="57"/>
      <c r="K86" s="28"/>
      <c r="L86" s="28"/>
      <c r="M86" s="63"/>
      <c r="N86" s="29">
        <f>N84*P84+N85</f>
        <v>34.43</v>
      </c>
      <c r="O86" s="29">
        <f>O84*P84+O85</f>
        <v>35.21</v>
      </c>
      <c r="P86" s="812"/>
    </row>
    <row r="87" spans="1:16" ht="15" customHeight="1">
      <c r="A87" s="826" t="s">
        <v>10</v>
      </c>
      <c r="B87" s="823" t="s">
        <v>155</v>
      </c>
      <c r="C87" s="826" t="s">
        <v>101</v>
      </c>
      <c r="D87" s="13" t="s">
        <v>107</v>
      </c>
      <c r="E87" s="58" t="s">
        <v>30</v>
      </c>
      <c r="F87" s="29">
        <v>3026.7</v>
      </c>
      <c r="G87" s="29">
        <v>3290</v>
      </c>
      <c r="H87" s="28">
        <v>3290</v>
      </c>
      <c r="I87" s="28">
        <v>3428.18</v>
      </c>
      <c r="J87" s="817">
        <v>5.9429999999999997E-2</v>
      </c>
      <c r="K87" s="28">
        <v>3428.18</v>
      </c>
      <c r="L87" s="28">
        <v>3500</v>
      </c>
      <c r="M87" s="816">
        <v>5.9429999999999997E-2</v>
      </c>
      <c r="N87" s="28">
        <v>3500</v>
      </c>
      <c r="O87" s="28">
        <v>3700</v>
      </c>
      <c r="P87" s="810"/>
    </row>
    <row r="88" spans="1:16" ht="15" customHeight="1">
      <c r="A88" s="827"/>
      <c r="B88" s="824"/>
      <c r="C88" s="827"/>
      <c r="D88" s="13" t="s">
        <v>140</v>
      </c>
      <c r="E88" s="58" t="s">
        <v>129</v>
      </c>
      <c r="F88" s="29">
        <v>29.32</v>
      </c>
      <c r="G88" s="29">
        <v>39.79</v>
      </c>
      <c r="H88" s="28">
        <v>39.79</v>
      </c>
      <c r="I88" s="28">
        <v>41.46</v>
      </c>
      <c r="J88" s="817"/>
      <c r="K88" s="28">
        <v>41.46</v>
      </c>
      <c r="L88" s="28">
        <v>42</v>
      </c>
      <c r="M88" s="816"/>
      <c r="N88" s="28">
        <v>42</v>
      </c>
      <c r="O88" s="28">
        <v>45</v>
      </c>
      <c r="P88" s="811"/>
    </row>
    <row r="89" spans="1:16" ht="25.5">
      <c r="A89" s="828"/>
      <c r="B89" s="825"/>
      <c r="C89" s="828"/>
      <c r="D89" s="13" t="s">
        <v>176</v>
      </c>
      <c r="E89" s="71" t="s">
        <v>175</v>
      </c>
      <c r="F89" s="29"/>
      <c r="G89" s="29"/>
      <c r="H89" s="28"/>
      <c r="I89" s="28"/>
      <c r="J89" s="57"/>
      <c r="K89" s="28"/>
      <c r="L89" s="28"/>
      <c r="M89" s="63"/>
      <c r="N89" s="29">
        <f>N87*P87+N88</f>
        <v>42</v>
      </c>
      <c r="O89" s="29">
        <f>O87*P87+O88</f>
        <v>45</v>
      </c>
      <c r="P89" s="812"/>
    </row>
    <row r="90" spans="1:16" ht="15" customHeight="1">
      <c r="A90" s="23" t="s">
        <v>50</v>
      </c>
      <c r="B90" s="24"/>
      <c r="C90" s="11"/>
      <c r="D90" s="11"/>
      <c r="E90" s="57"/>
      <c r="F90" s="29"/>
      <c r="G90" s="29"/>
      <c r="H90" s="29"/>
      <c r="I90" s="29"/>
      <c r="J90" s="14"/>
      <c r="K90" s="29"/>
      <c r="L90" s="29"/>
      <c r="M90" s="47"/>
      <c r="N90" s="29"/>
      <c r="O90" s="29"/>
      <c r="P90" s="58"/>
    </row>
    <row r="91" spans="1:16" ht="15" customHeight="1">
      <c r="A91" s="826" t="s">
        <v>9</v>
      </c>
      <c r="B91" s="830" t="s">
        <v>159</v>
      </c>
      <c r="C91" s="826" t="s">
        <v>101</v>
      </c>
      <c r="D91" s="13" t="s">
        <v>107</v>
      </c>
      <c r="E91" s="58" t="s">
        <v>30</v>
      </c>
      <c r="F91" s="29">
        <v>3020.8</v>
      </c>
      <c r="G91" s="29">
        <v>3285</v>
      </c>
      <c r="H91" s="29">
        <v>3285</v>
      </c>
      <c r="I91" s="29">
        <v>3422.97</v>
      </c>
      <c r="J91" s="817">
        <v>5.6000000000000001E-2</v>
      </c>
      <c r="K91" s="29">
        <v>3422.97</v>
      </c>
      <c r="L91" s="29">
        <v>3730</v>
      </c>
      <c r="M91" s="816">
        <v>5.6000000000000001E-2</v>
      </c>
      <c r="N91" s="29">
        <v>3607</v>
      </c>
      <c r="O91" s="29">
        <v>3800</v>
      </c>
      <c r="P91" s="810"/>
    </row>
    <row r="92" spans="1:16" ht="15" customHeight="1">
      <c r="A92" s="827"/>
      <c r="B92" s="831"/>
      <c r="C92" s="827"/>
      <c r="D92" s="13" t="s">
        <v>140</v>
      </c>
      <c r="E92" s="58" t="s">
        <v>129</v>
      </c>
      <c r="F92" s="29">
        <v>17.59</v>
      </c>
      <c r="G92" s="29">
        <v>19.100000000000001</v>
      </c>
      <c r="H92" s="29">
        <v>19.100000000000001</v>
      </c>
      <c r="I92" s="29">
        <v>19.91</v>
      </c>
      <c r="J92" s="817"/>
      <c r="K92" s="29">
        <v>19.91</v>
      </c>
      <c r="L92" s="29">
        <v>12.97</v>
      </c>
      <c r="M92" s="816"/>
      <c r="N92" s="29">
        <v>12.97</v>
      </c>
      <c r="O92" s="29">
        <v>16.93</v>
      </c>
      <c r="P92" s="811"/>
    </row>
    <row r="93" spans="1:16" ht="25.5">
      <c r="A93" s="828"/>
      <c r="B93" s="832"/>
      <c r="C93" s="828"/>
      <c r="D93" s="13" t="s">
        <v>176</v>
      </c>
      <c r="E93" s="71" t="s">
        <v>175</v>
      </c>
      <c r="F93" s="29"/>
      <c r="G93" s="29"/>
      <c r="H93" s="29"/>
      <c r="I93" s="29"/>
      <c r="J93" s="57"/>
      <c r="K93" s="29"/>
      <c r="L93" s="29"/>
      <c r="M93" s="63"/>
      <c r="N93" s="29">
        <f>N91*P91+N92</f>
        <v>12.97</v>
      </c>
      <c r="O93" s="29">
        <f>O91*P91+O92</f>
        <v>16.93</v>
      </c>
      <c r="P93" s="812"/>
    </row>
    <row r="94" spans="1:16" ht="14.25" customHeight="1">
      <c r="A94" s="817" t="s">
        <v>10</v>
      </c>
      <c r="B94" s="834" t="s">
        <v>161</v>
      </c>
      <c r="C94" s="817" t="s">
        <v>102</v>
      </c>
      <c r="D94" s="13" t="s">
        <v>107</v>
      </c>
      <c r="E94" s="58" t="s">
        <v>30</v>
      </c>
      <c r="F94" s="29">
        <v>3020.8</v>
      </c>
      <c r="G94" s="29">
        <v>3285</v>
      </c>
      <c r="H94" s="29">
        <v>3285</v>
      </c>
      <c r="I94" s="29">
        <v>3422.97</v>
      </c>
      <c r="J94" s="817"/>
      <c r="K94" s="29">
        <v>3385</v>
      </c>
      <c r="L94" s="29">
        <v>3035</v>
      </c>
      <c r="M94" s="816"/>
      <c r="N94" s="29">
        <v>2957</v>
      </c>
      <c r="O94" s="29">
        <v>3190</v>
      </c>
      <c r="P94" s="810"/>
    </row>
    <row r="95" spans="1:16" ht="15" customHeight="1">
      <c r="A95" s="817"/>
      <c r="B95" s="834"/>
      <c r="C95" s="817"/>
      <c r="D95" s="13" t="s">
        <v>140</v>
      </c>
      <c r="E95" s="58" t="s">
        <v>129</v>
      </c>
      <c r="F95" s="29">
        <v>21.38</v>
      </c>
      <c r="G95" s="29">
        <v>24.59</v>
      </c>
      <c r="H95" s="29">
        <v>24.59</v>
      </c>
      <c r="I95" s="29">
        <v>38.630000000000003</v>
      </c>
      <c r="J95" s="817"/>
      <c r="K95" s="29">
        <v>38.630000000000003</v>
      </c>
      <c r="L95" s="29">
        <v>43.62</v>
      </c>
      <c r="M95" s="816"/>
      <c r="N95" s="29">
        <v>43.62</v>
      </c>
      <c r="O95" s="29">
        <v>46.27</v>
      </c>
      <c r="P95" s="811"/>
    </row>
    <row r="96" spans="1:16" ht="15" customHeight="1">
      <c r="A96" s="817"/>
      <c r="B96" s="834"/>
      <c r="C96" s="817"/>
      <c r="D96" s="13" t="s">
        <v>131</v>
      </c>
      <c r="E96" s="58" t="s">
        <v>132</v>
      </c>
      <c r="F96" s="29"/>
      <c r="G96" s="29"/>
      <c r="H96" s="29">
        <v>244.85</v>
      </c>
      <c r="I96" s="29">
        <v>268.14</v>
      </c>
      <c r="J96" s="817"/>
      <c r="K96" s="29">
        <v>276.8</v>
      </c>
      <c r="L96" s="29">
        <v>257.17</v>
      </c>
      <c r="M96" s="816"/>
      <c r="N96" s="29">
        <f>N94*P94+N95</f>
        <v>43.62</v>
      </c>
      <c r="O96" s="29">
        <f>O94*P94+O95</f>
        <v>46.27</v>
      </c>
      <c r="P96" s="812"/>
    </row>
    <row r="97" spans="1:16" ht="15" customHeight="1">
      <c r="A97" s="826" t="s">
        <v>27</v>
      </c>
      <c r="B97" s="823" t="s">
        <v>161</v>
      </c>
      <c r="C97" s="826" t="s">
        <v>101</v>
      </c>
      <c r="D97" s="13" t="s">
        <v>107</v>
      </c>
      <c r="E97" s="58" t="s">
        <v>30</v>
      </c>
      <c r="F97" s="29">
        <v>3020.8</v>
      </c>
      <c r="G97" s="29">
        <v>3285</v>
      </c>
      <c r="H97" s="29">
        <v>3285</v>
      </c>
      <c r="I97" s="29">
        <v>3422.97</v>
      </c>
      <c r="J97" s="817">
        <v>5.7099999999999998E-2</v>
      </c>
      <c r="K97" s="29">
        <v>3385</v>
      </c>
      <c r="L97" s="29">
        <v>3035</v>
      </c>
      <c r="M97" s="816">
        <v>5.7250000000000002E-2</v>
      </c>
      <c r="N97" s="29">
        <v>3006</v>
      </c>
      <c r="O97" s="29">
        <v>3190</v>
      </c>
      <c r="P97" s="810"/>
    </row>
    <row r="98" spans="1:16" ht="15.75" customHeight="1">
      <c r="A98" s="827"/>
      <c r="B98" s="824"/>
      <c r="C98" s="827"/>
      <c r="D98" s="13" t="s">
        <v>140</v>
      </c>
      <c r="E98" s="58" t="s">
        <v>129</v>
      </c>
      <c r="F98" s="29">
        <v>21.38</v>
      </c>
      <c r="G98" s="29">
        <v>24.59</v>
      </c>
      <c r="H98" s="29">
        <v>24.59</v>
      </c>
      <c r="I98" s="29">
        <v>38.630000000000003</v>
      </c>
      <c r="J98" s="817"/>
      <c r="K98" s="29">
        <v>38.630000000000003</v>
      </c>
      <c r="L98" s="29">
        <v>43.62</v>
      </c>
      <c r="M98" s="816"/>
      <c r="N98" s="29">
        <v>43.62</v>
      </c>
      <c r="O98" s="29">
        <v>46.27</v>
      </c>
      <c r="P98" s="811"/>
    </row>
    <row r="99" spans="1:16" ht="25.5">
      <c r="A99" s="828"/>
      <c r="B99" s="825"/>
      <c r="C99" s="828"/>
      <c r="D99" s="13" t="s">
        <v>176</v>
      </c>
      <c r="E99" s="71" t="s">
        <v>175</v>
      </c>
      <c r="F99" s="29"/>
      <c r="G99" s="29"/>
      <c r="H99" s="29"/>
      <c r="I99" s="29"/>
      <c r="J99" s="57"/>
      <c r="K99" s="29"/>
      <c r="L99" s="29"/>
      <c r="M99" s="63"/>
      <c r="N99" s="29">
        <f>N97*P97+N98</f>
        <v>43.62</v>
      </c>
      <c r="O99" s="29">
        <f>O97*P97+O98</f>
        <v>46.27</v>
      </c>
      <c r="P99" s="812"/>
    </row>
    <row r="100" spans="1:16" ht="15" customHeight="1">
      <c r="A100" s="23" t="s">
        <v>51</v>
      </c>
      <c r="B100" s="24"/>
      <c r="C100" s="11"/>
      <c r="D100" s="11"/>
      <c r="E100" s="57"/>
      <c r="F100" s="29"/>
      <c r="G100" s="29"/>
      <c r="H100" s="34"/>
      <c r="I100" s="34"/>
      <c r="J100" s="14"/>
      <c r="K100" s="34"/>
      <c r="L100" s="34"/>
      <c r="M100" s="47"/>
      <c r="N100" s="34"/>
      <c r="O100" s="34"/>
      <c r="P100" s="58"/>
    </row>
    <row r="101" spans="1:16" ht="15" customHeight="1">
      <c r="A101" s="826" t="s">
        <v>9</v>
      </c>
      <c r="B101" s="830" t="s">
        <v>152</v>
      </c>
      <c r="C101" s="817" t="s">
        <v>102</v>
      </c>
      <c r="D101" s="13" t="s">
        <v>107</v>
      </c>
      <c r="E101" s="58" t="s">
        <v>30</v>
      </c>
      <c r="F101" s="29">
        <v>1666.04</v>
      </c>
      <c r="G101" s="29">
        <v>1632</v>
      </c>
      <c r="H101" s="29">
        <v>0</v>
      </c>
      <c r="I101" s="29">
        <v>0</v>
      </c>
      <c r="J101" s="817"/>
      <c r="K101" s="29">
        <v>0</v>
      </c>
      <c r="L101" s="29">
        <v>0</v>
      </c>
      <c r="M101" s="816"/>
      <c r="N101" s="29">
        <v>1765</v>
      </c>
      <c r="O101" s="29">
        <v>1927</v>
      </c>
      <c r="P101" s="58"/>
    </row>
    <row r="102" spans="1:16" ht="15" customHeight="1">
      <c r="A102" s="827"/>
      <c r="B102" s="831"/>
      <c r="C102" s="817"/>
      <c r="D102" s="13" t="s">
        <v>140</v>
      </c>
      <c r="E102" s="58" t="s">
        <v>129</v>
      </c>
      <c r="F102" s="29"/>
      <c r="G102" s="29"/>
      <c r="H102" s="29"/>
      <c r="I102" s="29"/>
      <c r="J102" s="817"/>
      <c r="K102" s="29"/>
      <c r="L102" s="29"/>
      <c r="M102" s="816"/>
      <c r="N102" s="29">
        <v>38.15</v>
      </c>
      <c r="O102" s="29">
        <v>40.79</v>
      </c>
      <c r="P102" s="58"/>
    </row>
    <row r="103" spans="1:16" ht="15" customHeight="1">
      <c r="A103" s="827"/>
      <c r="B103" s="831"/>
      <c r="C103" s="826" t="s">
        <v>101</v>
      </c>
      <c r="D103" s="13" t="s">
        <v>107</v>
      </c>
      <c r="E103" s="58" t="s">
        <v>30</v>
      </c>
      <c r="F103" s="29"/>
      <c r="G103" s="29"/>
      <c r="H103" s="29"/>
      <c r="I103" s="29"/>
      <c r="J103" s="817"/>
      <c r="K103" s="29"/>
      <c r="L103" s="29"/>
      <c r="M103" s="816"/>
      <c r="N103" s="29">
        <v>1825</v>
      </c>
      <c r="O103" s="29">
        <v>1927</v>
      </c>
      <c r="P103" s="810"/>
    </row>
    <row r="104" spans="1:16" ht="15" customHeight="1">
      <c r="A104" s="827"/>
      <c r="B104" s="831"/>
      <c r="C104" s="827"/>
      <c r="D104" s="13" t="s">
        <v>140</v>
      </c>
      <c r="E104" s="58" t="s">
        <v>129</v>
      </c>
      <c r="F104" s="29">
        <v>0</v>
      </c>
      <c r="G104" s="29">
        <v>0</v>
      </c>
      <c r="H104" s="29">
        <v>0</v>
      </c>
      <c r="I104" s="29">
        <v>0</v>
      </c>
      <c r="J104" s="817"/>
      <c r="K104" s="29">
        <v>0</v>
      </c>
      <c r="L104" s="29">
        <v>0</v>
      </c>
      <c r="M104" s="816"/>
      <c r="N104" s="29">
        <v>38.15</v>
      </c>
      <c r="O104" s="29">
        <v>40.79</v>
      </c>
      <c r="P104" s="811"/>
    </row>
    <row r="105" spans="1:16" ht="25.5">
      <c r="A105" s="828"/>
      <c r="B105" s="832"/>
      <c r="C105" s="828"/>
      <c r="D105" s="13" t="s">
        <v>176</v>
      </c>
      <c r="E105" s="71" t="s">
        <v>175</v>
      </c>
      <c r="F105" s="29"/>
      <c r="G105" s="29"/>
      <c r="H105" s="29"/>
      <c r="I105" s="29"/>
      <c r="J105" s="57"/>
      <c r="K105" s="29"/>
      <c r="L105" s="29"/>
      <c r="M105" s="63"/>
      <c r="N105" s="29">
        <f>N103*P103+N104</f>
        <v>38.15</v>
      </c>
      <c r="O105" s="29">
        <f>O103*P103+O104</f>
        <v>40.79</v>
      </c>
      <c r="P105" s="812"/>
    </row>
    <row r="106" spans="1:16" ht="15" customHeight="1">
      <c r="A106" s="826" t="s">
        <v>10</v>
      </c>
      <c r="B106" s="830" t="s">
        <v>157</v>
      </c>
      <c r="C106" s="826" t="s">
        <v>101</v>
      </c>
      <c r="D106" s="13" t="s">
        <v>107</v>
      </c>
      <c r="E106" s="58" t="s">
        <v>30</v>
      </c>
      <c r="F106" s="29">
        <v>1263.32</v>
      </c>
      <c r="G106" s="29">
        <v>1632</v>
      </c>
      <c r="H106" s="29">
        <v>1632</v>
      </c>
      <c r="I106" s="29">
        <v>1700.54</v>
      </c>
      <c r="J106" s="817">
        <v>6.3039999999999999E-2</v>
      </c>
      <c r="K106" s="29">
        <v>1700.54</v>
      </c>
      <c r="L106" s="29">
        <v>1860</v>
      </c>
      <c r="M106" s="816">
        <v>6.3039999999999999E-2</v>
      </c>
      <c r="N106" s="29">
        <v>1760</v>
      </c>
      <c r="O106" s="29">
        <v>2000</v>
      </c>
      <c r="P106" s="810"/>
    </row>
    <row r="107" spans="1:16" ht="15" customHeight="1">
      <c r="A107" s="827"/>
      <c r="B107" s="831"/>
      <c r="C107" s="827"/>
      <c r="D107" s="13" t="s">
        <v>140</v>
      </c>
      <c r="E107" s="58" t="s">
        <v>129</v>
      </c>
      <c r="F107" s="29">
        <v>0.4</v>
      </c>
      <c r="G107" s="29">
        <v>0.4</v>
      </c>
      <c r="H107" s="29">
        <v>0.4</v>
      </c>
      <c r="I107" s="29">
        <v>0.41</v>
      </c>
      <c r="J107" s="817"/>
      <c r="K107" s="29">
        <v>0.41</v>
      </c>
      <c r="L107" s="29">
        <v>0.44</v>
      </c>
      <c r="M107" s="816"/>
      <c r="N107" s="29">
        <v>0.44</v>
      </c>
      <c r="O107" s="29">
        <v>0.46</v>
      </c>
      <c r="P107" s="811"/>
    </row>
    <row r="108" spans="1:16" ht="25.5">
      <c r="A108" s="828"/>
      <c r="B108" s="832"/>
      <c r="C108" s="828"/>
      <c r="D108" s="13" t="s">
        <v>176</v>
      </c>
      <c r="E108" s="71" t="s">
        <v>175</v>
      </c>
      <c r="F108" s="29"/>
      <c r="G108" s="29"/>
      <c r="H108" s="29"/>
      <c r="I108" s="29"/>
      <c r="J108" s="57"/>
      <c r="K108" s="29"/>
      <c r="L108" s="29"/>
      <c r="M108" s="63"/>
      <c r="N108" s="29">
        <f>N106*P106+N107</f>
        <v>0.44</v>
      </c>
      <c r="O108" s="29">
        <f>O106*P106+O107</f>
        <v>0.46</v>
      </c>
      <c r="P108" s="812"/>
    </row>
    <row r="109" spans="1:16" ht="15" customHeight="1">
      <c r="A109" s="23" t="s">
        <v>52</v>
      </c>
      <c r="B109" s="24"/>
      <c r="C109" s="11"/>
      <c r="D109" s="11"/>
      <c r="E109" s="57"/>
      <c r="F109" s="29"/>
      <c r="G109" s="29"/>
      <c r="H109" s="34"/>
      <c r="I109" s="34"/>
      <c r="J109" s="14"/>
      <c r="K109" s="34"/>
      <c r="L109" s="34"/>
      <c r="M109" s="47"/>
      <c r="N109" s="34"/>
      <c r="O109" s="34"/>
      <c r="P109" s="58"/>
    </row>
    <row r="110" spans="1:16" ht="15" customHeight="1">
      <c r="A110" s="826" t="s">
        <v>9</v>
      </c>
      <c r="B110" s="830" t="s">
        <v>159</v>
      </c>
      <c r="C110" s="826" t="s">
        <v>101</v>
      </c>
      <c r="D110" s="13" t="s">
        <v>107</v>
      </c>
      <c r="E110" s="58" t="s">
        <v>30</v>
      </c>
      <c r="F110" s="29">
        <v>3665.64</v>
      </c>
      <c r="G110" s="29">
        <v>3990</v>
      </c>
      <c r="H110" s="29">
        <v>3990</v>
      </c>
      <c r="I110" s="29">
        <v>4157.58</v>
      </c>
      <c r="J110" s="817">
        <v>5.8630000000000002E-2</v>
      </c>
      <c r="K110" s="29">
        <v>4157.58</v>
      </c>
      <c r="L110" s="29">
        <v>4550</v>
      </c>
      <c r="M110" s="816">
        <v>5.8630000000000002E-2</v>
      </c>
      <c r="N110" s="29">
        <v>4097</v>
      </c>
      <c r="O110" s="29">
        <v>4350</v>
      </c>
      <c r="P110" s="810"/>
    </row>
    <row r="111" spans="1:16" ht="15" customHeight="1">
      <c r="A111" s="827"/>
      <c r="B111" s="831"/>
      <c r="C111" s="827"/>
      <c r="D111" s="13" t="s">
        <v>140</v>
      </c>
      <c r="E111" s="58" t="s">
        <v>129</v>
      </c>
      <c r="F111" s="29">
        <v>26.72</v>
      </c>
      <c r="G111" s="29">
        <v>28.85</v>
      </c>
      <c r="H111" s="29">
        <v>28.85</v>
      </c>
      <c r="I111" s="29">
        <v>30.07</v>
      </c>
      <c r="J111" s="817"/>
      <c r="K111" s="29">
        <v>30.07</v>
      </c>
      <c r="L111" s="29">
        <v>31.69</v>
      </c>
      <c r="M111" s="816"/>
      <c r="N111" s="29">
        <v>31.69</v>
      </c>
      <c r="O111" s="29">
        <v>32.71</v>
      </c>
      <c r="P111" s="811"/>
    </row>
    <row r="112" spans="1:16" ht="25.5">
      <c r="A112" s="828"/>
      <c r="B112" s="832"/>
      <c r="C112" s="828"/>
      <c r="D112" s="13" t="s">
        <v>176</v>
      </c>
      <c r="E112" s="71" t="s">
        <v>175</v>
      </c>
      <c r="F112" s="29"/>
      <c r="G112" s="29"/>
      <c r="H112" s="29"/>
      <c r="I112" s="29"/>
      <c r="J112" s="57"/>
      <c r="K112" s="29"/>
      <c r="L112" s="29"/>
      <c r="M112" s="63"/>
      <c r="N112" s="29">
        <f>N110*P110+N111</f>
        <v>31.69</v>
      </c>
      <c r="O112" s="29">
        <f>O110*P110+O111</f>
        <v>32.71</v>
      </c>
      <c r="P112" s="812"/>
    </row>
    <row r="113" spans="1:162" ht="15" customHeight="1">
      <c r="A113" s="826" t="s">
        <v>10</v>
      </c>
      <c r="B113" s="823" t="s">
        <v>152</v>
      </c>
      <c r="C113" s="826" t="s">
        <v>101</v>
      </c>
      <c r="D113" s="13" t="s">
        <v>107</v>
      </c>
      <c r="E113" s="58" t="s">
        <v>30</v>
      </c>
      <c r="F113" s="29">
        <v>1819.71</v>
      </c>
      <c r="G113" s="29">
        <v>3990</v>
      </c>
      <c r="H113" s="29">
        <v>3990</v>
      </c>
      <c r="I113" s="29">
        <v>4157.58</v>
      </c>
      <c r="J113" s="817">
        <v>6.2869999999999995E-2</v>
      </c>
      <c r="K113" s="29">
        <v>4157.58</v>
      </c>
      <c r="L113" s="29">
        <v>4550</v>
      </c>
      <c r="M113" s="816">
        <v>6.2899999999999998E-2</v>
      </c>
      <c r="N113" s="29">
        <v>4530</v>
      </c>
      <c r="O113" s="29">
        <v>4810</v>
      </c>
      <c r="P113" s="810"/>
    </row>
    <row r="114" spans="1:162" ht="15" customHeight="1">
      <c r="A114" s="827"/>
      <c r="B114" s="824"/>
      <c r="C114" s="827"/>
      <c r="D114" s="13" t="s">
        <v>140</v>
      </c>
      <c r="E114" s="58" t="s">
        <v>129</v>
      </c>
      <c r="F114" s="29">
        <v>23.9</v>
      </c>
      <c r="G114" s="29">
        <v>39.78</v>
      </c>
      <c r="H114" s="29">
        <v>39.78</v>
      </c>
      <c r="I114" s="29">
        <v>41.45</v>
      </c>
      <c r="J114" s="817"/>
      <c r="K114" s="29">
        <v>41.45</v>
      </c>
      <c r="L114" s="29">
        <v>20</v>
      </c>
      <c r="M114" s="816"/>
      <c r="N114" s="29">
        <v>20</v>
      </c>
      <c r="O114" s="29">
        <v>21</v>
      </c>
      <c r="P114" s="811"/>
    </row>
    <row r="115" spans="1:162" ht="25.5">
      <c r="A115" s="828"/>
      <c r="B115" s="825"/>
      <c r="C115" s="828"/>
      <c r="D115" s="13" t="s">
        <v>176</v>
      </c>
      <c r="E115" s="71" t="s">
        <v>175</v>
      </c>
      <c r="F115" s="29"/>
      <c r="G115" s="29"/>
      <c r="H115" s="29"/>
      <c r="I115" s="29"/>
      <c r="J115" s="57"/>
      <c r="K115" s="29"/>
      <c r="L115" s="29"/>
      <c r="M115" s="63"/>
      <c r="N115" s="29">
        <f>N113*P113+N114</f>
        <v>20</v>
      </c>
      <c r="O115" s="29">
        <f>O113*P113+O114</f>
        <v>21</v>
      </c>
      <c r="P115" s="812"/>
    </row>
    <row r="116" spans="1:162" ht="15" customHeight="1">
      <c r="A116" s="23" t="s">
        <v>53</v>
      </c>
      <c r="B116" s="24"/>
      <c r="C116" s="11"/>
      <c r="D116" s="11"/>
      <c r="E116" s="57"/>
      <c r="F116" s="29"/>
      <c r="G116" s="29"/>
      <c r="H116" s="34"/>
      <c r="I116" s="34"/>
      <c r="J116" s="14"/>
      <c r="K116" s="34"/>
      <c r="L116" s="34"/>
      <c r="M116" s="47"/>
      <c r="N116" s="34"/>
      <c r="O116" s="34"/>
      <c r="P116" s="58"/>
    </row>
    <row r="117" spans="1:162" ht="15" customHeight="1">
      <c r="A117" s="826" t="s">
        <v>9</v>
      </c>
      <c r="B117" s="830" t="s">
        <v>159</v>
      </c>
      <c r="C117" s="826" t="s">
        <v>101</v>
      </c>
      <c r="D117" s="13" t="s">
        <v>107</v>
      </c>
      <c r="E117" s="58" t="s">
        <v>30</v>
      </c>
      <c r="F117" s="29">
        <v>2890.72</v>
      </c>
      <c r="G117" s="29">
        <v>3850</v>
      </c>
      <c r="H117" s="29">
        <v>3850</v>
      </c>
      <c r="I117" s="29">
        <v>4005</v>
      </c>
      <c r="J117" s="817">
        <v>5.4080000000000003E-2</v>
      </c>
      <c r="K117" s="29">
        <v>4005</v>
      </c>
      <c r="L117" s="29">
        <v>4425</v>
      </c>
      <c r="M117" s="816">
        <v>5.4080000000000003E-2</v>
      </c>
      <c r="N117" s="29">
        <v>3878</v>
      </c>
      <c r="O117" s="29">
        <v>4080</v>
      </c>
      <c r="P117" s="810"/>
    </row>
    <row r="118" spans="1:162" ht="15" customHeight="1">
      <c r="A118" s="827"/>
      <c r="B118" s="831"/>
      <c r="C118" s="827"/>
      <c r="D118" s="13" t="s">
        <v>140</v>
      </c>
      <c r="E118" s="58" t="s">
        <v>129</v>
      </c>
      <c r="F118" s="29">
        <v>19.71</v>
      </c>
      <c r="G118" s="29">
        <v>21.41</v>
      </c>
      <c r="H118" s="29">
        <v>21.41</v>
      </c>
      <c r="I118" s="29">
        <v>24.91</v>
      </c>
      <c r="J118" s="817"/>
      <c r="K118" s="29">
        <v>24.91</v>
      </c>
      <c r="L118" s="29">
        <v>27.56</v>
      </c>
      <c r="M118" s="816"/>
      <c r="N118" s="29">
        <v>27.56</v>
      </c>
      <c r="O118" s="29">
        <v>29.65</v>
      </c>
      <c r="P118" s="811"/>
    </row>
    <row r="119" spans="1:162" ht="25.5">
      <c r="A119" s="828"/>
      <c r="B119" s="832"/>
      <c r="C119" s="828"/>
      <c r="D119" s="13" t="s">
        <v>176</v>
      </c>
      <c r="E119" s="71" t="s">
        <v>175</v>
      </c>
      <c r="F119" s="29"/>
      <c r="G119" s="29"/>
      <c r="H119" s="29"/>
      <c r="I119" s="29"/>
      <c r="J119" s="57"/>
      <c r="K119" s="29"/>
      <c r="L119" s="29"/>
      <c r="M119" s="63"/>
      <c r="N119" s="29">
        <f>N117*P117+N118</f>
        <v>27.56</v>
      </c>
      <c r="O119" s="29">
        <f>O117*P117+O118</f>
        <v>29.65</v>
      </c>
      <c r="P119" s="812"/>
    </row>
    <row r="120" spans="1:162" ht="15" customHeight="1">
      <c r="A120" s="826" t="s">
        <v>10</v>
      </c>
      <c r="B120" s="830" t="s">
        <v>103</v>
      </c>
      <c r="C120" s="826" t="s">
        <v>101</v>
      </c>
      <c r="D120" s="13" t="s">
        <v>107</v>
      </c>
      <c r="E120" s="58" t="s">
        <v>30</v>
      </c>
      <c r="F120" s="29">
        <v>2890.72</v>
      </c>
      <c r="G120" s="29">
        <v>3850</v>
      </c>
      <c r="H120" s="29">
        <v>3850</v>
      </c>
      <c r="I120" s="29">
        <v>4005</v>
      </c>
      <c r="J120" s="817">
        <v>5.5300000000000002E-2</v>
      </c>
      <c r="K120" s="29">
        <v>4005</v>
      </c>
      <c r="L120" s="29">
        <v>4425</v>
      </c>
      <c r="M120" s="816">
        <v>5.5300000000000002E-2</v>
      </c>
      <c r="N120" s="29">
        <v>4425</v>
      </c>
      <c r="O120" s="29">
        <v>4680</v>
      </c>
      <c r="P120" s="810"/>
    </row>
    <row r="121" spans="1:162" ht="15" customHeight="1">
      <c r="A121" s="827"/>
      <c r="B121" s="831"/>
      <c r="C121" s="827"/>
      <c r="D121" s="13" t="s">
        <v>140</v>
      </c>
      <c r="E121" s="58" t="s">
        <v>129</v>
      </c>
      <c r="F121" s="29">
        <v>19.71</v>
      </c>
      <c r="G121" s="29">
        <v>21.41</v>
      </c>
      <c r="H121" s="29">
        <v>21.41</v>
      </c>
      <c r="I121" s="29">
        <v>24.91</v>
      </c>
      <c r="J121" s="817"/>
      <c r="K121" s="29">
        <v>24.91</v>
      </c>
      <c r="L121" s="29">
        <v>27.66</v>
      </c>
      <c r="M121" s="816"/>
      <c r="N121" s="29">
        <v>27.66</v>
      </c>
      <c r="O121" s="29">
        <v>29.87</v>
      </c>
      <c r="P121" s="811"/>
    </row>
    <row r="122" spans="1:162" ht="25.5">
      <c r="A122" s="828"/>
      <c r="B122" s="832"/>
      <c r="C122" s="828"/>
      <c r="D122" s="13" t="s">
        <v>176</v>
      </c>
      <c r="E122" s="71" t="s">
        <v>175</v>
      </c>
      <c r="F122" s="29"/>
      <c r="G122" s="29"/>
      <c r="H122" s="29"/>
      <c r="I122" s="29"/>
      <c r="J122" s="57"/>
      <c r="K122" s="29"/>
      <c r="L122" s="29"/>
      <c r="M122" s="63"/>
      <c r="N122" s="29">
        <f>N120*P120+N121</f>
        <v>27.66</v>
      </c>
      <c r="O122" s="29">
        <f>O120*P120+O121</f>
        <v>29.87</v>
      </c>
      <c r="P122" s="812"/>
    </row>
    <row r="123" spans="1:162" s="3" customFormat="1" ht="15" customHeight="1">
      <c r="A123" s="829" t="s">
        <v>19</v>
      </c>
      <c r="B123" s="829"/>
      <c r="C123" s="829"/>
      <c r="D123" s="829"/>
      <c r="E123" s="829"/>
      <c r="F123" s="829"/>
      <c r="G123" s="829"/>
      <c r="H123" s="829"/>
      <c r="I123" s="829"/>
      <c r="J123" s="829"/>
      <c r="K123" s="829"/>
      <c r="L123" s="829"/>
      <c r="M123" s="829"/>
      <c r="N123" s="829"/>
      <c r="O123" s="829"/>
      <c r="P123" s="58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</row>
    <row r="124" spans="1:162" ht="15" customHeight="1">
      <c r="A124" s="23" t="s">
        <v>56</v>
      </c>
      <c r="B124" s="24"/>
      <c r="C124" s="11"/>
      <c r="D124" s="11"/>
      <c r="E124" s="57"/>
      <c r="F124" s="61"/>
      <c r="G124" s="61"/>
      <c r="H124" s="11"/>
      <c r="I124" s="11"/>
      <c r="J124" s="14"/>
      <c r="K124" s="11"/>
      <c r="L124" s="11"/>
      <c r="M124" s="47"/>
      <c r="N124" s="11"/>
      <c r="O124" s="11"/>
      <c r="P124" s="58"/>
    </row>
    <row r="125" spans="1:162" ht="15" customHeight="1">
      <c r="A125" s="845" t="s">
        <v>9</v>
      </c>
      <c r="B125" s="830" t="s">
        <v>143</v>
      </c>
      <c r="C125" s="826" t="s">
        <v>101</v>
      </c>
      <c r="D125" s="13" t="s">
        <v>107</v>
      </c>
      <c r="E125" s="58" t="s">
        <v>30</v>
      </c>
      <c r="F125" s="61"/>
      <c r="G125" s="61"/>
      <c r="H125" s="11"/>
      <c r="I125" s="11"/>
      <c r="J125" s="817"/>
      <c r="K125" s="61">
        <v>1691.39</v>
      </c>
      <c r="L125" s="61">
        <v>1732.73</v>
      </c>
      <c r="M125" s="816">
        <v>5.2299999999999999E-2</v>
      </c>
      <c r="N125" s="74">
        <v>1500</v>
      </c>
      <c r="O125" s="61">
        <v>1827.15</v>
      </c>
      <c r="P125" s="810"/>
    </row>
    <row r="126" spans="1:162" ht="15" customHeight="1">
      <c r="A126" s="846"/>
      <c r="B126" s="831"/>
      <c r="C126" s="827"/>
      <c r="D126" s="13" t="s">
        <v>140</v>
      </c>
      <c r="E126" s="58" t="s">
        <v>129</v>
      </c>
      <c r="F126" s="61"/>
      <c r="G126" s="61"/>
      <c r="H126" s="11"/>
      <c r="I126" s="11"/>
      <c r="J126" s="817"/>
      <c r="K126" s="61">
        <v>52.06</v>
      </c>
      <c r="L126" s="61">
        <v>54.87</v>
      </c>
      <c r="M126" s="816"/>
      <c r="N126" s="61">
        <v>54.87</v>
      </c>
      <c r="O126" s="61">
        <v>54.87</v>
      </c>
      <c r="P126" s="811"/>
    </row>
    <row r="127" spans="1:162" ht="25.5">
      <c r="A127" s="847"/>
      <c r="B127" s="832"/>
      <c r="C127" s="828"/>
      <c r="D127" s="13" t="s">
        <v>176</v>
      </c>
      <c r="E127" s="71" t="s">
        <v>175</v>
      </c>
      <c r="F127" s="61"/>
      <c r="G127" s="61"/>
      <c r="H127" s="11"/>
      <c r="I127" s="11"/>
      <c r="J127" s="57"/>
      <c r="K127" s="61"/>
      <c r="L127" s="61"/>
      <c r="M127" s="63"/>
      <c r="N127" s="29">
        <f>N125*P125+N126</f>
        <v>54.87</v>
      </c>
      <c r="O127" s="29">
        <f>O125*P125+O126</f>
        <v>54.87</v>
      </c>
      <c r="P127" s="812"/>
    </row>
    <row r="128" spans="1:162" ht="15" customHeight="1">
      <c r="A128" s="23" t="s">
        <v>55</v>
      </c>
      <c r="B128" s="24"/>
      <c r="C128" s="11"/>
      <c r="D128" s="11"/>
      <c r="E128" s="57"/>
      <c r="F128" s="57"/>
      <c r="G128" s="57"/>
      <c r="H128" s="14"/>
      <c r="I128" s="14"/>
      <c r="J128" s="14"/>
      <c r="K128" s="14"/>
      <c r="L128" s="14"/>
      <c r="M128" s="47"/>
      <c r="N128" s="14"/>
      <c r="O128" s="14"/>
      <c r="P128" s="58"/>
    </row>
    <row r="129" spans="1:162" ht="15" customHeight="1">
      <c r="A129" s="826" t="s">
        <v>9</v>
      </c>
      <c r="B129" s="823" t="s">
        <v>104</v>
      </c>
      <c r="C129" s="826" t="s">
        <v>101</v>
      </c>
      <c r="D129" s="13" t="s">
        <v>107</v>
      </c>
      <c r="E129" s="58" t="s">
        <v>30</v>
      </c>
      <c r="F129" s="29">
        <v>1404.2</v>
      </c>
      <c r="G129" s="29">
        <v>1565.61</v>
      </c>
      <c r="H129" s="29">
        <v>1565.61</v>
      </c>
      <c r="I129" s="29">
        <v>1631.37</v>
      </c>
      <c r="J129" s="817">
        <v>4.9599999999999998E-2</v>
      </c>
      <c r="K129" s="29">
        <v>1631.37</v>
      </c>
      <c r="L129" s="29">
        <v>1730</v>
      </c>
      <c r="M129" s="816">
        <v>4.9599999999999998E-2</v>
      </c>
      <c r="N129" s="29">
        <v>1095</v>
      </c>
      <c r="O129" s="29">
        <v>1510</v>
      </c>
      <c r="P129" s="810"/>
    </row>
    <row r="130" spans="1:162" ht="15" customHeight="1">
      <c r="A130" s="827"/>
      <c r="B130" s="824"/>
      <c r="C130" s="827"/>
      <c r="D130" s="13" t="s">
        <v>140</v>
      </c>
      <c r="E130" s="58" t="s">
        <v>129</v>
      </c>
      <c r="F130" s="29">
        <v>88.82</v>
      </c>
      <c r="G130" s="29">
        <v>95.12</v>
      </c>
      <c r="H130" s="29">
        <v>95.12</v>
      </c>
      <c r="I130" s="29">
        <v>99.12</v>
      </c>
      <c r="J130" s="817"/>
      <c r="K130" s="29">
        <v>99.12</v>
      </c>
      <c r="L130" s="29">
        <v>101</v>
      </c>
      <c r="M130" s="816"/>
      <c r="N130" s="29">
        <v>101</v>
      </c>
      <c r="O130" s="29">
        <v>101</v>
      </c>
      <c r="P130" s="811"/>
    </row>
    <row r="131" spans="1:162" ht="25.5">
      <c r="A131" s="828"/>
      <c r="B131" s="825"/>
      <c r="C131" s="828"/>
      <c r="D131" s="13" t="s">
        <v>176</v>
      </c>
      <c r="E131" s="71" t="s">
        <v>175</v>
      </c>
      <c r="F131" s="29"/>
      <c r="G131" s="29"/>
      <c r="H131" s="29"/>
      <c r="I131" s="29"/>
      <c r="J131" s="57"/>
      <c r="K131" s="29"/>
      <c r="L131" s="29"/>
      <c r="M131" s="63"/>
      <c r="N131" s="29">
        <f>N129*P129+N130</f>
        <v>101</v>
      </c>
      <c r="O131" s="29">
        <f>O129*P129+O130</f>
        <v>101</v>
      </c>
      <c r="P131" s="812"/>
    </row>
    <row r="132" spans="1:162" ht="15" customHeight="1">
      <c r="A132" s="23" t="s">
        <v>58</v>
      </c>
      <c r="B132" s="24"/>
      <c r="C132" s="11"/>
      <c r="D132" s="11"/>
      <c r="E132" s="57"/>
      <c r="F132" s="29"/>
      <c r="G132" s="29"/>
      <c r="H132" s="29"/>
      <c r="I132" s="29"/>
      <c r="J132" s="14"/>
      <c r="K132" s="29"/>
      <c r="L132" s="29"/>
      <c r="M132" s="47"/>
      <c r="N132" s="29"/>
      <c r="O132" s="29"/>
      <c r="P132" s="58"/>
    </row>
    <row r="133" spans="1:162" ht="15" customHeight="1">
      <c r="A133" s="826" t="s">
        <v>9</v>
      </c>
      <c r="B133" s="830" t="s">
        <v>59</v>
      </c>
      <c r="C133" s="826" t="s">
        <v>101</v>
      </c>
      <c r="D133" s="13" t="s">
        <v>107</v>
      </c>
      <c r="E133" s="58" t="s">
        <v>30</v>
      </c>
      <c r="F133" s="29">
        <v>880</v>
      </c>
      <c r="G133" s="29">
        <v>918</v>
      </c>
      <c r="H133" s="29">
        <v>918</v>
      </c>
      <c r="I133" s="29">
        <v>956.56</v>
      </c>
      <c r="J133" s="817">
        <v>6.4000000000000001E-2</v>
      </c>
      <c r="K133" s="29">
        <v>956.56</v>
      </c>
      <c r="L133" s="29">
        <v>1072</v>
      </c>
      <c r="M133" s="816">
        <v>6.4000000000000001E-2</v>
      </c>
      <c r="N133" s="29">
        <v>826</v>
      </c>
      <c r="O133" s="29">
        <v>904</v>
      </c>
      <c r="P133" s="810"/>
    </row>
    <row r="134" spans="1:162" ht="15" customHeight="1">
      <c r="A134" s="827"/>
      <c r="B134" s="831"/>
      <c r="C134" s="827"/>
      <c r="D134" s="13" t="s">
        <v>140</v>
      </c>
      <c r="E134" s="58" t="s">
        <v>129</v>
      </c>
      <c r="F134" s="29">
        <v>14880</v>
      </c>
      <c r="G134" s="29">
        <v>98.5</v>
      </c>
      <c r="H134" s="29">
        <v>98.5</v>
      </c>
      <c r="I134" s="29">
        <v>110.32</v>
      </c>
      <c r="J134" s="817"/>
      <c r="K134" s="29">
        <v>110.32</v>
      </c>
      <c r="L134" s="29">
        <v>121</v>
      </c>
      <c r="M134" s="816"/>
      <c r="N134" s="29">
        <v>121</v>
      </c>
      <c r="O134" s="29">
        <v>121</v>
      </c>
      <c r="P134" s="811"/>
    </row>
    <row r="135" spans="1:162" ht="25.5">
      <c r="A135" s="828"/>
      <c r="B135" s="832"/>
      <c r="C135" s="828"/>
      <c r="D135" s="13" t="s">
        <v>176</v>
      </c>
      <c r="E135" s="71" t="s">
        <v>175</v>
      </c>
      <c r="F135" s="29"/>
      <c r="G135" s="29"/>
      <c r="H135" s="29"/>
      <c r="I135" s="29"/>
      <c r="J135" s="57"/>
      <c r="K135" s="29"/>
      <c r="L135" s="29"/>
      <c r="M135" s="63"/>
      <c r="N135" s="29">
        <f>N133*P133+N134</f>
        <v>121</v>
      </c>
      <c r="O135" s="29">
        <f>O133*P133+O134</f>
        <v>121</v>
      </c>
      <c r="P135" s="812"/>
    </row>
    <row r="136" spans="1:162" ht="15" customHeight="1">
      <c r="A136" s="23" t="s">
        <v>54</v>
      </c>
      <c r="B136" s="24"/>
      <c r="C136" s="11"/>
      <c r="D136" s="11"/>
      <c r="E136" s="57"/>
      <c r="F136" s="29"/>
      <c r="G136" s="29"/>
      <c r="H136" s="29"/>
      <c r="I136" s="29"/>
      <c r="J136" s="14"/>
      <c r="K136" s="29"/>
      <c r="L136" s="29"/>
      <c r="M136" s="47"/>
      <c r="N136" s="29"/>
      <c r="O136" s="29"/>
      <c r="P136" s="58"/>
    </row>
    <row r="137" spans="1:162" ht="15" customHeight="1">
      <c r="A137" s="826" t="s">
        <v>9</v>
      </c>
      <c r="B137" s="823" t="s">
        <v>104</v>
      </c>
      <c r="C137" s="826" t="s">
        <v>101</v>
      </c>
      <c r="D137" s="13" t="s">
        <v>107</v>
      </c>
      <c r="E137" s="58" t="s">
        <v>30</v>
      </c>
      <c r="F137" s="29">
        <v>944</v>
      </c>
      <c r="G137" s="29">
        <v>1086.42</v>
      </c>
      <c r="H137" s="29">
        <v>1086.42</v>
      </c>
      <c r="I137" s="29">
        <v>1132.05</v>
      </c>
      <c r="J137" s="817">
        <v>5.561E-2</v>
      </c>
      <c r="K137" s="29">
        <v>1132.05</v>
      </c>
      <c r="L137" s="29">
        <v>1145</v>
      </c>
      <c r="M137" s="816">
        <v>5.561E-2</v>
      </c>
      <c r="N137" s="29">
        <v>1470</v>
      </c>
      <c r="O137" s="29">
        <v>1596</v>
      </c>
      <c r="P137" s="810"/>
    </row>
    <row r="138" spans="1:162" ht="15" customHeight="1">
      <c r="A138" s="827"/>
      <c r="B138" s="824"/>
      <c r="C138" s="827"/>
      <c r="D138" s="13" t="s">
        <v>140</v>
      </c>
      <c r="E138" s="58" t="s">
        <v>129</v>
      </c>
      <c r="F138" s="29">
        <v>88.82</v>
      </c>
      <c r="G138" s="29">
        <v>95.12</v>
      </c>
      <c r="H138" s="29">
        <v>95.12</v>
      </c>
      <c r="I138" s="29">
        <v>99.12</v>
      </c>
      <c r="J138" s="817"/>
      <c r="K138" s="29">
        <v>99.12</v>
      </c>
      <c r="L138" s="29">
        <v>101</v>
      </c>
      <c r="M138" s="816"/>
      <c r="N138" s="29">
        <v>101</v>
      </c>
      <c r="O138" s="29">
        <v>101</v>
      </c>
      <c r="P138" s="811"/>
    </row>
    <row r="139" spans="1:162" ht="25.5">
      <c r="A139" s="828"/>
      <c r="B139" s="825"/>
      <c r="C139" s="828"/>
      <c r="D139" s="13" t="s">
        <v>176</v>
      </c>
      <c r="E139" s="71" t="s">
        <v>175</v>
      </c>
      <c r="F139" s="29"/>
      <c r="G139" s="29"/>
      <c r="H139" s="29"/>
      <c r="I139" s="29"/>
      <c r="J139" s="57"/>
      <c r="K139" s="29"/>
      <c r="L139" s="29"/>
      <c r="M139" s="63"/>
      <c r="N139" s="29">
        <f>N137*P137+N138</f>
        <v>101</v>
      </c>
      <c r="O139" s="29">
        <f>O137*P137+O138</f>
        <v>101</v>
      </c>
      <c r="P139" s="812"/>
    </row>
    <row r="140" spans="1:162" ht="15" customHeight="1">
      <c r="A140" s="23" t="s">
        <v>57</v>
      </c>
      <c r="B140" s="24"/>
      <c r="C140" s="14"/>
      <c r="D140" s="11"/>
      <c r="E140" s="57"/>
      <c r="F140" s="29"/>
      <c r="G140" s="29"/>
      <c r="H140" s="29"/>
      <c r="I140" s="29"/>
      <c r="J140" s="14"/>
      <c r="K140" s="29"/>
      <c r="L140" s="29"/>
      <c r="M140" s="47"/>
      <c r="N140" s="29"/>
      <c r="O140" s="29"/>
      <c r="P140" s="58"/>
    </row>
    <row r="141" spans="1:162" ht="15" customHeight="1">
      <c r="A141" s="826" t="s">
        <v>9</v>
      </c>
      <c r="B141" s="830" t="s">
        <v>162</v>
      </c>
      <c r="C141" s="826" t="s">
        <v>101</v>
      </c>
      <c r="D141" s="13" t="s">
        <v>107</v>
      </c>
      <c r="E141" s="58" t="s">
        <v>30</v>
      </c>
      <c r="F141" s="29">
        <v>1770</v>
      </c>
      <c r="G141" s="29">
        <v>1880</v>
      </c>
      <c r="H141" s="29">
        <v>1535</v>
      </c>
      <c r="I141" s="29">
        <v>1610</v>
      </c>
      <c r="J141" s="817">
        <v>0.06</v>
      </c>
      <c r="K141" s="29">
        <v>1610</v>
      </c>
      <c r="L141" s="29">
        <v>1750</v>
      </c>
      <c r="M141" s="816">
        <v>0.06</v>
      </c>
      <c r="N141" s="29">
        <v>1741</v>
      </c>
      <c r="O141" s="29">
        <v>1850</v>
      </c>
      <c r="P141" s="810"/>
    </row>
    <row r="142" spans="1:162" ht="15" customHeight="1">
      <c r="A142" s="827"/>
      <c r="B142" s="831"/>
      <c r="C142" s="827"/>
      <c r="D142" s="13" t="s">
        <v>140</v>
      </c>
      <c r="E142" s="58" t="s">
        <v>129</v>
      </c>
      <c r="F142" s="29">
        <v>50.79</v>
      </c>
      <c r="G142" s="29">
        <v>55.15</v>
      </c>
      <c r="H142" s="29">
        <v>55.15</v>
      </c>
      <c r="I142" s="29">
        <v>57.47</v>
      </c>
      <c r="J142" s="817"/>
      <c r="K142" s="29">
        <v>57.47</v>
      </c>
      <c r="L142" s="29">
        <v>64.14</v>
      </c>
      <c r="M142" s="816"/>
      <c r="N142" s="29">
        <v>64.14</v>
      </c>
      <c r="O142" s="29">
        <v>68.290000000000006</v>
      </c>
      <c r="P142" s="811"/>
    </row>
    <row r="143" spans="1:162" ht="25.5">
      <c r="A143" s="828"/>
      <c r="B143" s="832"/>
      <c r="C143" s="828"/>
      <c r="D143" s="13" t="s">
        <v>176</v>
      </c>
      <c r="E143" s="71" t="s">
        <v>175</v>
      </c>
      <c r="F143" s="29"/>
      <c r="G143" s="29"/>
      <c r="H143" s="29"/>
      <c r="I143" s="29"/>
      <c r="J143" s="57"/>
      <c r="K143" s="29"/>
      <c r="L143" s="29"/>
      <c r="M143" s="63"/>
      <c r="N143" s="29">
        <f>N141*P141+N142</f>
        <v>64.14</v>
      </c>
      <c r="O143" s="29">
        <f>O141*P141+O142</f>
        <v>68.290000000000006</v>
      </c>
      <c r="P143" s="812"/>
    </row>
    <row r="144" spans="1:162" s="3" customFormat="1" ht="15" customHeight="1">
      <c r="A144" s="806" t="s">
        <v>20</v>
      </c>
      <c r="B144" s="807"/>
      <c r="C144" s="807"/>
      <c r="D144" s="807"/>
      <c r="E144" s="807"/>
      <c r="F144" s="807"/>
      <c r="G144" s="807"/>
      <c r="H144" s="807"/>
      <c r="I144" s="807"/>
      <c r="J144" s="807"/>
      <c r="K144" s="807"/>
      <c r="L144" s="807"/>
      <c r="M144" s="807"/>
      <c r="N144" s="807"/>
      <c r="O144" s="807"/>
      <c r="P144" s="808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</row>
    <row r="145" spans="1:16" ht="15" customHeight="1">
      <c r="A145" s="23" t="s">
        <v>88</v>
      </c>
      <c r="B145" s="24"/>
      <c r="C145" s="11"/>
      <c r="D145" s="11"/>
      <c r="E145" s="57"/>
      <c r="F145" s="61"/>
      <c r="G145" s="61"/>
      <c r="H145" s="11"/>
      <c r="I145" s="11"/>
      <c r="J145" s="14"/>
      <c r="K145" s="11"/>
      <c r="L145" s="11"/>
      <c r="M145" s="47"/>
      <c r="N145" s="11"/>
      <c r="O145" s="11"/>
      <c r="P145" s="58"/>
    </row>
    <row r="146" spans="1:16" ht="15" customHeight="1">
      <c r="A146" s="826" t="s">
        <v>9</v>
      </c>
      <c r="B146" s="830" t="s">
        <v>150</v>
      </c>
      <c r="C146" s="826" t="s">
        <v>101</v>
      </c>
      <c r="D146" s="13" t="s">
        <v>107</v>
      </c>
      <c r="E146" s="58" t="s">
        <v>30</v>
      </c>
      <c r="F146" s="29">
        <v>2242</v>
      </c>
      <c r="G146" s="29">
        <v>2354.1</v>
      </c>
      <c r="H146" s="29">
        <v>2354.1</v>
      </c>
      <c r="I146" s="29">
        <v>2453</v>
      </c>
      <c r="J146" s="817">
        <v>6.1100000000000002E-2</v>
      </c>
      <c r="K146" s="29">
        <v>2453</v>
      </c>
      <c r="L146" s="29">
        <v>2625</v>
      </c>
      <c r="M146" s="816">
        <v>6.1100000000000002E-2</v>
      </c>
      <c r="N146" s="29">
        <v>2625</v>
      </c>
      <c r="O146" s="29">
        <v>2965</v>
      </c>
      <c r="P146" s="810"/>
    </row>
    <row r="147" spans="1:16" ht="15" customHeight="1">
      <c r="A147" s="827"/>
      <c r="B147" s="831"/>
      <c r="C147" s="827"/>
      <c r="D147" s="13" t="s">
        <v>140</v>
      </c>
      <c r="E147" s="58" t="s">
        <v>129</v>
      </c>
      <c r="F147" s="29">
        <v>39.18</v>
      </c>
      <c r="G147" s="29">
        <v>56.11</v>
      </c>
      <c r="H147" s="29">
        <v>56.11</v>
      </c>
      <c r="I147" s="29">
        <v>56.11</v>
      </c>
      <c r="J147" s="817"/>
      <c r="K147" s="29">
        <v>56.11</v>
      </c>
      <c r="L147" s="29">
        <v>59.02</v>
      </c>
      <c r="M147" s="816"/>
      <c r="N147" s="29">
        <v>22.53</v>
      </c>
      <c r="O147" s="29">
        <v>23.98</v>
      </c>
      <c r="P147" s="811"/>
    </row>
    <row r="148" spans="1:16" ht="25.5">
      <c r="A148" s="828"/>
      <c r="B148" s="832"/>
      <c r="C148" s="828"/>
      <c r="D148" s="13" t="s">
        <v>176</v>
      </c>
      <c r="E148" s="71" t="s">
        <v>175</v>
      </c>
      <c r="F148" s="29"/>
      <c r="G148" s="29"/>
      <c r="H148" s="29"/>
      <c r="I148" s="29"/>
      <c r="J148" s="57"/>
      <c r="K148" s="29"/>
      <c r="L148" s="29"/>
      <c r="M148" s="63"/>
      <c r="N148" s="29">
        <f>N146*P146+N147</f>
        <v>22.53</v>
      </c>
      <c r="O148" s="29">
        <f>O146*P146+O147</f>
        <v>23.98</v>
      </c>
      <c r="P148" s="812"/>
    </row>
    <row r="149" spans="1:16" ht="15" customHeight="1">
      <c r="A149" s="23" t="s">
        <v>89</v>
      </c>
      <c r="B149" s="24"/>
      <c r="C149" s="11"/>
      <c r="D149" s="11"/>
      <c r="E149" s="57"/>
      <c r="F149" s="29"/>
      <c r="G149" s="29"/>
      <c r="H149" s="29"/>
      <c r="I149" s="29"/>
      <c r="J149" s="14"/>
      <c r="K149" s="29"/>
      <c r="L149" s="29"/>
      <c r="M149" s="47"/>
      <c r="N149" s="29"/>
      <c r="O149" s="29"/>
      <c r="P149" s="58"/>
    </row>
    <row r="150" spans="1:16" ht="15" customHeight="1">
      <c r="A150" s="826" t="s">
        <v>9</v>
      </c>
      <c r="B150" s="830" t="s">
        <v>150</v>
      </c>
      <c r="C150" s="826" t="s">
        <v>101</v>
      </c>
      <c r="D150" s="13" t="s">
        <v>107</v>
      </c>
      <c r="E150" s="58" t="s">
        <v>30</v>
      </c>
      <c r="F150" s="29">
        <v>2242</v>
      </c>
      <c r="G150" s="29">
        <v>2354.1</v>
      </c>
      <c r="H150" s="29">
        <v>2749.81</v>
      </c>
      <c r="I150" s="29">
        <v>2850</v>
      </c>
      <c r="J150" s="817">
        <v>6.1100000000000002E-2</v>
      </c>
      <c r="K150" s="29">
        <v>2850</v>
      </c>
      <c r="L150" s="29">
        <v>3025</v>
      </c>
      <c r="M150" s="816">
        <v>6.1100000000000002E-2</v>
      </c>
      <c r="N150" s="29">
        <v>2730</v>
      </c>
      <c r="O150" s="29">
        <v>2885</v>
      </c>
      <c r="P150" s="810"/>
    </row>
    <row r="151" spans="1:16" ht="15" customHeight="1">
      <c r="A151" s="827"/>
      <c r="B151" s="831"/>
      <c r="C151" s="827"/>
      <c r="D151" s="13" t="s">
        <v>140</v>
      </c>
      <c r="E151" s="58" t="s">
        <v>129</v>
      </c>
      <c r="F151" s="29">
        <v>39.18</v>
      </c>
      <c r="G151" s="29">
        <v>56.11</v>
      </c>
      <c r="H151" s="29">
        <v>56.11</v>
      </c>
      <c r="I151" s="29">
        <v>56.11</v>
      </c>
      <c r="J151" s="817"/>
      <c r="K151" s="29">
        <v>56.11</v>
      </c>
      <c r="L151" s="29">
        <v>59.02</v>
      </c>
      <c r="M151" s="816"/>
      <c r="N151" s="29">
        <v>22.53</v>
      </c>
      <c r="O151" s="29">
        <v>23.98</v>
      </c>
      <c r="P151" s="811"/>
    </row>
    <row r="152" spans="1:16" ht="25.5">
      <c r="A152" s="828"/>
      <c r="B152" s="832"/>
      <c r="C152" s="828"/>
      <c r="D152" s="13" t="s">
        <v>176</v>
      </c>
      <c r="E152" s="71" t="s">
        <v>175</v>
      </c>
      <c r="F152" s="29"/>
      <c r="G152" s="29"/>
      <c r="H152" s="29"/>
      <c r="I152" s="29"/>
      <c r="J152" s="57"/>
      <c r="K152" s="29"/>
      <c r="L152" s="29"/>
      <c r="M152" s="63"/>
      <c r="N152" s="29">
        <f>N150*P150+N151</f>
        <v>22.53</v>
      </c>
      <c r="O152" s="29">
        <f>O150*P150+O151</f>
        <v>23.98</v>
      </c>
      <c r="P152" s="812"/>
    </row>
    <row r="153" spans="1:16" ht="15" customHeight="1">
      <c r="A153" s="826" t="s">
        <v>10</v>
      </c>
      <c r="B153" s="830" t="s">
        <v>159</v>
      </c>
      <c r="C153" s="817" t="s">
        <v>102</v>
      </c>
      <c r="D153" s="13" t="s">
        <v>107</v>
      </c>
      <c r="E153" s="58" t="s">
        <v>30</v>
      </c>
      <c r="F153" s="29">
        <v>2631.4</v>
      </c>
      <c r="G153" s="29">
        <v>2870</v>
      </c>
      <c r="H153" s="29">
        <v>2870</v>
      </c>
      <c r="I153" s="29">
        <v>2990.54</v>
      </c>
      <c r="J153" s="817"/>
      <c r="K153" s="29">
        <v>2985.06</v>
      </c>
      <c r="L153" s="29">
        <f>L156</f>
        <v>3335</v>
      </c>
      <c r="M153" s="816">
        <v>7.0300000000000001E-2</v>
      </c>
      <c r="N153" s="29">
        <v>3335</v>
      </c>
      <c r="O153" s="29">
        <v>4130</v>
      </c>
      <c r="P153" s="58"/>
    </row>
    <row r="154" spans="1:16" ht="15" customHeight="1">
      <c r="A154" s="827"/>
      <c r="B154" s="831"/>
      <c r="C154" s="817"/>
      <c r="D154" s="13" t="s">
        <v>140</v>
      </c>
      <c r="E154" s="58" t="s">
        <v>129</v>
      </c>
      <c r="F154" s="29">
        <v>21.77</v>
      </c>
      <c r="G154" s="29">
        <v>21.77</v>
      </c>
      <c r="H154" s="29">
        <v>20.46</v>
      </c>
      <c r="I154" s="29">
        <v>20.69</v>
      </c>
      <c r="J154" s="817"/>
      <c r="K154" s="29">
        <v>20.69</v>
      </c>
      <c r="L154" s="29">
        <v>22.53</v>
      </c>
      <c r="M154" s="816"/>
      <c r="N154" s="29">
        <v>22.53</v>
      </c>
      <c r="O154" s="29">
        <v>23.98</v>
      </c>
      <c r="P154" s="58"/>
    </row>
    <row r="155" spans="1:16" ht="15" customHeight="1">
      <c r="A155" s="827"/>
      <c r="B155" s="831"/>
      <c r="C155" s="817"/>
      <c r="D155" s="13" t="s">
        <v>131</v>
      </c>
      <c r="E155" s="58" t="s">
        <v>129</v>
      </c>
      <c r="F155" s="29"/>
      <c r="G155" s="29"/>
      <c r="H155" s="29">
        <v>221.85</v>
      </c>
      <c r="I155" s="29">
        <v>230.54</v>
      </c>
      <c r="J155" s="817"/>
      <c r="K155" s="29">
        <v>230.54</v>
      </c>
      <c r="L155" s="29">
        <v>256.98</v>
      </c>
      <c r="M155" s="816"/>
      <c r="N155" s="29"/>
      <c r="O155" s="29"/>
      <c r="P155" s="58"/>
    </row>
    <row r="156" spans="1:16" ht="15" customHeight="1">
      <c r="A156" s="827"/>
      <c r="B156" s="831"/>
      <c r="C156" s="826" t="s">
        <v>101</v>
      </c>
      <c r="D156" s="13" t="s">
        <v>107</v>
      </c>
      <c r="E156" s="58" t="s">
        <v>30</v>
      </c>
      <c r="F156" s="29">
        <v>2631.4</v>
      </c>
      <c r="G156" s="29">
        <v>2870</v>
      </c>
      <c r="H156" s="29">
        <v>2870</v>
      </c>
      <c r="I156" s="29">
        <v>2990.54</v>
      </c>
      <c r="J156" s="817">
        <v>5.3310000000000003E-2</v>
      </c>
      <c r="K156" s="29">
        <v>2985.06</v>
      </c>
      <c r="L156" s="29">
        <v>3335</v>
      </c>
      <c r="M156" s="816">
        <v>5.3310000000000003E-2</v>
      </c>
      <c r="N156" s="29">
        <v>3119</v>
      </c>
      <c r="O156" s="29">
        <v>4000</v>
      </c>
      <c r="P156" s="810"/>
    </row>
    <row r="157" spans="1:16" ht="15" customHeight="1">
      <c r="A157" s="827"/>
      <c r="B157" s="831"/>
      <c r="C157" s="827"/>
      <c r="D157" s="13" t="s">
        <v>140</v>
      </c>
      <c r="E157" s="58" t="s">
        <v>129</v>
      </c>
      <c r="F157" s="29">
        <v>21.77</v>
      </c>
      <c r="G157" s="29">
        <v>21.77</v>
      </c>
      <c r="H157" s="29">
        <v>20.46</v>
      </c>
      <c r="I157" s="29">
        <v>20.69</v>
      </c>
      <c r="J157" s="817"/>
      <c r="K157" s="29">
        <v>20.69</v>
      </c>
      <c r="L157" s="29">
        <v>22.53</v>
      </c>
      <c r="M157" s="816"/>
      <c r="N157" s="29">
        <v>22.53</v>
      </c>
      <c r="O157" s="29">
        <v>23.98</v>
      </c>
      <c r="P157" s="811"/>
    </row>
    <row r="158" spans="1:16" ht="25.5">
      <c r="A158" s="828"/>
      <c r="B158" s="832"/>
      <c r="C158" s="828"/>
      <c r="D158" s="13" t="s">
        <v>176</v>
      </c>
      <c r="E158" s="71" t="s">
        <v>175</v>
      </c>
      <c r="F158" s="29"/>
      <c r="G158" s="29"/>
      <c r="H158" s="29"/>
      <c r="I158" s="29"/>
      <c r="J158" s="57"/>
      <c r="K158" s="29"/>
      <c r="L158" s="29"/>
      <c r="M158" s="63"/>
      <c r="N158" s="29">
        <f>N156*P156+N157</f>
        <v>22.53</v>
      </c>
      <c r="O158" s="29">
        <f>O156*P156+O157</f>
        <v>23.98</v>
      </c>
      <c r="P158" s="812"/>
    </row>
    <row r="159" spans="1:16" ht="15" customHeight="1">
      <c r="A159" s="826" t="s">
        <v>27</v>
      </c>
      <c r="B159" s="823" t="s">
        <v>171</v>
      </c>
      <c r="C159" s="826" t="s">
        <v>101</v>
      </c>
      <c r="D159" s="13" t="s">
        <v>107</v>
      </c>
      <c r="E159" s="58" t="s">
        <v>30</v>
      </c>
      <c r="F159" s="29"/>
      <c r="G159" s="29"/>
      <c r="H159" s="29"/>
      <c r="I159" s="29"/>
      <c r="J159" s="57"/>
      <c r="K159" s="29"/>
      <c r="L159" s="29"/>
      <c r="M159" s="816"/>
      <c r="N159" s="29">
        <v>2364</v>
      </c>
      <c r="O159" s="29">
        <v>2520</v>
      </c>
      <c r="P159" s="810"/>
    </row>
    <row r="160" spans="1:16" ht="15" customHeight="1">
      <c r="A160" s="827"/>
      <c r="B160" s="824"/>
      <c r="C160" s="827"/>
      <c r="D160" s="13" t="s">
        <v>140</v>
      </c>
      <c r="E160" s="58" t="s">
        <v>129</v>
      </c>
      <c r="F160" s="29"/>
      <c r="G160" s="29"/>
      <c r="H160" s="29"/>
      <c r="I160" s="29"/>
      <c r="J160" s="57"/>
      <c r="K160" s="29"/>
      <c r="L160" s="29"/>
      <c r="M160" s="816"/>
      <c r="N160" s="29">
        <v>22.28</v>
      </c>
      <c r="O160" s="29">
        <v>23</v>
      </c>
      <c r="P160" s="811"/>
    </row>
    <row r="161" spans="1:162" ht="25.5">
      <c r="A161" s="828"/>
      <c r="B161" s="825"/>
      <c r="C161" s="828"/>
      <c r="D161" s="13" t="s">
        <v>176</v>
      </c>
      <c r="E161" s="71" t="s">
        <v>175</v>
      </c>
      <c r="F161" s="29"/>
      <c r="G161" s="29"/>
      <c r="H161" s="29"/>
      <c r="I161" s="29"/>
      <c r="J161" s="57"/>
      <c r="K161" s="29"/>
      <c r="L161" s="29"/>
      <c r="M161" s="63"/>
      <c r="N161" s="29">
        <f>N159*P159+N160</f>
        <v>22.28</v>
      </c>
      <c r="O161" s="29">
        <f>O159*P159+O160</f>
        <v>23</v>
      </c>
      <c r="P161" s="812"/>
    </row>
    <row r="162" spans="1:162" s="3" customFormat="1" ht="15" customHeight="1">
      <c r="A162" s="829" t="s">
        <v>21</v>
      </c>
      <c r="B162" s="829"/>
      <c r="C162" s="829"/>
      <c r="D162" s="829"/>
      <c r="E162" s="829"/>
      <c r="F162" s="829"/>
      <c r="G162" s="829"/>
      <c r="H162" s="829"/>
      <c r="I162" s="829"/>
      <c r="J162" s="829"/>
      <c r="K162" s="829"/>
      <c r="L162" s="829"/>
      <c r="M162" s="829"/>
      <c r="N162" s="829"/>
      <c r="O162" s="829"/>
      <c r="P162" s="829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</row>
    <row r="163" spans="1:162" ht="15" customHeight="1">
      <c r="A163" s="23" t="s">
        <v>111</v>
      </c>
      <c r="B163" s="24"/>
      <c r="C163" s="11"/>
      <c r="D163" s="11"/>
      <c r="E163" s="57"/>
      <c r="F163" s="61"/>
      <c r="G163" s="61"/>
      <c r="H163" s="11"/>
      <c r="I163" s="11"/>
      <c r="J163" s="14"/>
      <c r="K163" s="11"/>
      <c r="L163" s="11"/>
      <c r="M163" s="47"/>
      <c r="N163" s="11"/>
      <c r="O163" s="11"/>
      <c r="P163" s="58"/>
    </row>
    <row r="164" spans="1:162" ht="15" customHeight="1">
      <c r="A164" s="826" t="s">
        <v>9</v>
      </c>
      <c r="B164" s="830" t="s">
        <v>162</v>
      </c>
      <c r="C164" s="826" t="s">
        <v>101</v>
      </c>
      <c r="D164" s="13" t="s">
        <v>107</v>
      </c>
      <c r="E164" s="58" t="s">
        <v>30</v>
      </c>
      <c r="F164" s="29">
        <v>1262.5999999999999</v>
      </c>
      <c r="G164" s="29">
        <v>1114</v>
      </c>
      <c r="H164" s="29">
        <v>949</v>
      </c>
      <c r="I164" s="29">
        <v>998</v>
      </c>
      <c r="J164" s="817">
        <v>5.8999999999999997E-2</v>
      </c>
      <c r="K164" s="29">
        <v>998</v>
      </c>
      <c r="L164" s="29">
        <v>1095</v>
      </c>
      <c r="M164" s="816">
        <v>5.8999999999999997E-2</v>
      </c>
      <c r="N164" s="29">
        <v>1095</v>
      </c>
      <c r="O164" s="29">
        <v>1162</v>
      </c>
      <c r="P164" s="810"/>
    </row>
    <row r="165" spans="1:162" ht="15" customHeight="1">
      <c r="A165" s="827"/>
      <c r="B165" s="831"/>
      <c r="C165" s="827"/>
      <c r="D165" s="13" t="s">
        <v>140</v>
      </c>
      <c r="E165" s="58" t="s">
        <v>129</v>
      </c>
      <c r="F165" s="29">
        <v>77.760000000000005</v>
      </c>
      <c r="G165" s="29">
        <v>84.45</v>
      </c>
      <c r="H165" s="29">
        <v>84.45</v>
      </c>
      <c r="I165" s="29">
        <v>88</v>
      </c>
      <c r="J165" s="817"/>
      <c r="K165" s="29">
        <v>88</v>
      </c>
      <c r="L165" s="29">
        <v>95</v>
      </c>
      <c r="M165" s="816"/>
      <c r="N165" s="29">
        <v>95</v>
      </c>
      <c r="O165" s="29">
        <v>95</v>
      </c>
      <c r="P165" s="811"/>
    </row>
    <row r="166" spans="1:162" ht="25.5">
      <c r="A166" s="828"/>
      <c r="B166" s="832"/>
      <c r="C166" s="828"/>
      <c r="D166" s="13" t="s">
        <v>176</v>
      </c>
      <c r="E166" s="71" t="s">
        <v>175</v>
      </c>
      <c r="F166" s="29"/>
      <c r="G166" s="29"/>
      <c r="H166" s="29"/>
      <c r="I166" s="29"/>
      <c r="J166" s="57"/>
      <c r="K166" s="29"/>
      <c r="L166" s="29"/>
      <c r="M166" s="63"/>
      <c r="N166" s="29">
        <f>N164*P164+N165</f>
        <v>95</v>
      </c>
      <c r="O166" s="29">
        <f>O164*P164+O165</f>
        <v>95</v>
      </c>
      <c r="P166" s="812"/>
    </row>
    <row r="167" spans="1:162" ht="15" customHeight="1">
      <c r="A167" s="23" t="s">
        <v>123</v>
      </c>
      <c r="B167" s="24"/>
      <c r="C167" s="11"/>
      <c r="D167" s="11"/>
      <c r="E167" s="57"/>
      <c r="F167" s="57"/>
      <c r="G167" s="57"/>
      <c r="H167" s="57"/>
      <c r="I167" s="57"/>
      <c r="J167" s="14"/>
      <c r="K167" s="57"/>
      <c r="L167" s="57"/>
      <c r="M167" s="47"/>
      <c r="N167" s="29"/>
      <c r="O167" s="29"/>
      <c r="P167" s="58"/>
    </row>
    <row r="168" spans="1:162" ht="15" customHeight="1">
      <c r="A168" s="826" t="s">
        <v>9</v>
      </c>
      <c r="B168" s="830" t="s">
        <v>162</v>
      </c>
      <c r="C168" s="826" t="s">
        <v>108</v>
      </c>
      <c r="D168" s="13" t="s">
        <v>107</v>
      </c>
      <c r="E168" s="58" t="s">
        <v>30</v>
      </c>
      <c r="F168" s="57">
        <v>0</v>
      </c>
      <c r="G168" s="57">
        <v>0</v>
      </c>
      <c r="H168" s="29">
        <v>0</v>
      </c>
      <c r="I168" s="29">
        <v>0</v>
      </c>
      <c r="J168" s="833"/>
      <c r="K168" s="29">
        <v>0</v>
      </c>
      <c r="L168" s="29">
        <v>0</v>
      </c>
      <c r="M168" s="809"/>
      <c r="N168" s="29">
        <v>0</v>
      </c>
      <c r="O168" s="29">
        <v>0</v>
      </c>
      <c r="P168" s="810"/>
    </row>
    <row r="169" spans="1:162" ht="15" customHeight="1">
      <c r="A169" s="827"/>
      <c r="B169" s="831"/>
      <c r="C169" s="827"/>
      <c r="D169" s="13" t="s">
        <v>140</v>
      </c>
      <c r="E169" s="58" t="s">
        <v>129</v>
      </c>
      <c r="F169" s="57"/>
      <c r="G169" s="57"/>
      <c r="H169" s="29">
        <v>0</v>
      </c>
      <c r="I169" s="29">
        <v>0</v>
      </c>
      <c r="J169" s="833"/>
      <c r="K169" s="29"/>
      <c r="L169" s="29"/>
      <c r="M169" s="809"/>
      <c r="N169" s="29">
        <v>0</v>
      </c>
      <c r="O169" s="29">
        <v>0</v>
      </c>
      <c r="P169" s="811"/>
    </row>
    <row r="170" spans="1:162" ht="25.5">
      <c r="A170" s="828"/>
      <c r="B170" s="832"/>
      <c r="C170" s="828"/>
      <c r="D170" s="13" t="s">
        <v>176</v>
      </c>
      <c r="E170" s="71" t="s">
        <v>175</v>
      </c>
      <c r="F170" s="57"/>
      <c r="G170" s="57"/>
      <c r="H170" s="29"/>
      <c r="I170" s="29"/>
      <c r="J170" s="58"/>
      <c r="K170" s="29"/>
      <c r="L170" s="29"/>
      <c r="M170" s="76"/>
      <c r="N170" s="29">
        <f>N168*P168+N169</f>
        <v>0</v>
      </c>
      <c r="O170" s="29">
        <f>O168*P168+O169</f>
        <v>0</v>
      </c>
      <c r="P170" s="812"/>
    </row>
    <row r="171" spans="1:162" ht="15" customHeight="1">
      <c r="A171" s="23" t="s">
        <v>112</v>
      </c>
      <c r="B171" s="24"/>
      <c r="C171" s="11"/>
      <c r="D171" s="11"/>
      <c r="E171" s="57"/>
      <c r="F171" s="57"/>
      <c r="G171" s="57"/>
      <c r="H171" s="57"/>
      <c r="I171" s="57"/>
      <c r="J171" s="14"/>
      <c r="K171" s="57"/>
      <c r="L171" s="57"/>
      <c r="M171" s="47"/>
      <c r="N171" s="57"/>
      <c r="O171" s="57"/>
      <c r="P171" s="58"/>
    </row>
    <row r="172" spans="1:162" ht="15" customHeight="1">
      <c r="A172" s="826" t="s">
        <v>9</v>
      </c>
      <c r="B172" s="830" t="s">
        <v>162</v>
      </c>
      <c r="C172" s="826" t="s">
        <v>101</v>
      </c>
      <c r="D172" s="13" t="s">
        <v>107</v>
      </c>
      <c r="E172" s="58" t="s">
        <v>30</v>
      </c>
      <c r="F172" s="29">
        <v>1325.14</v>
      </c>
      <c r="G172" s="29">
        <v>1117.5</v>
      </c>
      <c r="H172" s="29">
        <v>830</v>
      </c>
      <c r="I172" s="29">
        <v>885</v>
      </c>
      <c r="J172" s="817">
        <v>5.8999999999999997E-2</v>
      </c>
      <c r="K172" s="29">
        <v>885</v>
      </c>
      <c r="L172" s="29">
        <v>964</v>
      </c>
      <c r="M172" s="816">
        <v>5.8999999999999997E-2</v>
      </c>
      <c r="N172" s="29">
        <v>964</v>
      </c>
      <c r="O172" s="29">
        <v>1016</v>
      </c>
      <c r="P172" s="810"/>
    </row>
    <row r="173" spans="1:162" ht="15" customHeight="1">
      <c r="A173" s="827"/>
      <c r="B173" s="831"/>
      <c r="C173" s="827"/>
      <c r="D173" s="13" t="s">
        <v>140</v>
      </c>
      <c r="E173" s="58" t="s">
        <v>129</v>
      </c>
      <c r="F173" s="29">
        <v>85.5</v>
      </c>
      <c r="G173" s="29">
        <v>83</v>
      </c>
      <c r="H173" s="29">
        <v>39.200000000000003</v>
      </c>
      <c r="I173" s="29">
        <v>49</v>
      </c>
      <c r="J173" s="817"/>
      <c r="K173" s="29">
        <v>49</v>
      </c>
      <c r="L173" s="29">
        <v>54</v>
      </c>
      <c r="M173" s="816"/>
      <c r="N173" s="29">
        <v>54</v>
      </c>
      <c r="O173" s="29">
        <v>57</v>
      </c>
      <c r="P173" s="811"/>
    </row>
    <row r="174" spans="1:162" ht="25.5">
      <c r="A174" s="828"/>
      <c r="B174" s="832"/>
      <c r="C174" s="828"/>
      <c r="D174" s="13" t="s">
        <v>176</v>
      </c>
      <c r="E174" s="71" t="s">
        <v>175</v>
      </c>
      <c r="F174" s="29"/>
      <c r="G174" s="29"/>
      <c r="H174" s="29"/>
      <c r="I174" s="29"/>
      <c r="J174" s="57"/>
      <c r="K174" s="29"/>
      <c r="L174" s="29"/>
      <c r="M174" s="63"/>
      <c r="N174" s="29">
        <f>N172*P172+N173</f>
        <v>54</v>
      </c>
      <c r="O174" s="29">
        <f>O172*P172+O173</f>
        <v>57</v>
      </c>
      <c r="P174" s="812"/>
    </row>
    <row r="175" spans="1:162" ht="15" customHeight="1">
      <c r="A175" s="23" t="s">
        <v>124</v>
      </c>
      <c r="B175" s="24"/>
      <c r="C175" s="11"/>
      <c r="D175" s="11"/>
      <c r="E175" s="57"/>
      <c r="F175" s="29"/>
      <c r="G175" s="29"/>
      <c r="H175" s="29"/>
      <c r="I175" s="29"/>
      <c r="J175" s="14"/>
      <c r="K175" s="29"/>
      <c r="L175" s="29"/>
      <c r="M175" s="47"/>
      <c r="N175" s="29"/>
      <c r="O175" s="29"/>
      <c r="P175" s="58"/>
    </row>
    <row r="176" spans="1:162" ht="15" customHeight="1">
      <c r="A176" s="826" t="s">
        <v>9</v>
      </c>
      <c r="B176" s="830" t="s">
        <v>162</v>
      </c>
      <c r="C176" s="826" t="s">
        <v>101</v>
      </c>
      <c r="D176" s="13" t="s">
        <v>107</v>
      </c>
      <c r="E176" s="58" t="s">
        <v>30</v>
      </c>
      <c r="F176" s="29">
        <v>790.6</v>
      </c>
      <c r="G176" s="29">
        <v>860</v>
      </c>
      <c r="H176" s="29">
        <v>860</v>
      </c>
      <c r="I176" s="29">
        <v>915</v>
      </c>
      <c r="J176" s="833">
        <v>5.8999999999999997E-2</v>
      </c>
      <c r="K176" s="29">
        <v>915</v>
      </c>
      <c r="L176" s="29">
        <v>1005</v>
      </c>
      <c r="M176" s="809">
        <v>5.8999999999999997E-2</v>
      </c>
      <c r="N176" s="29">
        <v>1005</v>
      </c>
      <c r="O176" s="29">
        <v>1080</v>
      </c>
      <c r="P176" s="810"/>
    </row>
    <row r="177" spans="1:162" ht="15" customHeight="1">
      <c r="A177" s="827"/>
      <c r="B177" s="831"/>
      <c r="C177" s="827"/>
      <c r="D177" s="13" t="s">
        <v>140</v>
      </c>
      <c r="E177" s="58" t="s">
        <v>129</v>
      </c>
      <c r="F177" s="29">
        <v>100.01</v>
      </c>
      <c r="G177" s="29">
        <v>107.12</v>
      </c>
      <c r="H177" s="29">
        <v>83.5</v>
      </c>
      <c r="I177" s="29">
        <v>85</v>
      </c>
      <c r="J177" s="833"/>
      <c r="K177" s="29">
        <v>85</v>
      </c>
      <c r="L177" s="29">
        <v>94</v>
      </c>
      <c r="M177" s="809"/>
      <c r="N177" s="29">
        <v>94</v>
      </c>
      <c r="O177" s="29">
        <v>95</v>
      </c>
      <c r="P177" s="812"/>
    </row>
    <row r="178" spans="1:162" ht="25.5">
      <c r="A178" s="828"/>
      <c r="B178" s="832"/>
      <c r="C178" s="828"/>
      <c r="D178" s="13" t="s">
        <v>176</v>
      </c>
      <c r="E178" s="71" t="s">
        <v>175</v>
      </c>
      <c r="F178" s="29"/>
      <c r="G178" s="29"/>
      <c r="H178" s="29"/>
      <c r="I178" s="29"/>
      <c r="J178" s="58"/>
      <c r="K178" s="29"/>
      <c r="L178" s="29"/>
      <c r="M178" s="76"/>
      <c r="N178" s="29">
        <f>N176*P176+N177</f>
        <v>94</v>
      </c>
      <c r="O178" s="29">
        <f>O176*P176+O177</f>
        <v>95</v>
      </c>
      <c r="P178" s="58"/>
    </row>
    <row r="179" spans="1:162" ht="15" customHeight="1">
      <c r="A179" s="23" t="s">
        <v>113</v>
      </c>
      <c r="B179" s="24"/>
      <c r="C179" s="11"/>
      <c r="D179" s="11"/>
      <c r="E179" s="57"/>
      <c r="F179" s="29"/>
      <c r="G179" s="29"/>
      <c r="H179" s="29"/>
      <c r="I179" s="29"/>
      <c r="J179" s="14"/>
      <c r="K179" s="29"/>
      <c r="L179" s="29"/>
      <c r="M179" s="47"/>
      <c r="N179" s="29"/>
      <c r="O179" s="29"/>
      <c r="P179" s="58"/>
    </row>
    <row r="180" spans="1:162" ht="15" customHeight="1">
      <c r="A180" s="826" t="s">
        <v>9</v>
      </c>
      <c r="B180" s="830" t="s">
        <v>162</v>
      </c>
      <c r="C180" s="848" t="s">
        <v>101</v>
      </c>
      <c r="D180" s="13" t="s">
        <v>107</v>
      </c>
      <c r="E180" s="58" t="s">
        <v>30</v>
      </c>
      <c r="F180" s="29">
        <v>2357.64</v>
      </c>
      <c r="G180" s="29">
        <v>1186</v>
      </c>
      <c r="H180" s="29">
        <v>1186</v>
      </c>
      <c r="I180" s="29">
        <v>1200</v>
      </c>
      <c r="J180" s="833">
        <v>5.8999999999999997E-2</v>
      </c>
      <c r="K180" s="29">
        <v>1200</v>
      </c>
      <c r="L180" s="29">
        <v>1300</v>
      </c>
      <c r="M180" s="809">
        <v>5.8999999999999997E-2</v>
      </c>
      <c r="N180" s="29">
        <v>1300</v>
      </c>
      <c r="O180" s="29">
        <v>1375</v>
      </c>
      <c r="P180" s="810"/>
    </row>
    <row r="181" spans="1:162" ht="15" customHeight="1">
      <c r="A181" s="827"/>
      <c r="B181" s="831"/>
      <c r="C181" s="849"/>
      <c r="D181" s="13" t="s">
        <v>140</v>
      </c>
      <c r="E181" s="58" t="s">
        <v>129</v>
      </c>
      <c r="F181" s="29">
        <v>85.5</v>
      </c>
      <c r="G181" s="29">
        <v>83</v>
      </c>
      <c r="H181" s="29">
        <v>39.200000000000003</v>
      </c>
      <c r="I181" s="29">
        <v>49</v>
      </c>
      <c r="J181" s="833"/>
      <c r="K181" s="29">
        <v>49</v>
      </c>
      <c r="L181" s="29">
        <v>54</v>
      </c>
      <c r="M181" s="809"/>
      <c r="N181" s="29">
        <v>54</v>
      </c>
      <c r="O181" s="29">
        <v>57</v>
      </c>
      <c r="P181" s="811"/>
    </row>
    <row r="182" spans="1:162" ht="25.5">
      <c r="A182" s="828"/>
      <c r="B182" s="832"/>
      <c r="C182" s="850"/>
      <c r="D182" s="13" t="s">
        <v>176</v>
      </c>
      <c r="E182" s="71" t="s">
        <v>175</v>
      </c>
      <c r="F182" s="29"/>
      <c r="G182" s="29"/>
      <c r="H182" s="29"/>
      <c r="I182" s="29"/>
      <c r="J182" s="58"/>
      <c r="K182" s="29"/>
      <c r="L182" s="29"/>
      <c r="M182" s="76"/>
      <c r="N182" s="29">
        <f>N180*P180+N181</f>
        <v>54</v>
      </c>
      <c r="O182" s="29">
        <f>O180*P180+O181</f>
        <v>57</v>
      </c>
      <c r="P182" s="812"/>
    </row>
    <row r="183" spans="1:162" ht="15" customHeight="1">
      <c r="A183" s="23" t="s">
        <v>29</v>
      </c>
      <c r="B183" s="24"/>
      <c r="C183" s="11"/>
      <c r="D183" s="11"/>
      <c r="E183" s="57"/>
      <c r="F183" s="57"/>
      <c r="G183" s="57"/>
      <c r="H183" s="57"/>
      <c r="I183" s="57"/>
      <c r="J183" s="14"/>
      <c r="K183" s="57"/>
      <c r="L183" s="57"/>
      <c r="M183" s="47"/>
      <c r="N183" s="57"/>
      <c r="O183" s="57"/>
      <c r="P183" s="58"/>
    </row>
    <row r="184" spans="1:162" s="3" customFormat="1" ht="15" customHeight="1">
      <c r="A184" s="829" t="s">
        <v>22</v>
      </c>
      <c r="B184" s="829"/>
      <c r="C184" s="829"/>
      <c r="D184" s="829"/>
      <c r="E184" s="829"/>
      <c r="F184" s="829"/>
      <c r="G184" s="829"/>
      <c r="H184" s="829"/>
      <c r="I184" s="829"/>
      <c r="J184" s="829"/>
      <c r="K184" s="829"/>
      <c r="L184" s="829"/>
      <c r="M184" s="829"/>
      <c r="N184" s="829"/>
      <c r="O184" s="829"/>
      <c r="P184" s="829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</row>
    <row r="185" spans="1:162" ht="15" customHeight="1">
      <c r="A185" s="23" t="s">
        <v>114</v>
      </c>
      <c r="B185" s="24"/>
      <c r="C185" s="11"/>
      <c r="D185" s="11"/>
      <c r="E185" s="57"/>
      <c r="F185" s="61"/>
      <c r="G185" s="61"/>
      <c r="H185" s="11"/>
      <c r="I185" s="11"/>
      <c r="J185" s="14"/>
      <c r="K185" s="11"/>
      <c r="L185" s="11"/>
      <c r="M185" s="47"/>
      <c r="N185" s="11"/>
      <c r="O185" s="11"/>
      <c r="P185" s="58"/>
    </row>
    <row r="186" spans="1:162" ht="15" customHeight="1">
      <c r="A186" s="826" t="s">
        <v>9</v>
      </c>
      <c r="B186" s="830" t="s">
        <v>150</v>
      </c>
      <c r="C186" s="826" t="s">
        <v>108</v>
      </c>
      <c r="D186" s="17" t="s">
        <v>109</v>
      </c>
      <c r="E186" s="58" t="s">
        <v>30</v>
      </c>
      <c r="F186" s="29">
        <v>2289.1999999999998</v>
      </c>
      <c r="G186" s="29">
        <v>2632.59</v>
      </c>
      <c r="H186" s="29">
        <v>2595</v>
      </c>
      <c r="I186" s="29">
        <v>2705</v>
      </c>
      <c r="J186" s="817">
        <v>5.8000000000000003E-2</v>
      </c>
      <c r="K186" s="29">
        <v>2705</v>
      </c>
      <c r="L186" s="29">
        <v>2735</v>
      </c>
      <c r="M186" s="816">
        <v>5.8000000000000003E-2</v>
      </c>
      <c r="N186" s="29">
        <v>2422</v>
      </c>
      <c r="O186" s="29">
        <v>2575</v>
      </c>
      <c r="P186" s="810"/>
    </row>
    <row r="187" spans="1:162" ht="15" customHeight="1">
      <c r="A187" s="827"/>
      <c r="B187" s="831"/>
      <c r="C187" s="827"/>
      <c r="D187" s="13" t="s">
        <v>140</v>
      </c>
      <c r="E187" s="58" t="s">
        <v>129</v>
      </c>
      <c r="F187" s="29">
        <v>82.51</v>
      </c>
      <c r="G187" s="29">
        <v>89.6</v>
      </c>
      <c r="H187" s="29">
        <v>89.6</v>
      </c>
      <c r="I187" s="29">
        <v>94</v>
      </c>
      <c r="J187" s="817"/>
      <c r="K187" s="29">
        <v>94</v>
      </c>
      <c r="L187" s="29">
        <v>95</v>
      </c>
      <c r="M187" s="816"/>
      <c r="N187" s="29">
        <v>95</v>
      </c>
      <c r="O187" s="29">
        <v>95</v>
      </c>
      <c r="P187" s="811"/>
    </row>
    <row r="188" spans="1:162" ht="25.5">
      <c r="A188" s="828"/>
      <c r="B188" s="832"/>
      <c r="C188" s="828"/>
      <c r="D188" s="13" t="s">
        <v>176</v>
      </c>
      <c r="E188" s="71" t="s">
        <v>175</v>
      </c>
      <c r="F188" s="29"/>
      <c r="G188" s="29"/>
      <c r="H188" s="29"/>
      <c r="I188" s="29"/>
      <c r="J188" s="57"/>
      <c r="K188" s="29"/>
      <c r="L188" s="29"/>
      <c r="M188" s="63"/>
      <c r="N188" s="29">
        <f>N186*P186+N187</f>
        <v>95</v>
      </c>
      <c r="O188" s="29">
        <f>O186*P186+O187</f>
        <v>95</v>
      </c>
      <c r="P188" s="812"/>
    </row>
    <row r="189" spans="1:162" ht="15" customHeight="1">
      <c r="A189" s="23" t="s">
        <v>172</v>
      </c>
      <c r="B189" s="24"/>
      <c r="C189" s="11"/>
      <c r="D189" s="11"/>
      <c r="E189" s="57"/>
      <c r="F189" s="57"/>
      <c r="G189" s="57"/>
      <c r="H189" s="57"/>
      <c r="I189" s="57"/>
      <c r="J189" s="14"/>
      <c r="K189" s="57"/>
      <c r="L189" s="57"/>
      <c r="M189" s="47"/>
      <c r="N189" s="57"/>
      <c r="O189" s="57"/>
      <c r="P189" s="58"/>
    </row>
    <row r="190" spans="1:162" ht="15" customHeight="1">
      <c r="A190" s="826" t="s">
        <v>9</v>
      </c>
      <c r="B190" s="830" t="s">
        <v>150</v>
      </c>
      <c r="C190" s="826" t="s">
        <v>108</v>
      </c>
      <c r="D190" s="17" t="s">
        <v>109</v>
      </c>
      <c r="E190" s="58" t="s">
        <v>30</v>
      </c>
      <c r="F190" s="57"/>
      <c r="G190" s="57"/>
      <c r="H190" s="29">
        <v>2709.28</v>
      </c>
      <c r="I190" s="29">
        <v>2840</v>
      </c>
      <c r="J190" s="817">
        <v>5.8000000000000003E-2</v>
      </c>
      <c r="K190" s="29">
        <v>2840</v>
      </c>
      <c r="L190" s="29">
        <v>2870</v>
      </c>
      <c r="M190" s="816">
        <v>5.8000000000000003E-2</v>
      </c>
      <c r="N190" s="29">
        <v>2536</v>
      </c>
      <c r="O190" s="29">
        <v>2716</v>
      </c>
      <c r="P190" s="810"/>
    </row>
    <row r="191" spans="1:162" ht="15" customHeight="1">
      <c r="A191" s="827"/>
      <c r="B191" s="831"/>
      <c r="C191" s="827"/>
      <c r="D191" s="13" t="s">
        <v>140</v>
      </c>
      <c r="E191" s="58" t="s">
        <v>129</v>
      </c>
      <c r="F191" s="57">
        <v>0</v>
      </c>
      <c r="G191" s="57">
        <v>0</v>
      </c>
      <c r="H191" s="29">
        <v>94.27</v>
      </c>
      <c r="I191" s="29">
        <v>96</v>
      </c>
      <c r="J191" s="817"/>
      <c r="K191" s="29">
        <v>96</v>
      </c>
      <c r="L191" s="29">
        <v>97</v>
      </c>
      <c r="M191" s="816"/>
      <c r="N191" s="29">
        <v>97</v>
      </c>
      <c r="O191" s="29">
        <v>97</v>
      </c>
      <c r="P191" s="811"/>
    </row>
    <row r="192" spans="1:162" ht="25.5">
      <c r="A192" s="828"/>
      <c r="B192" s="832"/>
      <c r="C192" s="828"/>
      <c r="D192" s="13" t="s">
        <v>176</v>
      </c>
      <c r="E192" s="71" t="s">
        <v>175</v>
      </c>
      <c r="F192" s="57"/>
      <c r="G192" s="57"/>
      <c r="H192" s="29"/>
      <c r="I192" s="29"/>
      <c r="J192" s="57"/>
      <c r="K192" s="29"/>
      <c r="L192" s="29"/>
      <c r="M192" s="63"/>
      <c r="N192" s="29">
        <f>N190*P190+N191</f>
        <v>97</v>
      </c>
      <c r="O192" s="29">
        <f>O190*P190+O191</f>
        <v>97</v>
      </c>
      <c r="P192" s="812"/>
    </row>
    <row r="193" spans="1:162" s="3" customFormat="1" ht="15" customHeight="1">
      <c r="A193" s="829" t="s">
        <v>12</v>
      </c>
      <c r="B193" s="829"/>
      <c r="C193" s="829"/>
      <c r="D193" s="829"/>
      <c r="E193" s="829"/>
      <c r="F193" s="829"/>
      <c r="G193" s="829"/>
      <c r="H193" s="829"/>
      <c r="I193" s="829"/>
      <c r="J193" s="829"/>
      <c r="K193" s="829"/>
      <c r="L193" s="829"/>
      <c r="M193" s="829"/>
      <c r="N193" s="829"/>
      <c r="O193" s="829"/>
      <c r="P193" s="829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</row>
    <row r="194" spans="1:162" s="15" customFormat="1" ht="15" customHeight="1">
      <c r="A194" s="810" t="s">
        <v>9</v>
      </c>
      <c r="B194" s="830" t="s">
        <v>159</v>
      </c>
      <c r="C194" s="833" t="s">
        <v>102</v>
      </c>
      <c r="D194" s="17" t="s">
        <v>109</v>
      </c>
      <c r="E194" s="58" t="s">
        <v>30</v>
      </c>
      <c r="F194" s="28">
        <v>3382.82</v>
      </c>
      <c r="G194" s="28">
        <v>3846.8</v>
      </c>
      <c r="H194" s="28">
        <v>3846.8</v>
      </c>
      <c r="I194" s="28">
        <v>4008.36</v>
      </c>
      <c r="J194" s="833"/>
      <c r="K194" s="28">
        <v>4008.36</v>
      </c>
      <c r="L194" s="28">
        <v>4340</v>
      </c>
      <c r="M194" s="809"/>
      <c r="N194" s="28">
        <v>4210</v>
      </c>
      <c r="O194" s="28">
        <v>4440</v>
      </c>
      <c r="P194" s="58"/>
    </row>
    <row r="195" spans="1:162" s="15" customFormat="1" ht="15" customHeight="1">
      <c r="A195" s="811"/>
      <c r="B195" s="831"/>
      <c r="C195" s="833"/>
      <c r="D195" s="13" t="s">
        <v>140</v>
      </c>
      <c r="E195" s="58" t="s">
        <v>129</v>
      </c>
      <c r="F195" s="28">
        <v>33.119999999999997</v>
      </c>
      <c r="G195" s="28">
        <v>40.43</v>
      </c>
      <c r="H195" s="28">
        <v>40.43</v>
      </c>
      <c r="I195" s="45">
        <v>45.52</v>
      </c>
      <c r="J195" s="833"/>
      <c r="K195" s="28">
        <v>45.52</v>
      </c>
      <c r="L195" s="45">
        <v>49.35</v>
      </c>
      <c r="M195" s="809"/>
      <c r="N195" s="28">
        <v>49.35</v>
      </c>
      <c r="O195" s="45">
        <v>50.7</v>
      </c>
      <c r="P195" s="58"/>
    </row>
    <row r="196" spans="1:162" s="15" customFormat="1" ht="15" customHeight="1">
      <c r="A196" s="811"/>
      <c r="B196" s="831"/>
      <c r="C196" s="833"/>
      <c r="D196" s="13" t="s">
        <v>131</v>
      </c>
      <c r="E196" s="58" t="s">
        <v>129</v>
      </c>
      <c r="F196" s="28"/>
      <c r="G196" s="28"/>
      <c r="H196" s="28">
        <v>307.93</v>
      </c>
      <c r="I196" s="28">
        <v>324.26</v>
      </c>
      <c r="J196" s="833"/>
      <c r="K196" s="28">
        <v>322.94</v>
      </c>
      <c r="L196" s="28">
        <v>349.72</v>
      </c>
      <c r="M196" s="809"/>
      <c r="N196" s="28"/>
      <c r="O196" s="28"/>
      <c r="P196" s="58"/>
    </row>
    <row r="197" spans="1:162" s="15" customFormat="1" ht="15" customHeight="1">
      <c r="A197" s="811"/>
      <c r="B197" s="831"/>
      <c r="C197" s="813" t="s">
        <v>134</v>
      </c>
      <c r="D197" s="17" t="s">
        <v>109</v>
      </c>
      <c r="E197" s="58" t="s">
        <v>30</v>
      </c>
      <c r="F197" s="28">
        <v>3580</v>
      </c>
      <c r="G197" s="28">
        <v>3846.8</v>
      </c>
      <c r="H197" s="28">
        <v>2554.0300000000002</v>
      </c>
      <c r="I197" s="28">
        <v>2860.51</v>
      </c>
      <c r="J197" s="833">
        <v>6.2899999999999998E-2</v>
      </c>
      <c r="K197" s="28">
        <v>2809.43</v>
      </c>
      <c r="L197" s="28">
        <v>3163.79</v>
      </c>
      <c r="M197" s="809">
        <v>6.6489999999999994E-2</v>
      </c>
      <c r="N197" s="28">
        <v>3163.79</v>
      </c>
      <c r="O197" s="28">
        <v>3353.62</v>
      </c>
      <c r="P197" s="810"/>
    </row>
    <row r="198" spans="1:162" s="15" customFormat="1" ht="15" customHeight="1">
      <c r="A198" s="811"/>
      <c r="B198" s="831"/>
      <c r="C198" s="814"/>
      <c r="D198" s="13" t="s">
        <v>140</v>
      </c>
      <c r="E198" s="58" t="s">
        <v>129</v>
      </c>
      <c r="F198" s="28">
        <v>33.119999999999997</v>
      </c>
      <c r="G198" s="28">
        <v>40.43</v>
      </c>
      <c r="H198" s="28">
        <v>106.97</v>
      </c>
      <c r="I198" s="28">
        <v>100.63</v>
      </c>
      <c r="J198" s="833"/>
      <c r="K198" s="28">
        <v>100.63</v>
      </c>
      <c r="L198" s="28">
        <v>109.08</v>
      </c>
      <c r="M198" s="809"/>
      <c r="N198" s="28">
        <v>109.08</v>
      </c>
      <c r="O198" s="28">
        <v>112.08</v>
      </c>
      <c r="P198" s="811"/>
    </row>
    <row r="199" spans="1:162" s="15" customFormat="1" ht="25.5">
      <c r="A199" s="811"/>
      <c r="B199" s="831"/>
      <c r="C199" s="815"/>
      <c r="D199" s="13" t="s">
        <v>176</v>
      </c>
      <c r="E199" s="71" t="s">
        <v>175</v>
      </c>
      <c r="F199" s="28"/>
      <c r="G199" s="28"/>
      <c r="H199" s="28"/>
      <c r="I199" s="28"/>
      <c r="J199" s="58"/>
      <c r="K199" s="28"/>
      <c r="L199" s="28"/>
      <c r="M199" s="76"/>
      <c r="N199" s="29">
        <f>N197*P197+N198</f>
        <v>109.08</v>
      </c>
      <c r="O199" s="29">
        <f>O197*P197+O198</f>
        <v>112.08</v>
      </c>
      <c r="P199" s="812"/>
    </row>
    <row r="200" spans="1:162" s="15" customFormat="1" ht="15" customHeight="1">
      <c r="A200" s="811"/>
      <c r="B200" s="831"/>
      <c r="C200" s="813" t="s">
        <v>135</v>
      </c>
      <c r="D200" s="17" t="s">
        <v>109</v>
      </c>
      <c r="E200" s="58" t="s">
        <v>30</v>
      </c>
      <c r="F200" s="28"/>
      <c r="G200" s="28"/>
      <c r="H200" s="28">
        <v>2554.0300000000002</v>
      </c>
      <c r="I200" s="28">
        <v>2860.51</v>
      </c>
      <c r="J200" s="833">
        <v>6.2899999999999998E-2</v>
      </c>
      <c r="K200" s="28">
        <v>2809.43</v>
      </c>
      <c r="L200" s="28">
        <v>3163.79</v>
      </c>
      <c r="M200" s="809">
        <v>6.6489999999999994E-2</v>
      </c>
      <c r="N200" s="28">
        <v>3163.79</v>
      </c>
      <c r="O200" s="28">
        <v>3353.62</v>
      </c>
      <c r="P200" s="810"/>
    </row>
    <row r="201" spans="1:162" s="15" customFormat="1" ht="15" customHeight="1">
      <c r="A201" s="811"/>
      <c r="B201" s="831"/>
      <c r="C201" s="814"/>
      <c r="D201" s="13" t="s">
        <v>140</v>
      </c>
      <c r="E201" s="58" t="s">
        <v>129</v>
      </c>
      <c r="F201" s="28"/>
      <c r="G201" s="28"/>
      <c r="H201" s="28">
        <v>87.07</v>
      </c>
      <c r="I201" s="28">
        <v>100.63</v>
      </c>
      <c r="J201" s="833"/>
      <c r="K201" s="28">
        <v>100.63</v>
      </c>
      <c r="L201" s="28">
        <v>109.08</v>
      </c>
      <c r="M201" s="809"/>
      <c r="N201" s="28">
        <v>109.08</v>
      </c>
      <c r="O201" s="28">
        <v>112.08</v>
      </c>
      <c r="P201" s="811"/>
    </row>
    <row r="202" spans="1:162" s="15" customFormat="1" ht="25.5">
      <c r="A202" s="811"/>
      <c r="B202" s="831"/>
      <c r="C202" s="815"/>
      <c r="D202" s="13" t="s">
        <v>176</v>
      </c>
      <c r="E202" s="71" t="s">
        <v>175</v>
      </c>
      <c r="F202" s="28"/>
      <c r="G202" s="28"/>
      <c r="H202" s="28"/>
      <c r="I202" s="28"/>
      <c r="J202" s="58"/>
      <c r="K202" s="28"/>
      <c r="L202" s="28"/>
      <c r="M202" s="76"/>
      <c r="N202" s="29">
        <f>N200*P200+N201</f>
        <v>109.08</v>
      </c>
      <c r="O202" s="29">
        <f>O200*P200+O201</f>
        <v>112.08</v>
      </c>
      <c r="P202" s="812"/>
    </row>
    <row r="203" spans="1:162" s="15" customFormat="1" ht="15" customHeight="1">
      <c r="A203" s="811"/>
      <c r="B203" s="831"/>
      <c r="C203" s="813" t="s">
        <v>136</v>
      </c>
      <c r="D203" s="17" t="s">
        <v>109</v>
      </c>
      <c r="E203" s="58" t="s">
        <v>30</v>
      </c>
      <c r="F203" s="28"/>
      <c r="G203" s="28"/>
      <c r="H203" s="28">
        <v>3800.32</v>
      </c>
      <c r="I203" s="28">
        <v>4008.36</v>
      </c>
      <c r="J203" s="833">
        <v>6.2899999999999998E-2</v>
      </c>
      <c r="K203" s="28">
        <v>3233.12</v>
      </c>
      <c r="L203" s="28">
        <v>3468.94</v>
      </c>
      <c r="M203" s="809">
        <v>6.6489999999999994E-2</v>
      </c>
      <c r="N203" s="28">
        <v>3468.94</v>
      </c>
      <c r="O203" s="28">
        <v>3659.2</v>
      </c>
      <c r="P203" s="810"/>
    </row>
    <row r="204" spans="1:162" s="15" customFormat="1" ht="15" customHeight="1">
      <c r="A204" s="811"/>
      <c r="B204" s="831"/>
      <c r="C204" s="814"/>
      <c r="D204" s="13" t="s">
        <v>140</v>
      </c>
      <c r="E204" s="58" t="s">
        <v>129</v>
      </c>
      <c r="F204" s="28"/>
      <c r="G204" s="28"/>
      <c r="H204" s="28">
        <v>40.43</v>
      </c>
      <c r="I204" s="45">
        <v>45.52</v>
      </c>
      <c r="J204" s="833"/>
      <c r="K204" s="28">
        <v>45.52</v>
      </c>
      <c r="L204" s="45">
        <v>49.35</v>
      </c>
      <c r="M204" s="809"/>
      <c r="N204" s="28">
        <v>49.35</v>
      </c>
      <c r="O204" s="45">
        <v>50.7</v>
      </c>
      <c r="P204" s="811"/>
    </row>
    <row r="205" spans="1:162" s="15" customFormat="1" ht="25.5">
      <c r="A205" s="812"/>
      <c r="B205" s="832"/>
      <c r="C205" s="815"/>
      <c r="D205" s="13" t="s">
        <v>176</v>
      </c>
      <c r="E205" s="71" t="s">
        <v>175</v>
      </c>
      <c r="F205" s="28"/>
      <c r="G205" s="28"/>
      <c r="H205" s="28"/>
      <c r="I205" s="45"/>
      <c r="J205" s="58"/>
      <c r="K205" s="28"/>
      <c r="L205" s="45"/>
      <c r="M205" s="76"/>
      <c r="N205" s="29">
        <f>N203*P203+N204</f>
        <v>49.35</v>
      </c>
      <c r="O205" s="29">
        <f>O203*P203+O204</f>
        <v>50.7</v>
      </c>
      <c r="P205" s="812"/>
    </row>
    <row r="206" spans="1:162" s="15" customFormat="1" ht="15" customHeight="1">
      <c r="A206" s="810" t="s">
        <v>10</v>
      </c>
      <c r="B206" s="851" t="s">
        <v>40</v>
      </c>
      <c r="C206" s="810" t="s">
        <v>108</v>
      </c>
      <c r="D206" s="17" t="s">
        <v>109</v>
      </c>
      <c r="E206" s="58" t="s">
        <v>30</v>
      </c>
      <c r="F206" s="28">
        <v>3580</v>
      </c>
      <c r="G206" s="28">
        <v>3846.8</v>
      </c>
      <c r="H206" s="28">
        <v>3846.8</v>
      </c>
      <c r="I206" s="28">
        <v>4008.37</v>
      </c>
      <c r="J206" s="833">
        <v>6.4890000000000003E-2</v>
      </c>
      <c r="K206" s="28">
        <v>4008.36</v>
      </c>
      <c r="L206" s="28">
        <v>4340</v>
      </c>
      <c r="M206" s="809"/>
      <c r="N206" s="28">
        <v>3468.94</v>
      </c>
      <c r="O206" s="28">
        <v>4000</v>
      </c>
      <c r="P206" s="810"/>
    </row>
    <row r="207" spans="1:162" s="15" customFormat="1" ht="15" customHeight="1">
      <c r="A207" s="811"/>
      <c r="B207" s="852"/>
      <c r="C207" s="811"/>
      <c r="D207" s="13" t="s">
        <v>140</v>
      </c>
      <c r="E207" s="58" t="s">
        <v>129</v>
      </c>
      <c r="F207" s="28">
        <v>33.119999999999997</v>
      </c>
      <c r="G207" s="28">
        <v>40.43</v>
      </c>
      <c r="H207" s="28">
        <v>40.43</v>
      </c>
      <c r="I207" s="45">
        <v>45.52</v>
      </c>
      <c r="J207" s="833"/>
      <c r="K207" s="28">
        <v>45.52</v>
      </c>
      <c r="L207" s="45">
        <v>49.35</v>
      </c>
      <c r="M207" s="809"/>
      <c r="N207" s="28">
        <v>49.35</v>
      </c>
      <c r="O207" s="45">
        <v>52.56</v>
      </c>
      <c r="P207" s="811"/>
    </row>
    <row r="208" spans="1:162" s="15" customFormat="1" ht="25.5">
      <c r="A208" s="812"/>
      <c r="B208" s="853"/>
      <c r="C208" s="812"/>
      <c r="D208" s="13" t="s">
        <v>176</v>
      </c>
      <c r="E208" s="71" t="s">
        <v>175</v>
      </c>
      <c r="F208" s="28"/>
      <c r="G208" s="28"/>
      <c r="H208" s="28"/>
      <c r="I208" s="45"/>
      <c r="J208" s="58"/>
      <c r="K208" s="28"/>
      <c r="L208" s="45"/>
      <c r="M208" s="76"/>
      <c r="N208" s="29">
        <f>N206*P206+N207</f>
        <v>49.35</v>
      </c>
      <c r="O208" s="29">
        <f>O206*P206+O207</f>
        <v>52.56</v>
      </c>
      <c r="P208" s="812"/>
    </row>
    <row r="209" spans="1:16" s="15" customFormat="1" ht="15" customHeight="1">
      <c r="A209" s="833" t="s">
        <v>27</v>
      </c>
      <c r="B209" s="834" t="s">
        <v>41</v>
      </c>
      <c r="C209" s="833" t="s">
        <v>102</v>
      </c>
      <c r="D209" s="17" t="s">
        <v>109</v>
      </c>
      <c r="E209" s="58" t="s">
        <v>30</v>
      </c>
      <c r="F209" s="58">
        <v>0</v>
      </c>
      <c r="G209" s="58">
        <v>0</v>
      </c>
      <c r="H209" s="28">
        <v>3811.11</v>
      </c>
      <c r="I209" s="28">
        <v>3889.85</v>
      </c>
      <c r="J209" s="833"/>
      <c r="K209" s="28">
        <v>0</v>
      </c>
      <c r="L209" s="28">
        <v>0</v>
      </c>
      <c r="M209" s="809"/>
      <c r="N209" s="28">
        <v>0</v>
      </c>
      <c r="O209" s="28">
        <v>0</v>
      </c>
      <c r="P209" s="58"/>
    </row>
    <row r="210" spans="1:16" s="15" customFormat="1" ht="15" customHeight="1">
      <c r="A210" s="833"/>
      <c r="B210" s="834"/>
      <c r="C210" s="833"/>
      <c r="D210" s="13" t="s">
        <v>140</v>
      </c>
      <c r="E210" s="58" t="s">
        <v>129</v>
      </c>
      <c r="F210" s="58"/>
      <c r="G210" s="58"/>
      <c r="H210" s="28">
        <v>34.28</v>
      </c>
      <c r="I210" s="28">
        <v>34.79</v>
      </c>
      <c r="J210" s="833"/>
      <c r="K210" s="28">
        <v>0</v>
      </c>
      <c r="L210" s="28">
        <v>0</v>
      </c>
      <c r="M210" s="809"/>
      <c r="N210" s="28">
        <v>0</v>
      </c>
      <c r="O210" s="28">
        <v>0</v>
      </c>
      <c r="P210" s="58"/>
    </row>
    <row r="211" spans="1:16" s="15" customFormat="1" ht="15" customHeight="1">
      <c r="A211" s="833"/>
      <c r="B211" s="834"/>
      <c r="C211" s="833"/>
      <c r="D211" s="13" t="s">
        <v>131</v>
      </c>
      <c r="E211" s="58" t="s">
        <v>129</v>
      </c>
      <c r="F211" s="58"/>
      <c r="G211" s="58"/>
      <c r="H211" s="28">
        <v>302.2</v>
      </c>
      <c r="I211" s="28">
        <v>308.25</v>
      </c>
      <c r="J211" s="833"/>
      <c r="K211" s="28">
        <v>0</v>
      </c>
      <c r="L211" s="28">
        <v>0</v>
      </c>
      <c r="M211" s="809"/>
      <c r="N211" s="28">
        <v>0</v>
      </c>
      <c r="O211" s="28">
        <v>0</v>
      </c>
      <c r="P211" s="58"/>
    </row>
    <row r="212" spans="1:16" s="15" customFormat="1" ht="15" customHeight="1">
      <c r="A212" s="810" t="s">
        <v>33</v>
      </c>
      <c r="B212" s="823" t="s">
        <v>152</v>
      </c>
      <c r="C212" s="810" t="s">
        <v>108</v>
      </c>
      <c r="D212" s="17" t="s">
        <v>109</v>
      </c>
      <c r="E212" s="58" t="s">
        <v>30</v>
      </c>
      <c r="F212" s="28">
        <v>3580</v>
      </c>
      <c r="G212" s="28">
        <v>3846.8</v>
      </c>
      <c r="H212" s="28">
        <v>3846.8</v>
      </c>
      <c r="I212" s="28">
        <v>4008.37</v>
      </c>
      <c r="J212" s="833">
        <v>6.0949999999999997E-2</v>
      </c>
      <c r="K212" s="28">
        <v>4008.36</v>
      </c>
      <c r="L212" s="28">
        <v>4340</v>
      </c>
      <c r="M212" s="809">
        <v>6.0949999999999997E-2</v>
      </c>
      <c r="N212" s="28">
        <v>4307</v>
      </c>
      <c r="O212" s="28">
        <v>4570</v>
      </c>
      <c r="P212" s="810"/>
    </row>
    <row r="213" spans="1:16" s="15" customFormat="1" ht="15" customHeight="1">
      <c r="A213" s="811"/>
      <c r="B213" s="824"/>
      <c r="C213" s="811"/>
      <c r="D213" s="13" t="s">
        <v>140</v>
      </c>
      <c r="E213" s="58" t="s">
        <v>129</v>
      </c>
      <c r="F213" s="28">
        <v>32.57</v>
      </c>
      <c r="G213" s="28">
        <v>40.43</v>
      </c>
      <c r="H213" s="28">
        <v>40.43</v>
      </c>
      <c r="I213" s="45">
        <v>45.52</v>
      </c>
      <c r="J213" s="833"/>
      <c r="K213" s="28">
        <v>42.13</v>
      </c>
      <c r="L213" s="45">
        <v>45</v>
      </c>
      <c r="M213" s="809"/>
      <c r="N213" s="28">
        <v>45</v>
      </c>
      <c r="O213" s="45">
        <v>48</v>
      </c>
      <c r="P213" s="811"/>
    </row>
    <row r="214" spans="1:16" s="15" customFormat="1" ht="25.5">
      <c r="A214" s="812"/>
      <c r="B214" s="825"/>
      <c r="C214" s="812"/>
      <c r="D214" s="13" t="s">
        <v>176</v>
      </c>
      <c r="E214" s="71" t="s">
        <v>175</v>
      </c>
      <c r="F214" s="28"/>
      <c r="G214" s="28"/>
      <c r="H214" s="28"/>
      <c r="I214" s="45"/>
      <c r="J214" s="58"/>
      <c r="K214" s="28"/>
      <c r="L214" s="45"/>
      <c r="M214" s="76"/>
      <c r="N214" s="29">
        <f>N212*P212+N213</f>
        <v>45</v>
      </c>
      <c r="O214" s="29">
        <f>O212*P212+O213</f>
        <v>48</v>
      </c>
      <c r="P214" s="812"/>
    </row>
    <row r="215" spans="1:16" s="15" customFormat="1" ht="15" customHeight="1">
      <c r="A215" s="833" t="s">
        <v>34</v>
      </c>
      <c r="B215" s="834" t="s">
        <v>152</v>
      </c>
      <c r="C215" s="833" t="s">
        <v>102</v>
      </c>
      <c r="D215" s="17" t="s">
        <v>109</v>
      </c>
      <c r="E215" s="58" t="s">
        <v>30</v>
      </c>
      <c r="F215" s="28"/>
      <c r="G215" s="28"/>
      <c r="H215" s="28">
        <v>3846.8</v>
      </c>
      <c r="I215" s="28">
        <v>4008.37</v>
      </c>
      <c r="J215" s="833"/>
      <c r="K215" s="28">
        <v>4008.36</v>
      </c>
      <c r="L215" s="28">
        <v>4340</v>
      </c>
      <c r="M215" s="809"/>
      <c r="N215" s="28">
        <v>4238</v>
      </c>
      <c r="O215" s="28">
        <v>4570</v>
      </c>
      <c r="P215" s="58"/>
    </row>
    <row r="216" spans="1:16" s="15" customFormat="1" ht="15" customHeight="1">
      <c r="A216" s="833"/>
      <c r="B216" s="834"/>
      <c r="C216" s="833"/>
      <c r="D216" s="13" t="s">
        <v>140</v>
      </c>
      <c r="E216" s="58" t="s">
        <v>129</v>
      </c>
      <c r="F216" s="28"/>
      <c r="G216" s="28"/>
      <c r="H216" s="28">
        <v>40.43</v>
      </c>
      <c r="I216" s="45">
        <v>45.52</v>
      </c>
      <c r="J216" s="833"/>
      <c r="K216" s="28">
        <v>42.13</v>
      </c>
      <c r="L216" s="45">
        <v>45</v>
      </c>
      <c r="M216" s="809"/>
      <c r="N216" s="28">
        <v>45</v>
      </c>
      <c r="O216" s="45">
        <v>48</v>
      </c>
      <c r="P216" s="58"/>
    </row>
    <row r="217" spans="1:16" s="15" customFormat="1" ht="15" customHeight="1">
      <c r="A217" s="833"/>
      <c r="B217" s="834"/>
      <c r="C217" s="833"/>
      <c r="D217" s="13" t="s">
        <v>131</v>
      </c>
      <c r="E217" s="58" t="s">
        <v>129</v>
      </c>
      <c r="F217" s="28"/>
      <c r="G217" s="28"/>
      <c r="H217" s="48">
        <v>300.44</v>
      </c>
      <c r="I217" s="28">
        <v>313.06</v>
      </c>
      <c r="J217" s="833"/>
      <c r="K217" s="48">
        <v>324.76</v>
      </c>
      <c r="L217" s="28">
        <v>351.01</v>
      </c>
      <c r="M217" s="809"/>
      <c r="N217" s="48"/>
      <c r="O217" s="28"/>
      <c r="P217" s="58"/>
    </row>
    <row r="218" spans="1:16" s="15" customFormat="1" ht="15" customHeight="1">
      <c r="A218" s="833" t="s">
        <v>35</v>
      </c>
      <c r="B218" s="834" t="s">
        <v>39</v>
      </c>
      <c r="C218" s="833" t="s">
        <v>102</v>
      </c>
      <c r="D218" s="17" t="s">
        <v>109</v>
      </c>
      <c r="E218" s="58" t="s">
        <v>30</v>
      </c>
      <c r="F218" s="28"/>
      <c r="G218" s="28"/>
      <c r="H218" s="48"/>
      <c r="I218" s="28"/>
      <c r="J218" s="58"/>
      <c r="K218" s="48">
        <v>1588.84</v>
      </c>
      <c r="L218" s="28">
        <v>1779.5</v>
      </c>
      <c r="M218" s="809">
        <v>6.4890000000000003E-2</v>
      </c>
      <c r="N218" s="48">
        <v>1779.5</v>
      </c>
      <c r="O218" s="28">
        <v>1891.61</v>
      </c>
      <c r="P218" s="58"/>
    </row>
    <row r="219" spans="1:16" s="15" customFormat="1" ht="15" customHeight="1">
      <c r="A219" s="833"/>
      <c r="B219" s="834"/>
      <c r="C219" s="833"/>
      <c r="D219" s="13" t="s">
        <v>140</v>
      </c>
      <c r="E219" s="58" t="s">
        <v>129</v>
      </c>
      <c r="F219" s="28"/>
      <c r="G219" s="28"/>
      <c r="H219" s="48"/>
      <c r="I219" s="28"/>
      <c r="J219" s="58"/>
      <c r="K219" s="48">
        <v>45.52</v>
      </c>
      <c r="L219" s="28">
        <v>49.35</v>
      </c>
      <c r="M219" s="809"/>
      <c r="N219" s="48">
        <v>49.35</v>
      </c>
      <c r="O219" s="28">
        <v>50.7</v>
      </c>
      <c r="P219" s="58"/>
    </row>
    <row r="220" spans="1:16" s="15" customFormat="1" ht="15" customHeight="1">
      <c r="A220" s="833"/>
      <c r="B220" s="834"/>
      <c r="C220" s="833"/>
      <c r="D220" s="13" t="s">
        <v>131</v>
      </c>
      <c r="E220" s="58" t="s">
        <v>129</v>
      </c>
      <c r="F220" s="28"/>
      <c r="G220" s="28"/>
      <c r="H220" s="48"/>
      <c r="I220" s="28"/>
      <c r="J220" s="58"/>
      <c r="K220" s="48">
        <v>148.62</v>
      </c>
      <c r="L220" s="28">
        <v>164.82</v>
      </c>
      <c r="M220" s="809"/>
      <c r="N220" s="48"/>
      <c r="O220" s="28"/>
      <c r="P220" s="58"/>
    </row>
    <row r="221" spans="1:16" s="15" customFormat="1" ht="15" customHeight="1">
      <c r="A221" s="833" t="s">
        <v>36</v>
      </c>
      <c r="B221" s="834" t="s">
        <v>144</v>
      </c>
      <c r="C221" s="810" t="s">
        <v>108</v>
      </c>
      <c r="D221" s="17" t="s">
        <v>109</v>
      </c>
      <c r="E221" s="58" t="s">
        <v>30</v>
      </c>
      <c r="F221" s="28"/>
      <c r="G221" s="28"/>
      <c r="H221" s="48"/>
      <c r="I221" s="28"/>
      <c r="J221" s="58"/>
      <c r="K221" s="48">
        <v>3417.76</v>
      </c>
      <c r="L221" s="28">
        <v>3667.05</v>
      </c>
      <c r="M221" s="809">
        <v>5.91E-2</v>
      </c>
      <c r="N221" s="54">
        <v>3035</v>
      </c>
      <c r="O221" s="28">
        <v>3195</v>
      </c>
      <c r="P221" s="810"/>
    </row>
    <row r="222" spans="1:16" s="15" customFormat="1" ht="15" customHeight="1">
      <c r="A222" s="833"/>
      <c r="B222" s="834"/>
      <c r="C222" s="811"/>
      <c r="D222" s="13" t="s">
        <v>140</v>
      </c>
      <c r="E222" s="58" t="s">
        <v>129</v>
      </c>
      <c r="F222" s="28"/>
      <c r="G222" s="28"/>
      <c r="H222" s="48"/>
      <c r="I222" s="28"/>
      <c r="J222" s="58"/>
      <c r="K222" s="48">
        <v>45.52</v>
      </c>
      <c r="L222" s="28">
        <v>49.35</v>
      </c>
      <c r="M222" s="809"/>
      <c r="N222" s="48">
        <v>49.35</v>
      </c>
      <c r="O222" s="28">
        <v>50.7</v>
      </c>
      <c r="P222" s="811"/>
    </row>
    <row r="223" spans="1:16" s="15" customFormat="1" ht="25.5">
      <c r="A223" s="833"/>
      <c r="B223" s="834"/>
      <c r="C223" s="812"/>
      <c r="D223" s="13" t="s">
        <v>176</v>
      </c>
      <c r="E223" s="71" t="s">
        <v>175</v>
      </c>
      <c r="F223" s="28"/>
      <c r="G223" s="28"/>
      <c r="H223" s="48"/>
      <c r="I223" s="28"/>
      <c r="J223" s="58"/>
      <c r="K223" s="48"/>
      <c r="L223" s="28"/>
      <c r="M223" s="76"/>
      <c r="N223" s="29">
        <f>N221*P221+N222</f>
        <v>49.35</v>
      </c>
      <c r="O223" s="29">
        <f>O221*P221+O222</f>
        <v>50.7</v>
      </c>
      <c r="P223" s="812"/>
    </row>
    <row r="224" spans="1:16" s="15" customFormat="1" ht="15" customHeight="1">
      <c r="A224" s="833"/>
      <c r="B224" s="834"/>
      <c r="C224" s="833" t="s">
        <v>102</v>
      </c>
      <c r="D224" s="17" t="s">
        <v>109</v>
      </c>
      <c r="E224" s="58" t="s">
        <v>30</v>
      </c>
      <c r="F224" s="28"/>
      <c r="G224" s="28"/>
      <c r="H224" s="48"/>
      <c r="I224" s="28"/>
      <c r="J224" s="58"/>
      <c r="K224" s="48">
        <v>4008.36</v>
      </c>
      <c r="L224" s="28">
        <v>4340</v>
      </c>
      <c r="M224" s="809"/>
      <c r="N224" s="54">
        <v>4340</v>
      </c>
      <c r="O224" s="28">
        <v>4570</v>
      </c>
      <c r="P224" s="58"/>
    </row>
    <row r="225" spans="1:162" s="15" customFormat="1" ht="15" customHeight="1">
      <c r="A225" s="833"/>
      <c r="B225" s="834"/>
      <c r="C225" s="833"/>
      <c r="D225" s="13" t="s">
        <v>140</v>
      </c>
      <c r="E225" s="58" t="s">
        <v>129</v>
      </c>
      <c r="F225" s="28"/>
      <c r="G225" s="28"/>
      <c r="H225" s="48"/>
      <c r="I225" s="28"/>
      <c r="J225" s="58"/>
      <c r="K225" s="48">
        <v>45.52</v>
      </c>
      <c r="L225" s="28">
        <v>49.35</v>
      </c>
      <c r="M225" s="809"/>
      <c r="N225" s="48">
        <v>49.35</v>
      </c>
      <c r="O225" s="28">
        <v>50.7</v>
      </c>
      <c r="P225" s="58"/>
    </row>
    <row r="226" spans="1:162" s="15" customFormat="1" ht="15" customHeight="1">
      <c r="A226" s="833"/>
      <c r="B226" s="834"/>
      <c r="C226" s="833"/>
      <c r="D226" s="13" t="s">
        <v>131</v>
      </c>
      <c r="E226" s="58" t="s">
        <v>129</v>
      </c>
      <c r="F226" s="28"/>
      <c r="G226" s="28"/>
      <c r="H226" s="48"/>
      <c r="I226" s="28"/>
      <c r="J226" s="58"/>
      <c r="K226" s="48">
        <v>327.31</v>
      </c>
      <c r="L226" s="28">
        <v>354.45</v>
      </c>
      <c r="M226" s="809"/>
      <c r="N226" s="48"/>
      <c r="O226" s="28"/>
      <c r="P226" s="58"/>
    </row>
    <row r="227" spans="1:162" s="3" customFormat="1" ht="15" customHeight="1">
      <c r="A227" s="829" t="s">
        <v>23</v>
      </c>
      <c r="B227" s="829"/>
      <c r="C227" s="829"/>
      <c r="D227" s="829"/>
      <c r="E227" s="829"/>
      <c r="F227" s="829"/>
      <c r="G227" s="829"/>
      <c r="H227" s="829"/>
      <c r="I227" s="829"/>
      <c r="J227" s="829"/>
      <c r="K227" s="829"/>
      <c r="L227" s="829"/>
      <c r="M227" s="829"/>
      <c r="N227" s="829"/>
      <c r="O227" s="829"/>
      <c r="P227" s="829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</row>
    <row r="228" spans="1:162" ht="15" customHeight="1">
      <c r="A228" s="23" t="s">
        <v>73</v>
      </c>
      <c r="B228" s="24"/>
      <c r="C228" s="11"/>
      <c r="D228" s="11"/>
      <c r="E228" s="57"/>
      <c r="F228" s="61"/>
      <c r="G228" s="61"/>
      <c r="H228" s="11"/>
      <c r="I228" s="11"/>
      <c r="J228" s="14"/>
      <c r="K228" s="12"/>
      <c r="L228" s="12"/>
      <c r="M228" s="51"/>
      <c r="N228" s="12"/>
      <c r="O228" s="12"/>
      <c r="P228" s="58"/>
    </row>
    <row r="229" spans="1:162" ht="15" customHeight="1">
      <c r="A229" s="32" t="s">
        <v>71</v>
      </c>
      <c r="B229" s="24"/>
      <c r="C229" s="43"/>
      <c r="D229" s="11"/>
      <c r="E229" s="57"/>
      <c r="F229" s="61"/>
      <c r="G229" s="61"/>
      <c r="H229" s="33"/>
      <c r="I229" s="33"/>
      <c r="J229" s="14"/>
      <c r="K229" s="12"/>
      <c r="L229" s="12"/>
      <c r="M229" s="51"/>
      <c r="N229" s="12"/>
      <c r="O229" s="12"/>
      <c r="P229" s="58"/>
    </row>
    <row r="230" spans="1:162" ht="15" customHeight="1">
      <c r="A230" s="32" t="s">
        <v>72</v>
      </c>
      <c r="B230" s="24"/>
      <c r="C230" s="14"/>
      <c r="D230" s="11"/>
      <c r="E230" s="57"/>
      <c r="F230" s="61"/>
      <c r="G230" s="61"/>
      <c r="H230" s="57"/>
      <c r="I230" s="57"/>
      <c r="J230" s="43"/>
      <c r="K230" s="12"/>
      <c r="L230" s="12"/>
      <c r="M230" s="51"/>
      <c r="N230" s="12"/>
      <c r="O230" s="12"/>
      <c r="P230" s="58"/>
    </row>
    <row r="231" spans="1:162" s="3" customFormat="1" ht="15" customHeight="1">
      <c r="A231" s="829" t="s">
        <v>24</v>
      </c>
      <c r="B231" s="829"/>
      <c r="C231" s="829"/>
      <c r="D231" s="829"/>
      <c r="E231" s="829"/>
      <c r="F231" s="829"/>
      <c r="G231" s="829"/>
      <c r="H231" s="829"/>
      <c r="I231" s="829"/>
      <c r="J231" s="829"/>
      <c r="K231" s="829"/>
      <c r="L231" s="829"/>
      <c r="M231" s="829"/>
      <c r="N231" s="829"/>
      <c r="O231" s="829"/>
      <c r="P231" s="829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</row>
    <row r="232" spans="1:162" s="2" customFormat="1" ht="15" customHeight="1">
      <c r="A232" s="55" t="s">
        <v>116</v>
      </c>
      <c r="B232" s="24"/>
      <c r="C232" s="12"/>
      <c r="D232" s="12"/>
      <c r="E232" s="58"/>
      <c r="F232" s="16"/>
      <c r="G232" s="16"/>
      <c r="H232" s="12"/>
      <c r="I232" s="12"/>
      <c r="J232" s="43"/>
      <c r="K232" s="12"/>
      <c r="L232" s="12"/>
      <c r="M232" s="52"/>
      <c r="N232" s="12"/>
      <c r="O232" s="12"/>
      <c r="P232" s="58"/>
    </row>
    <row r="233" spans="1:162" ht="15" customHeight="1">
      <c r="A233" s="23" t="s">
        <v>13</v>
      </c>
      <c r="B233" s="37"/>
      <c r="C233" s="11"/>
      <c r="D233" s="11"/>
      <c r="E233" s="57"/>
      <c r="F233" s="57"/>
      <c r="G233" s="57"/>
      <c r="H233" s="57"/>
      <c r="I233" s="57"/>
      <c r="J233" s="43"/>
      <c r="K233" s="57"/>
      <c r="L233" s="57"/>
      <c r="M233" s="52"/>
      <c r="N233" s="57"/>
      <c r="O233" s="57"/>
      <c r="P233" s="58"/>
    </row>
    <row r="234" spans="1:162" ht="15" customHeight="1">
      <c r="A234" s="817" t="s">
        <v>9</v>
      </c>
      <c r="B234" s="837" t="s">
        <v>133</v>
      </c>
      <c r="C234" s="817" t="s">
        <v>102</v>
      </c>
      <c r="D234" s="17" t="s">
        <v>109</v>
      </c>
      <c r="E234" s="58" t="s">
        <v>30</v>
      </c>
      <c r="F234" s="29">
        <v>1421.9</v>
      </c>
      <c r="G234" s="29">
        <v>1494</v>
      </c>
      <c r="H234" s="29">
        <v>1494</v>
      </c>
      <c r="I234" s="29">
        <v>1560</v>
      </c>
      <c r="J234" s="817"/>
      <c r="K234" s="29">
        <v>1560</v>
      </c>
      <c r="L234" s="29">
        <v>1710</v>
      </c>
      <c r="M234" s="816"/>
      <c r="N234" s="29">
        <v>1683</v>
      </c>
      <c r="O234" s="29">
        <v>1830</v>
      </c>
      <c r="P234" s="58"/>
    </row>
    <row r="235" spans="1:162" ht="15" customHeight="1">
      <c r="A235" s="817"/>
      <c r="B235" s="837"/>
      <c r="C235" s="817"/>
      <c r="D235" s="13" t="s">
        <v>140</v>
      </c>
      <c r="E235" s="58" t="s">
        <v>129</v>
      </c>
      <c r="F235" s="29">
        <v>61.31</v>
      </c>
      <c r="G235" s="29">
        <v>66.59</v>
      </c>
      <c r="H235" s="29">
        <v>66.59</v>
      </c>
      <c r="I235" s="29">
        <v>68.959999999999994</v>
      </c>
      <c r="J235" s="817"/>
      <c r="K235" s="29">
        <v>68.959999999999994</v>
      </c>
      <c r="L235" s="29">
        <v>77.23</v>
      </c>
      <c r="M235" s="816"/>
      <c r="N235" s="29">
        <v>77.23</v>
      </c>
      <c r="O235" s="29">
        <v>82.25</v>
      </c>
      <c r="P235" s="58"/>
    </row>
    <row r="236" spans="1:162" ht="15" customHeight="1">
      <c r="A236" s="817"/>
      <c r="B236" s="837"/>
      <c r="C236" s="817"/>
      <c r="D236" s="13" t="s">
        <v>131</v>
      </c>
      <c r="E236" s="58" t="s">
        <v>129</v>
      </c>
      <c r="F236" s="29"/>
      <c r="G236" s="29"/>
      <c r="H236" s="29">
        <v>165.29</v>
      </c>
      <c r="I236" s="29">
        <v>172.03</v>
      </c>
      <c r="J236" s="817"/>
      <c r="K236" s="29">
        <v>172.03</v>
      </c>
      <c r="L236" s="29">
        <v>190.21</v>
      </c>
      <c r="M236" s="816"/>
      <c r="N236" s="29"/>
      <c r="O236" s="29"/>
      <c r="P236" s="58"/>
    </row>
    <row r="237" spans="1:162" ht="15" customHeight="1">
      <c r="A237" s="23" t="s">
        <v>121</v>
      </c>
      <c r="B237" s="37"/>
      <c r="C237" s="11"/>
      <c r="D237" s="11"/>
      <c r="E237" s="57"/>
      <c r="F237" s="29"/>
      <c r="G237" s="29"/>
      <c r="H237" s="29"/>
      <c r="I237" s="29"/>
      <c r="J237" s="14"/>
      <c r="K237" s="29"/>
      <c r="L237" s="29"/>
      <c r="M237" s="47"/>
      <c r="N237" s="29"/>
      <c r="O237" s="29"/>
      <c r="P237" s="58"/>
    </row>
    <row r="238" spans="1:162" ht="15" customHeight="1">
      <c r="A238" s="826" t="s">
        <v>9</v>
      </c>
      <c r="B238" s="830" t="s">
        <v>150</v>
      </c>
      <c r="C238" s="817" t="s">
        <v>102</v>
      </c>
      <c r="D238" s="17" t="s">
        <v>109</v>
      </c>
      <c r="E238" s="58" t="s">
        <v>30</v>
      </c>
      <c r="F238" s="29"/>
      <c r="G238" s="29"/>
      <c r="H238" s="29">
        <v>1640</v>
      </c>
      <c r="I238" s="29">
        <v>1700</v>
      </c>
      <c r="J238" s="817"/>
      <c r="K238" s="29">
        <v>0</v>
      </c>
      <c r="L238" s="29">
        <v>0</v>
      </c>
      <c r="M238" s="816"/>
      <c r="N238" s="29">
        <v>0</v>
      </c>
      <c r="O238" s="29">
        <v>0</v>
      </c>
      <c r="P238" s="58"/>
    </row>
    <row r="239" spans="1:162" ht="15" customHeight="1">
      <c r="A239" s="827"/>
      <c r="B239" s="831"/>
      <c r="C239" s="817"/>
      <c r="D239" s="13" t="s">
        <v>140</v>
      </c>
      <c r="E239" s="58" t="s">
        <v>129</v>
      </c>
      <c r="F239" s="29"/>
      <c r="G239" s="29"/>
      <c r="H239" s="29">
        <v>82.54</v>
      </c>
      <c r="I239" s="29">
        <v>88</v>
      </c>
      <c r="J239" s="817"/>
      <c r="K239" s="29">
        <v>0</v>
      </c>
      <c r="L239" s="29">
        <v>0</v>
      </c>
      <c r="M239" s="816"/>
      <c r="N239" s="29">
        <v>0</v>
      </c>
      <c r="O239" s="29">
        <v>0</v>
      </c>
      <c r="P239" s="58"/>
    </row>
    <row r="240" spans="1:162" ht="15" customHeight="1">
      <c r="A240" s="827"/>
      <c r="B240" s="831"/>
      <c r="C240" s="817"/>
      <c r="D240" s="13" t="s">
        <v>131</v>
      </c>
      <c r="E240" s="58" t="s">
        <v>129</v>
      </c>
      <c r="F240" s="29"/>
      <c r="G240" s="29"/>
      <c r="H240" s="29">
        <v>195.7</v>
      </c>
      <c r="I240" s="29">
        <v>202.14</v>
      </c>
      <c r="J240" s="817"/>
      <c r="K240" s="29">
        <v>0</v>
      </c>
      <c r="L240" s="29">
        <v>0</v>
      </c>
      <c r="M240" s="816"/>
      <c r="N240" s="29"/>
      <c r="O240" s="29"/>
      <c r="P240" s="58"/>
    </row>
    <row r="241" spans="1:162" ht="15" customHeight="1">
      <c r="A241" s="827"/>
      <c r="B241" s="831"/>
      <c r="C241" s="810" t="s">
        <v>108</v>
      </c>
      <c r="D241" s="17" t="s">
        <v>109</v>
      </c>
      <c r="E241" s="58" t="s">
        <v>30</v>
      </c>
      <c r="F241" s="29">
        <v>0</v>
      </c>
      <c r="G241" s="29">
        <v>0</v>
      </c>
      <c r="H241" s="29">
        <v>1640</v>
      </c>
      <c r="I241" s="29">
        <v>1700</v>
      </c>
      <c r="J241" s="817">
        <v>5.0999999999999997E-2</v>
      </c>
      <c r="K241" s="29">
        <v>0</v>
      </c>
      <c r="L241" s="29">
        <v>0</v>
      </c>
      <c r="M241" s="816"/>
      <c r="N241" s="29">
        <v>1668</v>
      </c>
      <c r="O241" s="29">
        <v>1830</v>
      </c>
      <c r="P241" s="810"/>
    </row>
    <row r="242" spans="1:162" ht="15" customHeight="1">
      <c r="A242" s="827"/>
      <c r="B242" s="831"/>
      <c r="C242" s="811"/>
      <c r="D242" s="13" t="s">
        <v>140</v>
      </c>
      <c r="E242" s="58" t="s">
        <v>129</v>
      </c>
      <c r="F242" s="29">
        <v>0</v>
      </c>
      <c r="G242" s="29">
        <v>0</v>
      </c>
      <c r="H242" s="29">
        <v>82.54</v>
      </c>
      <c r="I242" s="29">
        <v>88</v>
      </c>
      <c r="J242" s="817"/>
      <c r="K242" s="29">
        <v>0</v>
      </c>
      <c r="L242" s="29">
        <v>0</v>
      </c>
      <c r="M242" s="816"/>
      <c r="N242" s="29">
        <v>47.2</v>
      </c>
      <c r="O242" s="29">
        <v>49.56</v>
      </c>
      <c r="P242" s="811"/>
    </row>
    <row r="243" spans="1:162" ht="25.5">
      <c r="A243" s="828"/>
      <c r="B243" s="832"/>
      <c r="C243" s="812"/>
      <c r="D243" s="13" t="s">
        <v>176</v>
      </c>
      <c r="E243" s="71" t="s">
        <v>175</v>
      </c>
      <c r="F243" s="29"/>
      <c r="G243" s="29"/>
      <c r="H243" s="29"/>
      <c r="I243" s="29"/>
      <c r="J243" s="57"/>
      <c r="K243" s="29"/>
      <c r="L243" s="29"/>
      <c r="M243" s="63"/>
      <c r="N243" s="29">
        <f>N241*P241+N242</f>
        <v>47.2</v>
      </c>
      <c r="O243" s="29">
        <f>O241*P241+O242</f>
        <v>49.56</v>
      </c>
      <c r="P243" s="812"/>
    </row>
    <row r="244" spans="1:162" ht="15" customHeight="1">
      <c r="A244" s="23" t="s">
        <v>122</v>
      </c>
      <c r="B244" s="24"/>
      <c r="C244" s="11"/>
      <c r="D244" s="11"/>
      <c r="E244" s="57"/>
      <c r="F244" s="29"/>
      <c r="G244" s="29"/>
      <c r="H244" s="29"/>
      <c r="I244" s="29"/>
      <c r="J244" s="14"/>
      <c r="K244" s="29"/>
      <c r="L244" s="29"/>
      <c r="M244" s="47"/>
      <c r="N244" s="29"/>
      <c r="O244" s="29"/>
      <c r="P244" s="58"/>
    </row>
    <row r="245" spans="1:162" ht="15" customHeight="1">
      <c r="A245" s="826" t="s">
        <v>9</v>
      </c>
      <c r="B245" s="830" t="s">
        <v>150</v>
      </c>
      <c r="C245" s="817" t="s">
        <v>102</v>
      </c>
      <c r="D245" s="17" t="s">
        <v>109</v>
      </c>
      <c r="E245" s="58" t="s">
        <v>30</v>
      </c>
      <c r="F245" s="29">
        <v>1309.8</v>
      </c>
      <c r="G245" s="29">
        <v>1640</v>
      </c>
      <c r="H245" s="29">
        <v>1640</v>
      </c>
      <c r="I245" s="29">
        <v>1700</v>
      </c>
      <c r="J245" s="817"/>
      <c r="K245" s="29">
        <v>1700</v>
      </c>
      <c r="L245" s="29">
        <v>1700</v>
      </c>
      <c r="M245" s="816"/>
      <c r="N245" s="29">
        <v>1668</v>
      </c>
      <c r="O245" s="29">
        <v>1830</v>
      </c>
      <c r="P245" s="58"/>
    </row>
    <row r="246" spans="1:162" ht="15" customHeight="1">
      <c r="A246" s="827"/>
      <c r="B246" s="831"/>
      <c r="C246" s="817"/>
      <c r="D246" s="13" t="s">
        <v>140</v>
      </c>
      <c r="E246" s="58" t="s">
        <v>129</v>
      </c>
      <c r="F246" s="29">
        <v>103.84</v>
      </c>
      <c r="G246" s="29">
        <v>111.51</v>
      </c>
      <c r="H246" s="29">
        <v>82.54</v>
      </c>
      <c r="I246" s="29">
        <v>84.84</v>
      </c>
      <c r="J246" s="817"/>
      <c r="K246" s="29">
        <v>84.84</v>
      </c>
      <c r="L246" s="29">
        <v>47.2</v>
      </c>
      <c r="M246" s="816"/>
      <c r="N246" s="29">
        <v>47.2</v>
      </c>
      <c r="O246" s="29">
        <v>49.56</v>
      </c>
      <c r="P246" s="58"/>
    </row>
    <row r="247" spans="1:162" ht="15" customHeight="1">
      <c r="A247" s="827"/>
      <c r="B247" s="831"/>
      <c r="C247" s="817"/>
      <c r="D247" s="13" t="s">
        <v>131</v>
      </c>
      <c r="E247" s="58" t="s">
        <v>129</v>
      </c>
      <c r="F247" s="29"/>
      <c r="G247" s="29"/>
      <c r="H247" s="29">
        <v>195.7</v>
      </c>
      <c r="I247" s="29">
        <v>205.3</v>
      </c>
      <c r="J247" s="817"/>
      <c r="K247" s="29">
        <v>202.14</v>
      </c>
      <c r="L247" s="29">
        <v>164.5</v>
      </c>
      <c r="M247" s="816"/>
      <c r="N247" s="29"/>
      <c r="O247" s="29"/>
      <c r="P247" s="58"/>
    </row>
    <row r="248" spans="1:162" ht="15" customHeight="1">
      <c r="A248" s="827"/>
      <c r="B248" s="831"/>
      <c r="C248" s="826" t="s">
        <v>108</v>
      </c>
      <c r="D248" s="17" t="s">
        <v>109</v>
      </c>
      <c r="E248" s="58" t="s">
        <v>30</v>
      </c>
      <c r="F248" s="29">
        <v>1309.8</v>
      </c>
      <c r="G248" s="29">
        <v>1640</v>
      </c>
      <c r="H248" s="29">
        <v>1640</v>
      </c>
      <c r="I248" s="29">
        <v>1700</v>
      </c>
      <c r="J248" s="817">
        <v>5.0999999999999997E-2</v>
      </c>
      <c r="K248" s="29">
        <v>1700</v>
      </c>
      <c r="L248" s="29">
        <v>1700</v>
      </c>
      <c r="M248" s="816">
        <v>5.0999999999999997E-2</v>
      </c>
      <c r="N248" s="29">
        <v>1688</v>
      </c>
      <c r="O248" s="29">
        <v>1830</v>
      </c>
      <c r="P248" s="810"/>
    </row>
    <row r="249" spans="1:162" ht="15" customHeight="1">
      <c r="A249" s="827"/>
      <c r="B249" s="831"/>
      <c r="C249" s="827"/>
      <c r="D249" s="13" t="s">
        <v>140</v>
      </c>
      <c r="E249" s="58" t="s">
        <v>129</v>
      </c>
      <c r="F249" s="29">
        <v>103.84</v>
      </c>
      <c r="G249" s="29">
        <v>111.51</v>
      </c>
      <c r="H249" s="29">
        <v>82.54</v>
      </c>
      <c r="I249" s="29">
        <v>84.84</v>
      </c>
      <c r="J249" s="817"/>
      <c r="K249" s="29">
        <v>84.84</v>
      </c>
      <c r="L249" s="29">
        <v>47.2</v>
      </c>
      <c r="M249" s="816"/>
      <c r="N249" s="29">
        <v>47.2</v>
      </c>
      <c r="O249" s="29">
        <v>49.56</v>
      </c>
      <c r="P249" s="811"/>
    </row>
    <row r="250" spans="1:162" ht="25.5">
      <c r="A250" s="828"/>
      <c r="B250" s="832"/>
      <c r="C250" s="828"/>
      <c r="D250" s="13" t="s">
        <v>176</v>
      </c>
      <c r="E250" s="71" t="s">
        <v>175</v>
      </c>
      <c r="F250" s="29"/>
      <c r="G250" s="29"/>
      <c r="H250" s="29"/>
      <c r="I250" s="29"/>
      <c r="J250" s="57"/>
      <c r="K250" s="29"/>
      <c r="L250" s="29"/>
      <c r="M250" s="63"/>
      <c r="N250" s="29">
        <f>N248*P248+N249</f>
        <v>47.2</v>
      </c>
      <c r="O250" s="29">
        <f>O248*P248+O249</f>
        <v>49.56</v>
      </c>
      <c r="P250" s="812"/>
    </row>
    <row r="251" spans="1:162" ht="15" customHeight="1">
      <c r="A251" s="23" t="s">
        <v>117</v>
      </c>
      <c r="B251" s="24"/>
      <c r="C251" s="11"/>
      <c r="D251" s="11"/>
      <c r="E251" s="57"/>
      <c r="F251" s="29"/>
      <c r="G251" s="29"/>
      <c r="H251" s="29"/>
      <c r="I251" s="29"/>
      <c r="J251" s="14"/>
      <c r="K251" s="29"/>
      <c r="L251" s="29"/>
      <c r="M251" s="47"/>
      <c r="N251" s="29"/>
      <c r="O251" s="29"/>
      <c r="P251" s="58"/>
    </row>
    <row r="252" spans="1:162" ht="15" customHeight="1">
      <c r="A252" s="826" t="s">
        <v>9</v>
      </c>
      <c r="B252" s="830" t="s">
        <v>162</v>
      </c>
      <c r="C252" s="826" t="s">
        <v>108</v>
      </c>
      <c r="D252" s="17" t="s">
        <v>109</v>
      </c>
      <c r="E252" s="58" t="s">
        <v>30</v>
      </c>
      <c r="F252" s="29">
        <v>2832</v>
      </c>
      <c r="G252" s="29">
        <v>2725</v>
      </c>
      <c r="H252" s="29">
        <v>2122</v>
      </c>
      <c r="I252" s="29">
        <v>2240</v>
      </c>
      <c r="J252" s="817">
        <v>5.8000000000000003E-2</v>
      </c>
      <c r="K252" s="29">
        <v>2240</v>
      </c>
      <c r="L252" s="29">
        <v>2445</v>
      </c>
      <c r="M252" s="816">
        <v>5.8000000000000003E-2</v>
      </c>
      <c r="N252" s="29">
        <v>2440</v>
      </c>
      <c r="O252" s="29">
        <v>2590</v>
      </c>
      <c r="P252" s="810"/>
    </row>
    <row r="253" spans="1:162" ht="15" customHeight="1">
      <c r="A253" s="827"/>
      <c r="B253" s="831"/>
      <c r="C253" s="827"/>
      <c r="D253" s="13" t="s">
        <v>140</v>
      </c>
      <c r="E253" s="58" t="s">
        <v>129</v>
      </c>
      <c r="F253" s="29">
        <v>12.5</v>
      </c>
      <c r="G253" s="29">
        <v>37.76</v>
      </c>
      <c r="H253" s="29">
        <v>37.76</v>
      </c>
      <c r="I253" s="29">
        <v>41</v>
      </c>
      <c r="J253" s="817"/>
      <c r="K253" s="29">
        <v>41</v>
      </c>
      <c r="L253" s="29">
        <v>45</v>
      </c>
      <c r="M253" s="816"/>
      <c r="N253" s="29">
        <v>45</v>
      </c>
      <c r="O253" s="29">
        <v>47</v>
      </c>
      <c r="P253" s="811"/>
    </row>
    <row r="254" spans="1:162" ht="25.5">
      <c r="A254" s="828"/>
      <c r="B254" s="832"/>
      <c r="C254" s="828"/>
      <c r="D254" s="13" t="s">
        <v>176</v>
      </c>
      <c r="E254" s="71" t="s">
        <v>175</v>
      </c>
      <c r="F254" s="29"/>
      <c r="G254" s="29"/>
      <c r="H254" s="29"/>
      <c r="I254" s="29"/>
      <c r="J254" s="57"/>
      <c r="K254" s="29"/>
      <c r="L254" s="29"/>
      <c r="M254" s="63"/>
      <c r="N254" s="29">
        <f>N252*P252+N253</f>
        <v>45</v>
      </c>
      <c r="O254" s="29">
        <f>O252*P252+O253</f>
        <v>47</v>
      </c>
      <c r="P254" s="812"/>
    </row>
    <row r="255" spans="1:162" s="3" customFormat="1" ht="15" customHeight="1">
      <c r="A255" s="829" t="s">
        <v>25</v>
      </c>
      <c r="B255" s="829"/>
      <c r="C255" s="829"/>
      <c r="D255" s="829"/>
      <c r="E255" s="829"/>
      <c r="F255" s="829"/>
      <c r="G255" s="829"/>
      <c r="H255" s="829"/>
      <c r="I255" s="829"/>
      <c r="J255" s="829"/>
      <c r="K255" s="829"/>
      <c r="L255" s="829"/>
      <c r="M255" s="829"/>
      <c r="N255" s="829"/>
      <c r="O255" s="829"/>
      <c r="P255" s="829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</row>
    <row r="256" spans="1:162" ht="15" customHeight="1">
      <c r="A256" s="23" t="s">
        <v>91</v>
      </c>
      <c r="B256" s="37"/>
      <c r="C256" s="11"/>
      <c r="D256" s="11"/>
      <c r="E256" s="57"/>
      <c r="F256" s="61"/>
      <c r="G256" s="61"/>
      <c r="H256" s="11"/>
      <c r="I256" s="11"/>
      <c r="J256" s="14"/>
      <c r="K256" s="11"/>
      <c r="L256" s="11"/>
      <c r="M256" s="47"/>
      <c r="N256" s="11"/>
      <c r="O256" s="11"/>
      <c r="P256" s="58"/>
    </row>
    <row r="257" spans="1:16" ht="15" customHeight="1">
      <c r="A257" s="826" t="s">
        <v>9</v>
      </c>
      <c r="B257" s="830" t="s">
        <v>173</v>
      </c>
      <c r="C257" s="826" t="s">
        <v>101</v>
      </c>
      <c r="D257" s="17" t="s">
        <v>109</v>
      </c>
      <c r="E257" s="58" t="s">
        <v>30</v>
      </c>
      <c r="F257" s="29">
        <v>2419</v>
      </c>
      <c r="G257" s="29">
        <v>2700</v>
      </c>
      <c r="H257" s="29">
        <v>2700</v>
      </c>
      <c r="I257" s="29">
        <v>2813.4</v>
      </c>
      <c r="J257" s="817">
        <v>5.5239999999999997E-2</v>
      </c>
      <c r="K257" s="29">
        <v>2813.4</v>
      </c>
      <c r="L257" s="29">
        <v>3030</v>
      </c>
      <c r="M257" s="816">
        <v>5.5239999999999997E-2</v>
      </c>
      <c r="N257" s="29">
        <v>3030</v>
      </c>
      <c r="O257" s="29">
        <v>3575</v>
      </c>
      <c r="P257" s="58"/>
    </row>
    <row r="258" spans="1:16" ht="15" customHeight="1">
      <c r="A258" s="827"/>
      <c r="B258" s="831"/>
      <c r="C258" s="827"/>
      <c r="D258" s="13" t="s">
        <v>140</v>
      </c>
      <c r="E258" s="58" t="s">
        <v>129</v>
      </c>
      <c r="F258" s="29">
        <v>36.31</v>
      </c>
      <c r="G258" s="29">
        <v>42.48</v>
      </c>
      <c r="H258" s="29">
        <v>42.48</v>
      </c>
      <c r="I258" s="29">
        <v>44.26</v>
      </c>
      <c r="J258" s="817"/>
      <c r="K258" s="29">
        <v>44.26</v>
      </c>
      <c r="L258" s="29">
        <v>53.1</v>
      </c>
      <c r="M258" s="816"/>
      <c r="N258" s="29">
        <v>45</v>
      </c>
      <c r="O258" s="29">
        <v>47.48</v>
      </c>
      <c r="P258" s="58"/>
    </row>
    <row r="259" spans="1:16" ht="25.5">
      <c r="A259" s="828"/>
      <c r="B259" s="832"/>
      <c r="C259" s="828"/>
      <c r="D259" s="13" t="s">
        <v>176</v>
      </c>
      <c r="E259" s="71" t="s">
        <v>175</v>
      </c>
      <c r="F259" s="29"/>
      <c r="G259" s="29"/>
      <c r="H259" s="29"/>
      <c r="I259" s="29"/>
      <c r="J259" s="57"/>
      <c r="K259" s="29"/>
      <c r="L259" s="29"/>
      <c r="M259" s="63"/>
      <c r="N259" s="29">
        <f>N257*P257+N258</f>
        <v>45</v>
      </c>
      <c r="O259" s="29">
        <f>O257*P257+O258</f>
        <v>47.48</v>
      </c>
      <c r="P259" s="58"/>
    </row>
    <row r="260" spans="1:16" ht="15" customHeight="1">
      <c r="A260" s="23" t="s">
        <v>92</v>
      </c>
      <c r="B260" s="24"/>
      <c r="C260" s="11"/>
      <c r="D260" s="11"/>
      <c r="E260" s="57"/>
      <c r="F260" s="29"/>
      <c r="G260" s="29"/>
      <c r="H260" s="29"/>
      <c r="I260" s="29"/>
      <c r="J260" s="14"/>
      <c r="K260" s="29"/>
      <c r="L260" s="29"/>
      <c r="M260" s="47"/>
      <c r="N260" s="29"/>
      <c r="O260" s="29"/>
      <c r="P260" s="58"/>
    </row>
    <row r="261" spans="1:16" ht="15" customHeight="1">
      <c r="A261" s="817" t="s">
        <v>9</v>
      </c>
      <c r="B261" s="830" t="s">
        <v>77</v>
      </c>
      <c r="C261" s="826" t="s">
        <v>101</v>
      </c>
      <c r="D261" s="17" t="s">
        <v>109</v>
      </c>
      <c r="E261" s="58" t="s">
        <v>30</v>
      </c>
      <c r="F261" s="29">
        <v>0</v>
      </c>
      <c r="G261" s="29">
        <v>0</v>
      </c>
      <c r="H261" s="29">
        <v>1059.4000000000001</v>
      </c>
      <c r="I261" s="29">
        <v>1250</v>
      </c>
      <c r="J261" s="817">
        <v>4.929E-2</v>
      </c>
      <c r="K261" s="29">
        <v>1250</v>
      </c>
      <c r="L261" s="29">
        <v>1370</v>
      </c>
      <c r="M261" s="816">
        <v>4.929E-2</v>
      </c>
      <c r="N261" s="29">
        <v>1370</v>
      </c>
      <c r="O261" s="29">
        <v>1459</v>
      </c>
      <c r="P261" s="58"/>
    </row>
    <row r="262" spans="1:16" ht="15" customHeight="1">
      <c r="A262" s="817"/>
      <c r="B262" s="831"/>
      <c r="C262" s="827"/>
      <c r="D262" s="13" t="s">
        <v>140</v>
      </c>
      <c r="E262" s="58" t="s">
        <v>129</v>
      </c>
      <c r="F262" s="29"/>
      <c r="G262" s="29"/>
      <c r="H262" s="29">
        <v>46.35</v>
      </c>
      <c r="I262" s="29">
        <v>48.3</v>
      </c>
      <c r="J262" s="817"/>
      <c r="K262" s="29">
        <v>48.3</v>
      </c>
      <c r="L262" s="29">
        <v>55</v>
      </c>
      <c r="M262" s="816"/>
      <c r="N262" s="29">
        <v>55</v>
      </c>
      <c r="O262" s="29">
        <v>58.41</v>
      </c>
      <c r="P262" s="58"/>
    </row>
    <row r="263" spans="1:16" ht="25.5">
      <c r="A263" s="57"/>
      <c r="B263" s="832"/>
      <c r="C263" s="828"/>
      <c r="D263" s="13" t="s">
        <v>176</v>
      </c>
      <c r="E263" s="71" t="s">
        <v>175</v>
      </c>
      <c r="F263" s="29"/>
      <c r="G263" s="29"/>
      <c r="H263" s="29"/>
      <c r="I263" s="29"/>
      <c r="J263" s="57"/>
      <c r="K263" s="29"/>
      <c r="L263" s="29"/>
      <c r="M263" s="63"/>
      <c r="N263" s="29">
        <f>N261*P261+N262</f>
        <v>55</v>
      </c>
      <c r="O263" s="29">
        <f>O261*P261+O262</f>
        <v>58.41</v>
      </c>
      <c r="P263" s="58"/>
    </row>
    <row r="264" spans="1:16" ht="15" customHeight="1">
      <c r="A264" s="23" t="s">
        <v>93</v>
      </c>
      <c r="B264" s="24"/>
      <c r="C264" s="11"/>
      <c r="D264" s="11"/>
      <c r="E264" s="57"/>
      <c r="F264" s="29"/>
      <c r="G264" s="29"/>
      <c r="H264" s="29"/>
      <c r="I264" s="29"/>
      <c r="J264" s="14"/>
      <c r="K264" s="29"/>
      <c r="L264" s="29"/>
      <c r="M264" s="47"/>
      <c r="N264" s="29"/>
      <c r="O264" s="29"/>
      <c r="P264" s="58"/>
    </row>
    <row r="265" spans="1:16" ht="15" customHeight="1">
      <c r="A265" s="826" t="s">
        <v>9</v>
      </c>
      <c r="B265" s="830" t="s">
        <v>145</v>
      </c>
      <c r="C265" s="826" t="s">
        <v>101</v>
      </c>
      <c r="D265" s="17" t="s">
        <v>109</v>
      </c>
      <c r="E265" s="58" t="s">
        <v>30</v>
      </c>
      <c r="F265" s="29">
        <v>2438.86</v>
      </c>
      <c r="G265" s="29">
        <v>2760</v>
      </c>
      <c r="H265" s="29">
        <v>2700</v>
      </c>
      <c r="I265" s="29">
        <v>2813.4</v>
      </c>
      <c r="J265" s="817">
        <v>5.602E-2</v>
      </c>
      <c r="K265" s="29">
        <v>2813.4</v>
      </c>
      <c r="L265" s="29">
        <v>3080</v>
      </c>
      <c r="M265" s="816">
        <v>5.602E-2</v>
      </c>
      <c r="N265" s="29">
        <v>3080</v>
      </c>
      <c r="O265" s="29">
        <v>3485</v>
      </c>
      <c r="P265" s="810"/>
    </row>
    <row r="266" spans="1:16" ht="15" customHeight="1">
      <c r="A266" s="827"/>
      <c r="B266" s="831"/>
      <c r="C266" s="827"/>
      <c r="D266" s="13" t="s">
        <v>140</v>
      </c>
      <c r="E266" s="58" t="s">
        <v>129</v>
      </c>
      <c r="F266" s="29">
        <v>84.28</v>
      </c>
      <c r="G266" s="29">
        <v>84.28</v>
      </c>
      <c r="H266" s="29">
        <v>84.28</v>
      </c>
      <c r="I266" s="29">
        <v>84.28</v>
      </c>
      <c r="J266" s="817"/>
      <c r="K266" s="29">
        <v>87.65</v>
      </c>
      <c r="L266" s="29">
        <v>94.35</v>
      </c>
      <c r="M266" s="816"/>
      <c r="N266" s="29">
        <v>87.65</v>
      </c>
      <c r="O266" s="29">
        <v>94.35</v>
      </c>
      <c r="P266" s="811"/>
    </row>
    <row r="267" spans="1:16" ht="25.5">
      <c r="A267" s="828"/>
      <c r="B267" s="832"/>
      <c r="C267" s="828"/>
      <c r="D267" s="13" t="s">
        <v>176</v>
      </c>
      <c r="E267" s="71" t="s">
        <v>175</v>
      </c>
      <c r="F267" s="29"/>
      <c r="G267" s="29"/>
      <c r="H267" s="29"/>
      <c r="I267" s="29"/>
      <c r="J267" s="57"/>
      <c r="K267" s="29"/>
      <c r="L267" s="29"/>
      <c r="M267" s="63"/>
      <c r="N267" s="29">
        <f>N265*P265+N266</f>
        <v>87.65</v>
      </c>
      <c r="O267" s="29">
        <f>O265*P265+O266</f>
        <v>94.35</v>
      </c>
      <c r="P267" s="812"/>
    </row>
    <row r="268" spans="1:16" ht="15" customHeight="1">
      <c r="A268" s="32" t="s">
        <v>105</v>
      </c>
      <c r="B268" s="60"/>
      <c r="C268" s="57"/>
      <c r="D268" s="13"/>
      <c r="E268" s="57"/>
      <c r="F268" s="57"/>
      <c r="G268" s="57"/>
      <c r="H268" s="57"/>
      <c r="I268" s="57"/>
      <c r="J268" s="14"/>
      <c r="K268" s="57"/>
      <c r="L268" s="57"/>
      <c r="M268" s="47"/>
      <c r="N268" s="57"/>
      <c r="O268" s="57"/>
      <c r="P268" s="58"/>
    </row>
    <row r="269" spans="1:16" ht="15" customHeight="1">
      <c r="A269" s="23" t="s">
        <v>94</v>
      </c>
      <c r="B269" s="24"/>
      <c r="C269" s="11"/>
      <c r="D269" s="11"/>
      <c r="E269" s="57"/>
      <c r="F269" s="57"/>
      <c r="G269" s="57"/>
      <c r="H269" s="57"/>
      <c r="I269" s="57"/>
      <c r="J269" s="14"/>
      <c r="K269" s="57"/>
      <c r="L269" s="57"/>
      <c r="M269" s="47"/>
      <c r="N269" s="57"/>
      <c r="O269" s="57"/>
      <c r="P269" s="58"/>
    </row>
    <row r="270" spans="1:16" ht="15" customHeight="1">
      <c r="A270" s="826" t="s">
        <v>9</v>
      </c>
      <c r="B270" s="830" t="s">
        <v>145</v>
      </c>
      <c r="C270" s="826" t="s">
        <v>101</v>
      </c>
      <c r="D270" s="17" t="s">
        <v>109</v>
      </c>
      <c r="E270" s="58" t="s">
        <v>30</v>
      </c>
      <c r="F270" s="29">
        <v>2607.8000000000002</v>
      </c>
      <c r="G270" s="29">
        <v>2850</v>
      </c>
      <c r="H270" s="29">
        <v>2700</v>
      </c>
      <c r="I270" s="29">
        <v>2813.4</v>
      </c>
      <c r="J270" s="817">
        <v>5.552E-2</v>
      </c>
      <c r="K270" s="29">
        <v>2813.4</v>
      </c>
      <c r="L270" s="29">
        <v>3240</v>
      </c>
      <c r="M270" s="816">
        <v>5.552E-2</v>
      </c>
      <c r="N270" s="29">
        <v>3120</v>
      </c>
      <c r="O270" s="29">
        <v>3330</v>
      </c>
      <c r="P270" s="810"/>
    </row>
    <row r="271" spans="1:16" ht="15" customHeight="1">
      <c r="A271" s="827"/>
      <c r="B271" s="831"/>
      <c r="C271" s="827"/>
      <c r="D271" s="13" t="s">
        <v>140</v>
      </c>
      <c r="E271" s="58" t="s">
        <v>129</v>
      </c>
      <c r="F271" s="29">
        <v>63.89</v>
      </c>
      <c r="G271" s="29">
        <v>68.3</v>
      </c>
      <c r="H271" s="29">
        <v>68.3</v>
      </c>
      <c r="I271" s="29">
        <v>70.75</v>
      </c>
      <c r="J271" s="817"/>
      <c r="K271" s="29">
        <v>70.75</v>
      </c>
      <c r="L271" s="29">
        <v>73.150000000000006</v>
      </c>
      <c r="M271" s="816"/>
      <c r="N271" s="29">
        <v>73.930000000000007</v>
      </c>
      <c r="O271" s="29">
        <v>77.17</v>
      </c>
      <c r="P271" s="811"/>
    </row>
    <row r="272" spans="1:16" ht="25.5">
      <c r="A272" s="828"/>
      <c r="B272" s="832"/>
      <c r="C272" s="828"/>
      <c r="D272" s="13" t="s">
        <v>176</v>
      </c>
      <c r="E272" s="71" t="s">
        <v>175</v>
      </c>
      <c r="F272" s="29"/>
      <c r="G272" s="29"/>
      <c r="H272" s="29"/>
      <c r="I272" s="29"/>
      <c r="J272" s="57"/>
      <c r="K272" s="29"/>
      <c r="L272" s="29"/>
      <c r="M272" s="63"/>
      <c r="N272" s="29">
        <f>N270*P270+N271</f>
        <v>73.930000000000007</v>
      </c>
      <c r="O272" s="29">
        <f>O270*P270+O271</f>
        <v>77.17</v>
      </c>
      <c r="P272" s="812"/>
    </row>
    <row r="273" spans="1:162" ht="15" customHeight="1">
      <c r="A273" s="23" t="s">
        <v>95</v>
      </c>
      <c r="B273" s="24"/>
      <c r="C273" s="11"/>
      <c r="D273" s="11"/>
      <c r="E273" s="57"/>
      <c r="F273" s="29"/>
      <c r="G273" s="29"/>
      <c r="H273" s="29"/>
      <c r="I273" s="29"/>
      <c r="J273" s="14"/>
      <c r="K273" s="29"/>
      <c r="L273" s="29"/>
      <c r="M273" s="47"/>
      <c r="N273" s="29"/>
      <c r="O273" s="29"/>
      <c r="P273" s="58"/>
    </row>
    <row r="274" spans="1:162" ht="15" customHeight="1">
      <c r="A274" s="826" t="s">
        <v>9</v>
      </c>
      <c r="B274" s="830" t="s">
        <v>145</v>
      </c>
      <c r="C274" s="826" t="s">
        <v>101</v>
      </c>
      <c r="D274" s="17" t="s">
        <v>109</v>
      </c>
      <c r="E274" s="58" t="s">
        <v>30</v>
      </c>
      <c r="F274" s="29">
        <v>2631.4</v>
      </c>
      <c r="G274" s="29">
        <v>2730</v>
      </c>
      <c r="H274" s="29">
        <v>2700</v>
      </c>
      <c r="I274" s="29">
        <v>2813.4</v>
      </c>
      <c r="J274" s="817">
        <v>5.6309999999999999E-2</v>
      </c>
      <c r="K274" s="29">
        <v>2813.4</v>
      </c>
      <c r="L274" s="29">
        <v>3110</v>
      </c>
      <c r="M274" s="816">
        <v>5.6309999999999999E-2</v>
      </c>
      <c r="N274" s="29">
        <v>3110</v>
      </c>
      <c r="O274" s="29">
        <v>4570</v>
      </c>
      <c r="P274" s="810"/>
    </row>
    <row r="275" spans="1:162" ht="15" customHeight="1">
      <c r="A275" s="827"/>
      <c r="B275" s="831"/>
      <c r="C275" s="827"/>
      <c r="D275" s="13" t="s">
        <v>140</v>
      </c>
      <c r="E275" s="58" t="s">
        <v>129</v>
      </c>
      <c r="F275" s="29">
        <v>73.27</v>
      </c>
      <c r="G275" s="29">
        <v>79.12</v>
      </c>
      <c r="H275" s="29">
        <v>79.12</v>
      </c>
      <c r="I275" s="29">
        <v>82.27</v>
      </c>
      <c r="J275" s="817"/>
      <c r="K275" s="29">
        <v>82.27</v>
      </c>
      <c r="L275" s="29">
        <v>86.78</v>
      </c>
      <c r="M275" s="816"/>
      <c r="N275" s="29">
        <v>86.78</v>
      </c>
      <c r="O275" s="29">
        <v>90.72</v>
      </c>
      <c r="P275" s="811"/>
    </row>
    <row r="276" spans="1:162" ht="25.5">
      <c r="A276" s="828"/>
      <c r="B276" s="832"/>
      <c r="C276" s="828"/>
      <c r="D276" s="13" t="s">
        <v>176</v>
      </c>
      <c r="E276" s="71" t="s">
        <v>175</v>
      </c>
      <c r="F276" s="29"/>
      <c r="G276" s="29"/>
      <c r="H276" s="29"/>
      <c r="I276" s="29"/>
      <c r="J276" s="57"/>
      <c r="K276" s="29"/>
      <c r="L276" s="29"/>
      <c r="M276" s="63"/>
      <c r="N276" s="29">
        <f>N274*P274+N275</f>
        <v>86.78</v>
      </c>
      <c r="O276" s="29">
        <f>O274*P274+O275</f>
        <v>90.72</v>
      </c>
      <c r="P276" s="812"/>
    </row>
    <row r="277" spans="1:162" s="3" customFormat="1" ht="15" customHeight="1">
      <c r="A277" s="829" t="s">
        <v>26</v>
      </c>
      <c r="B277" s="829"/>
      <c r="C277" s="829"/>
      <c r="D277" s="829"/>
      <c r="E277" s="829"/>
      <c r="F277" s="829"/>
      <c r="G277" s="829"/>
      <c r="H277" s="829"/>
      <c r="I277" s="829"/>
      <c r="J277" s="829"/>
      <c r="K277" s="829"/>
      <c r="L277" s="829"/>
      <c r="M277" s="829"/>
      <c r="N277" s="829"/>
      <c r="O277" s="829"/>
      <c r="P277" s="829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</row>
    <row r="278" spans="1:162" ht="15" customHeight="1">
      <c r="A278" s="23" t="s">
        <v>80</v>
      </c>
      <c r="B278" s="24"/>
      <c r="C278" s="11"/>
      <c r="D278" s="11"/>
      <c r="E278" s="57"/>
      <c r="F278" s="61"/>
      <c r="G278" s="61"/>
      <c r="H278" s="11"/>
      <c r="I278" s="11"/>
      <c r="J278" s="14"/>
      <c r="K278" s="11"/>
      <c r="L278" s="11"/>
      <c r="M278" s="47"/>
      <c r="N278" s="11"/>
      <c r="O278" s="11"/>
      <c r="P278" s="58"/>
    </row>
    <row r="279" spans="1:162" ht="15" customHeight="1">
      <c r="A279" s="826" t="s">
        <v>9</v>
      </c>
      <c r="B279" s="830" t="s">
        <v>78</v>
      </c>
      <c r="C279" s="826" t="s">
        <v>101</v>
      </c>
      <c r="D279" s="17" t="s">
        <v>109</v>
      </c>
      <c r="E279" s="58" t="s">
        <v>30</v>
      </c>
      <c r="F279" s="57">
        <v>0</v>
      </c>
      <c r="G279" s="57">
        <v>0</v>
      </c>
      <c r="H279" s="29">
        <v>2365</v>
      </c>
      <c r="I279" s="29">
        <v>2480</v>
      </c>
      <c r="J279" s="817">
        <v>5.1950000000000003E-2</v>
      </c>
      <c r="K279" s="29">
        <v>2480</v>
      </c>
      <c r="L279" s="29">
        <v>2990</v>
      </c>
      <c r="M279" s="816">
        <v>5.5079999999999997E-2</v>
      </c>
      <c r="N279" s="29">
        <v>2990</v>
      </c>
      <c r="O279" s="29">
        <v>3500</v>
      </c>
      <c r="P279" s="810"/>
    </row>
    <row r="280" spans="1:162" ht="15" customHeight="1">
      <c r="A280" s="827"/>
      <c r="B280" s="831"/>
      <c r="C280" s="827"/>
      <c r="D280" s="13" t="s">
        <v>140</v>
      </c>
      <c r="E280" s="58" t="s">
        <v>129</v>
      </c>
      <c r="F280" s="57"/>
      <c r="G280" s="57"/>
      <c r="H280" s="29">
        <v>68.819999999999993</v>
      </c>
      <c r="I280" s="29">
        <v>68.819999999999993</v>
      </c>
      <c r="J280" s="817"/>
      <c r="K280" s="29">
        <v>62</v>
      </c>
      <c r="L280" s="29">
        <v>63.01</v>
      </c>
      <c r="M280" s="816"/>
      <c r="N280" s="29">
        <v>58.61</v>
      </c>
      <c r="O280" s="29">
        <v>58.61</v>
      </c>
      <c r="P280" s="811"/>
    </row>
    <row r="281" spans="1:162" ht="25.5">
      <c r="A281" s="828"/>
      <c r="B281" s="832"/>
      <c r="C281" s="828"/>
      <c r="D281" s="13" t="s">
        <v>176</v>
      </c>
      <c r="E281" s="71" t="s">
        <v>175</v>
      </c>
      <c r="F281" s="57"/>
      <c r="G281" s="57"/>
      <c r="H281" s="29"/>
      <c r="I281" s="29"/>
      <c r="J281" s="57"/>
      <c r="K281" s="29"/>
      <c r="L281" s="29"/>
      <c r="M281" s="63"/>
      <c r="N281" s="29">
        <f>N279*P279+N280</f>
        <v>58.61</v>
      </c>
      <c r="O281" s="29">
        <f>O279*P279+O280</f>
        <v>58.61</v>
      </c>
      <c r="P281" s="812"/>
    </row>
    <row r="282" spans="1:162" ht="15" customHeight="1">
      <c r="A282" s="826" t="s">
        <v>10</v>
      </c>
      <c r="B282" s="830" t="s">
        <v>82</v>
      </c>
      <c r="C282" s="826" t="s">
        <v>101</v>
      </c>
      <c r="D282" s="17" t="s">
        <v>109</v>
      </c>
      <c r="E282" s="58" t="s">
        <v>30</v>
      </c>
      <c r="F282" s="57"/>
      <c r="G282" s="57"/>
      <c r="H282" s="29">
        <v>2365</v>
      </c>
      <c r="I282" s="29">
        <v>2480</v>
      </c>
      <c r="J282" s="817">
        <v>5.1950000000000003E-2</v>
      </c>
      <c r="K282" s="29">
        <v>2480</v>
      </c>
      <c r="L282" s="29">
        <f>L279</f>
        <v>2990</v>
      </c>
      <c r="M282" s="816">
        <v>5.5079999999999997E-2</v>
      </c>
      <c r="N282" s="29">
        <v>2990</v>
      </c>
      <c r="O282" s="29">
        <v>3500</v>
      </c>
      <c r="P282" s="810"/>
    </row>
    <row r="283" spans="1:162" ht="15" customHeight="1">
      <c r="A283" s="827"/>
      <c r="B283" s="831"/>
      <c r="C283" s="827"/>
      <c r="D283" s="13" t="s">
        <v>140</v>
      </c>
      <c r="E283" s="58" t="s">
        <v>129</v>
      </c>
      <c r="F283" s="57"/>
      <c r="G283" s="57"/>
      <c r="H283" s="29">
        <v>68.819999999999993</v>
      </c>
      <c r="I283" s="29">
        <v>68.819999999999993</v>
      </c>
      <c r="J283" s="817"/>
      <c r="K283" s="29">
        <v>62</v>
      </c>
      <c r="L283" s="29">
        <v>63.01</v>
      </c>
      <c r="M283" s="816"/>
      <c r="N283" s="29">
        <v>58.61</v>
      </c>
      <c r="O283" s="29">
        <v>58.61</v>
      </c>
      <c r="P283" s="811"/>
    </row>
    <row r="284" spans="1:162" ht="25.5">
      <c r="A284" s="828"/>
      <c r="B284" s="832"/>
      <c r="C284" s="828"/>
      <c r="D284" s="13" t="s">
        <v>176</v>
      </c>
      <c r="E284" s="71" t="s">
        <v>175</v>
      </c>
      <c r="F284" s="57"/>
      <c r="G284" s="57"/>
      <c r="H284" s="29"/>
      <c r="I284" s="29"/>
      <c r="J284" s="57"/>
      <c r="K284" s="29"/>
      <c r="L284" s="29"/>
      <c r="M284" s="63"/>
      <c r="N284" s="29">
        <f>N282*P282+N283</f>
        <v>58.61</v>
      </c>
      <c r="O284" s="29">
        <f>O282*P282+O283</f>
        <v>58.61</v>
      </c>
      <c r="P284" s="812"/>
    </row>
    <row r="285" spans="1:162" ht="15" customHeight="1">
      <c r="A285" s="826" t="s">
        <v>27</v>
      </c>
      <c r="B285" s="830" t="s">
        <v>81</v>
      </c>
      <c r="C285" s="826" t="s">
        <v>101</v>
      </c>
      <c r="D285" s="17" t="s">
        <v>109</v>
      </c>
      <c r="E285" s="58" t="s">
        <v>30</v>
      </c>
      <c r="F285" s="57"/>
      <c r="G285" s="57"/>
      <c r="H285" s="29">
        <v>2365</v>
      </c>
      <c r="I285" s="29">
        <v>2480</v>
      </c>
      <c r="J285" s="817">
        <v>5.1950000000000003E-2</v>
      </c>
      <c r="K285" s="29">
        <v>2480</v>
      </c>
      <c r="L285" s="29">
        <f>L282</f>
        <v>2990</v>
      </c>
      <c r="M285" s="816">
        <v>5.5079999999999997E-2</v>
      </c>
      <c r="N285" s="29">
        <v>2990</v>
      </c>
      <c r="O285" s="29">
        <v>3500</v>
      </c>
      <c r="P285" s="810"/>
    </row>
    <row r="286" spans="1:162" ht="15" customHeight="1">
      <c r="A286" s="827"/>
      <c r="B286" s="831"/>
      <c r="C286" s="827"/>
      <c r="D286" s="13" t="s">
        <v>140</v>
      </c>
      <c r="E286" s="58" t="s">
        <v>129</v>
      </c>
      <c r="F286" s="57"/>
      <c r="G286" s="57"/>
      <c r="H286" s="29">
        <v>68.819999999999993</v>
      </c>
      <c r="I286" s="29">
        <v>68.819999999999993</v>
      </c>
      <c r="J286" s="817"/>
      <c r="K286" s="29">
        <v>62</v>
      </c>
      <c r="L286" s="29">
        <v>63.01</v>
      </c>
      <c r="M286" s="816"/>
      <c r="N286" s="29">
        <v>58.61</v>
      </c>
      <c r="O286" s="29">
        <v>58.61</v>
      </c>
      <c r="P286" s="811"/>
    </row>
    <row r="287" spans="1:162" ht="25.5">
      <c r="A287" s="828"/>
      <c r="B287" s="832"/>
      <c r="C287" s="828"/>
      <c r="D287" s="13" t="s">
        <v>176</v>
      </c>
      <c r="E287" s="71" t="s">
        <v>175</v>
      </c>
      <c r="F287" s="57"/>
      <c r="G287" s="57"/>
      <c r="H287" s="29"/>
      <c r="I287" s="29"/>
      <c r="J287" s="57"/>
      <c r="K287" s="29"/>
      <c r="L287" s="29"/>
      <c r="M287" s="63"/>
      <c r="N287" s="29">
        <f>N285*P285+N286</f>
        <v>58.61</v>
      </c>
      <c r="O287" s="29">
        <f>O285*P285+O286</f>
        <v>58.61</v>
      </c>
      <c r="P287" s="812"/>
    </row>
    <row r="288" spans="1:162" ht="15" customHeight="1">
      <c r="A288" s="69" t="s">
        <v>33</v>
      </c>
      <c r="B288" s="830" t="s">
        <v>118</v>
      </c>
      <c r="C288" s="826" t="s">
        <v>101</v>
      </c>
      <c r="D288" s="17" t="s">
        <v>109</v>
      </c>
      <c r="E288" s="58" t="s">
        <v>30</v>
      </c>
      <c r="F288" s="29">
        <v>2171.1999999999998</v>
      </c>
      <c r="G288" s="29">
        <v>2365</v>
      </c>
      <c r="H288" s="29">
        <v>2635</v>
      </c>
      <c r="I288" s="29">
        <v>2480</v>
      </c>
      <c r="J288" s="817">
        <v>5.1950000000000003E-2</v>
      </c>
      <c r="K288" s="29">
        <v>2480</v>
      </c>
      <c r="L288" s="29">
        <f>L285</f>
        <v>2990</v>
      </c>
      <c r="M288" s="816">
        <v>5.5079999999999997E-2</v>
      </c>
      <c r="N288" s="29">
        <v>2990</v>
      </c>
      <c r="O288" s="29">
        <v>3500</v>
      </c>
      <c r="P288" s="810"/>
    </row>
    <row r="289" spans="1:16" ht="15" customHeight="1">
      <c r="A289" s="70"/>
      <c r="B289" s="831"/>
      <c r="C289" s="827"/>
      <c r="D289" s="13" t="s">
        <v>140</v>
      </c>
      <c r="E289" s="58" t="s">
        <v>129</v>
      </c>
      <c r="F289" s="29">
        <v>65.2</v>
      </c>
      <c r="G289" s="29">
        <v>68.819999999999993</v>
      </c>
      <c r="H289" s="29">
        <v>68.819999999999993</v>
      </c>
      <c r="I289" s="29">
        <v>68.819999999999993</v>
      </c>
      <c r="J289" s="817"/>
      <c r="K289" s="29">
        <v>62</v>
      </c>
      <c r="L289" s="29">
        <v>63.01</v>
      </c>
      <c r="M289" s="816"/>
      <c r="N289" s="29">
        <v>58.61</v>
      </c>
      <c r="O289" s="29">
        <v>58.61</v>
      </c>
      <c r="P289" s="811"/>
    </row>
    <row r="290" spans="1:16" ht="25.5">
      <c r="A290" s="57"/>
      <c r="B290" s="832"/>
      <c r="C290" s="828"/>
      <c r="D290" s="13" t="s">
        <v>176</v>
      </c>
      <c r="E290" s="71" t="s">
        <v>175</v>
      </c>
      <c r="F290" s="29"/>
      <c r="G290" s="29"/>
      <c r="H290" s="29"/>
      <c r="I290" s="29"/>
      <c r="J290" s="57"/>
      <c r="K290" s="29"/>
      <c r="L290" s="29"/>
      <c r="M290" s="63"/>
      <c r="N290" s="29">
        <f>N288*P288+N289</f>
        <v>58.61</v>
      </c>
      <c r="O290" s="29">
        <f>O288*P288+O289</f>
        <v>58.61</v>
      </c>
      <c r="P290" s="812"/>
    </row>
    <row r="291" spans="1:16" ht="15" customHeight="1">
      <c r="A291" s="817" t="s">
        <v>34</v>
      </c>
      <c r="B291" s="819" t="s">
        <v>152</v>
      </c>
      <c r="C291" s="817" t="s">
        <v>102</v>
      </c>
      <c r="D291" s="17" t="s">
        <v>109</v>
      </c>
      <c r="E291" s="58" t="s">
        <v>30</v>
      </c>
      <c r="F291" s="29">
        <v>1963.45</v>
      </c>
      <c r="G291" s="29">
        <v>2365</v>
      </c>
      <c r="H291" s="29">
        <v>2365</v>
      </c>
      <c r="I291" s="29">
        <v>2480</v>
      </c>
      <c r="J291" s="817"/>
      <c r="K291" s="29">
        <v>2480</v>
      </c>
      <c r="L291" s="29">
        <v>1920</v>
      </c>
      <c r="M291" s="816"/>
      <c r="N291" s="29">
        <v>1062</v>
      </c>
      <c r="O291" s="29">
        <v>1116</v>
      </c>
      <c r="P291" s="810"/>
    </row>
    <row r="292" spans="1:16" ht="15" customHeight="1">
      <c r="A292" s="817"/>
      <c r="B292" s="819"/>
      <c r="C292" s="817"/>
      <c r="D292" s="13" t="s">
        <v>140</v>
      </c>
      <c r="E292" s="58" t="s">
        <v>129</v>
      </c>
      <c r="F292" s="29">
        <v>38.369999999999997</v>
      </c>
      <c r="G292" s="29">
        <v>41.68</v>
      </c>
      <c r="H292" s="29">
        <v>41.68</v>
      </c>
      <c r="I292" s="29">
        <v>42.6</v>
      </c>
      <c r="J292" s="817"/>
      <c r="K292" s="29">
        <v>42.6</v>
      </c>
      <c r="L292" s="29">
        <v>46.11</v>
      </c>
      <c r="M292" s="816"/>
      <c r="N292" s="29">
        <v>46.11</v>
      </c>
      <c r="O292" s="29">
        <v>49.44</v>
      </c>
      <c r="P292" s="811"/>
    </row>
    <row r="293" spans="1:16" ht="15" customHeight="1">
      <c r="A293" s="817"/>
      <c r="B293" s="819"/>
      <c r="C293" s="817"/>
      <c r="D293" s="13" t="s">
        <v>131</v>
      </c>
      <c r="E293" s="58" t="s">
        <v>129</v>
      </c>
      <c r="F293" s="29"/>
      <c r="G293" s="29"/>
      <c r="H293" s="29">
        <v>208.08</v>
      </c>
      <c r="I293" s="29">
        <v>217.09</v>
      </c>
      <c r="J293" s="817"/>
      <c r="K293" s="29">
        <v>217.09</v>
      </c>
      <c r="L293" s="29">
        <v>181.21</v>
      </c>
      <c r="M293" s="816"/>
      <c r="N293" s="29"/>
      <c r="O293" s="29"/>
      <c r="P293" s="812"/>
    </row>
    <row r="294" spans="1:16" ht="15" customHeight="1">
      <c r="A294" s="817"/>
      <c r="B294" s="819"/>
      <c r="C294" s="826" t="s">
        <v>101</v>
      </c>
      <c r="D294" s="17" t="s">
        <v>109</v>
      </c>
      <c r="E294" s="58" t="s">
        <v>30</v>
      </c>
      <c r="F294" s="29"/>
      <c r="G294" s="29"/>
      <c r="H294" s="29"/>
      <c r="I294" s="29"/>
      <c r="J294" s="57"/>
      <c r="K294" s="29">
        <v>2480</v>
      </c>
      <c r="L294" s="29">
        <v>1920</v>
      </c>
      <c r="M294" s="63">
        <v>5.7140000000000003E-2</v>
      </c>
      <c r="N294" s="29">
        <v>1062</v>
      </c>
      <c r="O294" s="29">
        <v>1116</v>
      </c>
      <c r="P294" s="810"/>
    </row>
    <row r="295" spans="1:16" ht="15" customHeight="1">
      <c r="A295" s="817"/>
      <c r="B295" s="819"/>
      <c r="C295" s="827"/>
      <c r="D295" s="13" t="s">
        <v>140</v>
      </c>
      <c r="E295" s="58" t="s">
        <v>129</v>
      </c>
      <c r="F295" s="29"/>
      <c r="G295" s="29"/>
      <c r="H295" s="29"/>
      <c r="I295" s="29"/>
      <c r="J295" s="57"/>
      <c r="K295" s="29">
        <v>42.6</v>
      </c>
      <c r="L295" s="29">
        <v>46.11</v>
      </c>
      <c r="M295" s="63"/>
      <c r="N295" s="29">
        <v>46.11</v>
      </c>
      <c r="O295" s="29">
        <v>49.44</v>
      </c>
      <c r="P295" s="811"/>
    </row>
    <row r="296" spans="1:16" ht="25.5">
      <c r="A296" s="817"/>
      <c r="B296" s="819"/>
      <c r="C296" s="828"/>
      <c r="D296" s="13" t="s">
        <v>176</v>
      </c>
      <c r="E296" s="71" t="s">
        <v>175</v>
      </c>
      <c r="N296" s="29">
        <f>N294*P294+N295</f>
        <v>46.11</v>
      </c>
      <c r="O296" s="29">
        <f>O294*P294+O295</f>
        <v>49.44</v>
      </c>
      <c r="P296" s="812"/>
    </row>
    <row r="297" spans="1:16" ht="15" customHeight="1">
      <c r="A297" s="23" t="s">
        <v>87</v>
      </c>
      <c r="B297" s="24"/>
      <c r="C297" s="11"/>
      <c r="D297" s="11"/>
      <c r="E297" s="57"/>
      <c r="F297" s="26"/>
      <c r="G297" s="26"/>
      <c r="H297" s="33"/>
      <c r="I297" s="33"/>
      <c r="J297" s="14"/>
      <c r="K297" s="33"/>
      <c r="L297" s="33"/>
      <c r="M297" s="47"/>
      <c r="N297" s="33"/>
      <c r="O297" s="33"/>
      <c r="P297" s="58"/>
    </row>
    <row r="298" spans="1:16" ht="15" customHeight="1">
      <c r="A298" s="826" t="s">
        <v>9</v>
      </c>
      <c r="B298" s="830" t="s">
        <v>106</v>
      </c>
      <c r="C298" s="826" t="s">
        <v>108</v>
      </c>
      <c r="D298" s="17" t="s">
        <v>109</v>
      </c>
      <c r="E298" s="58" t="s">
        <v>30</v>
      </c>
      <c r="F298" s="29">
        <v>0</v>
      </c>
      <c r="G298" s="29">
        <v>0</v>
      </c>
      <c r="H298" s="29">
        <v>3220</v>
      </c>
      <c r="I298" s="29">
        <v>3355.24</v>
      </c>
      <c r="J298" s="816">
        <v>5.0999999999999997E-2</v>
      </c>
      <c r="K298" s="29">
        <v>3380</v>
      </c>
      <c r="L298" s="29">
        <v>3690</v>
      </c>
      <c r="M298" s="816">
        <v>5.0999999999999997E-2</v>
      </c>
      <c r="N298" s="29">
        <v>2117</v>
      </c>
      <c r="O298" s="29">
        <v>2245</v>
      </c>
      <c r="P298" s="810"/>
    </row>
    <row r="299" spans="1:16" ht="15" customHeight="1">
      <c r="A299" s="827"/>
      <c r="B299" s="831"/>
      <c r="C299" s="827"/>
      <c r="D299" s="13" t="s">
        <v>140</v>
      </c>
      <c r="E299" s="58" t="s">
        <v>129</v>
      </c>
      <c r="F299" s="29">
        <v>0</v>
      </c>
      <c r="G299" s="29">
        <v>0</v>
      </c>
      <c r="H299" s="29">
        <v>71.8</v>
      </c>
      <c r="I299" s="29">
        <v>71.8</v>
      </c>
      <c r="J299" s="816"/>
      <c r="K299" s="29">
        <v>71.8</v>
      </c>
      <c r="L299" s="29">
        <v>82.57</v>
      </c>
      <c r="M299" s="816"/>
      <c r="N299" s="29">
        <v>82.57</v>
      </c>
      <c r="O299" s="29">
        <v>87.52</v>
      </c>
      <c r="P299" s="811"/>
    </row>
    <row r="300" spans="1:16" ht="25.5">
      <c r="A300" s="828"/>
      <c r="B300" s="832"/>
      <c r="C300" s="828"/>
      <c r="D300" s="13" t="s">
        <v>176</v>
      </c>
      <c r="E300" s="71" t="s">
        <v>175</v>
      </c>
      <c r="F300" s="29"/>
      <c r="G300" s="29"/>
      <c r="H300" s="29"/>
      <c r="I300" s="29"/>
      <c r="J300" s="63"/>
      <c r="K300" s="29"/>
      <c r="L300" s="29"/>
      <c r="M300" s="63"/>
      <c r="N300" s="29">
        <f>N298*P298+N299</f>
        <v>82.57</v>
      </c>
      <c r="O300" s="29">
        <f>O298*P298+O299</f>
        <v>87.52</v>
      </c>
      <c r="P300" s="812"/>
    </row>
    <row r="301" spans="1:16" ht="15" customHeight="1">
      <c r="A301" s="23" t="s">
        <v>96</v>
      </c>
      <c r="B301" s="24"/>
      <c r="C301" s="11"/>
      <c r="D301" s="11"/>
      <c r="E301" s="57"/>
      <c r="F301" s="29"/>
      <c r="G301" s="29"/>
      <c r="H301" s="29"/>
      <c r="I301" s="29"/>
      <c r="J301" s="14"/>
      <c r="K301" s="29"/>
      <c r="L301" s="29"/>
      <c r="M301" s="47"/>
      <c r="N301" s="29"/>
      <c r="O301" s="29"/>
      <c r="P301" s="58"/>
    </row>
    <row r="302" spans="1:16" ht="15" customHeight="1">
      <c r="A302" s="826" t="s">
        <v>9</v>
      </c>
      <c r="B302" s="830" t="s">
        <v>119</v>
      </c>
      <c r="C302" s="817" t="s">
        <v>102</v>
      </c>
      <c r="D302" s="17" t="s">
        <v>109</v>
      </c>
      <c r="E302" s="58" t="s">
        <v>30</v>
      </c>
      <c r="F302" s="29">
        <v>0</v>
      </c>
      <c r="G302" s="29">
        <v>3100</v>
      </c>
      <c r="H302" s="29">
        <v>3100</v>
      </c>
      <c r="I302" s="29">
        <v>3250</v>
      </c>
      <c r="J302" s="817"/>
      <c r="K302" s="29">
        <v>3250</v>
      </c>
      <c r="L302" s="29">
        <v>3640</v>
      </c>
      <c r="M302" s="816"/>
      <c r="N302" s="29">
        <v>3359</v>
      </c>
      <c r="O302" s="29">
        <v>4000</v>
      </c>
      <c r="P302" s="58"/>
    </row>
    <row r="303" spans="1:16" ht="15" customHeight="1">
      <c r="A303" s="827"/>
      <c r="B303" s="831"/>
      <c r="C303" s="817"/>
      <c r="D303" s="13" t="s">
        <v>140</v>
      </c>
      <c r="E303" s="58" t="s">
        <v>129</v>
      </c>
      <c r="F303" s="29">
        <v>0</v>
      </c>
      <c r="G303" s="29">
        <v>45.56</v>
      </c>
      <c r="H303" s="29">
        <v>45.56</v>
      </c>
      <c r="I303" s="29">
        <v>45.56</v>
      </c>
      <c r="J303" s="817"/>
      <c r="K303" s="29">
        <v>45.56</v>
      </c>
      <c r="L303" s="29">
        <v>52.39</v>
      </c>
      <c r="M303" s="816"/>
      <c r="N303" s="29">
        <v>52.39</v>
      </c>
      <c r="O303" s="29">
        <v>55.8</v>
      </c>
      <c r="P303" s="58"/>
    </row>
    <row r="304" spans="1:16" ht="15" customHeight="1">
      <c r="A304" s="827"/>
      <c r="B304" s="831"/>
      <c r="C304" s="817"/>
      <c r="D304" s="13" t="s">
        <v>131</v>
      </c>
      <c r="E304" s="58" t="s">
        <v>129</v>
      </c>
      <c r="F304" s="29">
        <v>0</v>
      </c>
      <c r="G304" s="29">
        <v>45.56</v>
      </c>
      <c r="H304" s="29">
        <f>H302*0.06489+H303</f>
        <v>246.71900000000002</v>
      </c>
      <c r="I304" s="29">
        <f>I302*0.06489+I303</f>
        <v>256.45249999999999</v>
      </c>
      <c r="J304" s="817"/>
      <c r="K304" s="29">
        <v>256.45</v>
      </c>
      <c r="L304" s="29">
        <v>288.58999999999997</v>
      </c>
      <c r="M304" s="816"/>
      <c r="N304" s="29"/>
      <c r="O304" s="29"/>
      <c r="P304" s="58"/>
    </row>
    <row r="305" spans="1:16" ht="15" customHeight="1">
      <c r="A305" s="827"/>
      <c r="B305" s="831"/>
      <c r="C305" s="826" t="s">
        <v>108</v>
      </c>
      <c r="D305" s="17" t="s">
        <v>109</v>
      </c>
      <c r="E305" s="58" t="s">
        <v>30</v>
      </c>
      <c r="F305" s="29">
        <v>0</v>
      </c>
      <c r="G305" s="29">
        <v>3100</v>
      </c>
      <c r="H305" s="29">
        <v>3100</v>
      </c>
      <c r="I305" s="29">
        <v>3250</v>
      </c>
      <c r="J305" s="817">
        <v>4.9590000000000002E-2</v>
      </c>
      <c r="K305" s="29">
        <v>3250</v>
      </c>
      <c r="L305" s="29">
        <f>L302</f>
        <v>3640</v>
      </c>
      <c r="M305" s="816">
        <v>4.7690000000000003E-2</v>
      </c>
      <c r="N305" s="29">
        <v>3499</v>
      </c>
      <c r="O305" s="29">
        <v>4000</v>
      </c>
      <c r="P305" s="810"/>
    </row>
    <row r="306" spans="1:16" ht="15" customHeight="1">
      <c r="A306" s="827"/>
      <c r="B306" s="831"/>
      <c r="C306" s="827"/>
      <c r="D306" s="13" t="s">
        <v>140</v>
      </c>
      <c r="E306" s="58" t="s">
        <v>129</v>
      </c>
      <c r="F306" s="29">
        <v>0</v>
      </c>
      <c r="G306" s="29">
        <v>45.56</v>
      </c>
      <c r="H306" s="29">
        <v>45.56</v>
      </c>
      <c r="I306" s="29">
        <v>45.56</v>
      </c>
      <c r="J306" s="817"/>
      <c r="K306" s="29">
        <v>45.56</v>
      </c>
      <c r="L306" s="29">
        <v>52.39</v>
      </c>
      <c r="M306" s="816"/>
      <c r="N306" s="29">
        <v>52.39</v>
      </c>
      <c r="O306" s="29">
        <v>55.8</v>
      </c>
      <c r="P306" s="811"/>
    </row>
    <row r="307" spans="1:16" ht="25.5">
      <c r="A307" s="828"/>
      <c r="B307" s="832"/>
      <c r="C307" s="828"/>
      <c r="D307" s="13" t="s">
        <v>176</v>
      </c>
      <c r="E307" s="71" t="s">
        <v>175</v>
      </c>
      <c r="F307" s="29"/>
      <c r="G307" s="29"/>
      <c r="H307" s="29"/>
      <c r="I307" s="29"/>
      <c r="J307" s="57"/>
      <c r="K307" s="29"/>
      <c r="L307" s="29"/>
      <c r="M307" s="63"/>
      <c r="N307" s="29">
        <f>N305*P305+N306</f>
        <v>52.39</v>
      </c>
      <c r="O307" s="29">
        <f>O305*P305+O306</f>
        <v>55.8</v>
      </c>
      <c r="P307" s="812"/>
    </row>
    <row r="308" spans="1:16" ht="15" customHeight="1">
      <c r="A308" s="826" t="s">
        <v>10</v>
      </c>
      <c r="B308" s="830" t="s">
        <v>120</v>
      </c>
      <c r="C308" s="817" t="s">
        <v>102</v>
      </c>
      <c r="D308" s="17" t="s">
        <v>109</v>
      </c>
      <c r="E308" s="58" t="s">
        <v>30</v>
      </c>
      <c r="F308" s="29">
        <v>2925</v>
      </c>
      <c r="G308" s="29">
        <v>3100</v>
      </c>
      <c r="H308" s="29">
        <v>3100</v>
      </c>
      <c r="I308" s="29">
        <v>3250</v>
      </c>
      <c r="J308" s="817"/>
      <c r="K308" s="29">
        <v>3250</v>
      </c>
      <c r="L308" s="29">
        <f>L305</f>
        <v>3640</v>
      </c>
      <c r="M308" s="816"/>
      <c r="N308" s="29">
        <v>3359</v>
      </c>
      <c r="O308" s="29">
        <v>4000</v>
      </c>
      <c r="P308" s="58"/>
    </row>
    <row r="309" spans="1:16" ht="15" customHeight="1">
      <c r="A309" s="827"/>
      <c r="B309" s="831"/>
      <c r="C309" s="817"/>
      <c r="D309" s="13" t="s">
        <v>140</v>
      </c>
      <c r="E309" s="58" t="s">
        <v>129</v>
      </c>
      <c r="F309" s="29">
        <v>42.2</v>
      </c>
      <c r="G309" s="29">
        <v>45.56</v>
      </c>
      <c r="H309" s="29">
        <v>45.56</v>
      </c>
      <c r="I309" s="29">
        <v>45.56</v>
      </c>
      <c r="J309" s="817"/>
      <c r="K309" s="29">
        <v>45.56</v>
      </c>
      <c r="L309" s="29">
        <v>52.39</v>
      </c>
      <c r="M309" s="816"/>
      <c r="N309" s="29">
        <v>52.39</v>
      </c>
      <c r="O309" s="29">
        <v>55.8</v>
      </c>
      <c r="P309" s="58"/>
    </row>
    <row r="310" spans="1:16" ht="15" customHeight="1">
      <c r="A310" s="827"/>
      <c r="B310" s="831"/>
      <c r="C310" s="817"/>
      <c r="D310" s="13" t="s">
        <v>131</v>
      </c>
      <c r="E310" s="58" t="s">
        <v>129</v>
      </c>
      <c r="F310" s="29"/>
      <c r="G310" s="29"/>
      <c r="H310" s="29">
        <v>246.72</v>
      </c>
      <c r="I310" s="29">
        <v>256.45</v>
      </c>
      <c r="J310" s="817"/>
      <c r="K310" s="29">
        <v>256.45</v>
      </c>
      <c r="L310" s="29">
        <v>288.58999999999997</v>
      </c>
      <c r="M310" s="816"/>
      <c r="N310" s="29"/>
      <c r="O310" s="29"/>
      <c r="P310" s="58"/>
    </row>
    <row r="311" spans="1:16" ht="15" customHeight="1">
      <c r="A311" s="827"/>
      <c r="B311" s="831"/>
      <c r="C311" s="826" t="s">
        <v>108</v>
      </c>
      <c r="D311" s="17" t="s">
        <v>109</v>
      </c>
      <c r="E311" s="58" t="s">
        <v>30</v>
      </c>
      <c r="F311" s="29">
        <v>2925</v>
      </c>
      <c r="G311" s="29">
        <v>3100</v>
      </c>
      <c r="H311" s="29">
        <v>3100</v>
      </c>
      <c r="I311" s="29">
        <v>3250</v>
      </c>
      <c r="J311" s="817">
        <v>4.9590000000000002E-2</v>
      </c>
      <c r="K311" s="29">
        <v>3250</v>
      </c>
      <c r="L311" s="29">
        <f>L308</f>
        <v>3640</v>
      </c>
      <c r="M311" s="816">
        <v>4.7690000000000003E-2</v>
      </c>
      <c r="N311" s="29">
        <v>3499</v>
      </c>
      <c r="O311" s="29">
        <v>4000</v>
      </c>
      <c r="P311" s="810"/>
    </row>
    <row r="312" spans="1:16" ht="15" customHeight="1">
      <c r="A312" s="827"/>
      <c r="B312" s="831"/>
      <c r="C312" s="827"/>
      <c r="D312" s="13" t="s">
        <v>140</v>
      </c>
      <c r="E312" s="58" t="s">
        <v>129</v>
      </c>
      <c r="F312" s="29">
        <v>42.2</v>
      </c>
      <c r="G312" s="29">
        <v>45.56</v>
      </c>
      <c r="H312" s="29">
        <v>45.56</v>
      </c>
      <c r="I312" s="29">
        <v>45.56</v>
      </c>
      <c r="J312" s="817"/>
      <c r="K312" s="29">
        <v>45.56</v>
      </c>
      <c r="L312" s="29">
        <v>52.39</v>
      </c>
      <c r="M312" s="816"/>
      <c r="N312" s="29">
        <v>52.39</v>
      </c>
      <c r="O312" s="29">
        <v>55.8</v>
      </c>
      <c r="P312" s="811"/>
    </row>
    <row r="313" spans="1:16" ht="25.5">
      <c r="A313" s="828"/>
      <c r="B313" s="832"/>
      <c r="C313" s="828"/>
      <c r="D313" s="13" t="s">
        <v>176</v>
      </c>
      <c r="E313" s="71" t="s">
        <v>175</v>
      </c>
      <c r="F313" s="29"/>
      <c r="G313" s="29"/>
      <c r="H313" s="29"/>
      <c r="I313" s="29"/>
      <c r="J313" s="57"/>
      <c r="K313" s="29"/>
      <c r="L313" s="29"/>
      <c r="M313" s="63"/>
      <c r="N313" s="29">
        <f>N311*P311+N312</f>
        <v>52.39</v>
      </c>
      <c r="O313" s="29">
        <f>O311*P311+O312</f>
        <v>55.8</v>
      </c>
      <c r="P313" s="812"/>
    </row>
    <row r="314" spans="1:16" ht="15" customHeight="1">
      <c r="A314" s="826" t="s">
        <v>27</v>
      </c>
      <c r="B314" s="830" t="s">
        <v>85</v>
      </c>
      <c r="C314" s="826" t="s">
        <v>108</v>
      </c>
      <c r="D314" s="17" t="s">
        <v>109</v>
      </c>
      <c r="E314" s="58" t="s">
        <v>30</v>
      </c>
      <c r="F314" s="29">
        <v>2925</v>
      </c>
      <c r="G314" s="29">
        <v>3100</v>
      </c>
      <c r="H314" s="29">
        <v>3100</v>
      </c>
      <c r="I314" s="29">
        <v>3250</v>
      </c>
      <c r="J314" s="817">
        <v>4.9590000000000002E-2</v>
      </c>
      <c r="K314" s="29">
        <v>3250</v>
      </c>
      <c r="L314" s="29">
        <f>L311</f>
        <v>3640</v>
      </c>
      <c r="M314" s="816">
        <v>4.7690000000000003E-2</v>
      </c>
      <c r="N314" s="29">
        <v>3499</v>
      </c>
      <c r="O314" s="29">
        <v>4000</v>
      </c>
      <c r="P314" s="810"/>
    </row>
    <row r="315" spans="1:16" ht="15" customHeight="1">
      <c r="A315" s="827"/>
      <c r="B315" s="831"/>
      <c r="C315" s="827"/>
      <c r="D315" s="13" t="s">
        <v>140</v>
      </c>
      <c r="E315" s="58" t="s">
        <v>129</v>
      </c>
      <c r="F315" s="29">
        <v>42.2</v>
      </c>
      <c r="G315" s="29">
        <v>45.56</v>
      </c>
      <c r="H315" s="29">
        <v>45.56</v>
      </c>
      <c r="I315" s="29">
        <v>45.56</v>
      </c>
      <c r="J315" s="817"/>
      <c r="K315" s="29">
        <v>45.56</v>
      </c>
      <c r="L315" s="29">
        <v>52.39</v>
      </c>
      <c r="M315" s="816"/>
      <c r="N315" s="29">
        <v>52.39</v>
      </c>
      <c r="O315" s="29">
        <v>55.8</v>
      </c>
      <c r="P315" s="811"/>
    </row>
    <row r="316" spans="1:16" ht="25.5">
      <c r="A316" s="828"/>
      <c r="B316" s="832"/>
      <c r="C316" s="828"/>
      <c r="D316" s="13" t="s">
        <v>176</v>
      </c>
      <c r="E316" s="71" t="s">
        <v>175</v>
      </c>
      <c r="F316" s="29"/>
      <c r="G316" s="29"/>
      <c r="H316" s="29"/>
      <c r="I316" s="29"/>
      <c r="J316" s="57"/>
      <c r="K316" s="29"/>
      <c r="L316" s="29"/>
      <c r="M316" s="63"/>
      <c r="N316" s="29">
        <f>N314*P314+N315</f>
        <v>52.39</v>
      </c>
      <c r="O316" s="29">
        <f>O314*P314+O315</f>
        <v>55.8</v>
      </c>
      <c r="P316" s="812"/>
    </row>
    <row r="317" spans="1:16" ht="15" customHeight="1">
      <c r="A317" s="826" t="s">
        <v>33</v>
      </c>
      <c r="B317" s="830" t="s">
        <v>86</v>
      </c>
      <c r="C317" s="826" t="s">
        <v>108</v>
      </c>
      <c r="D317" s="17" t="s">
        <v>109</v>
      </c>
      <c r="E317" s="58" t="s">
        <v>30</v>
      </c>
      <c r="F317" s="29">
        <v>2925</v>
      </c>
      <c r="G317" s="29">
        <v>3100</v>
      </c>
      <c r="H317" s="29">
        <v>3100</v>
      </c>
      <c r="I317" s="29">
        <v>3250</v>
      </c>
      <c r="J317" s="817">
        <v>4.9590000000000002E-2</v>
      </c>
      <c r="K317" s="29">
        <v>3250</v>
      </c>
      <c r="L317" s="29">
        <f>L314</f>
        <v>3640</v>
      </c>
      <c r="M317" s="816">
        <v>4.7690000000000003E-2</v>
      </c>
      <c r="N317" s="29">
        <v>3499</v>
      </c>
      <c r="O317" s="29">
        <v>4000</v>
      </c>
      <c r="P317" s="810"/>
    </row>
    <row r="318" spans="1:16" ht="15" customHeight="1">
      <c r="A318" s="827"/>
      <c r="B318" s="831"/>
      <c r="C318" s="827"/>
      <c r="D318" s="13" t="s">
        <v>140</v>
      </c>
      <c r="E318" s="58" t="s">
        <v>129</v>
      </c>
      <c r="F318" s="29">
        <v>42.2</v>
      </c>
      <c r="G318" s="29">
        <v>45.56</v>
      </c>
      <c r="H318" s="29">
        <v>45.56</v>
      </c>
      <c r="I318" s="29">
        <v>45.56</v>
      </c>
      <c r="J318" s="817"/>
      <c r="K318" s="29">
        <v>45.56</v>
      </c>
      <c r="L318" s="29">
        <v>52.39</v>
      </c>
      <c r="M318" s="816"/>
      <c r="N318" s="29">
        <v>52.39</v>
      </c>
      <c r="O318" s="29">
        <v>55.8</v>
      </c>
      <c r="P318" s="811"/>
    </row>
    <row r="319" spans="1:16" ht="25.5">
      <c r="A319" s="828"/>
      <c r="B319" s="832"/>
      <c r="C319" s="828"/>
      <c r="D319" s="13" t="s">
        <v>176</v>
      </c>
      <c r="E319" s="71" t="s">
        <v>175</v>
      </c>
      <c r="F319" s="29"/>
      <c r="G319" s="29"/>
      <c r="H319" s="29"/>
      <c r="I319" s="29"/>
      <c r="J319" s="57"/>
      <c r="K319" s="29"/>
      <c r="L319" s="29"/>
      <c r="M319" s="63"/>
      <c r="N319" s="29">
        <f>N317*P317+N318</f>
        <v>52.39</v>
      </c>
      <c r="O319" s="29">
        <f>O317*P317+O318</f>
        <v>55.8</v>
      </c>
      <c r="P319" s="812"/>
    </row>
    <row r="320" spans="1:16" ht="15" customHeight="1">
      <c r="A320" s="826" t="s">
        <v>34</v>
      </c>
      <c r="B320" s="830" t="s">
        <v>125</v>
      </c>
      <c r="C320" s="826" t="s">
        <v>108</v>
      </c>
      <c r="D320" s="17" t="s">
        <v>109</v>
      </c>
      <c r="E320" s="58" t="s">
        <v>30</v>
      </c>
      <c r="F320" s="29">
        <v>0</v>
      </c>
      <c r="G320" s="29">
        <v>0</v>
      </c>
      <c r="H320" s="29">
        <v>3100</v>
      </c>
      <c r="I320" s="29">
        <v>3250</v>
      </c>
      <c r="J320" s="817">
        <v>4.9590000000000002E-2</v>
      </c>
      <c r="K320" s="29">
        <v>3250</v>
      </c>
      <c r="L320" s="29">
        <f>L317</f>
        <v>3640</v>
      </c>
      <c r="M320" s="816">
        <v>4.7690000000000003E-2</v>
      </c>
      <c r="N320" s="29">
        <v>3499</v>
      </c>
      <c r="O320" s="29">
        <v>4000</v>
      </c>
      <c r="P320" s="810"/>
    </row>
    <row r="321" spans="1:16" ht="15" customHeight="1">
      <c r="A321" s="827"/>
      <c r="B321" s="831"/>
      <c r="C321" s="827"/>
      <c r="D321" s="13" t="s">
        <v>140</v>
      </c>
      <c r="E321" s="58" t="s">
        <v>129</v>
      </c>
      <c r="F321" s="29">
        <v>0</v>
      </c>
      <c r="G321" s="29">
        <v>0</v>
      </c>
      <c r="H321" s="29">
        <v>45.56</v>
      </c>
      <c r="I321" s="29">
        <v>45.56</v>
      </c>
      <c r="J321" s="817"/>
      <c r="K321" s="29">
        <v>45.56</v>
      </c>
      <c r="L321" s="29">
        <v>52.39</v>
      </c>
      <c r="M321" s="816"/>
      <c r="N321" s="29">
        <v>52.39</v>
      </c>
      <c r="O321" s="29">
        <v>55.8</v>
      </c>
      <c r="P321" s="811"/>
    </row>
    <row r="322" spans="1:16" ht="25.5">
      <c r="A322" s="828"/>
      <c r="B322" s="832"/>
      <c r="C322" s="828"/>
      <c r="D322" s="13" t="s">
        <v>176</v>
      </c>
      <c r="E322" s="71" t="s">
        <v>175</v>
      </c>
      <c r="F322" s="61"/>
      <c r="G322" s="61"/>
      <c r="H322" s="11"/>
      <c r="I322" s="11"/>
      <c r="J322" s="14"/>
      <c r="K322" s="12"/>
      <c r="L322" s="12"/>
      <c r="M322" s="12"/>
      <c r="N322" s="29">
        <f>N320*P320+N321</f>
        <v>52.39</v>
      </c>
      <c r="O322" s="29">
        <f>O320*P320+O321</f>
        <v>55.8</v>
      </c>
      <c r="P322" s="812"/>
    </row>
    <row r="323" spans="1:16">
      <c r="F323" s="4"/>
      <c r="G323" s="4"/>
      <c r="H323" s="4"/>
    </row>
  </sheetData>
  <autoFilter ref="A5:J321"/>
  <mergeCells count="488">
    <mergeCell ref="P320:P322"/>
    <mergeCell ref="P317:P319"/>
    <mergeCell ref="P314:P316"/>
    <mergeCell ref="P311:P313"/>
    <mergeCell ref="P305:P307"/>
    <mergeCell ref="B302:B307"/>
    <mergeCell ref="A302:A307"/>
    <mergeCell ref="C305:C307"/>
    <mergeCell ref="C311:C313"/>
    <mergeCell ref="B308:B313"/>
    <mergeCell ref="A308:A313"/>
    <mergeCell ref="B314:B316"/>
    <mergeCell ref="B317:B319"/>
    <mergeCell ref="B320:B322"/>
    <mergeCell ref="A314:A316"/>
    <mergeCell ref="A317:A319"/>
    <mergeCell ref="A320:A322"/>
    <mergeCell ref="C320:C322"/>
    <mergeCell ref="C314:C316"/>
    <mergeCell ref="C317:C319"/>
    <mergeCell ref="J314:J315"/>
    <mergeCell ref="M311:M312"/>
    <mergeCell ref="M314:M315"/>
    <mergeCell ref="M317:M318"/>
    <mergeCell ref="B298:B300"/>
    <mergeCell ref="C298:C300"/>
    <mergeCell ref="A298:A300"/>
    <mergeCell ref="P298:P300"/>
    <mergeCell ref="B285:B287"/>
    <mergeCell ref="B282:B284"/>
    <mergeCell ref="B279:B281"/>
    <mergeCell ref="A285:A287"/>
    <mergeCell ref="A282:A284"/>
    <mergeCell ref="A279:A281"/>
    <mergeCell ref="B288:B290"/>
    <mergeCell ref="C294:C296"/>
    <mergeCell ref="C288:C290"/>
    <mergeCell ref="C285:C287"/>
    <mergeCell ref="C282:C284"/>
    <mergeCell ref="C279:C281"/>
    <mergeCell ref="J291:J293"/>
    <mergeCell ref="M279:M280"/>
    <mergeCell ref="P274:P276"/>
    <mergeCell ref="P270:P272"/>
    <mergeCell ref="P265:P267"/>
    <mergeCell ref="M270:M271"/>
    <mergeCell ref="M274:M275"/>
    <mergeCell ref="P294:P296"/>
    <mergeCell ref="P291:P293"/>
    <mergeCell ref="P288:P290"/>
    <mergeCell ref="P285:P287"/>
    <mergeCell ref="P282:P284"/>
    <mergeCell ref="P279:P281"/>
    <mergeCell ref="M282:M283"/>
    <mergeCell ref="M285:M286"/>
    <mergeCell ref="M288:M289"/>
    <mergeCell ref="M291:M293"/>
    <mergeCell ref="C274:C276"/>
    <mergeCell ref="C270:C272"/>
    <mergeCell ref="C265:C267"/>
    <mergeCell ref="C261:C263"/>
    <mergeCell ref="B261:B263"/>
    <mergeCell ref="B274:B276"/>
    <mergeCell ref="B270:B272"/>
    <mergeCell ref="B265:B267"/>
    <mergeCell ref="A274:A276"/>
    <mergeCell ref="A270:A272"/>
    <mergeCell ref="A265:A267"/>
    <mergeCell ref="P221:P223"/>
    <mergeCell ref="C241:C243"/>
    <mergeCell ref="B238:B243"/>
    <mergeCell ref="A238:A243"/>
    <mergeCell ref="P241:P243"/>
    <mergeCell ref="C248:C250"/>
    <mergeCell ref="B245:B250"/>
    <mergeCell ref="A245:A250"/>
    <mergeCell ref="P248:P250"/>
    <mergeCell ref="J238:J240"/>
    <mergeCell ref="C238:C240"/>
    <mergeCell ref="A234:A236"/>
    <mergeCell ref="M221:M222"/>
    <mergeCell ref="C224:C226"/>
    <mergeCell ref="M224:M226"/>
    <mergeCell ref="M234:M236"/>
    <mergeCell ref="M238:M240"/>
    <mergeCell ref="M241:M242"/>
    <mergeCell ref="M245:M247"/>
    <mergeCell ref="M248:M249"/>
    <mergeCell ref="B176:B178"/>
    <mergeCell ref="B180:B182"/>
    <mergeCell ref="J190:J191"/>
    <mergeCell ref="P203:P205"/>
    <mergeCell ref="C206:C208"/>
    <mergeCell ref="B206:B208"/>
    <mergeCell ref="A206:A208"/>
    <mergeCell ref="C212:C214"/>
    <mergeCell ref="B212:B214"/>
    <mergeCell ref="A212:A214"/>
    <mergeCell ref="P212:P214"/>
    <mergeCell ref="P206:P208"/>
    <mergeCell ref="J209:J211"/>
    <mergeCell ref="J212:J213"/>
    <mergeCell ref="J203:J204"/>
    <mergeCell ref="J206:J207"/>
    <mergeCell ref="C209:C211"/>
    <mergeCell ref="M209:M211"/>
    <mergeCell ref="A180:A182"/>
    <mergeCell ref="A176:A178"/>
    <mergeCell ref="M194:M196"/>
    <mergeCell ref="M197:M198"/>
    <mergeCell ref="C194:C196"/>
    <mergeCell ref="J197:J198"/>
    <mergeCell ref="A172:A174"/>
    <mergeCell ref="A168:A170"/>
    <mergeCell ref="C153:C155"/>
    <mergeCell ref="J153:J155"/>
    <mergeCell ref="P186:P188"/>
    <mergeCell ref="P190:P192"/>
    <mergeCell ref="C186:C188"/>
    <mergeCell ref="B186:B188"/>
    <mergeCell ref="A186:A188"/>
    <mergeCell ref="A190:A192"/>
    <mergeCell ref="B190:B192"/>
    <mergeCell ref="C190:C192"/>
    <mergeCell ref="P168:P170"/>
    <mergeCell ref="P172:P174"/>
    <mergeCell ref="P176:P177"/>
    <mergeCell ref="P180:P182"/>
    <mergeCell ref="C180:C182"/>
    <mergeCell ref="C176:C178"/>
    <mergeCell ref="C172:C174"/>
    <mergeCell ref="C168:C170"/>
    <mergeCell ref="B168:B170"/>
    <mergeCell ref="B172:B174"/>
    <mergeCell ref="P156:P158"/>
    <mergeCell ref="C156:C158"/>
    <mergeCell ref="C146:C148"/>
    <mergeCell ref="A146:A148"/>
    <mergeCell ref="B146:B148"/>
    <mergeCell ref="P146:P148"/>
    <mergeCell ref="B150:B152"/>
    <mergeCell ref="A150:A152"/>
    <mergeCell ref="C150:C152"/>
    <mergeCell ref="P150:P152"/>
    <mergeCell ref="M146:M147"/>
    <mergeCell ref="M150:M151"/>
    <mergeCell ref="P117:P119"/>
    <mergeCell ref="P120:P122"/>
    <mergeCell ref="C125:C127"/>
    <mergeCell ref="B125:B127"/>
    <mergeCell ref="A125:A127"/>
    <mergeCell ref="C129:C131"/>
    <mergeCell ref="B129:B131"/>
    <mergeCell ref="A129:A131"/>
    <mergeCell ref="P129:P131"/>
    <mergeCell ref="P125:P127"/>
    <mergeCell ref="J117:J118"/>
    <mergeCell ref="C120:C122"/>
    <mergeCell ref="M117:M118"/>
    <mergeCell ref="M120:M121"/>
    <mergeCell ref="M129:M130"/>
    <mergeCell ref="J129:J130"/>
    <mergeCell ref="P103:P105"/>
    <mergeCell ref="C106:C108"/>
    <mergeCell ref="B106:B108"/>
    <mergeCell ref="A106:A108"/>
    <mergeCell ref="P106:P108"/>
    <mergeCell ref="C113:C115"/>
    <mergeCell ref="C110:C112"/>
    <mergeCell ref="B110:B112"/>
    <mergeCell ref="A110:A112"/>
    <mergeCell ref="A113:A115"/>
    <mergeCell ref="B113:B115"/>
    <mergeCell ref="P110:P112"/>
    <mergeCell ref="P113:P115"/>
    <mergeCell ref="J106:J107"/>
    <mergeCell ref="J110:J111"/>
    <mergeCell ref="J113:J114"/>
    <mergeCell ref="J101:J104"/>
    <mergeCell ref="M101:M104"/>
    <mergeCell ref="M106:M107"/>
    <mergeCell ref="M110:M111"/>
    <mergeCell ref="M113:M114"/>
    <mergeCell ref="P87:P89"/>
    <mergeCell ref="M80:M81"/>
    <mergeCell ref="P91:P93"/>
    <mergeCell ref="P94:P96"/>
    <mergeCell ref="P97:P99"/>
    <mergeCell ref="C97:C99"/>
    <mergeCell ref="B97:B99"/>
    <mergeCell ref="A97:A99"/>
    <mergeCell ref="A91:A93"/>
    <mergeCell ref="B91:B93"/>
    <mergeCell ref="C91:C93"/>
    <mergeCell ref="J94:J96"/>
    <mergeCell ref="J97:J98"/>
    <mergeCell ref="J91:J92"/>
    <mergeCell ref="B94:B96"/>
    <mergeCell ref="A94:A96"/>
    <mergeCell ref="C94:C96"/>
    <mergeCell ref="B87:B89"/>
    <mergeCell ref="A87:A89"/>
    <mergeCell ref="C87:C89"/>
    <mergeCell ref="M87:M88"/>
    <mergeCell ref="M91:M92"/>
    <mergeCell ref="M94:M96"/>
    <mergeCell ref="M97:M98"/>
    <mergeCell ref="P76:P78"/>
    <mergeCell ref="M70:M71"/>
    <mergeCell ref="M73:M74"/>
    <mergeCell ref="P80:P82"/>
    <mergeCell ref="C80:C82"/>
    <mergeCell ref="B80:B82"/>
    <mergeCell ref="A80:A82"/>
    <mergeCell ref="B84:B86"/>
    <mergeCell ref="A84:A86"/>
    <mergeCell ref="C84:C86"/>
    <mergeCell ref="P84:P86"/>
    <mergeCell ref="C76:C78"/>
    <mergeCell ref="B76:B78"/>
    <mergeCell ref="A76:A78"/>
    <mergeCell ref="P67:P69"/>
    <mergeCell ref="A57:A59"/>
    <mergeCell ref="C57:C59"/>
    <mergeCell ref="J57:J59"/>
    <mergeCell ref="M57:M58"/>
    <mergeCell ref="M64:M65"/>
    <mergeCell ref="M67:M68"/>
    <mergeCell ref="P70:P72"/>
    <mergeCell ref="C73:C75"/>
    <mergeCell ref="B73:B75"/>
    <mergeCell ref="A73:A75"/>
    <mergeCell ref="P73:P75"/>
    <mergeCell ref="J64:J65"/>
    <mergeCell ref="J67:J68"/>
    <mergeCell ref="B60:B62"/>
    <mergeCell ref="A60:A62"/>
    <mergeCell ref="C60:C62"/>
    <mergeCell ref="J60:J62"/>
    <mergeCell ref="P64:P66"/>
    <mergeCell ref="C64:C66"/>
    <mergeCell ref="B64:B66"/>
    <mergeCell ref="A64:A66"/>
    <mergeCell ref="P41:P43"/>
    <mergeCell ref="P44:P46"/>
    <mergeCell ref="P47:P49"/>
    <mergeCell ref="M44:M45"/>
    <mergeCell ref="M47:M48"/>
    <mergeCell ref="P51:P53"/>
    <mergeCell ref="P54:P56"/>
    <mergeCell ref="P57:P59"/>
    <mergeCell ref="P60:P62"/>
    <mergeCell ref="M51:M52"/>
    <mergeCell ref="M54:M55"/>
    <mergeCell ref="J51:J53"/>
    <mergeCell ref="C51:C53"/>
    <mergeCell ref="B51:B53"/>
    <mergeCell ref="A51:A53"/>
    <mergeCell ref="A54:A56"/>
    <mergeCell ref="B54:B56"/>
    <mergeCell ref="C54:C56"/>
    <mergeCell ref="J54:J56"/>
    <mergeCell ref="B57:B59"/>
    <mergeCell ref="P15:P17"/>
    <mergeCell ref="P19:P21"/>
    <mergeCell ref="C23:C25"/>
    <mergeCell ref="P23:P25"/>
    <mergeCell ref="C29:C31"/>
    <mergeCell ref="P29:P31"/>
    <mergeCell ref="C37:C39"/>
    <mergeCell ref="B37:B39"/>
    <mergeCell ref="B8:B10"/>
    <mergeCell ref="C26:C28"/>
    <mergeCell ref="B23:B28"/>
    <mergeCell ref="J26:J28"/>
    <mergeCell ref="P26:P28"/>
    <mergeCell ref="P32:P34"/>
    <mergeCell ref="C32:C34"/>
    <mergeCell ref="B29:B34"/>
    <mergeCell ref="P37:P39"/>
    <mergeCell ref="C19:C21"/>
    <mergeCell ref="C15:C17"/>
    <mergeCell ref="B15:B17"/>
    <mergeCell ref="B19:B21"/>
    <mergeCell ref="P11:P12"/>
    <mergeCell ref="N3:P3"/>
    <mergeCell ref="A6:P6"/>
    <mergeCell ref="A13:P13"/>
    <mergeCell ref="A22:P22"/>
    <mergeCell ref="A35:P35"/>
    <mergeCell ref="B47:B49"/>
    <mergeCell ref="A47:A49"/>
    <mergeCell ref="C47:C49"/>
    <mergeCell ref="J44:J46"/>
    <mergeCell ref="J47:J49"/>
    <mergeCell ref="C41:C43"/>
    <mergeCell ref="J23:J24"/>
    <mergeCell ref="J37:J38"/>
    <mergeCell ref="M32:M33"/>
    <mergeCell ref="M29:M30"/>
    <mergeCell ref="D3:D4"/>
    <mergeCell ref="C3:C4"/>
    <mergeCell ref="H3:J3"/>
    <mergeCell ref="J8:J9"/>
    <mergeCell ref="J11:J12"/>
    <mergeCell ref="J15:J16"/>
    <mergeCell ref="J19:J20"/>
    <mergeCell ref="J41:J43"/>
    <mergeCell ref="P8:P10"/>
    <mergeCell ref="J133:J134"/>
    <mergeCell ref="J137:J138"/>
    <mergeCell ref="J141:J142"/>
    <mergeCell ref="J146:J147"/>
    <mergeCell ref="J150:J151"/>
    <mergeCell ref="J176:J177"/>
    <mergeCell ref="J180:J181"/>
    <mergeCell ref="A184:P184"/>
    <mergeCell ref="J84:J85"/>
    <mergeCell ref="J87:J88"/>
    <mergeCell ref="M156:M157"/>
    <mergeCell ref="P141:P143"/>
    <mergeCell ref="A144:P144"/>
    <mergeCell ref="P137:P139"/>
    <mergeCell ref="P133:P135"/>
    <mergeCell ref="M133:M134"/>
    <mergeCell ref="M137:M138"/>
    <mergeCell ref="M141:M142"/>
    <mergeCell ref="B137:B139"/>
    <mergeCell ref="A137:A139"/>
    <mergeCell ref="C137:C139"/>
    <mergeCell ref="B133:B135"/>
    <mergeCell ref="A133:A135"/>
    <mergeCell ref="C133:C135"/>
    <mergeCell ref="J317:J318"/>
    <mergeCell ref="J320:J321"/>
    <mergeCell ref="C308:C310"/>
    <mergeCell ref="J308:J310"/>
    <mergeCell ref="B234:B236"/>
    <mergeCell ref="C234:C236"/>
    <mergeCell ref="J234:J236"/>
    <mergeCell ref="J241:J242"/>
    <mergeCell ref="C245:C247"/>
    <mergeCell ref="J245:J247"/>
    <mergeCell ref="J248:J249"/>
    <mergeCell ref="J252:J253"/>
    <mergeCell ref="J257:J258"/>
    <mergeCell ref="J261:J262"/>
    <mergeCell ref="J265:J266"/>
    <mergeCell ref="J270:J271"/>
    <mergeCell ref="J274:J275"/>
    <mergeCell ref="J279:J280"/>
    <mergeCell ref="A277:P277"/>
    <mergeCell ref="J311:J312"/>
    <mergeCell ref="P252:P254"/>
    <mergeCell ref="C257:C259"/>
    <mergeCell ref="B257:B259"/>
    <mergeCell ref="A257:A259"/>
    <mergeCell ref="A8:A10"/>
    <mergeCell ref="A29:A34"/>
    <mergeCell ref="A15:A17"/>
    <mergeCell ref="A19:A21"/>
    <mergeCell ref="A37:A39"/>
    <mergeCell ref="C44:C46"/>
    <mergeCell ref="B41:B46"/>
    <mergeCell ref="A41:A46"/>
    <mergeCell ref="C67:C69"/>
    <mergeCell ref="B67:B69"/>
    <mergeCell ref="A67:A69"/>
    <mergeCell ref="C252:C254"/>
    <mergeCell ref="B252:B254"/>
    <mergeCell ref="A252:A254"/>
    <mergeCell ref="B215:B217"/>
    <mergeCell ref="C215:C217"/>
    <mergeCell ref="M252:M253"/>
    <mergeCell ref="A11:A12"/>
    <mergeCell ref="J194:J196"/>
    <mergeCell ref="B11:B12"/>
    <mergeCell ref="C8:C12"/>
    <mergeCell ref="A23:A28"/>
    <mergeCell ref="C101:C102"/>
    <mergeCell ref="C103:C105"/>
    <mergeCell ref="B101:B105"/>
    <mergeCell ref="A101:A105"/>
    <mergeCell ref="C117:C119"/>
    <mergeCell ref="B117:B119"/>
    <mergeCell ref="A117:A119"/>
    <mergeCell ref="A120:A122"/>
    <mergeCell ref="B120:B122"/>
    <mergeCell ref="J186:J187"/>
    <mergeCell ref="J156:J157"/>
    <mergeCell ref="J164:J165"/>
    <mergeCell ref="J168:J169"/>
    <mergeCell ref="B218:B220"/>
    <mergeCell ref="C218:C220"/>
    <mergeCell ref="B221:B226"/>
    <mergeCell ref="A221:A226"/>
    <mergeCell ref="M218:M220"/>
    <mergeCell ref="A215:A217"/>
    <mergeCell ref="A193:P193"/>
    <mergeCell ref="C159:C161"/>
    <mergeCell ref="B159:B161"/>
    <mergeCell ref="A159:A161"/>
    <mergeCell ref="P159:P161"/>
    <mergeCell ref="C164:C166"/>
    <mergeCell ref="B164:B166"/>
    <mergeCell ref="A164:A166"/>
    <mergeCell ref="P164:P166"/>
    <mergeCell ref="M168:M169"/>
    <mergeCell ref="M172:M173"/>
    <mergeCell ref="M176:M177"/>
    <mergeCell ref="M180:M181"/>
    <mergeCell ref="M186:M187"/>
    <mergeCell ref="M190:M191"/>
    <mergeCell ref="J172:J173"/>
    <mergeCell ref="M159:M160"/>
    <mergeCell ref="A162:P162"/>
    <mergeCell ref="B153:B158"/>
    <mergeCell ref="A153:A158"/>
    <mergeCell ref="M153:M155"/>
    <mergeCell ref="M164:M165"/>
    <mergeCell ref="C141:C143"/>
    <mergeCell ref="B141:B143"/>
    <mergeCell ref="A141:A143"/>
    <mergeCell ref="K3:M3"/>
    <mergeCell ref="M8:M9"/>
    <mergeCell ref="M11:M12"/>
    <mergeCell ref="M15:M16"/>
    <mergeCell ref="M19:M20"/>
    <mergeCell ref="M23:M24"/>
    <mergeCell ref="M26:M28"/>
    <mergeCell ref="M37:M38"/>
    <mergeCell ref="M41:M43"/>
    <mergeCell ref="A123:O123"/>
    <mergeCell ref="M60:M61"/>
    <mergeCell ref="J70:J71"/>
    <mergeCell ref="J80:J81"/>
    <mergeCell ref="J120:J121"/>
    <mergeCell ref="A3:A4"/>
    <mergeCell ref="B3:B4"/>
    <mergeCell ref="E3:E4"/>
    <mergeCell ref="F3:G3"/>
    <mergeCell ref="C70:C72"/>
    <mergeCell ref="B70:B72"/>
    <mergeCell ref="A70:A72"/>
    <mergeCell ref="M257:M258"/>
    <mergeCell ref="M261:M262"/>
    <mergeCell ref="M265:M266"/>
    <mergeCell ref="A255:P255"/>
    <mergeCell ref="A231:P231"/>
    <mergeCell ref="A227:P227"/>
    <mergeCell ref="C203:C205"/>
    <mergeCell ref="B194:B205"/>
    <mergeCell ref="A194:A205"/>
    <mergeCell ref="C197:C199"/>
    <mergeCell ref="A218:A220"/>
    <mergeCell ref="M200:M201"/>
    <mergeCell ref="M203:M204"/>
    <mergeCell ref="M206:M207"/>
    <mergeCell ref="B209:B211"/>
    <mergeCell ref="A209:A211"/>
    <mergeCell ref="C221:C223"/>
    <mergeCell ref="J200:J201"/>
    <mergeCell ref="J215:J217"/>
    <mergeCell ref="M212:M213"/>
    <mergeCell ref="M215:M217"/>
    <mergeCell ref="P197:P199"/>
    <mergeCell ref="P200:P202"/>
    <mergeCell ref="C200:C202"/>
    <mergeCell ref="M320:M321"/>
    <mergeCell ref="M298:M299"/>
    <mergeCell ref="M302:M304"/>
    <mergeCell ref="C302:C304"/>
    <mergeCell ref="A1:O1"/>
    <mergeCell ref="B291:B296"/>
    <mergeCell ref="A291:A296"/>
    <mergeCell ref="M305:M306"/>
    <mergeCell ref="M308:M310"/>
    <mergeCell ref="A261:A262"/>
    <mergeCell ref="C291:C293"/>
    <mergeCell ref="J285:J286"/>
    <mergeCell ref="J288:J289"/>
    <mergeCell ref="J298:J299"/>
    <mergeCell ref="J302:J304"/>
    <mergeCell ref="J305:J306"/>
    <mergeCell ref="J282:J283"/>
    <mergeCell ref="M125:M126"/>
    <mergeCell ref="J125:J126"/>
    <mergeCell ref="M84:M85"/>
  </mergeCells>
  <pageMargins left="0.7" right="0.7" top="0.75" bottom="0.75" header="0.3" footer="0.3"/>
  <pageSetup paperSize="9" scale="31" orientation="portrait" r:id="rId1"/>
  <rowBreaks count="3" manualBreakCount="3">
    <brk id="59" max="16383" man="1"/>
    <brk id="142" max="15" man="1"/>
    <brk id="25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S213"/>
  <sheetViews>
    <sheetView view="pageBreakPreview" zoomScale="60" zoomScaleNormal="89" workbookViewId="0">
      <pane xSplit="2" ySplit="8" topLeftCell="BB27" activePane="bottomRight" state="frozen"/>
      <selection pane="topRight" activeCell="C1" sqref="C1"/>
      <selection pane="bottomLeft" activeCell="A8" sqref="A8"/>
      <selection pane="bottomRight" activeCell="BU39" sqref="BU39"/>
    </sheetView>
  </sheetViews>
  <sheetFormatPr defaultRowHeight="15" outlineLevelCol="2"/>
  <cols>
    <col min="1" max="1" width="7" customWidth="1"/>
    <col min="2" max="2" width="53.28515625" style="35" customWidth="1"/>
    <col min="3" max="3" width="12.28515625" style="1" hidden="1" customWidth="1" outlineLevel="1"/>
    <col min="4" max="4" width="12.140625" style="1" hidden="1" customWidth="1" outlineLevel="1"/>
    <col min="5" max="8" width="12.140625" style="1" hidden="1" customWidth="1" outlineLevel="2"/>
    <col min="9" max="9" width="12.42578125" style="1" hidden="1" customWidth="1" outlineLevel="1"/>
    <col min="10" max="10" width="13.28515625" style="1" hidden="1" customWidth="1" outlineLevel="1"/>
    <col min="11" max="11" width="12.5703125" style="1" hidden="1" customWidth="1" outlineLevel="1"/>
    <col min="12" max="12" width="12.140625" style="1" hidden="1" customWidth="1" outlineLevel="1"/>
    <col min="13" max="16" width="12.140625" style="1" hidden="1" customWidth="1" outlineLevel="2"/>
    <col min="17" max="17" width="12.28515625" style="1" hidden="1" customWidth="1" outlineLevel="1"/>
    <col min="18" max="18" width="12.5703125" style="1" hidden="1" customWidth="1" outlineLevel="1"/>
    <col min="19" max="19" width="21.7109375" style="56" hidden="1" customWidth="1" outlineLevel="1"/>
    <col min="20" max="20" width="19.28515625" style="56" hidden="1" customWidth="1" outlineLevel="1"/>
    <col min="21" max="21" width="12.28515625" style="1" hidden="1" customWidth="1" outlineLevel="1"/>
    <col min="22" max="23" width="13" style="1" hidden="1" customWidth="1" outlineLevel="1"/>
    <col min="24" max="24" width="13.28515625" style="1" hidden="1" customWidth="1" outlineLevel="1"/>
    <col min="25" max="25" width="18.42578125" style="10" hidden="1" customWidth="1" outlineLevel="1"/>
    <col min="26" max="26" width="21.5703125" style="1" hidden="1" customWidth="1" outlineLevel="1"/>
    <col min="27" max="28" width="12.85546875" style="1" hidden="1" customWidth="1" outlineLevel="1"/>
    <col min="29" max="29" width="13.28515625" style="1" hidden="1" customWidth="1" outlineLevel="1"/>
    <col min="30" max="30" width="12.7109375" style="1" hidden="1" customWidth="1" outlineLevel="1"/>
    <col min="31" max="31" width="17.85546875" style="1" hidden="1" customWidth="1" outlineLevel="1"/>
    <col min="32" max="32" width="18.85546875" style="1" hidden="1" customWidth="1" outlineLevel="1"/>
    <col min="33" max="33" width="13.140625" style="1" hidden="1" customWidth="1" outlineLevel="1"/>
    <col min="34" max="34" width="12.7109375" style="1" hidden="1" customWidth="1" outlineLevel="1"/>
    <col min="35" max="35" width="12.85546875" style="1" hidden="1" customWidth="1" outlineLevel="1"/>
    <col min="36" max="36" width="12.5703125" style="1" hidden="1" customWidth="1" outlineLevel="1"/>
    <col min="37" max="37" width="18.7109375" style="1" hidden="1" customWidth="1" outlineLevel="1"/>
    <col min="38" max="38" width="17.42578125" style="1" hidden="1" customWidth="1" outlineLevel="1"/>
    <col min="39" max="39" width="3.42578125" style="81" hidden="1" customWidth="1"/>
    <col min="40" max="40" width="13.140625" style="1" hidden="1" customWidth="1" outlineLevel="1"/>
    <col min="41" max="41" width="13" style="1" hidden="1" customWidth="1" outlineLevel="1"/>
    <col min="42" max="42" width="12.42578125" style="1" hidden="1" customWidth="1" outlineLevel="1"/>
    <col min="43" max="43" width="13" style="1" hidden="1" customWidth="1" outlineLevel="1"/>
    <col min="44" max="45" width="13.28515625" style="1" hidden="1" customWidth="1" outlineLevel="1"/>
    <col min="46" max="46" width="12.42578125" style="1" hidden="1" customWidth="1" outlineLevel="1"/>
    <col min="47" max="51" width="12.28515625" style="7" hidden="1" customWidth="1" outlineLevel="1"/>
    <col min="52" max="52" width="18.7109375" style="39" hidden="1" customWidth="1" outlineLevel="1"/>
    <col min="53" max="53" width="17.7109375" style="2" hidden="1" customWidth="1" outlineLevel="1"/>
    <col min="54" max="54" width="3" style="269" customWidth="1" collapsed="1"/>
    <col min="55" max="55" width="14.140625" style="2" hidden="1" customWidth="1" outlineLevel="1"/>
    <col min="56" max="56" width="13.85546875" style="2" hidden="1" customWidth="1" outlineLevel="1"/>
    <col min="57" max="57" width="13.85546875" style="2" customWidth="1" outlineLevel="1"/>
    <col min="58" max="58" width="15.28515625" style="2" customWidth="1" outlineLevel="1"/>
    <col min="59" max="59" width="14.7109375" style="2" customWidth="1" outlineLevel="1"/>
    <col min="60" max="60" width="14.42578125" style="2" customWidth="1" outlineLevel="1"/>
    <col min="61" max="61" width="14.28515625" style="2" customWidth="1" outlineLevel="1"/>
    <col min="62" max="62" width="14.42578125" style="2" customWidth="1" outlineLevel="1"/>
    <col min="63" max="63" width="14.85546875" style="2" customWidth="1" outlineLevel="1"/>
    <col min="64" max="64" width="14.42578125" style="2" customWidth="1" outlineLevel="1"/>
    <col min="65" max="65" width="13.28515625" style="2" customWidth="1" outlineLevel="1"/>
    <col min="66" max="66" width="15" style="2" customWidth="1" outlineLevel="1"/>
    <col min="67" max="67" width="24.140625" style="2" bestFit="1" customWidth="1" outlineLevel="1"/>
    <col min="68" max="68" width="20.7109375" style="2" customWidth="1" outlineLevel="1"/>
    <col min="69" max="69" width="15.28515625" style="2" hidden="1" customWidth="1" outlineLevel="1"/>
    <col min="70" max="70" width="14.85546875" style="2" hidden="1" customWidth="1" outlineLevel="1"/>
    <col min="71" max="71" width="14.42578125" style="2" customWidth="1" outlineLevel="1"/>
    <col min="72" max="72" width="15.140625" style="2" customWidth="1" outlineLevel="1"/>
    <col min="73" max="73" width="15.28515625" style="2" customWidth="1" outlineLevel="1"/>
    <col min="74" max="74" width="14.85546875" style="2" customWidth="1" outlineLevel="1"/>
    <col min="75" max="75" width="15.7109375" style="2" customWidth="1" outlineLevel="1"/>
    <col min="76" max="76" width="13.7109375" style="2" customWidth="1" outlineLevel="1"/>
    <col min="77" max="77" width="14.85546875" style="2" customWidth="1" outlineLevel="1"/>
    <col min="78" max="78" width="13.85546875" style="2" customWidth="1" outlineLevel="1"/>
    <col min="79" max="79" width="14.42578125" style="2" customWidth="1" outlineLevel="1"/>
    <col min="80" max="80" width="14" style="2" customWidth="1" outlineLevel="1"/>
    <col min="81" max="81" width="24" style="2" customWidth="1" outlineLevel="1"/>
    <col min="82" max="82" width="20.7109375" style="79" customWidth="1" outlineLevel="1"/>
    <col min="83" max="98" width="14.140625" style="2" hidden="1" customWidth="1" outlineLevel="1"/>
    <col min="99" max="99" width="17.28515625" style="39" hidden="1" customWidth="1" outlineLevel="1"/>
    <col min="100" max="100" width="20.5703125" style="2" hidden="1" customWidth="1" outlineLevel="1"/>
    <col min="101" max="101" width="4" style="269" customWidth="1" collapsed="1"/>
    <col min="102" max="103" width="14.140625" style="2" hidden="1" customWidth="1" outlineLevel="1"/>
    <col min="104" max="105" width="14.140625" style="2" customWidth="1" outlineLevel="1"/>
    <col min="106" max="106" width="15" style="2" customWidth="1" outlineLevel="1"/>
    <col min="107" max="107" width="14.140625" style="2" customWidth="1" outlineLevel="1"/>
    <col min="108" max="108" width="15" style="2" customWidth="1" outlineLevel="1"/>
    <col min="109" max="109" width="14.28515625" style="2" customWidth="1" outlineLevel="1"/>
    <col min="110" max="110" width="16" style="2" customWidth="1" outlineLevel="1"/>
    <col min="111" max="111" width="14.28515625" style="2" customWidth="1" outlineLevel="1"/>
    <col min="112" max="112" width="15" style="2" customWidth="1" outlineLevel="1"/>
    <col min="113" max="113" width="15.28515625" style="2" customWidth="1" outlineLevel="1"/>
    <col min="114" max="114" width="25" style="2" customWidth="1" outlineLevel="1"/>
    <col min="115" max="115" width="22.140625" style="79" customWidth="1" outlineLevel="1"/>
    <col min="116" max="116" width="11.7109375" style="2" hidden="1" customWidth="1" outlineLevel="1"/>
    <col min="117" max="117" width="14.140625" style="2" hidden="1" customWidth="1" outlineLevel="1"/>
    <col min="118" max="118" width="15.5703125" style="2" customWidth="1" outlineLevel="1"/>
    <col min="119" max="119" width="17.85546875" style="2" customWidth="1" outlineLevel="1"/>
    <col min="120" max="120" width="19.28515625" style="2" customWidth="1" outlineLevel="1"/>
    <col min="121" max="121" width="16.28515625" style="2" customWidth="1" outlineLevel="1"/>
    <col min="122" max="122" width="20.140625" style="2" customWidth="1" outlineLevel="1"/>
    <col min="123" max="123" width="16.140625" style="2" customWidth="1" outlineLevel="1"/>
    <col min="124" max="124" width="15.42578125" style="2" customWidth="1" outlineLevel="1"/>
    <col min="125" max="125" width="14" style="2" customWidth="1" outlineLevel="1"/>
    <col min="126" max="126" width="15.42578125" style="2" customWidth="1" outlineLevel="1"/>
    <col min="127" max="127" width="14.7109375" style="2" customWidth="1" outlineLevel="1"/>
    <col min="128" max="128" width="17.85546875" style="10" customWidth="1" outlineLevel="1"/>
    <col min="129" max="129" width="21" style="270" bestFit="1" customWidth="1" outlineLevel="1"/>
    <col min="130" max="356" width="9.140625" style="108"/>
  </cols>
  <sheetData>
    <row r="1" spans="1:357" s="2" customFormat="1" ht="40.5" customHeight="1">
      <c r="A1" s="997" t="s">
        <v>14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  <c r="AI1" s="997"/>
      <c r="AJ1" s="997"/>
      <c r="AK1" s="997"/>
      <c r="AL1" s="997"/>
      <c r="AM1" s="997"/>
      <c r="AN1" s="997"/>
      <c r="AO1" s="997"/>
      <c r="AP1" s="997"/>
      <c r="AQ1" s="997"/>
      <c r="AR1" s="997"/>
      <c r="AS1" s="997"/>
      <c r="AT1" s="997"/>
      <c r="AU1" s="997"/>
      <c r="AV1" s="997"/>
      <c r="AW1" s="997"/>
      <c r="AX1" s="997"/>
      <c r="AY1" s="997"/>
      <c r="AZ1" s="997"/>
      <c r="BA1" s="997"/>
      <c r="BB1" s="997"/>
      <c r="BC1" s="997"/>
      <c r="BD1" s="997"/>
      <c r="BE1" s="997"/>
      <c r="BF1" s="997"/>
      <c r="BG1" s="997"/>
      <c r="BH1" s="997"/>
      <c r="BI1" s="997"/>
      <c r="BJ1" s="997"/>
      <c r="BK1" s="997"/>
      <c r="BL1" s="997"/>
      <c r="BM1" s="997"/>
      <c r="BN1" s="997"/>
      <c r="BO1" s="997"/>
      <c r="BP1" s="997"/>
      <c r="BQ1" s="997"/>
      <c r="BR1" s="997"/>
      <c r="BS1" s="997"/>
      <c r="BT1" s="997"/>
      <c r="BU1" s="997"/>
      <c r="BV1" s="997"/>
      <c r="BW1" s="997"/>
      <c r="BX1" s="997"/>
      <c r="BY1" s="997"/>
      <c r="BZ1" s="997"/>
      <c r="CA1" s="997"/>
      <c r="CB1" s="997"/>
      <c r="CC1" s="997"/>
      <c r="CD1" s="997"/>
      <c r="CE1" s="997"/>
      <c r="CF1" s="997"/>
      <c r="CG1" s="997"/>
      <c r="CH1" s="997"/>
      <c r="CI1" s="997"/>
      <c r="CJ1" s="997"/>
      <c r="CK1" s="997"/>
      <c r="CL1" s="997"/>
      <c r="CM1" s="997"/>
      <c r="CN1" s="997"/>
      <c r="CO1" s="997"/>
      <c r="CP1" s="997"/>
      <c r="CQ1" s="997"/>
      <c r="CR1" s="997"/>
      <c r="CS1" s="997"/>
      <c r="CT1" s="997"/>
      <c r="CU1" s="997"/>
      <c r="CV1" s="997"/>
      <c r="CW1" s="997"/>
      <c r="CX1" s="997"/>
      <c r="CY1" s="997"/>
      <c r="CZ1" s="997"/>
      <c r="DA1" s="997"/>
      <c r="DB1" s="997"/>
      <c r="DC1" s="997"/>
      <c r="DD1" s="997"/>
      <c r="DE1" s="997"/>
      <c r="DF1" s="997"/>
      <c r="DG1" s="997"/>
      <c r="DH1" s="997"/>
      <c r="DI1" s="997"/>
      <c r="DJ1" s="997"/>
      <c r="DK1" s="997"/>
      <c r="DL1" s="997"/>
      <c r="DM1" s="997"/>
      <c r="DN1" s="997"/>
      <c r="DO1" s="997"/>
      <c r="DP1" s="997"/>
      <c r="DQ1" s="997"/>
      <c r="DR1" s="997"/>
      <c r="DS1" s="997"/>
      <c r="DT1" s="997"/>
      <c r="DU1" s="997"/>
      <c r="DV1" s="997"/>
      <c r="DW1" s="997"/>
      <c r="DX1" s="997"/>
      <c r="DY1" s="997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</row>
    <row r="2" spans="1:357" s="2" customFormat="1" ht="15.75" thickBot="1">
      <c r="B2" s="3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0"/>
      <c r="T2" s="80"/>
      <c r="U2" s="7"/>
      <c r="V2" s="7"/>
      <c r="W2" s="7"/>
      <c r="X2" s="7"/>
      <c r="Y2" s="39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1"/>
      <c r="AN2" s="7"/>
      <c r="AO2" s="7"/>
      <c r="AP2" s="7"/>
      <c r="AQ2" s="7"/>
      <c r="AR2" s="7"/>
      <c r="AS2" s="7"/>
      <c r="AT2" s="82"/>
      <c r="AU2" s="7"/>
      <c r="AV2" s="7"/>
      <c r="AW2" s="7"/>
      <c r="AX2" s="7"/>
      <c r="AY2" s="7"/>
      <c r="AZ2" s="39"/>
      <c r="CD2" s="79"/>
      <c r="CU2" s="39"/>
      <c r="DK2" s="79"/>
      <c r="DX2" s="39"/>
      <c r="DY2" s="79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</row>
    <row r="3" spans="1:357" s="4" customFormat="1" ht="42.75" customHeight="1" thickBot="1">
      <c r="A3" s="854" t="s">
        <v>0</v>
      </c>
      <c r="B3" s="857" t="s">
        <v>98</v>
      </c>
      <c r="C3" s="860" t="s">
        <v>177</v>
      </c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  <c r="AI3" s="861"/>
      <c r="AJ3" s="861"/>
      <c r="AK3" s="861"/>
      <c r="AL3" s="862"/>
      <c r="AM3" s="863"/>
      <c r="AN3" s="866" t="s">
        <v>178</v>
      </c>
      <c r="AO3" s="867"/>
      <c r="AP3" s="867"/>
      <c r="AQ3" s="867"/>
      <c r="AR3" s="867"/>
      <c r="AS3" s="867"/>
      <c r="AT3" s="867"/>
      <c r="AU3" s="867"/>
      <c r="AV3" s="867"/>
      <c r="AW3" s="867"/>
      <c r="AX3" s="867"/>
      <c r="AY3" s="867"/>
      <c r="AZ3" s="867"/>
      <c r="BA3" s="868"/>
      <c r="BB3" s="987"/>
      <c r="BC3" s="899" t="s">
        <v>179</v>
      </c>
      <c r="BD3" s="900"/>
      <c r="BE3" s="900"/>
      <c r="BF3" s="900"/>
      <c r="BG3" s="900"/>
      <c r="BH3" s="900"/>
      <c r="BI3" s="900"/>
      <c r="BJ3" s="900"/>
      <c r="BK3" s="900"/>
      <c r="BL3" s="900"/>
      <c r="BM3" s="900"/>
      <c r="BN3" s="900"/>
      <c r="BO3" s="900"/>
      <c r="BP3" s="900"/>
      <c r="BQ3" s="900"/>
      <c r="BR3" s="900"/>
      <c r="BS3" s="900"/>
      <c r="BT3" s="900"/>
      <c r="BU3" s="900"/>
      <c r="BV3" s="900"/>
      <c r="BW3" s="900"/>
      <c r="BX3" s="900"/>
      <c r="BY3" s="900"/>
      <c r="BZ3" s="900"/>
      <c r="CA3" s="900"/>
      <c r="CB3" s="900"/>
      <c r="CC3" s="900"/>
      <c r="CD3" s="900"/>
      <c r="CE3" s="900"/>
      <c r="CF3" s="900"/>
      <c r="CG3" s="900"/>
      <c r="CH3" s="900"/>
      <c r="CI3" s="900"/>
      <c r="CJ3" s="900"/>
      <c r="CK3" s="900"/>
      <c r="CL3" s="900"/>
      <c r="CM3" s="900"/>
      <c r="CN3" s="900"/>
      <c r="CO3" s="900"/>
      <c r="CP3" s="900"/>
      <c r="CQ3" s="900"/>
      <c r="CR3" s="900"/>
      <c r="CS3" s="900"/>
      <c r="CT3" s="900"/>
      <c r="CU3" s="900"/>
      <c r="CV3" s="901"/>
      <c r="CW3" s="902"/>
      <c r="CX3" s="905" t="s">
        <v>180</v>
      </c>
      <c r="CY3" s="906"/>
      <c r="CZ3" s="906"/>
      <c r="DA3" s="906"/>
      <c r="DB3" s="906"/>
      <c r="DC3" s="906"/>
      <c r="DD3" s="906"/>
      <c r="DE3" s="906"/>
      <c r="DF3" s="906"/>
      <c r="DG3" s="906"/>
      <c r="DH3" s="906"/>
      <c r="DI3" s="906"/>
      <c r="DJ3" s="906"/>
      <c r="DK3" s="906"/>
      <c r="DL3" s="906"/>
      <c r="DM3" s="906"/>
      <c r="DN3" s="906"/>
      <c r="DO3" s="906"/>
      <c r="DP3" s="906"/>
      <c r="DQ3" s="906"/>
      <c r="DR3" s="906"/>
      <c r="DS3" s="906"/>
      <c r="DT3" s="906"/>
      <c r="DU3" s="906"/>
      <c r="DV3" s="906"/>
      <c r="DW3" s="906"/>
      <c r="DX3" s="906"/>
      <c r="DY3" s="907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</row>
    <row r="4" spans="1:357" s="4" customFormat="1" ht="21.75" customHeight="1">
      <c r="A4" s="855"/>
      <c r="B4" s="858"/>
      <c r="C4" s="893" t="s">
        <v>181</v>
      </c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5"/>
      <c r="S4" s="878" t="s">
        <v>182</v>
      </c>
      <c r="T4" s="869" t="s">
        <v>183</v>
      </c>
      <c r="U4" s="1005" t="s">
        <v>184</v>
      </c>
      <c r="V4" s="1006"/>
      <c r="W4" s="1005" t="s">
        <v>185</v>
      </c>
      <c r="X4" s="1006"/>
      <c r="Y4" s="878" t="s">
        <v>182</v>
      </c>
      <c r="Z4" s="869" t="s">
        <v>183</v>
      </c>
      <c r="AA4" s="872" t="s">
        <v>186</v>
      </c>
      <c r="AB4" s="873"/>
      <c r="AC4" s="872" t="s">
        <v>187</v>
      </c>
      <c r="AD4" s="873"/>
      <c r="AE4" s="878" t="s">
        <v>182</v>
      </c>
      <c r="AF4" s="869" t="s">
        <v>183</v>
      </c>
      <c r="AG4" s="872" t="s">
        <v>188</v>
      </c>
      <c r="AH4" s="873"/>
      <c r="AI4" s="872" t="s">
        <v>189</v>
      </c>
      <c r="AJ4" s="873"/>
      <c r="AK4" s="878" t="s">
        <v>182</v>
      </c>
      <c r="AL4" s="881" t="s">
        <v>183</v>
      </c>
      <c r="AM4" s="864"/>
      <c r="AN4" s="884" t="s">
        <v>190</v>
      </c>
      <c r="AO4" s="885"/>
      <c r="AP4" s="885"/>
      <c r="AQ4" s="885"/>
      <c r="AR4" s="885"/>
      <c r="AS4" s="886"/>
      <c r="AT4" s="975" t="s">
        <v>191</v>
      </c>
      <c r="AU4" s="885"/>
      <c r="AV4" s="885"/>
      <c r="AW4" s="885"/>
      <c r="AX4" s="885"/>
      <c r="AY4" s="886"/>
      <c r="AZ4" s="978" t="s">
        <v>182</v>
      </c>
      <c r="BA4" s="981" t="s">
        <v>183</v>
      </c>
      <c r="BB4" s="987"/>
      <c r="BC4" s="960" t="s">
        <v>148</v>
      </c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51" t="s">
        <v>192</v>
      </c>
      <c r="BP4" s="984" t="s">
        <v>183</v>
      </c>
      <c r="BQ4" s="948" t="s">
        <v>149</v>
      </c>
      <c r="BR4" s="949"/>
      <c r="BS4" s="949"/>
      <c r="BT4" s="949"/>
      <c r="BU4" s="949"/>
      <c r="BV4" s="949"/>
      <c r="BW4" s="949"/>
      <c r="BX4" s="949"/>
      <c r="BY4" s="949"/>
      <c r="BZ4" s="949"/>
      <c r="CA4" s="949"/>
      <c r="CB4" s="950"/>
      <c r="CC4" s="951" t="s">
        <v>192</v>
      </c>
      <c r="CD4" s="954" t="s">
        <v>183</v>
      </c>
      <c r="CE4" s="957" t="s">
        <v>193</v>
      </c>
      <c r="CF4" s="958"/>
      <c r="CG4" s="958"/>
      <c r="CH4" s="959"/>
      <c r="CI4" s="923" t="s">
        <v>194</v>
      </c>
      <c r="CJ4" s="924"/>
      <c r="CK4" s="924"/>
      <c r="CL4" s="925"/>
      <c r="CM4" s="960" t="s">
        <v>195</v>
      </c>
      <c r="CN4" s="961"/>
      <c r="CO4" s="961"/>
      <c r="CP4" s="962"/>
      <c r="CQ4" s="923" t="s">
        <v>196</v>
      </c>
      <c r="CR4" s="924"/>
      <c r="CS4" s="924"/>
      <c r="CT4" s="925"/>
      <c r="CU4" s="926" t="s">
        <v>182</v>
      </c>
      <c r="CV4" s="929" t="s">
        <v>183</v>
      </c>
      <c r="CW4" s="903"/>
      <c r="CX4" s="932" t="s">
        <v>148</v>
      </c>
      <c r="CY4" s="933"/>
      <c r="CZ4" s="933"/>
      <c r="DA4" s="933"/>
      <c r="DB4" s="933"/>
      <c r="DC4" s="933"/>
      <c r="DD4" s="933"/>
      <c r="DE4" s="933"/>
      <c r="DF4" s="933"/>
      <c r="DG4" s="933"/>
      <c r="DH4" s="933"/>
      <c r="DI4" s="934"/>
      <c r="DJ4" s="935" t="s">
        <v>192</v>
      </c>
      <c r="DK4" s="938" t="s">
        <v>183</v>
      </c>
      <c r="DL4" s="969" t="s">
        <v>149</v>
      </c>
      <c r="DM4" s="933"/>
      <c r="DN4" s="933"/>
      <c r="DO4" s="933"/>
      <c r="DP4" s="933"/>
      <c r="DQ4" s="933"/>
      <c r="DR4" s="933"/>
      <c r="DS4" s="933"/>
      <c r="DT4" s="933"/>
      <c r="DU4" s="933"/>
      <c r="DV4" s="933"/>
      <c r="DW4" s="934"/>
      <c r="DX4" s="908" t="s">
        <v>182</v>
      </c>
      <c r="DY4" s="910" t="s">
        <v>183</v>
      </c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</row>
    <row r="5" spans="1:357" s="4" customFormat="1" ht="21" customHeight="1">
      <c r="A5" s="855"/>
      <c r="B5" s="858"/>
      <c r="C5" s="896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8"/>
      <c r="S5" s="879"/>
      <c r="T5" s="870"/>
      <c r="U5" s="1007"/>
      <c r="V5" s="1008"/>
      <c r="W5" s="1007"/>
      <c r="X5" s="1008"/>
      <c r="Y5" s="879"/>
      <c r="Z5" s="870"/>
      <c r="AA5" s="874"/>
      <c r="AB5" s="875"/>
      <c r="AC5" s="874"/>
      <c r="AD5" s="875"/>
      <c r="AE5" s="879"/>
      <c r="AF5" s="870"/>
      <c r="AG5" s="874"/>
      <c r="AH5" s="875"/>
      <c r="AI5" s="874"/>
      <c r="AJ5" s="875"/>
      <c r="AK5" s="879"/>
      <c r="AL5" s="882"/>
      <c r="AM5" s="864"/>
      <c r="AN5" s="887"/>
      <c r="AO5" s="888"/>
      <c r="AP5" s="888"/>
      <c r="AQ5" s="888"/>
      <c r="AR5" s="888"/>
      <c r="AS5" s="889"/>
      <c r="AT5" s="976"/>
      <c r="AU5" s="888"/>
      <c r="AV5" s="888"/>
      <c r="AW5" s="888"/>
      <c r="AX5" s="888"/>
      <c r="AY5" s="889"/>
      <c r="AZ5" s="979"/>
      <c r="BA5" s="982"/>
      <c r="BB5" s="987"/>
      <c r="BC5" s="920" t="s">
        <v>197</v>
      </c>
      <c r="BD5" s="913"/>
      <c r="BE5" s="912" t="s">
        <v>198</v>
      </c>
      <c r="BF5" s="913"/>
      <c r="BG5" s="918" t="s">
        <v>199</v>
      </c>
      <c r="BH5" s="918"/>
      <c r="BI5" s="918"/>
      <c r="BJ5" s="918"/>
      <c r="BK5" s="919" t="s">
        <v>200</v>
      </c>
      <c r="BL5" s="919"/>
      <c r="BM5" s="919"/>
      <c r="BN5" s="919"/>
      <c r="BO5" s="952"/>
      <c r="BP5" s="985"/>
      <c r="BQ5" s="920" t="s">
        <v>197</v>
      </c>
      <c r="BR5" s="913"/>
      <c r="BS5" s="912" t="s">
        <v>198</v>
      </c>
      <c r="BT5" s="913"/>
      <c r="BU5" s="918" t="s">
        <v>199</v>
      </c>
      <c r="BV5" s="918"/>
      <c r="BW5" s="918"/>
      <c r="BX5" s="918"/>
      <c r="BY5" s="919" t="s">
        <v>200</v>
      </c>
      <c r="BZ5" s="919"/>
      <c r="CA5" s="919"/>
      <c r="CB5" s="919"/>
      <c r="CC5" s="952"/>
      <c r="CD5" s="955"/>
      <c r="CE5" s="920" t="s">
        <v>197</v>
      </c>
      <c r="CF5" s="913"/>
      <c r="CG5" s="963" t="s">
        <v>198</v>
      </c>
      <c r="CH5" s="964"/>
      <c r="CI5" s="965" t="s">
        <v>197</v>
      </c>
      <c r="CJ5" s="963"/>
      <c r="CK5" s="963" t="s">
        <v>198</v>
      </c>
      <c r="CL5" s="964"/>
      <c r="CM5" s="965" t="s">
        <v>197</v>
      </c>
      <c r="CN5" s="963"/>
      <c r="CO5" s="963" t="s">
        <v>198</v>
      </c>
      <c r="CP5" s="964"/>
      <c r="CQ5" s="965" t="s">
        <v>197</v>
      </c>
      <c r="CR5" s="963"/>
      <c r="CS5" s="963" t="s">
        <v>198</v>
      </c>
      <c r="CT5" s="964"/>
      <c r="CU5" s="927"/>
      <c r="CV5" s="930"/>
      <c r="CW5" s="903"/>
      <c r="CX5" s="966" t="s">
        <v>197</v>
      </c>
      <c r="CY5" s="942"/>
      <c r="CZ5" s="941" t="s">
        <v>201</v>
      </c>
      <c r="DA5" s="942"/>
      <c r="DB5" s="918" t="s">
        <v>199</v>
      </c>
      <c r="DC5" s="918"/>
      <c r="DD5" s="918"/>
      <c r="DE5" s="918"/>
      <c r="DF5" s="919" t="s">
        <v>200</v>
      </c>
      <c r="DG5" s="919"/>
      <c r="DH5" s="919"/>
      <c r="DI5" s="919"/>
      <c r="DJ5" s="936"/>
      <c r="DK5" s="939"/>
      <c r="DL5" s="941" t="s">
        <v>197</v>
      </c>
      <c r="DM5" s="989"/>
      <c r="DN5" s="992" t="s">
        <v>201</v>
      </c>
      <c r="DO5" s="992"/>
      <c r="DP5" s="918" t="s">
        <v>199</v>
      </c>
      <c r="DQ5" s="918"/>
      <c r="DR5" s="918"/>
      <c r="DS5" s="918"/>
      <c r="DT5" s="919" t="s">
        <v>200</v>
      </c>
      <c r="DU5" s="919"/>
      <c r="DV5" s="919"/>
      <c r="DW5" s="919"/>
      <c r="DX5" s="908"/>
      <c r="DY5" s="910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</row>
    <row r="6" spans="1:357" s="4" customFormat="1" ht="105" customHeight="1">
      <c r="A6" s="855"/>
      <c r="B6" s="858"/>
      <c r="C6" s="1004">
        <v>2016</v>
      </c>
      <c r="D6" s="974"/>
      <c r="E6" s="973">
        <v>2017</v>
      </c>
      <c r="F6" s="974"/>
      <c r="G6" s="973">
        <v>2018</v>
      </c>
      <c r="H6" s="974"/>
      <c r="I6" s="973" t="s">
        <v>202</v>
      </c>
      <c r="J6" s="974"/>
      <c r="K6" s="973">
        <v>2016</v>
      </c>
      <c r="L6" s="974"/>
      <c r="M6" s="973">
        <v>2017</v>
      </c>
      <c r="N6" s="974"/>
      <c r="O6" s="973">
        <v>2018</v>
      </c>
      <c r="P6" s="974"/>
      <c r="Q6" s="973" t="s">
        <v>202</v>
      </c>
      <c r="R6" s="974"/>
      <c r="S6" s="879"/>
      <c r="T6" s="870"/>
      <c r="U6" s="1007"/>
      <c r="V6" s="1008"/>
      <c r="W6" s="1007"/>
      <c r="X6" s="1008"/>
      <c r="Y6" s="879"/>
      <c r="Z6" s="870"/>
      <c r="AA6" s="874"/>
      <c r="AB6" s="875"/>
      <c r="AC6" s="874"/>
      <c r="AD6" s="875"/>
      <c r="AE6" s="879"/>
      <c r="AF6" s="870"/>
      <c r="AG6" s="874"/>
      <c r="AH6" s="875"/>
      <c r="AI6" s="874"/>
      <c r="AJ6" s="875"/>
      <c r="AK6" s="879"/>
      <c r="AL6" s="882"/>
      <c r="AM6" s="864"/>
      <c r="AN6" s="887"/>
      <c r="AO6" s="888"/>
      <c r="AP6" s="888"/>
      <c r="AQ6" s="888"/>
      <c r="AR6" s="888"/>
      <c r="AS6" s="889"/>
      <c r="AT6" s="976"/>
      <c r="AU6" s="888"/>
      <c r="AV6" s="888"/>
      <c r="AW6" s="888"/>
      <c r="AX6" s="888"/>
      <c r="AY6" s="889"/>
      <c r="AZ6" s="979"/>
      <c r="BA6" s="982"/>
      <c r="BB6" s="987"/>
      <c r="BC6" s="921"/>
      <c r="BD6" s="915"/>
      <c r="BE6" s="914"/>
      <c r="BF6" s="915"/>
      <c r="BG6" s="970" t="s">
        <v>174</v>
      </c>
      <c r="BH6" s="971" t="s">
        <v>484</v>
      </c>
      <c r="BI6" s="970" t="s">
        <v>174</v>
      </c>
      <c r="BJ6" s="971" t="s">
        <v>484</v>
      </c>
      <c r="BK6" s="947" t="s">
        <v>174</v>
      </c>
      <c r="BL6" s="972" t="s">
        <v>484</v>
      </c>
      <c r="BM6" s="947" t="s">
        <v>174</v>
      </c>
      <c r="BN6" s="972" t="s">
        <v>484</v>
      </c>
      <c r="BO6" s="952"/>
      <c r="BP6" s="985"/>
      <c r="BQ6" s="921"/>
      <c r="BR6" s="915"/>
      <c r="BS6" s="914"/>
      <c r="BT6" s="915"/>
      <c r="BU6" s="970" t="s">
        <v>174</v>
      </c>
      <c r="BV6" s="971" t="s">
        <v>484</v>
      </c>
      <c r="BW6" s="970" t="s">
        <v>174</v>
      </c>
      <c r="BX6" s="971" t="s">
        <v>484</v>
      </c>
      <c r="BY6" s="947" t="s">
        <v>174</v>
      </c>
      <c r="BZ6" s="972" t="s">
        <v>484</v>
      </c>
      <c r="CA6" s="947" t="s">
        <v>174</v>
      </c>
      <c r="CB6" s="972" t="s">
        <v>484</v>
      </c>
      <c r="CC6" s="952"/>
      <c r="CD6" s="955"/>
      <c r="CE6" s="921"/>
      <c r="CF6" s="915"/>
      <c r="CG6" s="963"/>
      <c r="CH6" s="964"/>
      <c r="CI6" s="965"/>
      <c r="CJ6" s="963"/>
      <c r="CK6" s="963"/>
      <c r="CL6" s="964"/>
      <c r="CM6" s="965"/>
      <c r="CN6" s="963"/>
      <c r="CO6" s="963"/>
      <c r="CP6" s="964"/>
      <c r="CQ6" s="965"/>
      <c r="CR6" s="963"/>
      <c r="CS6" s="963"/>
      <c r="CT6" s="964"/>
      <c r="CU6" s="927"/>
      <c r="CV6" s="930"/>
      <c r="CW6" s="903"/>
      <c r="CX6" s="967"/>
      <c r="CY6" s="944"/>
      <c r="CZ6" s="943"/>
      <c r="DA6" s="944"/>
      <c r="DB6" s="970" t="s">
        <v>174</v>
      </c>
      <c r="DC6" s="971" t="s">
        <v>484</v>
      </c>
      <c r="DD6" s="970" t="s">
        <v>174</v>
      </c>
      <c r="DE6" s="971" t="s">
        <v>484</v>
      </c>
      <c r="DF6" s="947" t="s">
        <v>174</v>
      </c>
      <c r="DG6" s="972" t="s">
        <v>484</v>
      </c>
      <c r="DH6" s="947" t="s">
        <v>174</v>
      </c>
      <c r="DI6" s="972" t="s">
        <v>484</v>
      </c>
      <c r="DJ6" s="936"/>
      <c r="DK6" s="939"/>
      <c r="DL6" s="943"/>
      <c r="DM6" s="990"/>
      <c r="DN6" s="992"/>
      <c r="DO6" s="992"/>
      <c r="DP6" s="970" t="s">
        <v>174</v>
      </c>
      <c r="DQ6" s="971" t="s">
        <v>484</v>
      </c>
      <c r="DR6" s="970" t="s">
        <v>174</v>
      </c>
      <c r="DS6" s="971" t="s">
        <v>484</v>
      </c>
      <c r="DT6" s="947" t="s">
        <v>174</v>
      </c>
      <c r="DU6" s="972" t="s">
        <v>484</v>
      </c>
      <c r="DV6" s="947" t="s">
        <v>174</v>
      </c>
      <c r="DW6" s="972" t="s">
        <v>484</v>
      </c>
      <c r="DX6" s="908"/>
      <c r="DY6" s="910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</row>
    <row r="7" spans="1:357" s="4" customFormat="1" ht="26.25" customHeight="1">
      <c r="A7" s="855"/>
      <c r="B7" s="858"/>
      <c r="C7" s="1003" t="s">
        <v>197</v>
      </c>
      <c r="D7" s="1001"/>
      <c r="E7" s="1001"/>
      <c r="F7" s="1001"/>
      <c r="G7" s="1001"/>
      <c r="H7" s="1001"/>
      <c r="I7" s="1001"/>
      <c r="J7" s="1002"/>
      <c r="K7" s="1000" t="s">
        <v>201</v>
      </c>
      <c r="L7" s="1001"/>
      <c r="M7" s="1001"/>
      <c r="N7" s="1001"/>
      <c r="O7" s="1001"/>
      <c r="P7" s="1001"/>
      <c r="Q7" s="1001"/>
      <c r="R7" s="1002"/>
      <c r="S7" s="879"/>
      <c r="T7" s="870"/>
      <c r="U7" s="1009"/>
      <c r="V7" s="1010"/>
      <c r="W7" s="1009"/>
      <c r="X7" s="1010"/>
      <c r="Y7" s="879"/>
      <c r="Z7" s="870"/>
      <c r="AA7" s="876"/>
      <c r="AB7" s="877"/>
      <c r="AC7" s="876"/>
      <c r="AD7" s="877"/>
      <c r="AE7" s="879"/>
      <c r="AF7" s="870"/>
      <c r="AG7" s="876"/>
      <c r="AH7" s="877"/>
      <c r="AI7" s="876"/>
      <c r="AJ7" s="877"/>
      <c r="AK7" s="879"/>
      <c r="AL7" s="882"/>
      <c r="AM7" s="864"/>
      <c r="AN7" s="890"/>
      <c r="AO7" s="891"/>
      <c r="AP7" s="891"/>
      <c r="AQ7" s="891"/>
      <c r="AR7" s="891"/>
      <c r="AS7" s="892"/>
      <c r="AT7" s="977"/>
      <c r="AU7" s="891"/>
      <c r="AV7" s="891"/>
      <c r="AW7" s="891"/>
      <c r="AX7" s="891"/>
      <c r="AY7" s="892"/>
      <c r="AZ7" s="979"/>
      <c r="BA7" s="982"/>
      <c r="BB7" s="987"/>
      <c r="BC7" s="922"/>
      <c r="BD7" s="917"/>
      <c r="BE7" s="916"/>
      <c r="BF7" s="917"/>
      <c r="BG7" s="970"/>
      <c r="BH7" s="971"/>
      <c r="BI7" s="970"/>
      <c r="BJ7" s="971"/>
      <c r="BK7" s="947"/>
      <c r="BL7" s="972"/>
      <c r="BM7" s="947"/>
      <c r="BN7" s="972"/>
      <c r="BO7" s="952"/>
      <c r="BP7" s="985"/>
      <c r="BQ7" s="922"/>
      <c r="BR7" s="917"/>
      <c r="BS7" s="916"/>
      <c r="BT7" s="917"/>
      <c r="BU7" s="970"/>
      <c r="BV7" s="971"/>
      <c r="BW7" s="970"/>
      <c r="BX7" s="971"/>
      <c r="BY7" s="947"/>
      <c r="BZ7" s="972"/>
      <c r="CA7" s="947"/>
      <c r="CB7" s="972"/>
      <c r="CC7" s="952"/>
      <c r="CD7" s="955"/>
      <c r="CE7" s="922"/>
      <c r="CF7" s="917"/>
      <c r="CG7" s="963"/>
      <c r="CH7" s="964"/>
      <c r="CI7" s="965"/>
      <c r="CJ7" s="963"/>
      <c r="CK7" s="963"/>
      <c r="CL7" s="964"/>
      <c r="CM7" s="965"/>
      <c r="CN7" s="963"/>
      <c r="CO7" s="963"/>
      <c r="CP7" s="964"/>
      <c r="CQ7" s="965"/>
      <c r="CR7" s="963"/>
      <c r="CS7" s="963"/>
      <c r="CT7" s="964"/>
      <c r="CU7" s="927"/>
      <c r="CV7" s="930"/>
      <c r="CW7" s="903"/>
      <c r="CX7" s="968"/>
      <c r="CY7" s="946"/>
      <c r="CZ7" s="945"/>
      <c r="DA7" s="946"/>
      <c r="DB7" s="970"/>
      <c r="DC7" s="971"/>
      <c r="DD7" s="970"/>
      <c r="DE7" s="971"/>
      <c r="DF7" s="947"/>
      <c r="DG7" s="972"/>
      <c r="DH7" s="947"/>
      <c r="DI7" s="972"/>
      <c r="DJ7" s="936"/>
      <c r="DK7" s="939"/>
      <c r="DL7" s="945"/>
      <c r="DM7" s="991"/>
      <c r="DN7" s="992"/>
      <c r="DO7" s="992"/>
      <c r="DP7" s="970"/>
      <c r="DQ7" s="971"/>
      <c r="DR7" s="970"/>
      <c r="DS7" s="971"/>
      <c r="DT7" s="947"/>
      <c r="DU7" s="972"/>
      <c r="DV7" s="947"/>
      <c r="DW7" s="972"/>
      <c r="DX7" s="908"/>
      <c r="DY7" s="910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</row>
    <row r="8" spans="1:357" s="4" customFormat="1" ht="58.5" customHeight="1" thickBot="1">
      <c r="A8" s="856"/>
      <c r="B8" s="859"/>
      <c r="C8" s="84" t="s">
        <v>148</v>
      </c>
      <c r="D8" s="85" t="s">
        <v>149</v>
      </c>
      <c r="E8" s="85" t="s">
        <v>193</v>
      </c>
      <c r="F8" s="85" t="s">
        <v>194</v>
      </c>
      <c r="G8" s="85" t="s">
        <v>195</v>
      </c>
      <c r="H8" s="85" t="s">
        <v>196</v>
      </c>
      <c r="I8" s="85" t="s">
        <v>148</v>
      </c>
      <c r="J8" s="85" t="s">
        <v>149</v>
      </c>
      <c r="K8" s="85" t="s">
        <v>148</v>
      </c>
      <c r="L8" s="85" t="s">
        <v>149</v>
      </c>
      <c r="M8" s="85" t="s">
        <v>193</v>
      </c>
      <c r="N8" s="85" t="s">
        <v>194</v>
      </c>
      <c r="O8" s="85" t="s">
        <v>195</v>
      </c>
      <c r="P8" s="85" t="s">
        <v>196</v>
      </c>
      <c r="Q8" s="85" t="s">
        <v>148</v>
      </c>
      <c r="R8" s="85" t="s">
        <v>149</v>
      </c>
      <c r="S8" s="880"/>
      <c r="T8" s="871"/>
      <c r="U8" s="86" t="s">
        <v>148</v>
      </c>
      <c r="V8" s="86" t="s">
        <v>149</v>
      </c>
      <c r="W8" s="86" t="s">
        <v>148</v>
      </c>
      <c r="X8" s="86" t="s">
        <v>149</v>
      </c>
      <c r="Y8" s="880"/>
      <c r="Z8" s="871"/>
      <c r="AA8" s="86" t="s">
        <v>148</v>
      </c>
      <c r="AB8" s="86" t="s">
        <v>149</v>
      </c>
      <c r="AC8" s="86" t="s">
        <v>148</v>
      </c>
      <c r="AD8" s="86" t="s">
        <v>149</v>
      </c>
      <c r="AE8" s="880"/>
      <c r="AF8" s="871"/>
      <c r="AG8" s="86" t="s">
        <v>148</v>
      </c>
      <c r="AH8" s="86" t="s">
        <v>149</v>
      </c>
      <c r="AI8" s="86" t="s">
        <v>148</v>
      </c>
      <c r="AJ8" s="86" t="s">
        <v>149</v>
      </c>
      <c r="AK8" s="880"/>
      <c r="AL8" s="883"/>
      <c r="AM8" s="865"/>
      <c r="AN8" s="87" t="s">
        <v>148</v>
      </c>
      <c r="AO8" s="88" t="s">
        <v>149</v>
      </c>
      <c r="AP8" s="88" t="s">
        <v>193</v>
      </c>
      <c r="AQ8" s="88" t="s">
        <v>194</v>
      </c>
      <c r="AR8" s="89" t="s">
        <v>195</v>
      </c>
      <c r="AS8" s="88" t="s">
        <v>196</v>
      </c>
      <c r="AT8" s="89" t="s">
        <v>148</v>
      </c>
      <c r="AU8" s="89" t="s">
        <v>149</v>
      </c>
      <c r="AV8" s="89" t="s">
        <v>193</v>
      </c>
      <c r="AW8" s="88" t="s">
        <v>194</v>
      </c>
      <c r="AX8" s="89" t="s">
        <v>195</v>
      </c>
      <c r="AY8" s="88" t="s">
        <v>196</v>
      </c>
      <c r="AZ8" s="980"/>
      <c r="BA8" s="983"/>
      <c r="BB8" s="987"/>
      <c r="BC8" s="90" t="s">
        <v>203</v>
      </c>
      <c r="BD8" s="91" t="s">
        <v>204</v>
      </c>
      <c r="BE8" s="91" t="s">
        <v>203</v>
      </c>
      <c r="BF8" s="91" t="s">
        <v>204</v>
      </c>
      <c r="BG8" s="988" t="s">
        <v>205</v>
      </c>
      <c r="BH8" s="988"/>
      <c r="BI8" s="988" t="s">
        <v>206</v>
      </c>
      <c r="BJ8" s="988"/>
      <c r="BK8" s="995" t="s">
        <v>205</v>
      </c>
      <c r="BL8" s="995"/>
      <c r="BM8" s="996" t="s">
        <v>206</v>
      </c>
      <c r="BN8" s="996"/>
      <c r="BO8" s="953"/>
      <c r="BP8" s="986"/>
      <c r="BQ8" s="90" t="s">
        <v>203</v>
      </c>
      <c r="BR8" s="91" t="s">
        <v>204</v>
      </c>
      <c r="BS8" s="91" t="s">
        <v>203</v>
      </c>
      <c r="BT8" s="91" t="s">
        <v>204</v>
      </c>
      <c r="BU8" s="988" t="s">
        <v>205</v>
      </c>
      <c r="BV8" s="988"/>
      <c r="BW8" s="988" t="s">
        <v>206</v>
      </c>
      <c r="BX8" s="988"/>
      <c r="BY8" s="995" t="s">
        <v>205</v>
      </c>
      <c r="BZ8" s="995"/>
      <c r="CA8" s="996" t="s">
        <v>206</v>
      </c>
      <c r="CB8" s="996"/>
      <c r="CC8" s="953"/>
      <c r="CD8" s="956"/>
      <c r="CE8" s="90" t="s">
        <v>203</v>
      </c>
      <c r="CF8" s="91" t="s">
        <v>204</v>
      </c>
      <c r="CG8" s="91" t="s">
        <v>203</v>
      </c>
      <c r="CH8" s="92" t="s">
        <v>204</v>
      </c>
      <c r="CI8" s="90" t="s">
        <v>203</v>
      </c>
      <c r="CJ8" s="91" t="s">
        <v>204</v>
      </c>
      <c r="CK8" s="91" t="s">
        <v>203</v>
      </c>
      <c r="CL8" s="92" t="s">
        <v>204</v>
      </c>
      <c r="CM8" s="90" t="s">
        <v>203</v>
      </c>
      <c r="CN8" s="91" t="s">
        <v>204</v>
      </c>
      <c r="CO8" s="91" t="s">
        <v>203</v>
      </c>
      <c r="CP8" s="92" t="s">
        <v>204</v>
      </c>
      <c r="CQ8" s="90" t="s">
        <v>203</v>
      </c>
      <c r="CR8" s="91" t="s">
        <v>204</v>
      </c>
      <c r="CS8" s="91" t="s">
        <v>203</v>
      </c>
      <c r="CT8" s="92" t="s">
        <v>204</v>
      </c>
      <c r="CU8" s="928"/>
      <c r="CV8" s="931"/>
      <c r="CW8" s="904"/>
      <c r="CX8" s="93" t="s">
        <v>203</v>
      </c>
      <c r="CY8" s="94" t="s">
        <v>207</v>
      </c>
      <c r="CZ8" s="94" t="s">
        <v>203</v>
      </c>
      <c r="DA8" s="94" t="s">
        <v>207</v>
      </c>
      <c r="DB8" s="988" t="s">
        <v>205</v>
      </c>
      <c r="DC8" s="988"/>
      <c r="DD8" s="988" t="s">
        <v>206</v>
      </c>
      <c r="DE8" s="988"/>
      <c r="DF8" s="995" t="s">
        <v>205</v>
      </c>
      <c r="DG8" s="995"/>
      <c r="DH8" s="996" t="s">
        <v>206</v>
      </c>
      <c r="DI8" s="996"/>
      <c r="DJ8" s="937"/>
      <c r="DK8" s="940"/>
      <c r="DL8" s="95" t="s">
        <v>203</v>
      </c>
      <c r="DM8" s="94" t="s">
        <v>207</v>
      </c>
      <c r="DN8" s="94" t="s">
        <v>203</v>
      </c>
      <c r="DO8" s="94" t="s">
        <v>207</v>
      </c>
      <c r="DP8" s="988" t="s">
        <v>205</v>
      </c>
      <c r="DQ8" s="988"/>
      <c r="DR8" s="988" t="s">
        <v>206</v>
      </c>
      <c r="DS8" s="988"/>
      <c r="DT8" s="995" t="s">
        <v>205</v>
      </c>
      <c r="DU8" s="995"/>
      <c r="DV8" s="996" t="s">
        <v>206</v>
      </c>
      <c r="DW8" s="996"/>
      <c r="DX8" s="909"/>
      <c r="DY8" s="911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</row>
    <row r="9" spans="1:357" s="61" customFormat="1">
      <c r="A9" s="272"/>
      <c r="B9" s="273"/>
      <c r="C9" s="272"/>
      <c r="D9" s="272"/>
      <c r="E9" s="273"/>
      <c r="F9" s="272"/>
      <c r="G9" s="272"/>
      <c r="H9" s="273"/>
      <c r="I9" s="272"/>
      <c r="J9" s="272"/>
      <c r="K9" s="273"/>
      <c r="L9" s="272"/>
      <c r="M9" s="272"/>
      <c r="N9" s="273"/>
      <c r="O9" s="272"/>
      <c r="P9" s="272"/>
      <c r="Q9" s="273"/>
      <c r="R9" s="272"/>
      <c r="S9" s="272"/>
      <c r="T9" s="273"/>
      <c r="U9" s="272"/>
      <c r="V9" s="272"/>
      <c r="W9" s="273"/>
      <c r="X9" s="272"/>
      <c r="Y9" s="272"/>
      <c r="Z9" s="273"/>
      <c r="AA9" s="272"/>
      <c r="AB9" s="272"/>
      <c r="AC9" s="273"/>
      <c r="AD9" s="272"/>
      <c r="AE9" s="272"/>
      <c r="AF9" s="273"/>
      <c r="AG9" s="272"/>
      <c r="AH9" s="272"/>
      <c r="AI9" s="273"/>
      <c r="AJ9" s="272"/>
      <c r="AK9" s="272"/>
      <c r="AL9" s="273"/>
      <c r="AM9" s="274"/>
      <c r="AN9" s="272"/>
      <c r="AO9" s="273"/>
      <c r="AP9" s="272"/>
      <c r="AQ9" s="272"/>
      <c r="AR9" s="273"/>
      <c r="AS9" s="272"/>
      <c r="AT9" s="272"/>
      <c r="AU9" s="273"/>
      <c r="AV9" s="272"/>
      <c r="AW9" s="272"/>
      <c r="AX9" s="273"/>
      <c r="AY9" s="272"/>
      <c r="AZ9" s="272"/>
      <c r="BA9" s="273"/>
      <c r="BB9" s="275"/>
      <c r="BC9" s="272"/>
      <c r="BD9" s="273"/>
      <c r="BE9" s="272"/>
      <c r="BF9" s="272"/>
      <c r="BG9" s="273"/>
      <c r="BH9" s="272"/>
      <c r="BI9" s="272"/>
      <c r="BJ9" s="273"/>
      <c r="BK9" s="272"/>
      <c r="BL9" s="273"/>
      <c r="BM9" s="272"/>
      <c r="BN9" s="272"/>
      <c r="BO9" s="273"/>
      <c r="BP9" s="272"/>
      <c r="BQ9" s="272"/>
      <c r="BR9" s="273"/>
      <c r="BS9" s="272"/>
      <c r="BT9" s="272"/>
      <c r="BU9" s="273"/>
      <c r="BV9" s="272"/>
      <c r="BW9" s="272"/>
      <c r="BX9" s="273"/>
      <c r="BY9" s="272"/>
      <c r="BZ9" s="272"/>
      <c r="CA9" s="273"/>
      <c r="CB9" s="272"/>
      <c r="CC9" s="272"/>
      <c r="CD9" s="273"/>
      <c r="CE9" s="272"/>
      <c r="CF9" s="272"/>
      <c r="CG9" s="273"/>
      <c r="CH9" s="272"/>
      <c r="CI9" s="272"/>
      <c r="CJ9" s="273"/>
      <c r="CK9" s="272"/>
      <c r="CL9" s="272"/>
      <c r="CM9" s="273"/>
      <c r="CN9" s="272"/>
      <c r="CO9" s="272"/>
      <c r="CP9" s="273"/>
      <c r="CQ9" s="272"/>
      <c r="CR9" s="272"/>
      <c r="CS9" s="273"/>
      <c r="CT9" s="272"/>
      <c r="CU9" s="272"/>
      <c r="CV9" s="273"/>
      <c r="CW9" s="274"/>
      <c r="CX9" s="272"/>
      <c r="CY9" s="273"/>
      <c r="CZ9" s="272"/>
      <c r="DA9" s="272"/>
      <c r="DB9" s="273"/>
      <c r="DC9" s="272"/>
      <c r="DD9" s="272"/>
      <c r="DE9" s="273"/>
      <c r="DF9" s="272"/>
      <c r="DG9" s="272"/>
      <c r="DH9" s="273"/>
      <c r="DI9" s="272"/>
      <c r="DJ9" s="272"/>
      <c r="DK9" s="273"/>
      <c r="DL9" s="275"/>
      <c r="DM9" s="272"/>
      <c r="DN9" s="273"/>
      <c r="DO9" s="272"/>
      <c r="DP9" s="272"/>
      <c r="DQ9" s="273"/>
      <c r="DR9" s="272"/>
      <c r="DS9" s="272"/>
      <c r="DT9" s="273"/>
      <c r="DU9" s="272"/>
      <c r="DV9" s="273"/>
      <c r="DW9" s="272"/>
      <c r="DX9" s="272"/>
      <c r="DY9" s="273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8"/>
    </row>
    <row r="10" spans="1:357" s="100" customFormat="1" ht="26.25">
      <c r="A10" s="993" t="s">
        <v>17</v>
      </c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993"/>
      <c r="U10" s="993"/>
      <c r="V10" s="993"/>
      <c r="W10" s="993"/>
      <c r="X10" s="993"/>
      <c r="Y10" s="993"/>
      <c r="Z10" s="993"/>
      <c r="AA10" s="993"/>
      <c r="AB10" s="993"/>
      <c r="AC10" s="993"/>
      <c r="AD10" s="993"/>
      <c r="AE10" s="993"/>
      <c r="AF10" s="993"/>
      <c r="AG10" s="993"/>
      <c r="AH10" s="993"/>
      <c r="AI10" s="993"/>
      <c r="AJ10" s="993"/>
      <c r="AK10" s="993"/>
      <c r="AL10" s="993"/>
      <c r="AM10" s="993"/>
      <c r="AN10" s="993"/>
      <c r="AO10" s="993"/>
      <c r="AP10" s="993"/>
      <c r="AQ10" s="993"/>
      <c r="AR10" s="993"/>
      <c r="AS10" s="993"/>
      <c r="AT10" s="993"/>
      <c r="AU10" s="993"/>
      <c r="AV10" s="993"/>
      <c r="AW10" s="993"/>
      <c r="AX10" s="993"/>
      <c r="AY10" s="993"/>
      <c r="AZ10" s="993"/>
      <c r="BA10" s="993"/>
      <c r="BB10" s="993"/>
      <c r="BC10" s="993"/>
      <c r="BD10" s="993"/>
      <c r="BE10" s="993"/>
      <c r="BF10" s="993"/>
      <c r="BG10" s="993"/>
      <c r="BH10" s="993"/>
      <c r="BI10" s="993"/>
      <c r="BJ10" s="993"/>
      <c r="BK10" s="993"/>
      <c r="BL10" s="993"/>
      <c r="BM10" s="993"/>
      <c r="BN10" s="993"/>
      <c r="BO10" s="993"/>
      <c r="BP10" s="993"/>
      <c r="BQ10" s="993"/>
      <c r="BR10" s="993"/>
      <c r="BS10" s="993"/>
      <c r="BT10" s="993"/>
      <c r="BU10" s="993"/>
      <c r="BV10" s="993"/>
      <c r="BW10" s="993"/>
      <c r="BX10" s="993"/>
      <c r="BY10" s="993"/>
      <c r="BZ10" s="993"/>
      <c r="CA10" s="993"/>
      <c r="CB10" s="993"/>
      <c r="CC10" s="993"/>
      <c r="CD10" s="993"/>
      <c r="CE10" s="993"/>
      <c r="CF10" s="993"/>
      <c r="CG10" s="993"/>
      <c r="CH10" s="993"/>
      <c r="CI10" s="993"/>
      <c r="CJ10" s="993"/>
      <c r="CK10" s="993"/>
      <c r="CL10" s="993"/>
      <c r="CM10" s="993"/>
      <c r="CN10" s="993"/>
      <c r="CO10" s="993"/>
      <c r="CP10" s="993"/>
      <c r="CQ10" s="993"/>
      <c r="CR10" s="993"/>
      <c r="CS10" s="993"/>
      <c r="CT10" s="993"/>
      <c r="CU10" s="993"/>
      <c r="CV10" s="993"/>
      <c r="CW10" s="993"/>
      <c r="CX10" s="993"/>
      <c r="CY10" s="993"/>
      <c r="CZ10" s="993"/>
      <c r="DA10" s="993"/>
      <c r="DB10" s="993"/>
      <c r="DC10" s="993"/>
      <c r="DD10" s="993"/>
      <c r="DE10" s="993"/>
      <c r="DF10" s="993"/>
      <c r="DG10" s="993"/>
      <c r="DH10" s="993"/>
      <c r="DI10" s="993"/>
      <c r="DJ10" s="993"/>
      <c r="DK10" s="993"/>
      <c r="DL10" s="993"/>
      <c r="DM10" s="993"/>
      <c r="DN10" s="993"/>
      <c r="DO10" s="993"/>
      <c r="DP10" s="993"/>
      <c r="DQ10" s="993"/>
      <c r="DR10" s="993"/>
      <c r="DS10" s="993"/>
      <c r="DT10" s="993"/>
      <c r="DU10" s="993"/>
      <c r="DV10" s="993"/>
      <c r="DW10" s="993"/>
      <c r="DX10" s="993"/>
      <c r="DY10" s="993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</row>
    <row r="11" spans="1:357" ht="18.75">
      <c r="A11" s="101" t="s">
        <v>97</v>
      </c>
      <c r="B11" s="24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102"/>
      <c r="T11" s="102"/>
      <c r="U11" s="61"/>
      <c r="V11" s="61"/>
      <c r="W11" s="61"/>
      <c r="X11" s="61"/>
      <c r="Y11" s="1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96"/>
      <c r="AN11" s="61"/>
      <c r="AO11" s="61"/>
      <c r="AP11" s="61"/>
      <c r="AQ11" s="61"/>
      <c r="AR11" s="61"/>
      <c r="AS11" s="61"/>
      <c r="AT11" s="61"/>
      <c r="AU11" s="16"/>
      <c r="AV11" s="16"/>
      <c r="AW11" s="16"/>
      <c r="AX11" s="16"/>
      <c r="AY11" s="16"/>
      <c r="AZ11" s="36"/>
      <c r="BA11" s="12"/>
      <c r="BB11" s="103"/>
      <c r="BC11" s="12"/>
      <c r="BD11" s="12"/>
      <c r="BE11" s="12"/>
      <c r="BF11" s="12"/>
      <c r="BG11" s="104"/>
      <c r="BH11" s="104"/>
      <c r="BI11" s="104"/>
      <c r="BJ11" s="104"/>
      <c r="BK11" s="105"/>
      <c r="BL11" s="105"/>
      <c r="BM11" s="105"/>
      <c r="BN11" s="105"/>
      <c r="BO11" s="12"/>
      <c r="BP11" s="12"/>
      <c r="BQ11" s="12"/>
      <c r="BR11" s="12"/>
      <c r="BS11" s="12"/>
      <c r="BT11" s="12"/>
      <c r="BU11" s="104"/>
      <c r="BV11" s="104"/>
      <c r="BW11" s="104"/>
      <c r="BX11" s="104"/>
      <c r="BY11" s="105"/>
      <c r="BZ11" s="105"/>
      <c r="CA11" s="105"/>
      <c r="CB11" s="105"/>
      <c r="CC11" s="12"/>
      <c r="CD11" s="106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36"/>
      <c r="CV11" s="12"/>
      <c r="CW11" s="103"/>
      <c r="CX11" s="12"/>
      <c r="CY11" s="12"/>
      <c r="CZ11" s="12"/>
      <c r="DA11" s="12"/>
      <c r="DB11" s="104"/>
      <c r="DC11" s="104"/>
      <c r="DD11" s="104"/>
      <c r="DE11" s="104"/>
      <c r="DF11" s="105"/>
      <c r="DG11" s="105"/>
      <c r="DH11" s="105"/>
      <c r="DI11" s="105"/>
      <c r="DJ11" s="12"/>
      <c r="DK11" s="106"/>
      <c r="DL11" s="12"/>
      <c r="DM11" s="12"/>
      <c r="DN11" s="12"/>
      <c r="DO11" s="12"/>
      <c r="DP11" s="104"/>
      <c r="DQ11" s="104"/>
      <c r="DR11" s="104"/>
      <c r="DS11" s="104"/>
      <c r="DT11" s="105"/>
      <c r="DU11" s="105"/>
      <c r="DV11" s="105"/>
      <c r="DW11" s="105"/>
      <c r="DX11" s="19"/>
      <c r="DY11" s="107"/>
    </row>
    <row r="12" spans="1:357" s="2" customFormat="1" ht="45">
      <c r="A12" s="16" t="s">
        <v>9</v>
      </c>
      <c r="B12" s="60" t="s">
        <v>150</v>
      </c>
      <c r="C12" s="27">
        <v>11014</v>
      </c>
      <c r="D12" s="27">
        <v>11573.65</v>
      </c>
      <c r="E12" s="27">
        <f>D12</f>
        <v>11573.65</v>
      </c>
      <c r="F12" s="27">
        <v>11847.29</v>
      </c>
      <c r="G12" s="27">
        <f>F12</f>
        <v>11847.29</v>
      </c>
      <c r="H12" s="27">
        <v>12972.62</v>
      </c>
      <c r="I12" s="27" t="s">
        <v>146</v>
      </c>
      <c r="J12" s="27" t="s">
        <v>146</v>
      </c>
      <c r="K12" s="27">
        <f>C12*1.18</f>
        <v>12996.519999999999</v>
      </c>
      <c r="L12" s="27">
        <f t="shared" ref="L12:P13" si="0">D12*1.18</f>
        <v>13656.906999999999</v>
      </c>
      <c r="M12" s="27">
        <f t="shared" si="0"/>
        <v>13656.906999999999</v>
      </c>
      <c r="N12" s="27">
        <f t="shared" si="0"/>
        <v>13979.8022</v>
      </c>
      <c r="O12" s="27">
        <f t="shared" si="0"/>
        <v>13979.8022</v>
      </c>
      <c r="P12" s="27">
        <f t="shared" si="0"/>
        <v>15307.6916</v>
      </c>
      <c r="Q12" s="27" t="s">
        <v>146</v>
      </c>
      <c r="R12" s="27" t="s">
        <v>146</v>
      </c>
      <c r="S12" s="109" t="s">
        <v>208</v>
      </c>
      <c r="T12" s="109"/>
      <c r="U12" s="27">
        <v>1865</v>
      </c>
      <c r="V12" s="27">
        <v>1960</v>
      </c>
      <c r="W12" s="27">
        <f>U12</f>
        <v>1865</v>
      </c>
      <c r="X12" s="27">
        <f>V12</f>
        <v>1960</v>
      </c>
      <c r="Y12" s="110" t="str">
        <f>S12</f>
        <v>26.11.2015 № 296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111"/>
      <c r="AN12" s="27">
        <v>106.45</v>
      </c>
      <c r="AO12" s="27">
        <v>122.41</v>
      </c>
      <c r="AP12" s="27">
        <f>AO12</f>
        <v>122.41</v>
      </c>
      <c r="AQ12" s="27">
        <v>137.09</v>
      </c>
      <c r="AR12" s="27">
        <f>AQ12</f>
        <v>137.09</v>
      </c>
      <c r="AS12" s="27">
        <v>153.55000000000001</v>
      </c>
      <c r="AT12" s="27">
        <v>84</v>
      </c>
      <c r="AU12" s="112">
        <v>89</v>
      </c>
      <c r="AV12" s="112">
        <v>89</v>
      </c>
      <c r="AW12" s="16">
        <v>92.77</v>
      </c>
      <c r="AX12" s="16">
        <f>AW12</f>
        <v>92.77</v>
      </c>
      <c r="AY12" s="16">
        <v>97.45</v>
      </c>
      <c r="AZ12" s="110" t="str">
        <f>Y12</f>
        <v>26.11.2015 № 296</v>
      </c>
      <c r="BA12" s="12"/>
      <c r="BB12" s="103"/>
      <c r="BC12" s="27">
        <v>11014</v>
      </c>
      <c r="BD12" s="27">
        <v>106.45</v>
      </c>
      <c r="BE12" s="27">
        <v>1865</v>
      </c>
      <c r="BF12" s="27">
        <v>84</v>
      </c>
      <c r="BG12" s="113">
        <v>6.08E-2</v>
      </c>
      <c r="BH12" s="114">
        <v>197.39</v>
      </c>
      <c r="BI12" s="115"/>
      <c r="BJ12" s="115"/>
      <c r="BK12" s="116"/>
      <c r="BL12" s="116"/>
      <c r="BM12" s="116"/>
      <c r="BN12" s="116"/>
      <c r="BO12" s="110" t="s">
        <v>208</v>
      </c>
      <c r="BP12" s="117" t="s">
        <v>209</v>
      </c>
      <c r="BQ12" s="27">
        <v>11573.65</v>
      </c>
      <c r="BR12" s="27">
        <v>122.41</v>
      </c>
      <c r="BS12" s="27">
        <v>1960</v>
      </c>
      <c r="BT12" s="27">
        <v>89</v>
      </c>
      <c r="BU12" s="113">
        <v>6.08E-2</v>
      </c>
      <c r="BV12" s="114">
        <v>208.17</v>
      </c>
      <c r="BW12" s="115"/>
      <c r="BX12" s="115"/>
      <c r="BY12" s="116"/>
      <c r="BZ12" s="116"/>
      <c r="CA12" s="116"/>
      <c r="CB12" s="116"/>
      <c r="CC12" s="110" t="s">
        <v>208</v>
      </c>
      <c r="CD12" s="117" t="s">
        <v>209</v>
      </c>
      <c r="CE12" s="27">
        <v>11573.65</v>
      </c>
      <c r="CF12" s="27">
        <v>122.41</v>
      </c>
      <c r="CG12" s="27" t="s">
        <v>146</v>
      </c>
      <c r="CH12" s="27">
        <v>89</v>
      </c>
      <c r="CI12" s="27">
        <v>11847.29</v>
      </c>
      <c r="CJ12" s="27">
        <v>137.09</v>
      </c>
      <c r="CK12" s="27" t="s">
        <v>146</v>
      </c>
      <c r="CL12" s="27">
        <v>92.77</v>
      </c>
      <c r="CM12" s="27">
        <v>11847.29</v>
      </c>
      <c r="CN12" s="27">
        <v>137.09</v>
      </c>
      <c r="CO12" s="27" t="s">
        <v>146</v>
      </c>
      <c r="CP12" s="27">
        <v>92.77</v>
      </c>
      <c r="CQ12" s="27">
        <v>12972.62</v>
      </c>
      <c r="CR12" s="27">
        <v>153.55000000000001</v>
      </c>
      <c r="CS12" s="27" t="s">
        <v>146</v>
      </c>
      <c r="CT12" s="27">
        <v>97.45</v>
      </c>
      <c r="CU12" s="110" t="str">
        <f>AZ12</f>
        <v>26.11.2015 № 296</v>
      </c>
      <c r="CV12" s="12"/>
      <c r="CW12" s="103"/>
      <c r="CX12" s="12"/>
      <c r="CY12" s="12"/>
      <c r="CZ12" s="12"/>
      <c r="DA12" s="12"/>
      <c r="DB12" s="104"/>
      <c r="DC12" s="104"/>
      <c r="DD12" s="104"/>
      <c r="DE12" s="104"/>
      <c r="DF12" s="105"/>
      <c r="DG12" s="105"/>
      <c r="DH12" s="105"/>
      <c r="DI12" s="105"/>
      <c r="DJ12" s="12"/>
      <c r="DK12" s="106"/>
      <c r="DL12" s="12"/>
      <c r="DM12" s="12"/>
      <c r="DN12" s="12"/>
      <c r="DO12" s="12"/>
      <c r="DP12" s="104"/>
      <c r="DQ12" s="104"/>
      <c r="DR12" s="104"/>
      <c r="DS12" s="104"/>
      <c r="DT12" s="105"/>
      <c r="DU12" s="105"/>
      <c r="DV12" s="105"/>
      <c r="DW12" s="105"/>
      <c r="DX12" s="36"/>
      <c r="DY12" s="106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</row>
    <row r="13" spans="1:357" s="2" customFormat="1">
      <c r="A13" s="16" t="s">
        <v>10</v>
      </c>
      <c r="B13" s="24" t="s">
        <v>210</v>
      </c>
      <c r="C13" s="27">
        <v>33280</v>
      </c>
      <c r="D13" s="27">
        <v>36740.620000000003</v>
      </c>
      <c r="E13" s="27">
        <v>35407.29</v>
      </c>
      <c r="F13" s="27">
        <v>37785.49</v>
      </c>
      <c r="G13" s="27">
        <f>F13</f>
        <v>37785.49</v>
      </c>
      <c r="H13" s="27">
        <v>38314.639999999999</v>
      </c>
      <c r="I13" s="27" t="s">
        <v>146</v>
      </c>
      <c r="J13" s="27" t="s">
        <v>146</v>
      </c>
      <c r="K13" s="27">
        <f>C13*1.18</f>
        <v>39270.400000000001</v>
      </c>
      <c r="L13" s="27">
        <f t="shared" si="0"/>
        <v>43353.931600000004</v>
      </c>
      <c r="M13" s="27">
        <f t="shared" si="0"/>
        <v>41780.602200000001</v>
      </c>
      <c r="N13" s="27">
        <f t="shared" si="0"/>
        <v>44586.878199999992</v>
      </c>
      <c r="O13" s="27">
        <f t="shared" si="0"/>
        <v>44586.878199999992</v>
      </c>
      <c r="P13" s="27">
        <f t="shared" si="0"/>
        <v>45211.275199999996</v>
      </c>
      <c r="Q13" s="27" t="s">
        <v>146</v>
      </c>
      <c r="R13" s="27" t="s">
        <v>146</v>
      </c>
      <c r="S13" s="109" t="s">
        <v>211</v>
      </c>
      <c r="T13" s="109"/>
      <c r="U13" s="27">
        <v>0</v>
      </c>
      <c r="V13" s="27">
        <v>0</v>
      </c>
      <c r="W13" s="27">
        <v>0</v>
      </c>
      <c r="X13" s="27">
        <v>0</v>
      </c>
      <c r="Y13" s="110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111"/>
      <c r="AN13" s="27">
        <v>111.26</v>
      </c>
      <c r="AO13" s="27">
        <v>114.48</v>
      </c>
      <c r="AP13" s="27">
        <f>AO13</f>
        <v>114.48</v>
      </c>
      <c r="AQ13" s="27">
        <v>115.42</v>
      </c>
      <c r="AR13" s="27">
        <f>AQ13</f>
        <v>115.42</v>
      </c>
      <c r="AS13" s="27">
        <v>117.68</v>
      </c>
      <c r="AT13" s="27" t="s">
        <v>146</v>
      </c>
      <c r="AU13" s="16" t="s">
        <v>146</v>
      </c>
      <c r="AV13" s="16" t="s">
        <v>146</v>
      </c>
      <c r="AW13" s="16" t="s">
        <v>146</v>
      </c>
      <c r="AX13" s="16" t="s">
        <v>146</v>
      </c>
      <c r="AY13" s="16" t="s">
        <v>146</v>
      </c>
      <c r="AZ13" s="110" t="str">
        <f>S13</f>
        <v>01.12.2015 № 374</v>
      </c>
      <c r="BA13" s="12"/>
      <c r="BB13" s="103"/>
      <c r="BC13" s="27">
        <v>33280</v>
      </c>
      <c r="BD13" s="27">
        <v>111.26</v>
      </c>
      <c r="BE13" s="27" t="s">
        <v>146</v>
      </c>
      <c r="BF13" s="27" t="s">
        <v>146</v>
      </c>
      <c r="BG13" s="115"/>
      <c r="BH13" s="115"/>
      <c r="BI13" s="115"/>
      <c r="BJ13" s="115"/>
      <c r="BK13" s="116"/>
      <c r="BL13" s="116"/>
      <c r="BM13" s="116"/>
      <c r="BN13" s="116"/>
      <c r="BO13" s="110" t="s">
        <v>211</v>
      </c>
      <c r="BP13" s="27"/>
      <c r="BQ13" s="27">
        <f>D13</f>
        <v>36740.620000000003</v>
      </c>
      <c r="BR13" s="27">
        <f>AO13</f>
        <v>114.48</v>
      </c>
      <c r="BS13" s="27" t="s">
        <v>146</v>
      </c>
      <c r="BT13" s="27" t="s">
        <v>146</v>
      </c>
      <c r="BU13" s="115"/>
      <c r="BV13" s="115"/>
      <c r="BW13" s="115"/>
      <c r="BX13" s="115"/>
      <c r="BY13" s="116"/>
      <c r="BZ13" s="116"/>
      <c r="CA13" s="116"/>
      <c r="CB13" s="116"/>
      <c r="CC13" s="110" t="s">
        <v>211</v>
      </c>
      <c r="CD13" s="118"/>
      <c r="CE13" s="27">
        <v>35407.29</v>
      </c>
      <c r="CF13" s="27">
        <v>114.48</v>
      </c>
      <c r="CG13" s="27" t="s">
        <v>146</v>
      </c>
      <c r="CH13" s="27" t="s">
        <v>146</v>
      </c>
      <c r="CI13" s="27">
        <v>37785.49</v>
      </c>
      <c r="CJ13" s="27">
        <v>115.42</v>
      </c>
      <c r="CK13" s="27" t="s">
        <v>146</v>
      </c>
      <c r="CL13" s="27" t="s">
        <v>146</v>
      </c>
      <c r="CM13" s="27">
        <f>CI13</f>
        <v>37785.49</v>
      </c>
      <c r="CN13" s="27">
        <f>CJ13</f>
        <v>115.42</v>
      </c>
      <c r="CO13" s="27" t="s">
        <v>146</v>
      </c>
      <c r="CP13" s="27" t="s">
        <v>146</v>
      </c>
      <c r="CQ13" s="27">
        <v>38314.639999999999</v>
      </c>
      <c r="CR13" s="27">
        <v>117.68</v>
      </c>
      <c r="CS13" s="27" t="s">
        <v>146</v>
      </c>
      <c r="CT13" s="27" t="s">
        <v>146</v>
      </c>
      <c r="CU13" s="110" t="str">
        <f>AZ13</f>
        <v>01.12.2015 № 374</v>
      </c>
      <c r="CV13" s="12"/>
      <c r="CW13" s="103"/>
      <c r="CX13" s="12"/>
      <c r="CY13" s="12"/>
      <c r="CZ13" s="12"/>
      <c r="DA13" s="12"/>
      <c r="DB13" s="104"/>
      <c r="DC13" s="104"/>
      <c r="DD13" s="104"/>
      <c r="DE13" s="104"/>
      <c r="DF13" s="105"/>
      <c r="DG13" s="105"/>
      <c r="DH13" s="105"/>
      <c r="DI13" s="105"/>
      <c r="DJ13" s="12"/>
      <c r="DK13" s="106"/>
      <c r="DL13" s="12"/>
      <c r="DM13" s="12"/>
      <c r="DN13" s="12"/>
      <c r="DO13" s="12"/>
      <c r="DP13" s="104"/>
      <c r="DQ13" s="104"/>
      <c r="DR13" s="104"/>
      <c r="DS13" s="104"/>
      <c r="DT13" s="105"/>
      <c r="DU13" s="105"/>
      <c r="DV13" s="105"/>
      <c r="DW13" s="105"/>
      <c r="DX13" s="36"/>
      <c r="DY13" s="106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</row>
    <row r="14" spans="1:357" s="100" customFormat="1" ht="26.25">
      <c r="A14" s="993" t="s">
        <v>18</v>
      </c>
      <c r="B14" s="993"/>
      <c r="C14" s="993"/>
      <c r="D14" s="993"/>
      <c r="E14" s="993"/>
      <c r="F14" s="993"/>
      <c r="G14" s="993"/>
      <c r="H14" s="993"/>
      <c r="I14" s="993"/>
      <c r="J14" s="993"/>
      <c r="K14" s="993"/>
      <c r="L14" s="993"/>
      <c r="M14" s="993"/>
      <c r="N14" s="993"/>
      <c r="O14" s="993"/>
      <c r="P14" s="993"/>
      <c r="Q14" s="993"/>
      <c r="R14" s="993"/>
      <c r="S14" s="993"/>
      <c r="T14" s="993"/>
      <c r="U14" s="993"/>
      <c r="V14" s="993"/>
      <c r="W14" s="993"/>
      <c r="X14" s="993"/>
      <c r="Y14" s="993"/>
      <c r="Z14" s="993"/>
      <c r="AA14" s="993"/>
      <c r="AB14" s="993"/>
      <c r="AC14" s="993"/>
      <c r="AD14" s="993"/>
      <c r="AE14" s="993"/>
      <c r="AF14" s="993"/>
      <c r="AG14" s="993"/>
      <c r="AH14" s="993"/>
      <c r="AI14" s="993"/>
      <c r="AJ14" s="993"/>
      <c r="AK14" s="993"/>
      <c r="AL14" s="993"/>
      <c r="AM14" s="993"/>
      <c r="AN14" s="993"/>
      <c r="AO14" s="993"/>
      <c r="AP14" s="993"/>
      <c r="AQ14" s="993"/>
      <c r="AR14" s="993"/>
      <c r="AS14" s="993"/>
      <c r="AT14" s="993"/>
      <c r="AU14" s="993"/>
      <c r="AV14" s="993"/>
      <c r="AW14" s="993"/>
      <c r="AX14" s="993"/>
      <c r="AY14" s="993"/>
      <c r="AZ14" s="993"/>
      <c r="BA14" s="993"/>
      <c r="BB14" s="993"/>
      <c r="BC14" s="993"/>
      <c r="BD14" s="993"/>
      <c r="BE14" s="993"/>
      <c r="BF14" s="993"/>
      <c r="BG14" s="993"/>
      <c r="BH14" s="993"/>
      <c r="BI14" s="993"/>
      <c r="BJ14" s="993"/>
      <c r="BK14" s="993"/>
      <c r="BL14" s="993"/>
      <c r="BM14" s="993"/>
      <c r="BN14" s="993"/>
      <c r="BO14" s="993"/>
      <c r="BP14" s="993"/>
      <c r="BQ14" s="993"/>
      <c r="BR14" s="993"/>
      <c r="BS14" s="993"/>
      <c r="BT14" s="993"/>
      <c r="BU14" s="993"/>
      <c r="BV14" s="993"/>
      <c r="BW14" s="993"/>
      <c r="BX14" s="993"/>
      <c r="BY14" s="993"/>
      <c r="BZ14" s="993"/>
      <c r="CA14" s="993"/>
      <c r="CB14" s="993"/>
      <c r="CC14" s="993"/>
      <c r="CD14" s="993"/>
      <c r="CE14" s="993"/>
      <c r="CF14" s="993"/>
      <c r="CG14" s="993"/>
      <c r="CH14" s="993"/>
      <c r="CI14" s="993"/>
      <c r="CJ14" s="993"/>
      <c r="CK14" s="993"/>
      <c r="CL14" s="993"/>
      <c r="CM14" s="993"/>
      <c r="CN14" s="993"/>
      <c r="CO14" s="993"/>
      <c r="CP14" s="993"/>
      <c r="CQ14" s="993"/>
      <c r="CR14" s="993"/>
      <c r="CS14" s="993"/>
      <c r="CT14" s="993"/>
      <c r="CU14" s="993"/>
      <c r="CV14" s="993"/>
      <c r="CW14" s="993"/>
      <c r="CX14" s="993"/>
      <c r="CY14" s="993"/>
      <c r="CZ14" s="993"/>
      <c r="DA14" s="993"/>
      <c r="DB14" s="993"/>
      <c r="DC14" s="993"/>
      <c r="DD14" s="993"/>
      <c r="DE14" s="993"/>
      <c r="DF14" s="993"/>
      <c r="DG14" s="993"/>
      <c r="DH14" s="993"/>
      <c r="DI14" s="993"/>
      <c r="DJ14" s="993"/>
      <c r="DK14" s="993"/>
      <c r="DL14" s="993"/>
      <c r="DM14" s="993"/>
      <c r="DN14" s="993"/>
      <c r="DO14" s="993"/>
      <c r="DP14" s="993"/>
      <c r="DQ14" s="993"/>
      <c r="DR14" s="993"/>
      <c r="DS14" s="993"/>
      <c r="DT14" s="993"/>
      <c r="DU14" s="993"/>
      <c r="DV14" s="993"/>
      <c r="DW14" s="993"/>
      <c r="DX14" s="993"/>
      <c r="DY14" s="993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</row>
    <row r="15" spans="1:357" ht="18.75">
      <c r="A15" s="101" t="s">
        <v>31</v>
      </c>
      <c r="B15" s="24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02"/>
      <c r="T15" s="102"/>
      <c r="U15" s="61"/>
      <c r="V15" s="61"/>
      <c r="W15" s="61"/>
      <c r="X15" s="61"/>
      <c r="Y15" s="1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96"/>
      <c r="AN15" s="61"/>
      <c r="AO15" s="61"/>
      <c r="AP15" s="61"/>
      <c r="AQ15" s="61"/>
      <c r="AR15" s="61"/>
      <c r="AS15" s="61"/>
      <c r="AT15" s="61"/>
      <c r="AU15" s="16"/>
      <c r="AV15" s="16"/>
      <c r="AW15" s="16"/>
      <c r="AX15" s="16"/>
      <c r="AY15" s="16"/>
      <c r="AZ15" s="36"/>
      <c r="BA15" s="12"/>
      <c r="BB15" s="103"/>
      <c r="BC15" s="12"/>
      <c r="BD15" s="12"/>
      <c r="BE15" s="12"/>
      <c r="BF15" s="12"/>
      <c r="BG15" s="104"/>
      <c r="BH15" s="104"/>
      <c r="BI15" s="104"/>
      <c r="BJ15" s="104"/>
      <c r="BK15" s="105"/>
      <c r="BL15" s="105"/>
      <c r="BM15" s="105"/>
      <c r="BN15" s="105"/>
      <c r="BO15" s="12"/>
      <c r="BP15" s="12"/>
      <c r="BQ15" s="12"/>
      <c r="BR15" s="12"/>
      <c r="BS15" s="12"/>
      <c r="BT15" s="12"/>
      <c r="BU15" s="104"/>
      <c r="BV15" s="104"/>
      <c r="BW15" s="104"/>
      <c r="BX15" s="104"/>
      <c r="BY15" s="105"/>
      <c r="BZ15" s="105"/>
      <c r="CA15" s="105"/>
      <c r="CB15" s="105"/>
      <c r="CC15" s="12"/>
      <c r="CD15" s="106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36"/>
      <c r="CV15" s="12"/>
      <c r="CW15" s="103"/>
      <c r="CX15" s="12"/>
      <c r="CY15" s="12"/>
      <c r="CZ15" s="12"/>
      <c r="DA15" s="12"/>
      <c r="DB15" s="104"/>
      <c r="DC15" s="104"/>
      <c r="DD15" s="104"/>
      <c r="DE15" s="104"/>
      <c r="DF15" s="105"/>
      <c r="DG15" s="105"/>
      <c r="DH15" s="105"/>
      <c r="DI15" s="105"/>
      <c r="DJ15" s="12"/>
      <c r="DK15" s="106"/>
      <c r="DL15" s="12"/>
      <c r="DM15" s="12"/>
      <c r="DN15" s="12"/>
      <c r="DO15" s="12"/>
      <c r="DP15" s="104"/>
      <c r="DQ15" s="104"/>
      <c r="DR15" s="104"/>
      <c r="DS15" s="104"/>
      <c r="DT15" s="105"/>
      <c r="DU15" s="105"/>
      <c r="DV15" s="105"/>
      <c r="DW15" s="105"/>
      <c r="DX15" s="19"/>
      <c r="DY15" s="107"/>
    </row>
    <row r="16" spans="1:357" s="2" customFormat="1" ht="45">
      <c r="A16" s="58" t="s">
        <v>9</v>
      </c>
      <c r="B16" s="60" t="s">
        <v>212</v>
      </c>
      <c r="C16" s="118" t="s">
        <v>213</v>
      </c>
      <c r="D16" s="118" t="s">
        <v>214</v>
      </c>
      <c r="E16" s="118"/>
      <c r="F16" s="118"/>
      <c r="G16" s="118"/>
      <c r="H16" s="118"/>
      <c r="I16" s="27"/>
      <c r="J16" s="27"/>
      <c r="K16" s="118" t="s">
        <v>215</v>
      </c>
      <c r="L16" s="118" t="s">
        <v>216</v>
      </c>
      <c r="M16" s="118"/>
      <c r="N16" s="118"/>
      <c r="O16" s="118"/>
      <c r="P16" s="118"/>
      <c r="Q16" s="27" t="s">
        <v>217</v>
      </c>
      <c r="R16" s="27" t="s">
        <v>217</v>
      </c>
      <c r="S16" s="109" t="s">
        <v>218</v>
      </c>
      <c r="T16" s="109"/>
      <c r="U16" s="27">
        <v>970</v>
      </c>
      <c r="V16" s="27">
        <v>1040</v>
      </c>
      <c r="W16" s="27">
        <v>80.010000000000005</v>
      </c>
      <c r="X16" s="27">
        <v>86</v>
      </c>
      <c r="Y16" s="110" t="str">
        <f>S16</f>
        <v>27.11.2015 № 319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111"/>
      <c r="AN16" s="27">
        <v>0.99</v>
      </c>
      <c r="AO16" s="27">
        <v>1.03</v>
      </c>
      <c r="AP16" s="27"/>
      <c r="AQ16" s="27"/>
      <c r="AR16" s="27"/>
      <c r="AS16" s="27"/>
      <c r="AT16" s="27">
        <v>1.17</v>
      </c>
      <c r="AU16" s="16">
        <v>1.22</v>
      </c>
      <c r="AV16" s="16"/>
      <c r="AW16" s="16"/>
      <c r="AX16" s="16"/>
      <c r="AY16" s="16"/>
      <c r="AZ16" s="110" t="str">
        <f>Y16</f>
        <v>27.11.2015 № 319</v>
      </c>
      <c r="BA16" s="12"/>
      <c r="BB16" s="103"/>
      <c r="BC16" s="27">
        <v>1176</v>
      </c>
      <c r="BD16" s="27">
        <v>0.99</v>
      </c>
      <c r="BE16" s="27">
        <v>80.010000000000005</v>
      </c>
      <c r="BF16" s="27">
        <v>1.17</v>
      </c>
      <c r="BG16" s="115"/>
      <c r="BH16" s="115"/>
      <c r="BI16" s="115"/>
      <c r="BJ16" s="115"/>
      <c r="BK16" s="119">
        <v>6.59E-2</v>
      </c>
      <c r="BL16" s="120">
        <v>6.44</v>
      </c>
      <c r="BM16" s="119"/>
      <c r="BN16" s="121"/>
      <c r="BO16" s="110" t="s">
        <v>218</v>
      </c>
      <c r="BP16" s="117" t="s">
        <v>219</v>
      </c>
      <c r="BQ16" s="27">
        <v>1244</v>
      </c>
      <c r="BR16" s="27">
        <v>1.03</v>
      </c>
      <c r="BS16" s="27">
        <v>86</v>
      </c>
      <c r="BT16" s="27">
        <v>1.22</v>
      </c>
      <c r="BU16" s="115"/>
      <c r="BV16" s="115"/>
      <c r="BW16" s="115"/>
      <c r="BX16" s="115"/>
      <c r="BY16" s="119">
        <v>6.59E-2</v>
      </c>
      <c r="BZ16" s="120">
        <v>6.89</v>
      </c>
      <c r="CA16" s="116"/>
      <c r="CB16" s="116"/>
      <c r="CC16" s="110" t="s">
        <v>218</v>
      </c>
      <c r="CD16" s="117" t="s">
        <v>219</v>
      </c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110" t="str">
        <f>AZ16</f>
        <v>27.11.2015 № 319</v>
      </c>
      <c r="CV16" s="12"/>
      <c r="CW16" s="103"/>
      <c r="CX16" s="12"/>
      <c r="CY16" s="12"/>
      <c r="CZ16" s="12"/>
      <c r="DA16" s="12"/>
      <c r="DB16" s="104"/>
      <c r="DC16" s="104"/>
      <c r="DD16" s="104"/>
      <c r="DE16" s="104"/>
      <c r="DF16" s="105"/>
      <c r="DG16" s="105"/>
      <c r="DH16" s="105"/>
      <c r="DI16" s="105"/>
      <c r="DJ16" s="12"/>
      <c r="DK16" s="106"/>
      <c r="DL16" s="12"/>
      <c r="DM16" s="12"/>
      <c r="DN16" s="12"/>
      <c r="DO16" s="12"/>
      <c r="DP16" s="104"/>
      <c r="DQ16" s="104"/>
      <c r="DR16" s="104"/>
      <c r="DS16" s="104"/>
      <c r="DT16" s="105"/>
      <c r="DU16" s="105"/>
      <c r="DV16" s="105"/>
      <c r="DW16" s="105"/>
      <c r="DX16" s="36"/>
      <c r="DY16" s="106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</row>
    <row r="17" spans="1:356" s="2" customFormat="1" ht="18.75">
      <c r="A17" s="122" t="s">
        <v>32</v>
      </c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109"/>
      <c r="T17" s="109"/>
      <c r="U17" s="27"/>
      <c r="V17" s="27"/>
      <c r="W17" s="27"/>
      <c r="X17" s="27"/>
      <c r="Y17" s="110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111"/>
      <c r="AN17" s="27"/>
      <c r="AO17" s="27"/>
      <c r="AP17" s="27"/>
      <c r="AQ17" s="27"/>
      <c r="AR17" s="27"/>
      <c r="AS17" s="27"/>
      <c r="AT17" s="27"/>
      <c r="AU17" s="16"/>
      <c r="AV17" s="16"/>
      <c r="AW17" s="16"/>
      <c r="AX17" s="16"/>
      <c r="AY17" s="16"/>
      <c r="AZ17" s="110"/>
      <c r="BA17" s="12"/>
      <c r="BB17" s="103"/>
      <c r="BC17" s="12"/>
      <c r="BD17" s="12"/>
      <c r="BE17" s="12"/>
      <c r="BF17" s="12"/>
      <c r="BG17" s="104"/>
      <c r="BH17" s="104"/>
      <c r="BI17" s="104"/>
      <c r="BJ17" s="104"/>
      <c r="BK17" s="123"/>
      <c r="BL17" s="121"/>
      <c r="BM17" s="123"/>
      <c r="BN17" s="121"/>
      <c r="BO17" s="110"/>
      <c r="BP17" s="117"/>
      <c r="BQ17" s="12"/>
      <c r="BR17" s="12"/>
      <c r="BS17" s="12"/>
      <c r="BT17" s="12"/>
      <c r="BU17" s="104"/>
      <c r="BV17" s="104"/>
      <c r="BW17" s="104"/>
      <c r="BX17" s="104"/>
      <c r="BY17" s="123"/>
      <c r="BZ17" s="121"/>
      <c r="CA17" s="105"/>
      <c r="CB17" s="105"/>
      <c r="CC17" s="110"/>
      <c r="CD17" s="117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10"/>
      <c r="CV17" s="12"/>
      <c r="CW17" s="103"/>
      <c r="CX17" s="12"/>
      <c r="CY17" s="12"/>
      <c r="CZ17" s="12"/>
      <c r="DA17" s="12"/>
      <c r="DB17" s="104"/>
      <c r="DC17" s="104"/>
      <c r="DD17" s="104"/>
      <c r="DE17" s="104"/>
      <c r="DF17" s="105"/>
      <c r="DG17" s="105"/>
      <c r="DH17" s="105"/>
      <c r="DI17" s="105"/>
      <c r="DJ17" s="12"/>
      <c r="DK17" s="106"/>
      <c r="DL17" s="12"/>
      <c r="DM17" s="12"/>
      <c r="DN17" s="12"/>
      <c r="DO17" s="12"/>
      <c r="DP17" s="104"/>
      <c r="DQ17" s="104"/>
      <c r="DR17" s="104"/>
      <c r="DS17" s="104"/>
      <c r="DT17" s="105"/>
      <c r="DU17" s="105"/>
      <c r="DV17" s="105"/>
      <c r="DW17" s="105"/>
      <c r="DX17" s="36"/>
      <c r="DY17" s="106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</row>
    <row r="18" spans="1:356" s="2" customFormat="1" ht="45">
      <c r="A18" s="16" t="s">
        <v>9</v>
      </c>
      <c r="B18" s="24" t="s">
        <v>212</v>
      </c>
      <c r="C18" s="118" t="str">
        <f>C16</f>
        <v>1176,00 (коллектора - 708,95)</v>
      </c>
      <c r="D18" s="118" t="str">
        <f>D16</f>
        <v>1244,00  (коллектора - 750,43)</v>
      </c>
      <c r="E18" s="27"/>
      <c r="F18" s="27"/>
      <c r="G18" s="27"/>
      <c r="H18" s="27"/>
      <c r="I18" s="27"/>
      <c r="J18" s="27"/>
      <c r="K18" s="118" t="str">
        <f>K16</f>
        <v>1387,68 (коллектора - 836,56)</v>
      </c>
      <c r="L18" s="118" t="str">
        <f>L16</f>
        <v>1467,92 (коллектора - 885,51)</v>
      </c>
      <c r="M18" s="27"/>
      <c r="N18" s="27"/>
      <c r="O18" s="27"/>
      <c r="P18" s="27"/>
      <c r="Q18" s="27" t="s">
        <v>217</v>
      </c>
      <c r="R18" s="27" t="s">
        <v>217</v>
      </c>
      <c r="S18" s="109" t="s">
        <v>218</v>
      </c>
      <c r="T18" s="109"/>
      <c r="U18" s="27">
        <f>U16</f>
        <v>970</v>
      </c>
      <c r="V18" s="27">
        <f>V16</f>
        <v>1040</v>
      </c>
      <c r="W18" s="27">
        <f>W16</f>
        <v>80.010000000000005</v>
      </c>
      <c r="X18" s="27">
        <f>X16</f>
        <v>86</v>
      </c>
      <c r="Y18" s="110" t="str">
        <f>S18</f>
        <v>27.11.2015 № 319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111"/>
      <c r="AN18" s="27">
        <f>AN16</f>
        <v>0.99</v>
      </c>
      <c r="AO18" s="27">
        <f>AO16</f>
        <v>1.03</v>
      </c>
      <c r="AP18" s="27"/>
      <c r="AQ18" s="27"/>
      <c r="AR18" s="27"/>
      <c r="AS18" s="27"/>
      <c r="AT18" s="27">
        <f>AT16</f>
        <v>1.17</v>
      </c>
      <c r="AU18" s="27">
        <f>AU16</f>
        <v>1.22</v>
      </c>
      <c r="AV18" s="16"/>
      <c r="AW18" s="16"/>
      <c r="AX18" s="16"/>
      <c r="AY18" s="16"/>
      <c r="AZ18" s="110" t="str">
        <f>Y18</f>
        <v>27.11.2015 № 319</v>
      </c>
      <c r="BA18" s="12"/>
      <c r="BB18" s="103"/>
      <c r="BC18" s="27">
        <v>1176</v>
      </c>
      <c r="BD18" s="27">
        <v>0.99</v>
      </c>
      <c r="BE18" s="27">
        <v>80.010000000000005</v>
      </c>
      <c r="BF18" s="27">
        <v>1.17</v>
      </c>
      <c r="BG18" s="115"/>
      <c r="BH18" s="115"/>
      <c r="BI18" s="115"/>
      <c r="BJ18" s="115"/>
      <c r="BK18" s="119">
        <v>6.59E-2</v>
      </c>
      <c r="BL18" s="120">
        <v>6.44</v>
      </c>
      <c r="BM18" s="123"/>
      <c r="BN18" s="121"/>
      <c r="BO18" s="110" t="s">
        <v>218</v>
      </c>
      <c r="BP18" s="117" t="s">
        <v>220</v>
      </c>
      <c r="BQ18" s="27">
        <v>1244</v>
      </c>
      <c r="BR18" s="27">
        <v>1.03</v>
      </c>
      <c r="BS18" s="27">
        <v>86</v>
      </c>
      <c r="BT18" s="27">
        <v>1.22</v>
      </c>
      <c r="BU18" s="115"/>
      <c r="BV18" s="115"/>
      <c r="BW18" s="115"/>
      <c r="BX18" s="115"/>
      <c r="BY18" s="119">
        <v>6.59E-2</v>
      </c>
      <c r="BZ18" s="120">
        <v>6.89</v>
      </c>
      <c r="CA18" s="116"/>
      <c r="CB18" s="116"/>
      <c r="CC18" s="110" t="s">
        <v>218</v>
      </c>
      <c r="CD18" s="117" t="s">
        <v>220</v>
      </c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10" t="str">
        <f>AZ18</f>
        <v>27.11.2015 № 319</v>
      </c>
      <c r="CV18" s="12"/>
      <c r="CW18" s="103"/>
      <c r="CX18" s="12"/>
      <c r="CY18" s="12"/>
      <c r="CZ18" s="12"/>
      <c r="DA18" s="12"/>
      <c r="DB18" s="104"/>
      <c r="DC18" s="104"/>
      <c r="DD18" s="104"/>
      <c r="DE18" s="104"/>
      <c r="DF18" s="105"/>
      <c r="DG18" s="105"/>
      <c r="DH18" s="105"/>
      <c r="DI18" s="105"/>
      <c r="DJ18" s="12"/>
      <c r="DK18" s="106"/>
      <c r="DL18" s="12"/>
      <c r="DM18" s="12"/>
      <c r="DN18" s="12"/>
      <c r="DO18" s="12"/>
      <c r="DP18" s="104"/>
      <c r="DQ18" s="104"/>
      <c r="DR18" s="104"/>
      <c r="DS18" s="104"/>
      <c r="DT18" s="105"/>
      <c r="DU18" s="105"/>
      <c r="DV18" s="105"/>
      <c r="DW18" s="105"/>
      <c r="DX18" s="36"/>
      <c r="DY18" s="106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</row>
    <row r="19" spans="1:356" s="100" customFormat="1" ht="26.25">
      <c r="A19" s="993" t="s">
        <v>11</v>
      </c>
      <c r="B19" s="993"/>
      <c r="C19" s="993"/>
      <c r="D19" s="993"/>
      <c r="E19" s="993"/>
      <c r="F19" s="993"/>
      <c r="G19" s="993"/>
      <c r="H19" s="993"/>
      <c r="I19" s="993"/>
      <c r="J19" s="993"/>
      <c r="K19" s="993"/>
      <c r="L19" s="993"/>
      <c r="M19" s="993"/>
      <c r="N19" s="993"/>
      <c r="O19" s="993"/>
      <c r="P19" s="993"/>
      <c r="Q19" s="993"/>
      <c r="R19" s="993"/>
      <c r="S19" s="993"/>
      <c r="T19" s="993"/>
      <c r="U19" s="993"/>
      <c r="V19" s="993"/>
      <c r="W19" s="993"/>
      <c r="X19" s="993"/>
      <c r="Y19" s="993"/>
      <c r="Z19" s="993"/>
      <c r="AA19" s="993"/>
      <c r="AB19" s="993"/>
      <c r="AC19" s="993"/>
      <c r="AD19" s="993"/>
      <c r="AE19" s="993"/>
      <c r="AF19" s="993"/>
      <c r="AG19" s="993"/>
      <c r="AH19" s="993"/>
      <c r="AI19" s="993"/>
      <c r="AJ19" s="993"/>
      <c r="AK19" s="993"/>
      <c r="AL19" s="993"/>
      <c r="AM19" s="993"/>
      <c r="AN19" s="993"/>
      <c r="AO19" s="993"/>
      <c r="AP19" s="993"/>
      <c r="AQ19" s="993"/>
      <c r="AR19" s="993"/>
      <c r="AS19" s="993"/>
      <c r="AT19" s="993"/>
      <c r="AU19" s="993"/>
      <c r="AV19" s="993"/>
      <c r="AW19" s="993"/>
      <c r="AX19" s="993"/>
      <c r="AY19" s="993"/>
      <c r="AZ19" s="993"/>
      <c r="BA19" s="993"/>
      <c r="BB19" s="993"/>
      <c r="BC19" s="993"/>
      <c r="BD19" s="993"/>
      <c r="BE19" s="993"/>
      <c r="BF19" s="993"/>
      <c r="BG19" s="993"/>
      <c r="BH19" s="993"/>
      <c r="BI19" s="993"/>
      <c r="BJ19" s="993"/>
      <c r="BK19" s="993"/>
      <c r="BL19" s="993"/>
      <c r="BM19" s="993"/>
      <c r="BN19" s="993"/>
      <c r="BO19" s="993"/>
      <c r="BP19" s="993"/>
      <c r="BQ19" s="993"/>
      <c r="BR19" s="993"/>
      <c r="BS19" s="993"/>
      <c r="BT19" s="993"/>
      <c r="BU19" s="993"/>
      <c r="BV19" s="993"/>
      <c r="BW19" s="993"/>
      <c r="BX19" s="993"/>
      <c r="BY19" s="993"/>
      <c r="BZ19" s="993"/>
      <c r="CA19" s="993"/>
      <c r="CB19" s="993"/>
      <c r="CC19" s="993"/>
      <c r="CD19" s="993"/>
      <c r="CE19" s="993"/>
      <c r="CF19" s="993"/>
      <c r="CG19" s="993"/>
      <c r="CH19" s="993"/>
      <c r="CI19" s="993"/>
      <c r="CJ19" s="993"/>
      <c r="CK19" s="993"/>
      <c r="CL19" s="993"/>
      <c r="CM19" s="993"/>
      <c r="CN19" s="993"/>
      <c r="CO19" s="993"/>
      <c r="CP19" s="993"/>
      <c r="CQ19" s="993"/>
      <c r="CR19" s="993"/>
      <c r="CS19" s="993"/>
      <c r="CT19" s="993"/>
      <c r="CU19" s="993"/>
      <c r="CV19" s="993"/>
      <c r="CW19" s="993"/>
      <c r="CX19" s="993"/>
      <c r="CY19" s="993"/>
      <c r="CZ19" s="993"/>
      <c r="DA19" s="993"/>
      <c r="DB19" s="993"/>
      <c r="DC19" s="993"/>
      <c r="DD19" s="993"/>
      <c r="DE19" s="993"/>
      <c r="DF19" s="993"/>
      <c r="DG19" s="993"/>
      <c r="DH19" s="993"/>
      <c r="DI19" s="993"/>
      <c r="DJ19" s="993"/>
      <c r="DK19" s="993"/>
      <c r="DL19" s="993"/>
      <c r="DM19" s="993"/>
      <c r="DN19" s="993"/>
      <c r="DO19" s="993"/>
      <c r="DP19" s="993"/>
      <c r="DQ19" s="993"/>
      <c r="DR19" s="993"/>
      <c r="DS19" s="993"/>
      <c r="DT19" s="993"/>
      <c r="DU19" s="993"/>
      <c r="DV19" s="993"/>
      <c r="DW19" s="993"/>
      <c r="DX19" s="993"/>
      <c r="DY19" s="993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  <c r="LL19" s="99"/>
      <c r="LM19" s="99"/>
      <c r="LN19" s="99"/>
      <c r="LO19" s="99"/>
      <c r="LP19" s="99"/>
      <c r="LQ19" s="99"/>
      <c r="LR19" s="99"/>
      <c r="LS19" s="99"/>
      <c r="LT19" s="99"/>
      <c r="LU19" s="99"/>
      <c r="LV19" s="99"/>
      <c r="LW19" s="99"/>
      <c r="LX19" s="99"/>
      <c r="LY19" s="99"/>
      <c r="LZ19" s="99"/>
      <c r="MA19" s="99"/>
      <c r="MB19" s="99"/>
      <c r="MC19" s="99"/>
      <c r="MD19" s="99"/>
      <c r="ME19" s="99"/>
      <c r="MF19" s="99"/>
      <c r="MG19" s="99"/>
      <c r="MH19" s="99"/>
      <c r="MI19" s="99"/>
      <c r="MJ19" s="99"/>
      <c r="MK19" s="99"/>
      <c r="ML19" s="99"/>
      <c r="MM19" s="99"/>
      <c r="MN19" s="99"/>
      <c r="MO19" s="99"/>
      <c r="MP19" s="99"/>
      <c r="MQ19" s="99"/>
      <c r="MR19" s="99"/>
    </row>
    <row r="20" spans="1:356" s="132" customFormat="1" ht="45">
      <c r="A20" s="27" t="s">
        <v>9</v>
      </c>
      <c r="B20" s="124" t="s">
        <v>221</v>
      </c>
      <c r="C20" s="118" t="s">
        <v>222</v>
      </c>
      <c r="D20" s="118" t="s">
        <v>223</v>
      </c>
      <c r="E20" s="118" t="s">
        <v>224</v>
      </c>
      <c r="F20" s="118" t="s">
        <v>225</v>
      </c>
      <c r="G20" s="118" t="s">
        <v>225</v>
      </c>
      <c r="H20" s="118" t="s">
        <v>226</v>
      </c>
      <c r="I20" s="118" t="s">
        <v>146</v>
      </c>
      <c r="J20" s="118" t="s">
        <v>146</v>
      </c>
      <c r="K20" s="27">
        <v>8244.42</v>
      </c>
      <c r="L20" s="27">
        <v>9350.26</v>
      </c>
      <c r="M20" s="27">
        <v>8856.68</v>
      </c>
      <c r="N20" s="27">
        <v>9365.49</v>
      </c>
      <c r="O20" s="27">
        <f>N20</f>
        <v>9365.49</v>
      </c>
      <c r="P20" s="27">
        <v>9886.9699999999993</v>
      </c>
      <c r="Q20" s="27" t="s">
        <v>146</v>
      </c>
      <c r="R20" s="27" t="s">
        <v>146</v>
      </c>
      <c r="S20" s="109" t="s">
        <v>227</v>
      </c>
      <c r="T20" s="109"/>
      <c r="U20" s="27">
        <v>3960</v>
      </c>
      <c r="V20" s="27">
        <v>4160</v>
      </c>
      <c r="W20" s="27">
        <f>U20</f>
        <v>3960</v>
      </c>
      <c r="X20" s="27">
        <f>V20</f>
        <v>4160</v>
      </c>
      <c r="Y20" s="125" t="str">
        <f>S20</f>
        <v>01.12.2015 № 375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111"/>
      <c r="AN20" s="118" t="s">
        <v>228</v>
      </c>
      <c r="AO20" s="118" t="s">
        <v>229</v>
      </c>
      <c r="AP20" s="118" t="s">
        <v>230</v>
      </c>
      <c r="AQ20" s="118" t="s">
        <v>231</v>
      </c>
      <c r="AR20" s="118" t="s">
        <v>231</v>
      </c>
      <c r="AS20" s="118" t="s">
        <v>232</v>
      </c>
      <c r="AT20" s="27">
        <v>32.46</v>
      </c>
      <c r="AU20" s="27">
        <v>34</v>
      </c>
      <c r="AV20" s="27" t="s">
        <v>146</v>
      </c>
      <c r="AW20" s="27" t="s">
        <v>146</v>
      </c>
      <c r="AX20" s="27" t="s">
        <v>146</v>
      </c>
      <c r="AY20" s="27" t="s">
        <v>146</v>
      </c>
      <c r="AZ20" s="110" t="s">
        <v>227</v>
      </c>
      <c r="BA20" s="126"/>
      <c r="BB20" s="127"/>
      <c r="BC20" s="27">
        <v>6986.8</v>
      </c>
      <c r="BD20" s="27">
        <v>59</v>
      </c>
      <c r="BE20" s="27">
        <v>3960</v>
      </c>
      <c r="BF20" s="27">
        <v>32.46</v>
      </c>
      <c r="BG20" s="115"/>
      <c r="BH20" s="115"/>
      <c r="BI20" s="115"/>
      <c r="BJ20" s="115"/>
      <c r="BK20" s="119">
        <v>6.1499999999999999E-2</v>
      </c>
      <c r="BL20" s="128">
        <v>276</v>
      </c>
      <c r="BM20" s="119"/>
      <c r="BN20" s="116"/>
      <c r="BO20" s="110" t="s">
        <v>227</v>
      </c>
      <c r="BP20" s="129" t="s">
        <v>233</v>
      </c>
      <c r="BQ20" s="27">
        <v>7923.95</v>
      </c>
      <c r="BR20" s="27">
        <v>59.32</v>
      </c>
      <c r="BS20" s="27">
        <v>4160</v>
      </c>
      <c r="BT20" s="27">
        <v>34</v>
      </c>
      <c r="BU20" s="115"/>
      <c r="BV20" s="115"/>
      <c r="BW20" s="115"/>
      <c r="BX20" s="115"/>
      <c r="BY20" s="119">
        <v>6.1499999999999999E-2</v>
      </c>
      <c r="BZ20" s="128">
        <v>289.83999999999997</v>
      </c>
      <c r="CA20" s="116"/>
      <c r="CB20" s="116"/>
      <c r="CC20" s="110" t="s">
        <v>227</v>
      </c>
      <c r="CD20" s="129" t="s">
        <v>233</v>
      </c>
      <c r="CE20" s="27">
        <v>7505.66</v>
      </c>
      <c r="CF20" s="27">
        <v>59.32</v>
      </c>
      <c r="CG20" s="27" t="s">
        <v>146</v>
      </c>
      <c r="CH20" s="27" t="s">
        <v>146</v>
      </c>
      <c r="CI20" s="27">
        <v>7936.86</v>
      </c>
      <c r="CJ20" s="27">
        <v>63.09</v>
      </c>
      <c r="CK20" s="27" t="s">
        <v>146</v>
      </c>
      <c r="CL20" s="27" t="s">
        <v>146</v>
      </c>
      <c r="CM20" s="27">
        <v>7936.86</v>
      </c>
      <c r="CN20" s="27">
        <v>63.09</v>
      </c>
      <c r="CO20" s="27" t="s">
        <v>146</v>
      </c>
      <c r="CP20" s="27" t="s">
        <v>146</v>
      </c>
      <c r="CQ20" s="27">
        <v>8378.7900000000009</v>
      </c>
      <c r="CR20" s="27">
        <v>63.37</v>
      </c>
      <c r="CS20" s="27" t="s">
        <v>146</v>
      </c>
      <c r="CT20" s="27" t="s">
        <v>146</v>
      </c>
      <c r="CU20" s="110" t="str">
        <f>AZ20</f>
        <v>01.12.2015 № 375</v>
      </c>
      <c r="CV20" s="126"/>
      <c r="CW20" s="127"/>
      <c r="CX20" s="27"/>
      <c r="CY20" s="27"/>
      <c r="CZ20" s="27"/>
      <c r="DA20" s="27"/>
      <c r="DB20" s="115"/>
      <c r="DC20" s="115"/>
      <c r="DD20" s="115"/>
      <c r="DE20" s="115"/>
      <c r="DF20" s="116"/>
      <c r="DG20" s="116"/>
      <c r="DH20" s="116"/>
      <c r="DI20" s="116"/>
      <c r="DJ20" s="27"/>
      <c r="DK20" s="118"/>
      <c r="DL20" s="27"/>
      <c r="DM20" s="27"/>
      <c r="DN20" s="27"/>
      <c r="DO20" s="27"/>
      <c r="DP20" s="115"/>
      <c r="DQ20" s="115"/>
      <c r="DR20" s="115"/>
      <c r="DS20" s="115"/>
      <c r="DT20" s="116"/>
      <c r="DU20" s="116"/>
      <c r="DV20" s="116"/>
      <c r="DW20" s="116"/>
      <c r="DX20" s="110"/>
      <c r="DY20" s="130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  <c r="IW20" s="131"/>
      <c r="IX20" s="131"/>
      <c r="IY20" s="131"/>
      <c r="IZ20" s="131"/>
      <c r="JA20" s="131"/>
      <c r="JB20" s="131"/>
      <c r="JC20" s="131"/>
      <c r="JD20" s="131"/>
      <c r="JE20" s="131"/>
      <c r="JF20" s="131"/>
      <c r="JG20" s="131"/>
      <c r="JH20" s="131"/>
      <c r="JI20" s="131"/>
      <c r="JJ20" s="131"/>
      <c r="JK20" s="131"/>
      <c r="JL20" s="131"/>
      <c r="JM20" s="131"/>
      <c r="JN20" s="131"/>
      <c r="JO20" s="131"/>
      <c r="JP20" s="131"/>
      <c r="JQ20" s="131"/>
      <c r="JR20" s="131"/>
      <c r="JS20" s="131"/>
      <c r="JT20" s="131"/>
      <c r="JU20" s="131"/>
      <c r="JV20" s="131"/>
      <c r="JW20" s="131"/>
      <c r="JX20" s="131"/>
      <c r="JY20" s="131"/>
      <c r="JZ20" s="131"/>
      <c r="KA20" s="131"/>
      <c r="KB20" s="131"/>
      <c r="KC20" s="131"/>
      <c r="KD20" s="131"/>
      <c r="KE20" s="131"/>
      <c r="KF20" s="131"/>
      <c r="KG20" s="131"/>
      <c r="KH20" s="131"/>
      <c r="KI20" s="131"/>
      <c r="KJ20" s="131"/>
      <c r="KK20" s="131"/>
      <c r="KL20" s="131"/>
      <c r="KM20" s="131"/>
      <c r="KN20" s="131"/>
      <c r="KO20" s="131"/>
      <c r="KP20" s="131"/>
      <c r="KQ20" s="131"/>
      <c r="KR20" s="131"/>
      <c r="KS20" s="131"/>
      <c r="KT20" s="131"/>
      <c r="KU20" s="131"/>
      <c r="KV20" s="131"/>
      <c r="KW20" s="131"/>
      <c r="KX20" s="131"/>
      <c r="KY20" s="131"/>
      <c r="KZ20" s="131"/>
      <c r="LA20" s="131"/>
      <c r="LB20" s="131"/>
      <c r="LC20" s="131"/>
      <c r="LD20" s="131"/>
      <c r="LE20" s="131"/>
      <c r="LF20" s="131"/>
      <c r="LG20" s="131"/>
      <c r="LH20" s="131"/>
      <c r="LI20" s="131"/>
      <c r="LJ20" s="131"/>
      <c r="LK20" s="131"/>
      <c r="LL20" s="131"/>
      <c r="LM20" s="131"/>
      <c r="LN20" s="131"/>
      <c r="LO20" s="131"/>
      <c r="LP20" s="131"/>
      <c r="LQ20" s="131"/>
      <c r="LR20" s="131"/>
      <c r="LS20" s="131"/>
      <c r="LT20" s="131"/>
      <c r="LU20" s="131"/>
      <c r="LV20" s="131"/>
      <c r="LW20" s="131"/>
      <c r="LX20" s="131"/>
      <c r="LY20" s="131"/>
      <c r="LZ20" s="131"/>
      <c r="MA20" s="131"/>
      <c r="MB20" s="131"/>
      <c r="MC20" s="131"/>
      <c r="MD20" s="131"/>
      <c r="ME20" s="131"/>
      <c r="MF20" s="131"/>
      <c r="MG20" s="131"/>
      <c r="MH20" s="131"/>
      <c r="MI20" s="131"/>
      <c r="MJ20" s="131"/>
      <c r="MK20" s="131"/>
      <c r="ML20" s="131"/>
      <c r="MM20" s="131"/>
      <c r="MN20" s="131"/>
      <c r="MO20" s="131"/>
      <c r="MP20" s="131"/>
      <c r="MQ20" s="131"/>
      <c r="MR20" s="131"/>
    </row>
    <row r="21" spans="1:356" s="144" customFormat="1" ht="45">
      <c r="A21" s="49" t="s">
        <v>10</v>
      </c>
      <c r="B21" s="133" t="s">
        <v>234</v>
      </c>
      <c r="C21" s="49">
        <v>4920</v>
      </c>
      <c r="D21" s="49">
        <v>5183.16</v>
      </c>
      <c r="E21" s="49">
        <f>D21</f>
        <v>5183.16</v>
      </c>
      <c r="F21" s="49">
        <v>5480.8</v>
      </c>
      <c r="G21" s="49">
        <f>F21</f>
        <v>5480.8</v>
      </c>
      <c r="H21" s="49">
        <v>5744.04</v>
      </c>
      <c r="I21" s="49" t="s">
        <v>146</v>
      </c>
      <c r="J21" s="49" t="s">
        <v>146</v>
      </c>
      <c r="K21" s="27">
        <f>C21*1.18</f>
        <v>5805.5999999999995</v>
      </c>
      <c r="L21" s="27">
        <f>D21*1.18</f>
        <v>6116.1287999999995</v>
      </c>
      <c r="M21" s="27">
        <f>E21*1.18</f>
        <v>6116.1287999999995</v>
      </c>
      <c r="N21" s="27">
        <f>F21*1.18</f>
        <v>6467.3440000000001</v>
      </c>
      <c r="O21" s="27">
        <f>G21*1.18</f>
        <v>6467.3440000000001</v>
      </c>
      <c r="P21" s="27">
        <v>6777.96</v>
      </c>
      <c r="Q21" s="27" t="s">
        <v>146</v>
      </c>
      <c r="R21" s="27" t="s">
        <v>146</v>
      </c>
      <c r="S21" s="134" t="s">
        <v>235</v>
      </c>
      <c r="T21" s="134"/>
      <c r="U21" s="49">
        <v>4010</v>
      </c>
      <c r="V21" s="49">
        <v>4235</v>
      </c>
      <c r="W21" s="49">
        <f>U21</f>
        <v>4010</v>
      </c>
      <c r="X21" s="49">
        <f>V21</f>
        <v>4235</v>
      </c>
      <c r="Y21" s="125" t="str">
        <f>S21</f>
        <v>30.11.2015 № 324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5"/>
      <c r="AN21" s="49">
        <v>25.81</v>
      </c>
      <c r="AO21" s="49">
        <v>27.37</v>
      </c>
      <c r="AP21" s="49">
        <f>AO21</f>
        <v>27.37</v>
      </c>
      <c r="AQ21" s="49">
        <v>28.84</v>
      </c>
      <c r="AR21" s="49">
        <f>AQ21</f>
        <v>28.84</v>
      </c>
      <c r="AS21" s="49">
        <v>30.3</v>
      </c>
      <c r="AT21" s="49">
        <f t="shared" ref="AT21:AY21" si="1">AN21*1.18</f>
        <v>30.455799999999996</v>
      </c>
      <c r="AU21" s="49">
        <f t="shared" si="1"/>
        <v>32.296599999999998</v>
      </c>
      <c r="AV21" s="49">
        <f t="shared" si="1"/>
        <v>32.296599999999998</v>
      </c>
      <c r="AW21" s="49">
        <f t="shared" si="1"/>
        <v>34.031199999999998</v>
      </c>
      <c r="AX21" s="49">
        <f t="shared" si="1"/>
        <v>34.031199999999998</v>
      </c>
      <c r="AY21" s="49">
        <f t="shared" si="1"/>
        <v>35.753999999999998</v>
      </c>
      <c r="AZ21" s="110" t="str">
        <f>Y21</f>
        <v>30.11.2015 № 324</v>
      </c>
      <c r="BA21" s="136"/>
      <c r="BB21" s="137"/>
      <c r="BC21" s="49">
        <v>4920</v>
      </c>
      <c r="BD21" s="49">
        <v>25.81</v>
      </c>
      <c r="BE21" s="49">
        <v>4010</v>
      </c>
      <c r="BF21" s="49">
        <v>30.46</v>
      </c>
      <c r="BG21" s="138"/>
      <c r="BH21" s="138"/>
      <c r="BI21" s="138"/>
      <c r="BJ21" s="138"/>
      <c r="BK21" s="119">
        <v>6.08E-2</v>
      </c>
      <c r="BL21" s="128">
        <v>270.68</v>
      </c>
      <c r="BM21" s="119"/>
      <c r="BN21" s="139"/>
      <c r="BO21" s="110" t="s">
        <v>235</v>
      </c>
      <c r="BP21" s="129" t="s">
        <v>236</v>
      </c>
      <c r="BQ21" s="125">
        <v>5183.16</v>
      </c>
      <c r="BR21" s="125">
        <v>27.37</v>
      </c>
      <c r="BS21" s="125">
        <v>4235</v>
      </c>
      <c r="BT21" s="125">
        <v>32.299999999999997</v>
      </c>
      <c r="BU21" s="140"/>
      <c r="BV21" s="140"/>
      <c r="BW21" s="140"/>
      <c r="BX21" s="140"/>
      <c r="BY21" s="119">
        <v>6.08E-2</v>
      </c>
      <c r="BZ21" s="128">
        <v>289.79000000000002</v>
      </c>
      <c r="CA21" s="141"/>
      <c r="CB21" s="141"/>
      <c r="CC21" s="110" t="s">
        <v>235</v>
      </c>
      <c r="CD21" s="129" t="s">
        <v>236</v>
      </c>
      <c r="CE21" s="125">
        <f>BQ21</f>
        <v>5183.16</v>
      </c>
      <c r="CF21" s="125">
        <f>BR21</f>
        <v>27.37</v>
      </c>
      <c r="CG21" s="125" t="s">
        <v>146</v>
      </c>
      <c r="CH21" s="125">
        <f>BT21</f>
        <v>32.299999999999997</v>
      </c>
      <c r="CI21" s="125">
        <v>5480.8</v>
      </c>
      <c r="CJ21" s="125">
        <v>28.84</v>
      </c>
      <c r="CK21" s="125" t="s">
        <v>146</v>
      </c>
      <c r="CL21" s="125">
        <v>34.03</v>
      </c>
      <c r="CM21" s="125">
        <f>CI21</f>
        <v>5480.8</v>
      </c>
      <c r="CN21" s="125">
        <f>CJ21</f>
        <v>28.84</v>
      </c>
      <c r="CO21" s="125" t="str">
        <f>CK21</f>
        <v>-</v>
      </c>
      <c r="CP21" s="125">
        <f>CL21</f>
        <v>34.03</v>
      </c>
      <c r="CQ21" s="125">
        <v>5744.04</v>
      </c>
      <c r="CR21" s="125">
        <v>30.3</v>
      </c>
      <c r="CS21" s="125" t="s">
        <v>146</v>
      </c>
      <c r="CT21" s="125">
        <v>35.75</v>
      </c>
      <c r="CU21" s="110" t="str">
        <f>AZ21</f>
        <v>30.11.2015 № 324</v>
      </c>
      <c r="CV21" s="134"/>
      <c r="CW21" s="137"/>
      <c r="CX21" s="49">
        <v>4920</v>
      </c>
      <c r="CY21" s="49">
        <v>25.81</v>
      </c>
      <c r="CZ21" s="49">
        <v>3951</v>
      </c>
      <c r="DA21" s="49">
        <v>30.46</v>
      </c>
      <c r="DB21" s="138"/>
      <c r="DC21" s="138"/>
      <c r="DD21" s="138"/>
      <c r="DE21" s="138"/>
      <c r="DF21" s="139"/>
      <c r="DG21" s="139"/>
      <c r="DH21" s="139"/>
      <c r="DI21" s="139"/>
      <c r="DJ21" s="49"/>
      <c r="DK21" s="142"/>
      <c r="DL21" s="49">
        <v>5183.16</v>
      </c>
      <c r="DM21" s="49">
        <v>27.37</v>
      </c>
      <c r="DN21" s="49">
        <v>4235</v>
      </c>
      <c r="DO21" s="49">
        <v>32.299999999999997</v>
      </c>
      <c r="DP21" s="138"/>
      <c r="DQ21" s="138"/>
      <c r="DR21" s="138"/>
      <c r="DS21" s="138"/>
      <c r="DT21" s="139"/>
      <c r="DU21" s="139"/>
      <c r="DV21" s="139"/>
      <c r="DW21" s="139"/>
      <c r="DX21" s="125" t="s">
        <v>237</v>
      </c>
      <c r="DY21" s="134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</row>
    <row r="22" spans="1:356" s="154" customFormat="1" ht="45">
      <c r="A22" s="145"/>
      <c r="B22" s="146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29"/>
      <c r="T22" s="129"/>
      <c r="U22" s="145">
        <v>4010</v>
      </c>
      <c r="V22" s="145">
        <v>4235</v>
      </c>
      <c r="W22" s="145">
        <v>3951</v>
      </c>
      <c r="X22" s="145">
        <v>4235</v>
      </c>
      <c r="Y22" s="145"/>
      <c r="Z22" s="129" t="s">
        <v>238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47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7"/>
      <c r="BC22" s="145"/>
      <c r="BD22" s="145"/>
      <c r="BE22" s="145">
        <v>3951</v>
      </c>
      <c r="BF22" s="145"/>
      <c r="BG22" s="148"/>
      <c r="BH22" s="148"/>
      <c r="BI22" s="148"/>
      <c r="BJ22" s="148"/>
      <c r="BK22" s="149"/>
      <c r="BL22" s="149"/>
      <c r="BM22" s="149"/>
      <c r="BN22" s="149"/>
      <c r="BO22" s="145"/>
      <c r="BP22" s="129" t="s">
        <v>238</v>
      </c>
      <c r="BQ22" s="145"/>
      <c r="BR22" s="145"/>
      <c r="BS22" s="145"/>
      <c r="BT22" s="145"/>
      <c r="BU22" s="148"/>
      <c r="BV22" s="148"/>
      <c r="BW22" s="148"/>
      <c r="BX22" s="148"/>
      <c r="BY22" s="149"/>
      <c r="BZ22" s="149"/>
      <c r="CA22" s="149"/>
      <c r="CB22" s="149"/>
      <c r="CC22" s="145"/>
      <c r="CD22" s="129" t="s">
        <v>238</v>
      </c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29" t="s">
        <v>238</v>
      </c>
      <c r="CW22" s="147"/>
      <c r="CX22" s="145"/>
      <c r="CY22" s="145"/>
      <c r="CZ22" s="145"/>
      <c r="DA22" s="145"/>
      <c r="DB22" s="148"/>
      <c r="DC22" s="148"/>
      <c r="DD22" s="148"/>
      <c r="DE22" s="148"/>
      <c r="DF22" s="149"/>
      <c r="DG22" s="149"/>
      <c r="DH22" s="150">
        <v>6.9000000000000006E-2</v>
      </c>
      <c r="DI22" s="149">
        <v>303.08</v>
      </c>
      <c r="DJ22" s="151"/>
      <c r="DK22" s="152" t="s">
        <v>239</v>
      </c>
      <c r="DL22" s="145"/>
      <c r="DM22" s="145"/>
      <c r="DN22" s="145"/>
      <c r="DO22" s="145"/>
      <c r="DP22" s="148"/>
      <c r="DQ22" s="148"/>
      <c r="DR22" s="148"/>
      <c r="DS22" s="148"/>
      <c r="DT22" s="149"/>
      <c r="DU22" s="149"/>
      <c r="DV22" s="150">
        <v>6.9000000000000006E-2</v>
      </c>
      <c r="DW22" s="149">
        <v>324.52</v>
      </c>
      <c r="DX22" s="151"/>
      <c r="DY22" s="152" t="s">
        <v>239</v>
      </c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3"/>
      <c r="GF22" s="153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  <c r="IW22" s="153"/>
      <c r="IX22" s="153"/>
      <c r="IY22" s="153"/>
      <c r="IZ22" s="153"/>
      <c r="JA22" s="153"/>
      <c r="JB22" s="153"/>
      <c r="JC22" s="153"/>
      <c r="JD22" s="153"/>
      <c r="JE22" s="153"/>
      <c r="JF22" s="153"/>
      <c r="JG22" s="153"/>
      <c r="JH22" s="153"/>
      <c r="JI22" s="153"/>
      <c r="JJ22" s="153"/>
      <c r="JK22" s="153"/>
      <c r="JL22" s="153"/>
      <c r="JM22" s="153"/>
      <c r="JN22" s="153"/>
      <c r="JO22" s="153"/>
      <c r="JP22" s="153"/>
      <c r="JQ22" s="153"/>
      <c r="JR22" s="153"/>
      <c r="JS22" s="153"/>
      <c r="JT22" s="153"/>
      <c r="JU22" s="153"/>
      <c r="JV22" s="153"/>
      <c r="JW22" s="153"/>
      <c r="JX22" s="153"/>
      <c r="JY22" s="153"/>
      <c r="JZ22" s="153"/>
      <c r="KA22" s="153"/>
      <c r="KB22" s="153"/>
      <c r="KC22" s="153"/>
      <c r="KD22" s="153"/>
      <c r="KE22" s="153"/>
      <c r="KF22" s="153"/>
      <c r="KG22" s="153"/>
      <c r="KH22" s="153"/>
      <c r="KI22" s="153"/>
      <c r="KJ22" s="153"/>
      <c r="KK22" s="153"/>
      <c r="KL22" s="153"/>
      <c r="KM22" s="153"/>
      <c r="KN22" s="153"/>
      <c r="KO22" s="153"/>
      <c r="KP22" s="153"/>
      <c r="KQ22" s="153"/>
      <c r="KR22" s="153"/>
      <c r="KS22" s="153"/>
      <c r="KT22" s="153"/>
      <c r="KU22" s="153"/>
      <c r="KV22" s="153"/>
      <c r="KW22" s="153"/>
      <c r="KX22" s="153"/>
      <c r="KY22" s="153"/>
      <c r="KZ22" s="153"/>
      <c r="LA22" s="153"/>
      <c r="LB22" s="153"/>
      <c r="LC22" s="153"/>
      <c r="LD22" s="153"/>
      <c r="LE22" s="153"/>
      <c r="LF22" s="153"/>
      <c r="LG22" s="153"/>
      <c r="LH22" s="153"/>
      <c r="LI22" s="153"/>
      <c r="LJ22" s="153"/>
      <c r="LK22" s="153"/>
      <c r="LL22" s="153"/>
      <c r="LM22" s="153"/>
      <c r="LN22" s="153"/>
      <c r="LO22" s="153"/>
      <c r="LP22" s="153"/>
      <c r="LQ22" s="153"/>
      <c r="LR22" s="153"/>
      <c r="LS22" s="153"/>
      <c r="LT22" s="153"/>
      <c r="LU22" s="153"/>
      <c r="LV22" s="153"/>
      <c r="LW22" s="153"/>
      <c r="LX22" s="153"/>
      <c r="LY22" s="153"/>
      <c r="LZ22" s="153"/>
      <c r="MA22" s="153"/>
      <c r="MB22" s="153"/>
      <c r="MC22" s="153"/>
      <c r="MD22" s="153"/>
      <c r="ME22" s="153"/>
      <c r="MF22" s="153"/>
      <c r="MG22" s="153"/>
      <c r="MH22" s="153"/>
      <c r="MI22" s="153"/>
      <c r="MJ22" s="153"/>
      <c r="MK22" s="153"/>
      <c r="ML22" s="153"/>
      <c r="MM22" s="153"/>
      <c r="MN22" s="153"/>
      <c r="MO22" s="153"/>
      <c r="MP22" s="153"/>
      <c r="MQ22" s="153"/>
      <c r="MR22" s="153"/>
    </row>
    <row r="23" spans="1:356" s="132" customFormat="1">
      <c r="A23" s="27" t="s">
        <v>27</v>
      </c>
      <c r="B23" s="155" t="s">
        <v>240</v>
      </c>
      <c r="C23" s="156">
        <v>920.42</v>
      </c>
      <c r="D23" s="156">
        <v>1636.35</v>
      </c>
      <c r="E23" s="156">
        <v>1228.8</v>
      </c>
      <c r="F23" s="156">
        <v>1280.3499999999999</v>
      </c>
      <c r="G23" s="156">
        <f>F23</f>
        <v>1280.3499999999999</v>
      </c>
      <c r="H23" s="156">
        <v>1387.48</v>
      </c>
      <c r="I23" s="156" t="s">
        <v>146</v>
      </c>
      <c r="J23" s="156" t="s">
        <v>146</v>
      </c>
      <c r="K23" s="156" t="s">
        <v>146</v>
      </c>
      <c r="L23" s="156" t="s">
        <v>146</v>
      </c>
      <c r="M23" s="27" t="s">
        <v>146</v>
      </c>
      <c r="N23" s="27" t="s">
        <v>146</v>
      </c>
      <c r="O23" s="27" t="s">
        <v>146</v>
      </c>
      <c r="P23" s="27" t="s">
        <v>146</v>
      </c>
      <c r="Q23" s="27" t="s">
        <v>146</v>
      </c>
      <c r="R23" s="27" t="s">
        <v>146</v>
      </c>
      <c r="S23" s="109" t="s">
        <v>227</v>
      </c>
      <c r="T23" s="109"/>
      <c r="U23" s="27"/>
      <c r="V23" s="27"/>
      <c r="W23" s="27"/>
      <c r="X23" s="27"/>
      <c r="Y23" s="110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111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110"/>
      <c r="BA23" s="126"/>
      <c r="BB23" s="127"/>
      <c r="BC23" s="27"/>
      <c r="BD23" s="27"/>
      <c r="BE23" s="27"/>
      <c r="BF23" s="27"/>
      <c r="BG23" s="115"/>
      <c r="BH23" s="115"/>
      <c r="BI23" s="115"/>
      <c r="BJ23" s="115"/>
      <c r="BK23" s="116"/>
      <c r="BL23" s="116"/>
      <c r="BM23" s="116"/>
      <c r="BN23" s="116"/>
      <c r="BO23" s="27"/>
      <c r="BP23" s="27"/>
      <c r="BQ23" s="27"/>
      <c r="BR23" s="27"/>
      <c r="BS23" s="27"/>
      <c r="BT23" s="27"/>
      <c r="BU23" s="115"/>
      <c r="BV23" s="115"/>
      <c r="BW23" s="115"/>
      <c r="BX23" s="115"/>
      <c r="BY23" s="116"/>
      <c r="BZ23" s="116"/>
      <c r="CA23" s="116"/>
      <c r="CB23" s="116"/>
      <c r="CC23" s="27"/>
      <c r="CD23" s="118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110"/>
      <c r="CV23" s="126"/>
      <c r="CW23" s="127"/>
      <c r="CX23" s="27"/>
      <c r="CY23" s="27"/>
      <c r="CZ23" s="27"/>
      <c r="DA23" s="27"/>
      <c r="DB23" s="115"/>
      <c r="DC23" s="115"/>
      <c r="DD23" s="115"/>
      <c r="DE23" s="115"/>
      <c r="DF23" s="116"/>
      <c r="DG23" s="116"/>
      <c r="DH23" s="116"/>
      <c r="DI23" s="116"/>
      <c r="DJ23" s="27"/>
      <c r="DK23" s="118"/>
      <c r="DL23" s="27"/>
      <c r="DM23" s="27"/>
      <c r="DN23" s="27"/>
      <c r="DO23" s="27"/>
      <c r="DP23" s="115"/>
      <c r="DQ23" s="115"/>
      <c r="DR23" s="115"/>
      <c r="DS23" s="115"/>
      <c r="DT23" s="116"/>
      <c r="DU23" s="116"/>
      <c r="DV23" s="116"/>
      <c r="DW23" s="116"/>
      <c r="DX23" s="110"/>
      <c r="DY23" s="130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  <c r="IW23" s="131"/>
      <c r="IX23" s="131"/>
      <c r="IY23" s="131"/>
      <c r="IZ23" s="131"/>
      <c r="JA23" s="131"/>
      <c r="JB23" s="131"/>
      <c r="JC23" s="131"/>
      <c r="JD23" s="131"/>
      <c r="JE23" s="131"/>
      <c r="JF23" s="131"/>
      <c r="JG23" s="131"/>
      <c r="JH23" s="131"/>
      <c r="JI23" s="131"/>
      <c r="JJ23" s="131"/>
      <c r="JK23" s="131"/>
      <c r="JL23" s="131"/>
      <c r="JM23" s="131"/>
      <c r="JN23" s="131"/>
      <c r="JO23" s="131"/>
      <c r="JP23" s="131"/>
      <c r="JQ23" s="131"/>
      <c r="JR23" s="131"/>
      <c r="JS23" s="131"/>
      <c r="JT23" s="131"/>
      <c r="JU23" s="131"/>
      <c r="JV23" s="131"/>
      <c r="JW23" s="131"/>
      <c r="JX23" s="131"/>
      <c r="JY23" s="131"/>
      <c r="JZ23" s="131"/>
      <c r="KA23" s="131"/>
      <c r="KB23" s="131"/>
      <c r="KC23" s="131"/>
      <c r="KD23" s="131"/>
      <c r="KE23" s="131"/>
      <c r="KF23" s="131"/>
      <c r="KG23" s="131"/>
      <c r="KH23" s="131"/>
      <c r="KI23" s="131"/>
      <c r="KJ23" s="131"/>
      <c r="KK23" s="131"/>
      <c r="KL23" s="131"/>
      <c r="KM23" s="131"/>
      <c r="KN23" s="131"/>
      <c r="KO23" s="131"/>
      <c r="KP23" s="131"/>
      <c r="KQ23" s="131"/>
      <c r="KR23" s="131"/>
      <c r="KS23" s="131"/>
      <c r="KT23" s="131"/>
      <c r="KU23" s="131"/>
      <c r="KV23" s="131"/>
      <c r="KW23" s="131"/>
      <c r="KX23" s="131"/>
      <c r="KY23" s="131"/>
      <c r="KZ23" s="131"/>
      <c r="LA23" s="131"/>
      <c r="LB23" s="131"/>
      <c r="LC23" s="131"/>
      <c r="LD23" s="131"/>
      <c r="LE23" s="131"/>
      <c r="LF23" s="131"/>
      <c r="LG23" s="131"/>
      <c r="LH23" s="131"/>
      <c r="LI23" s="131"/>
      <c r="LJ23" s="131"/>
      <c r="LK23" s="131"/>
      <c r="LL23" s="131"/>
      <c r="LM23" s="131"/>
      <c r="LN23" s="131"/>
      <c r="LO23" s="131"/>
      <c r="LP23" s="131"/>
      <c r="LQ23" s="131"/>
      <c r="LR23" s="131"/>
      <c r="LS23" s="131"/>
      <c r="LT23" s="131"/>
      <c r="LU23" s="131"/>
      <c r="LV23" s="131"/>
      <c r="LW23" s="131"/>
      <c r="LX23" s="131"/>
      <c r="LY23" s="131"/>
      <c r="LZ23" s="131"/>
      <c r="MA23" s="131"/>
      <c r="MB23" s="131"/>
      <c r="MC23" s="131"/>
      <c r="MD23" s="131"/>
      <c r="ME23" s="131"/>
      <c r="MF23" s="131"/>
      <c r="MG23" s="131"/>
      <c r="MH23" s="131"/>
      <c r="MI23" s="131"/>
      <c r="MJ23" s="131"/>
      <c r="MK23" s="131"/>
      <c r="ML23" s="131"/>
      <c r="MM23" s="131"/>
      <c r="MN23" s="131"/>
      <c r="MO23" s="131"/>
      <c r="MP23" s="131"/>
      <c r="MQ23" s="131"/>
      <c r="MR23" s="131"/>
    </row>
    <row r="24" spans="1:356" s="100" customFormat="1" ht="26.25">
      <c r="A24" s="993" t="s">
        <v>16</v>
      </c>
      <c r="B24" s="993"/>
      <c r="C24" s="993"/>
      <c r="D24" s="993"/>
      <c r="E24" s="993"/>
      <c r="F24" s="993"/>
      <c r="G24" s="993"/>
      <c r="H24" s="993"/>
      <c r="I24" s="993"/>
      <c r="J24" s="993"/>
      <c r="K24" s="993"/>
      <c r="L24" s="993"/>
      <c r="M24" s="993"/>
      <c r="N24" s="993"/>
      <c r="O24" s="993"/>
      <c r="P24" s="993"/>
      <c r="Q24" s="993"/>
      <c r="R24" s="993"/>
      <c r="S24" s="993"/>
      <c r="T24" s="993"/>
      <c r="U24" s="993"/>
      <c r="V24" s="993"/>
      <c r="W24" s="993"/>
      <c r="X24" s="993"/>
      <c r="Y24" s="993"/>
      <c r="Z24" s="993"/>
      <c r="AA24" s="993"/>
      <c r="AB24" s="993"/>
      <c r="AC24" s="993"/>
      <c r="AD24" s="993"/>
      <c r="AE24" s="993"/>
      <c r="AF24" s="993"/>
      <c r="AG24" s="993"/>
      <c r="AH24" s="993"/>
      <c r="AI24" s="993"/>
      <c r="AJ24" s="993"/>
      <c r="AK24" s="993"/>
      <c r="AL24" s="993"/>
      <c r="AM24" s="993"/>
      <c r="AN24" s="993"/>
      <c r="AO24" s="993"/>
      <c r="AP24" s="993"/>
      <c r="AQ24" s="993"/>
      <c r="AR24" s="993"/>
      <c r="AS24" s="993"/>
      <c r="AT24" s="993"/>
      <c r="AU24" s="993"/>
      <c r="AV24" s="993"/>
      <c r="AW24" s="993"/>
      <c r="AX24" s="993"/>
      <c r="AY24" s="993"/>
      <c r="AZ24" s="993"/>
      <c r="BA24" s="993"/>
      <c r="BB24" s="993"/>
      <c r="BC24" s="993"/>
      <c r="BD24" s="993"/>
      <c r="BE24" s="993"/>
      <c r="BF24" s="993"/>
      <c r="BG24" s="993"/>
      <c r="BH24" s="993"/>
      <c r="BI24" s="993"/>
      <c r="BJ24" s="993"/>
      <c r="BK24" s="993"/>
      <c r="BL24" s="993"/>
      <c r="BM24" s="993"/>
      <c r="BN24" s="993"/>
      <c r="BO24" s="993"/>
      <c r="BP24" s="993"/>
      <c r="BQ24" s="993"/>
      <c r="BR24" s="993"/>
      <c r="BS24" s="993"/>
      <c r="BT24" s="993"/>
      <c r="BU24" s="993"/>
      <c r="BV24" s="993"/>
      <c r="BW24" s="993"/>
      <c r="BX24" s="993"/>
      <c r="BY24" s="993"/>
      <c r="BZ24" s="993"/>
      <c r="CA24" s="993"/>
      <c r="CB24" s="993"/>
      <c r="CC24" s="993"/>
      <c r="CD24" s="993"/>
      <c r="CE24" s="993"/>
      <c r="CF24" s="993"/>
      <c r="CG24" s="993"/>
      <c r="CH24" s="993"/>
      <c r="CI24" s="993"/>
      <c r="CJ24" s="993"/>
      <c r="CK24" s="993"/>
      <c r="CL24" s="993"/>
      <c r="CM24" s="993"/>
      <c r="CN24" s="993"/>
      <c r="CO24" s="993"/>
      <c r="CP24" s="993"/>
      <c r="CQ24" s="993"/>
      <c r="CR24" s="993"/>
      <c r="CS24" s="993"/>
      <c r="CT24" s="993"/>
      <c r="CU24" s="993"/>
      <c r="CV24" s="993"/>
      <c r="CW24" s="993"/>
      <c r="CX24" s="993"/>
      <c r="CY24" s="993"/>
      <c r="CZ24" s="993"/>
      <c r="DA24" s="993"/>
      <c r="DB24" s="993"/>
      <c r="DC24" s="993"/>
      <c r="DD24" s="993"/>
      <c r="DE24" s="993"/>
      <c r="DF24" s="993"/>
      <c r="DG24" s="993"/>
      <c r="DH24" s="993"/>
      <c r="DI24" s="993"/>
      <c r="DJ24" s="993"/>
      <c r="DK24" s="993"/>
      <c r="DL24" s="993"/>
      <c r="DM24" s="993"/>
      <c r="DN24" s="993"/>
      <c r="DO24" s="993"/>
      <c r="DP24" s="993"/>
      <c r="DQ24" s="993"/>
      <c r="DR24" s="993"/>
      <c r="DS24" s="993"/>
      <c r="DT24" s="993"/>
      <c r="DU24" s="993"/>
      <c r="DV24" s="993"/>
      <c r="DW24" s="993"/>
      <c r="DX24" s="993"/>
      <c r="DY24" s="993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</row>
    <row r="25" spans="1:356" ht="18.75">
      <c r="A25" s="101" t="s">
        <v>44</v>
      </c>
      <c r="B25" s="24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102"/>
      <c r="T25" s="102"/>
      <c r="U25" s="61"/>
      <c r="V25" s="61"/>
      <c r="W25" s="61"/>
      <c r="X25" s="61"/>
      <c r="Y25" s="19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96"/>
      <c r="AN25" s="61"/>
      <c r="AO25" s="61"/>
      <c r="AP25" s="61"/>
      <c r="AQ25" s="61"/>
      <c r="AR25" s="61"/>
      <c r="AS25" s="61"/>
      <c r="AT25" s="61"/>
      <c r="AU25" s="16"/>
      <c r="AV25" s="16"/>
      <c r="AW25" s="16"/>
      <c r="AX25" s="16"/>
      <c r="AY25" s="16"/>
      <c r="AZ25" s="36"/>
      <c r="BA25" s="12"/>
      <c r="BB25" s="103"/>
      <c r="BC25" s="27"/>
      <c r="BD25" s="27"/>
      <c r="BE25" s="27"/>
      <c r="BF25" s="27"/>
      <c r="BG25" s="115"/>
      <c r="BH25" s="115"/>
      <c r="BI25" s="115"/>
      <c r="BJ25" s="115"/>
      <c r="BK25" s="119"/>
      <c r="BL25" s="128"/>
      <c r="BM25" s="119"/>
      <c r="BN25" s="128"/>
      <c r="BO25" s="27"/>
      <c r="BP25" s="27"/>
      <c r="BQ25" s="27"/>
      <c r="BR25" s="27"/>
      <c r="BS25" s="27"/>
      <c r="BT25" s="27"/>
      <c r="BU25" s="115"/>
      <c r="BV25" s="115"/>
      <c r="BW25" s="115"/>
      <c r="BX25" s="115"/>
      <c r="BY25" s="116"/>
      <c r="BZ25" s="116"/>
      <c r="CA25" s="116"/>
      <c r="CB25" s="116"/>
      <c r="CC25" s="27"/>
      <c r="CD25" s="118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36"/>
      <c r="CV25" s="12"/>
      <c r="CW25" s="103"/>
      <c r="CX25" s="27"/>
      <c r="CY25" s="27"/>
      <c r="CZ25" s="27"/>
      <c r="DA25" s="27"/>
      <c r="DB25" s="115"/>
      <c r="DC25" s="115"/>
      <c r="DD25" s="115"/>
      <c r="DE25" s="115"/>
      <c r="DF25" s="116"/>
      <c r="DG25" s="116"/>
      <c r="DH25" s="116"/>
      <c r="DI25" s="116"/>
      <c r="DJ25" s="27"/>
      <c r="DK25" s="118"/>
      <c r="DL25" s="27"/>
      <c r="DM25" s="27"/>
      <c r="DN25" s="27"/>
      <c r="DO25" s="27"/>
      <c r="DP25" s="115"/>
      <c r="DQ25" s="115"/>
      <c r="DR25" s="115"/>
      <c r="DS25" s="115"/>
      <c r="DT25" s="116"/>
      <c r="DU25" s="116"/>
      <c r="DV25" s="116"/>
      <c r="DW25" s="116"/>
      <c r="DX25" s="19"/>
      <c r="DY25" s="107"/>
    </row>
    <row r="26" spans="1:356" s="2" customFormat="1" ht="45">
      <c r="A26" s="16" t="s">
        <v>9</v>
      </c>
      <c r="B26" s="24" t="s">
        <v>241</v>
      </c>
      <c r="C26" s="27">
        <v>6813.3</v>
      </c>
      <c r="D26" s="27">
        <v>7164.78</v>
      </c>
      <c r="E26" s="27">
        <f>D26</f>
        <v>7164.78</v>
      </c>
      <c r="F26" s="27">
        <v>7589.28</v>
      </c>
      <c r="G26" s="27">
        <f>F26</f>
        <v>7589.28</v>
      </c>
      <c r="H26" s="27">
        <v>7983.63</v>
      </c>
      <c r="I26" s="27" t="s">
        <v>146</v>
      </c>
      <c r="J26" s="27" t="s">
        <v>146</v>
      </c>
      <c r="K26" s="27">
        <f t="shared" ref="K26:P26" si="2">C26*1.18</f>
        <v>8039.6939999999995</v>
      </c>
      <c r="L26" s="27">
        <f t="shared" si="2"/>
        <v>8454.4403999999995</v>
      </c>
      <c r="M26" s="27">
        <f t="shared" si="2"/>
        <v>8454.4403999999995</v>
      </c>
      <c r="N26" s="27">
        <f t="shared" si="2"/>
        <v>8955.3503999999994</v>
      </c>
      <c r="O26" s="27">
        <f t="shared" si="2"/>
        <v>8955.3503999999994</v>
      </c>
      <c r="P26" s="27">
        <f t="shared" si="2"/>
        <v>9420.6833999999999</v>
      </c>
      <c r="Q26" s="27" t="s">
        <v>146</v>
      </c>
      <c r="R26" s="27" t="s">
        <v>146</v>
      </c>
      <c r="S26" s="109" t="s">
        <v>242</v>
      </c>
      <c r="T26" s="109"/>
      <c r="U26" s="27">
        <v>2808</v>
      </c>
      <c r="V26" s="27">
        <v>2970</v>
      </c>
      <c r="W26" s="27">
        <f>U26</f>
        <v>2808</v>
      </c>
      <c r="X26" s="27">
        <f>V26</f>
        <v>2970</v>
      </c>
      <c r="Y26" s="125" t="str">
        <f>S26</f>
        <v>01.12.2015 № 376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111"/>
      <c r="AN26" s="27">
        <v>38.32</v>
      </c>
      <c r="AO26" s="27">
        <v>40.82</v>
      </c>
      <c r="AP26" s="27">
        <f>AO26</f>
        <v>40.82</v>
      </c>
      <c r="AQ26" s="27">
        <v>44.06</v>
      </c>
      <c r="AR26" s="27">
        <f>AQ26</f>
        <v>44.06</v>
      </c>
      <c r="AS26" s="27">
        <v>44.9</v>
      </c>
      <c r="AT26" s="27">
        <f t="shared" ref="AT26:AY26" si="3">AN26*1.18</f>
        <v>45.217599999999997</v>
      </c>
      <c r="AU26" s="27">
        <f t="shared" si="3"/>
        <v>48.1676</v>
      </c>
      <c r="AV26" s="27">
        <f t="shared" si="3"/>
        <v>48.1676</v>
      </c>
      <c r="AW26" s="27">
        <f t="shared" si="3"/>
        <v>51.9908</v>
      </c>
      <c r="AX26" s="27">
        <f t="shared" si="3"/>
        <v>51.9908</v>
      </c>
      <c r="AY26" s="27">
        <f t="shared" si="3"/>
        <v>52.981999999999992</v>
      </c>
      <c r="AZ26" s="110" t="str">
        <f>Y26</f>
        <v>01.12.2015 № 376</v>
      </c>
      <c r="BA26" s="12"/>
      <c r="BB26" s="103"/>
      <c r="BC26" s="27">
        <v>11014</v>
      </c>
      <c r="BD26" s="27">
        <v>106.45</v>
      </c>
      <c r="BE26" s="27">
        <v>1865</v>
      </c>
      <c r="BF26" s="27">
        <v>84</v>
      </c>
      <c r="BG26" s="113">
        <v>6.08E-2</v>
      </c>
      <c r="BH26" s="114">
        <v>197.39</v>
      </c>
      <c r="BI26" s="115"/>
      <c r="BJ26" s="115"/>
      <c r="BK26" s="119">
        <v>5.9400000000000001E-2</v>
      </c>
      <c r="BL26" s="128">
        <v>212.02</v>
      </c>
      <c r="BM26" s="119"/>
      <c r="BN26" s="128"/>
      <c r="BO26" s="110" t="s">
        <v>242</v>
      </c>
      <c r="BP26" s="129" t="s">
        <v>243</v>
      </c>
      <c r="BQ26" s="27">
        <v>7164.78</v>
      </c>
      <c r="BR26" s="27">
        <v>40.82</v>
      </c>
      <c r="BS26" s="27">
        <v>2970</v>
      </c>
      <c r="BT26" s="27">
        <v>48.17</v>
      </c>
      <c r="BU26" s="115"/>
      <c r="BV26" s="115"/>
      <c r="BW26" s="115"/>
      <c r="BX26" s="115"/>
      <c r="BY26" s="119">
        <v>5.9400000000000001E-2</v>
      </c>
      <c r="BZ26" s="128">
        <v>224.59</v>
      </c>
      <c r="CA26" s="116"/>
      <c r="CB26" s="116"/>
      <c r="CC26" s="110" t="s">
        <v>242</v>
      </c>
      <c r="CD26" s="129" t="s">
        <v>243</v>
      </c>
      <c r="CE26" s="27">
        <f>BQ26</f>
        <v>7164.78</v>
      </c>
      <c r="CF26" s="27">
        <f>BR26</f>
        <v>40.82</v>
      </c>
      <c r="CG26" s="27" t="s">
        <v>146</v>
      </c>
      <c r="CH26" s="27">
        <f>BT26</f>
        <v>48.17</v>
      </c>
      <c r="CI26" s="27">
        <v>7589.28</v>
      </c>
      <c r="CJ26" s="27">
        <v>44.06</v>
      </c>
      <c r="CK26" s="27" t="s">
        <v>146</v>
      </c>
      <c r="CL26" s="27">
        <v>51.99</v>
      </c>
      <c r="CM26" s="27">
        <f>CI26</f>
        <v>7589.28</v>
      </c>
      <c r="CN26" s="27">
        <f>CJ26</f>
        <v>44.06</v>
      </c>
      <c r="CO26" s="27" t="str">
        <f>CK26</f>
        <v>-</v>
      </c>
      <c r="CP26" s="27">
        <f>CL26</f>
        <v>51.99</v>
      </c>
      <c r="CQ26" s="27">
        <v>7983.63</v>
      </c>
      <c r="CR26" s="27">
        <v>44.9</v>
      </c>
      <c r="CS26" s="27" t="s">
        <v>146</v>
      </c>
      <c r="CT26" s="27">
        <v>52.98</v>
      </c>
      <c r="CU26" s="110" t="str">
        <f>AZ26</f>
        <v>01.12.2015 № 376</v>
      </c>
      <c r="CV26" s="12"/>
      <c r="CW26" s="103"/>
      <c r="CX26" s="27"/>
      <c r="CY26" s="27"/>
      <c r="CZ26" s="27"/>
      <c r="DA26" s="27"/>
      <c r="DB26" s="115"/>
      <c r="DC26" s="115"/>
      <c r="DD26" s="115"/>
      <c r="DE26" s="115"/>
      <c r="DF26" s="116"/>
      <c r="DG26" s="116"/>
      <c r="DH26" s="116"/>
      <c r="DI26" s="116"/>
      <c r="DJ26" s="27"/>
      <c r="DK26" s="118"/>
      <c r="DL26" s="27"/>
      <c r="DM26" s="27"/>
      <c r="DN26" s="27"/>
      <c r="DO26" s="27"/>
      <c r="DP26" s="115"/>
      <c r="DQ26" s="115"/>
      <c r="DR26" s="115"/>
      <c r="DS26" s="115"/>
      <c r="DT26" s="116"/>
      <c r="DU26" s="116"/>
      <c r="DV26" s="116"/>
      <c r="DW26" s="116"/>
      <c r="DX26" s="36"/>
      <c r="DY26" s="106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</row>
    <row r="27" spans="1:356" s="2" customFormat="1" ht="18.75">
      <c r="A27" s="122" t="s">
        <v>45</v>
      </c>
      <c r="B27" s="2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09"/>
      <c r="T27" s="109"/>
      <c r="U27" s="27"/>
      <c r="V27" s="27"/>
      <c r="W27" s="27"/>
      <c r="X27" s="27"/>
      <c r="Y27" s="110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111"/>
      <c r="AN27" s="27"/>
      <c r="AO27" s="27"/>
      <c r="AP27" s="27"/>
      <c r="AQ27" s="27"/>
      <c r="AR27" s="27"/>
      <c r="AS27" s="27"/>
      <c r="AT27" s="27"/>
      <c r="AU27" s="16"/>
      <c r="AV27" s="16"/>
      <c r="AW27" s="16"/>
      <c r="AX27" s="16"/>
      <c r="AY27" s="16"/>
      <c r="AZ27" s="36"/>
      <c r="BA27" s="12"/>
      <c r="BB27" s="103"/>
      <c r="BC27" s="27">
        <v>33280</v>
      </c>
      <c r="BD27" s="27">
        <v>111.26</v>
      </c>
      <c r="BE27" s="27" t="s">
        <v>146</v>
      </c>
      <c r="BF27" s="27" t="s">
        <v>146</v>
      </c>
      <c r="BG27" s="115"/>
      <c r="BH27" s="115"/>
      <c r="BI27" s="115"/>
      <c r="BJ27" s="115"/>
      <c r="BK27" s="119"/>
      <c r="BL27" s="128"/>
      <c r="BM27" s="119"/>
      <c r="BN27" s="128"/>
      <c r="BO27" s="27"/>
      <c r="BP27" s="118"/>
      <c r="BQ27" s="27"/>
      <c r="BR27" s="27"/>
      <c r="BS27" s="27"/>
      <c r="BT27" s="27"/>
      <c r="BU27" s="115"/>
      <c r="BV27" s="115"/>
      <c r="BW27" s="115"/>
      <c r="BX27" s="115"/>
      <c r="BY27" s="116"/>
      <c r="BZ27" s="116"/>
      <c r="CA27" s="116"/>
      <c r="CB27" s="116"/>
      <c r="CC27" s="27"/>
      <c r="CD27" s="118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36"/>
      <c r="CV27" s="12"/>
      <c r="CW27" s="103"/>
      <c r="CX27" s="27"/>
      <c r="CY27" s="27"/>
      <c r="CZ27" s="27"/>
      <c r="DA27" s="27"/>
      <c r="DB27" s="115"/>
      <c r="DC27" s="115"/>
      <c r="DD27" s="115"/>
      <c r="DE27" s="115"/>
      <c r="DF27" s="116"/>
      <c r="DG27" s="116"/>
      <c r="DH27" s="116"/>
      <c r="DI27" s="116"/>
      <c r="DJ27" s="27"/>
      <c r="DK27" s="118"/>
      <c r="DL27" s="27"/>
      <c r="DM27" s="27"/>
      <c r="DN27" s="27"/>
      <c r="DO27" s="27"/>
      <c r="DP27" s="115"/>
      <c r="DQ27" s="115"/>
      <c r="DR27" s="115"/>
      <c r="DS27" s="115"/>
      <c r="DT27" s="116"/>
      <c r="DU27" s="116"/>
      <c r="DV27" s="116"/>
      <c r="DW27" s="116"/>
      <c r="DX27" s="36"/>
      <c r="DY27" s="106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</row>
    <row r="28" spans="1:356" s="2" customFormat="1" ht="45">
      <c r="A28" s="16" t="s">
        <v>9</v>
      </c>
      <c r="B28" s="24" t="s">
        <v>159</v>
      </c>
      <c r="C28" s="27">
        <v>6165.78</v>
      </c>
      <c r="D28" s="27">
        <v>6536.23</v>
      </c>
      <c r="E28" s="27">
        <f>D28</f>
        <v>6536.23</v>
      </c>
      <c r="F28" s="27">
        <v>7342.75</v>
      </c>
      <c r="G28" s="27">
        <v>6732.33</v>
      </c>
      <c r="H28" s="27">
        <v>6735.3</v>
      </c>
      <c r="I28" s="49" t="s">
        <v>146</v>
      </c>
      <c r="J28" s="49" t="s">
        <v>146</v>
      </c>
      <c r="K28" s="27">
        <f>C28*1.18</f>
        <v>7275.6203999999989</v>
      </c>
      <c r="L28" s="27">
        <f t="shared" ref="L28:P29" si="4">D28*1.18</f>
        <v>7712.7513999999992</v>
      </c>
      <c r="M28" s="27">
        <f t="shared" si="4"/>
        <v>7712.7513999999992</v>
      </c>
      <c r="N28" s="27">
        <f>F28*1.18-0.01</f>
        <v>8664.4349999999995</v>
      </c>
      <c r="O28" s="27">
        <f t="shared" si="4"/>
        <v>7944.1493999999993</v>
      </c>
      <c r="P28" s="27">
        <f t="shared" si="4"/>
        <v>7947.6539999999995</v>
      </c>
      <c r="Q28" s="27" t="s">
        <v>146</v>
      </c>
      <c r="R28" s="27" t="s">
        <v>146</v>
      </c>
      <c r="S28" s="109" t="s">
        <v>244</v>
      </c>
      <c r="T28" s="109"/>
      <c r="U28" s="27">
        <v>4560</v>
      </c>
      <c r="V28" s="27">
        <v>4810</v>
      </c>
      <c r="W28" s="27">
        <f>U28</f>
        <v>4560</v>
      </c>
      <c r="X28" s="27">
        <f>V28</f>
        <v>4810</v>
      </c>
      <c r="Y28" s="125" t="str">
        <f>S28</f>
        <v>01.12.2015 № 349</v>
      </c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111"/>
      <c r="AN28" s="27">
        <v>8.18</v>
      </c>
      <c r="AO28" s="27">
        <v>8.66</v>
      </c>
      <c r="AP28" s="27">
        <f>AO28</f>
        <v>8.66</v>
      </c>
      <c r="AQ28" s="27">
        <v>8.83</v>
      </c>
      <c r="AR28" s="27">
        <f>AQ28</f>
        <v>8.83</v>
      </c>
      <c r="AS28" s="27">
        <v>8.93</v>
      </c>
      <c r="AT28" s="27">
        <f t="shared" ref="AT28:AY28" si="5">AN28*1.18</f>
        <v>9.6523999999999983</v>
      </c>
      <c r="AU28" s="27">
        <f t="shared" si="5"/>
        <v>10.2188</v>
      </c>
      <c r="AV28" s="27">
        <f t="shared" si="5"/>
        <v>10.2188</v>
      </c>
      <c r="AW28" s="27">
        <f t="shared" si="5"/>
        <v>10.4194</v>
      </c>
      <c r="AX28" s="27">
        <f t="shared" si="5"/>
        <v>10.4194</v>
      </c>
      <c r="AY28" s="27">
        <f t="shared" si="5"/>
        <v>10.5374</v>
      </c>
      <c r="AZ28" s="110" t="str">
        <f>Y28</f>
        <v>01.12.2015 № 349</v>
      </c>
      <c r="BA28" s="12"/>
      <c r="BB28" s="103"/>
      <c r="BC28" s="27">
        <v>6165.78</v>
      </c>
      <c r="BD28" s="27">
        <v>8.18</v>
      </c>
      <c r="BE28" s="27">
        <v>4560</v>
      </c>
      <c r="BF28" s="27">
        <v>9.65</v>
      </c>
      <c r="BG28" s="115"/>
      <c r="BH28" s="115"/>
      <c r="BI28" s="115"/>
      <c r="BJ28" s="115"/>
      <c r="BK28" s="119"/>
      <c r="BL28" s="128"/>
      <c r="BM28" s="119"/>
      <c r="BN28" s="128"/>
      <c r="BO28" s="110" t="s">
        <v>244</v>
      </c>
      <c r="BP28" s="129" t="s">
        <v>245</v>
      </c>
      <c r="BQ28" s="27">
        <v>6536.23</v>
      </c>
      <c r="BR28" s="27">
        <v>8.66</v>
      </c>
      <c r="BS28" s="27">
        <v>4810</v>
      </c>
      <c r="BT28" s="27">
        <v>10.220000000000001</v>
      </c>
      <c r="BU28" s="115"/>
      <c r="BV28" s="115"/>
      <c r="BW28" s="115"/>
      <c r="BX28" s="115"/>
      <c r="BY28" s="116"/>
      <c r="BZ28" s="116"/>
      <c r="CA28" s="116"/>
      <c r="CB28" s="116"/>
      <c r="CC28" s="110" t="s">
        <v>244</v>
      </c>
      <c r="CD28" s="129" t="s">
        <v>245</v>
      </c>
      <c r="CE28" s="27">
        <f>BQ28</f>
        <v>6536.23</v>
      </c>
      <c r="CF28" s="27">
        <f>BR28</f>
        <v>8.66</v>
      </c>
      <c r="CG28" s="27" t="s">
        <v>146</v>
      </c>
      <c r="CH28" s="27">
        <f>BT28</f>
        <v>10.220000000000001</v>
      </c>
      <c r="CI28" s="27">
        <v>7342.75</v>
      </c>
      <c r="CJ28" s="27">
        <v>8.83</v>
      </c>
      <c r="CK28" s="27" t="s">
        <v>146</v>
      </c>
      <c r="CL28" s="27">
        <v>10.42</v>
      </c>
      <c r="CM28" s="27">
        <v>6732.33</v>
      </c>
      <c r="CN28" s="27">
        <v>8.83</v>
      </c>
      <c r="CO28" s="27" t="s">
        <v>146</v>
      </c>
      <c r="CP28" s="27">
        <v>10.42</v>
      </c>
      <c r="CQ28" s="27">
        <v>6735.3</v>
      </c>
      <c r="CR28" s="27">
        <v>8.93</v>
      </c>
      <c r="CS28" s="27" t="s">
        <v>146</v>
      </c>
      <c r="CT28" s="27">
        <v>10.54</v>
      </c>
      <c r="CU28" s="110" t="str">
        <f>AZ28</f>
        <v>01.12.2015 № 349</v>
      </c>
      <c r="CV28" s="12"/>
      <c r="CW28" s="103"/>
      <c r="CX28" s="27">
        <v>6165.78</v>
      </c>
      <c r="CY28" s="27">
        <v>8.18</v>
      </c>
      <c r="CZ28" s="27">
        <v>4560</v>
      </c>
      <c r="DA28" s="27">
        <v>9.65</v>
      </c>
      <c r="DB28" s="115"/>
      <c r="DC28" s="115"/>
      <c r="DD28" s="115"/>
      <c r="DE28" s="115"/>
      <c r="DF28" s="116"/>
      <c r="DG28" s="116"/>
      <c r="DH28" s="116"/>
      <c r="DI28" s="116"/>
      <c r="DJ28" s="27"/>
      <c r="DK28" s="118"/>
      <c r="DL28" s="27">
        <v>6536.23</v>
      </c>
      <c r="DM28" s="27">
        <v>8.66</v>
      </c>
      <c r="DN28" s="27">
        <v>4810</v>
      </c>
      <c r="DO28" s="27">
        <v>10.220000000000001</v>
      </c>
      <c r="DP28" s="115"/>
      <c r="DQ28" s="115"/>
      <c r="DR28" s="115"/>
      <c r="DS28" s="115"/>
      <c r="DT28" s="116"/>
      <c r="DU28" s="116"/>
      <c r="DV28" s="116"/>
      <c r="DW28" s="116"/>
      <c r="DX28" s="36" t="s">
        <v>246</v>
      </c>
      <c r="DY28" s="106"/>
      <c r="DZ28" s="131">
        <f>CX28*0.0704+CY28</f>
        <v>442.25091200000003</v>
      </c>
      <c r="EA28" s="53">
        <f>DL28*0.0704+DM28</f>
        <v>468.81059200000004</v>
      </c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</row>
    <row r="29" spans="1:356" s="167" customFormat="1" ht="60">
      <c r="A29" s="157"/>
      <c r="B29" s="158"/>
      <c r="C29" s="159">
        <v>6165.78</v>
      </c>
      <c r="D29" s="159">
        <v>6536.23</v>
      </c>
      <c r="E29" s="159">
        <f>D29</f>
        <v>6536.23</v>
      </c>
      <c r="F29" s="159">
        <v>6863.04</v>
      </c>
      <c r="G29" s="159">
        <v>6695.8</v>
      </c>
      <c r="H29" s="159">
        <v>6798.47</v>
      </c>
      <c r="I29" s="159" t="s">
        <v>146</v>
      </c>
      <c r="J29" s="159" t="s">
        <v>146</v>
      </c>
      <c r="K29" s="159">
        <f>C29*1.18</f>
        <v>7275.6203999999989</v>
      </c>
      <c r="L29" s="159">
        <f t="shared" si="4"/>
        <v>7712.7513999999992</v>
      </c>
      <c r="M29" s="159">
        <f t="shared" si="4"/>
        <v>7712.7513999999992</v>
      </c>
      <c r="N29" s="159">
        <f>F29*1.18</f>
        <v>8098.3871999999992</v>
      </c>
      <c r="O29" s="159">
        <f t="shared" si="4"/>
        <v>7901.0439999999999</v>
      </c>
      <c r="P29" s="159">
        <f t="shared" si="4"/>
        <v>8022.1945999999998</v>
      </c>
      <c r="Q29" s="159" t="s">
        <v>146</v>
      </c>
      <c r="R29" s="159" t="s">
        <v>146</v>
      </c>
      <c r="S29" s="160"/>
      <c r="T29" s="129" t="s">
        <v>247</v>
      </c>
      <c r="U29" s="159"/>
      <c r="V29" s="159"/>
      <c r="W29" s="159"/>
      <c r="X29" s="159"/>
      <c r="Y29" s="145"/>
      <c r="Z29" s="159"/>
      <c r="AA29" s="159"/>
      <c r="AB29" s="159"/>
      <c r="AC29" s="159">
        <v>4126</v>
      </c>
      <c r="AD29" s="159">
        <v>4320</v>
      </c>
      <c r="AE29" s="160"/>
      <c r="AF29" s="145" t="s">
        <v>247</v>
      </c>
      <c r="AG29" s="159"/>
      <c r="AH29" s="159"/>
      <c r="AI29" s="159"/>
      <c r="AJ29" s="159"/>
      <c r="AK29" s="159"/>
      <c r="AL29" s="159"/>
      <c r="AM29" s="161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45"/>
      <c r="BA29" s="160"/>
      <c r="BB29" s="162"/>
      <c r="BC29" s="159">
        <v>6165.78</v>
      </c>
      <c r="BD29" s="159">
        <v>8.18</v>
      </c>
      <c r="BE29" s="159">
        <v>4126</v>
      </c>
      <c r="BF29" s="159">
        <v>9.65</v>
      </c>
      <c r="BG29" s="163"/>
      <c r="BH29" s="163"/>
      <c r="BI29" s="163"/>
      <c r="BJ29" s="163"/>
      <c r="BK29" s="119">
        <v>5.8000000000000003E-2</v>
      </c>
      <c r="BL29" s="128">
        <v>248.96</v>
      </c>
      <c r="BM29" s="119">
        <v>5.3499999999999999E-2</v>
      </c>
      <c r="BN29" s="128">
        <v>230.39</v>
      </c>
      <c r="BO29" s="160"/>
      <c r="BP29" s="129" t="s">
        <v>248</v>
      </c>
      <c r="BQ29" s="159">
        <v>6536.23</v>
      </c>
      <c r="BR29" s="159">
        <v>8.66</v>
      </c>
      <c r="BS29" s="159">
        <v>4320</v>
      </c>
      <c r="BT29" s="159">
        <v>10.220000000000001</v>
      </c>
      <c r="BU29" s="163"/>
      <c r="BV29" s="163"/>
      <c r="BW29" s="163"/>
      <c r="BX29" s="163"/>
      <c r="BY29" s="119">
        <v>5.8000000000000003E-2</v>
      </c>
      <c r="BZ29" s="128">
        <v>248.96</v>
      </c>
      <c r="CA29" s="119">
        <v>5.3499999999999999E-2</v>
      </c>
      <c r="CB29" s="128">
        <v>230.39</v>
      </c>
      <c r="CC29" s="160"/>
      <c r="CD29" s="129" t="s">
        <v>248</v>
      </c>
      <c r="CE29" s="159">
        <f>BQ29</f>
        <v>6536.23</v>
      </c>
      <c r="CF29" s="159">
        <f>BR29</f>
        <v>8.66</v>
      </c>
      <c r="CG29" s="159" t="s">
        <v>146</v>
      </c>
      <c r="CH29" s="159">
        <f>BT29</f>
        <v>10.220000000000001</v>
      </c>
      <c r="CI29" s="159">
        <v>6863.04</v>
      </c>
      <c r="CJ29" s="159">
        <v>8.83</v>
      </c>
      <c r="CK29" s="159" t="s">
        <v>146</v>
      </c>
      <c r="CL29" s="159">
        <v>10.42</v>
      </c>
      <c r="CM29" s="159">
        <v>6695.8</v>
      </c>
      <c r="CN29" s="159">
        <v>8.83</v>
      </c>
      <c r="CO29" s="159" t="s">
        <v>146</v>
      </c>
      <c r="CP29" s="159">
        <v>10.42</v>
      </c>
      <c r="CQ29" s="159">
        <v>6798.47</v>
      </c>
      <c r="CR29" s="159">
        <v>8.93</v>
      </c>
      <c r="CS29" s="159" t="s">
        <v>146</v>
      </c>
      <c r="CT29" s="159">
        <v>11.54</v>
      </c>
      <c r="CU29" s="160"/>
      <c r="CV29" s="145" t="s">
        <v>247</v>
      </c>
      <c r="CW29" s="162"/>
      <c r="CX29" s="159"/>
      <c r="CY29" s="159"/>
      <c r="CZ29" s="159"/>
      <c r="DA29" s="159"/>
      <c r="DB29" s="163"/>
      <c r="DC29" s="163"/>
      <c r="DD29" s="163"/>
      <c r="DE29" s="163"/>
      <c r="DF29" s="119">
        <v>7.0400000000000004E-2</v>
      </c>
      <c r="DG29" s="128">
        <v>330.67</v>
      </c>
      <c r="DH29" s="119">
        <v>6.4899999999999999E-2</v>
      </c>
      <c r="DI29" s="164">
        <v>305.58999999999997</v>
      </c>
      <c r="DJ29" s="159"/>
      <c r="DK29" s="152" t="s">
        <v>249</v>
      </c>
      <c r="DL29" s="159"/>
      <c r="DM29" s="159"/>
      <c r="DN29" s="159"/>
      <c r="DO29" s="159"/>
      <c r="DP29" s="163"/>
      <c r="DQ29" s="163"/>
      <c r="DR29" s="163"/>
      <c r="DS29" s="163"/>
      <c r="DT29" s="119">
        <v>7.0400000000000004E-2</v>
      </c>
      <c r="DU29" s="128">
        <v>348.84</v>
      </c>
      <c r="DV29" s="119">
        <v>6.4899999999999999E-2</v>
      </c>
      <c r="DW29" s="128">
        <v>322.39</v>
      </c>
      <c r="DX29" s="165"/>
      <c r="DY29" s="152" t="s">
        <v>249</v>
      </c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  <c r="EU29" s="166"/>
      <c r="EV29" s="166"/>
      <c r="EW29" s="166"/>
      <c r="EX29" s="166"/>
      <c r="EY29" s="166"/>
      <c r="EZ29" s="166"/>
      <c r="FA29" s="166"/>
      <c r="FB29" s="166"/>
      <c r="FC29" s="166"/>
      <c r="FD29" s="166"/>
      <c r="FE29" s="166"/>
      <c r="FF29" s="166"/>
      <c r="FG29" s="166"/>
      <c r="FH29" s="166"/>
      <c r="FI29" s="166"/>
      <c r="FJ29" s="166"/>
      <c r="FK29" s="166"/>
      <c r="FL29" s="166"/>
      <c r="FM29" s="166"/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6"/>
      <c r="GD29" s="166"/>
      <c r="GE29" s="166"/>
      <c r="GF29" s="166"/>
      <c r="GG29" s="166"/>
      <c r="GH29" s="166"/>
      <c r="GI29" s="166"/>
      <c r="GJ29" s="166"/>
      <c r="GK29" s="166"/>
      <c r="GL29" s="166"/>
      <c r="GM29" s="166"/>
      <c r="GN29" s="166"/>
      <c r="GO29" s="166"/>
      <c r="GP29" s="166"/>
      <c r="GQ29" s="166"/>
      <c r="GR29" s="166"/>
      <c r="GS29" s="166"/>
      <c r="GT29" s="166"/>
      <c r="GU29" s="166"/>
      <c r="GV29" s="166"/>
      <c r="GW29" s="166"/>
      <c r="GX29" s="166"/>
      <c r="GY29" s="166"/>
      <c r="GZ29" s="166"/>
      <c r="HA29" s="166"/>
      <c r="HB29" s="166"/>
      <c r="HC29" s="166"/>
      <c r="HD29" s="166"/>
      <c r="HE29" s="166"/>
      <c r="HF29" s="166"/>
      <c r="HG29" s="166"/>
      <c r="HH29" s="166"/>
      <c r="HI29" s="166"/>
      <c r="HJ29" s="166"/>
      <c r="HK29" s="166"/>
      <c r="HL29" s="166"/>
      <c r="HM29" s="166"/>
      <c r="HN29" s="166"/>
      <c r="HO29" s="166"/>
      <c r="HP29" s="166"/>
      <c r="HQ29" s="166"/>
      <c r="HR29" s="166"/>
      <c r="HS29" s="166"/>
      <c r="HT29" s="166"/>
      <c r="HU29" s="166"/>
      <c r="HV29" s="166"/>
      <c r="HW29" s="166"/>
      <c r="HX29" s="166"/>
      <c r="HY29" s="166"/>
      <c r="HZ29" s="166"/>
      <c r="IA29" s="166"/>
      <c r="IB29" s="166"/>
      <c r="IC29" s="166"/>
      <c r="ID29" s="166"/>
      <c r="IE29" s="166"/>
      <c r="IF29" s="166"/>
      <c r="IG29" s="166"/>
      <c r="IH29" s="166"/>
      <c r="II29" s="166"/>
      <c r="IJ29" s="166"/>
      <c r="IK29" s="166"/>
      <c r="IL29" s="166"/>
      <c r="IM29" s="166"/>
      <c r="IN29" s="166"/>
      <c r="IO29" s="166"/>
      <c r="IP29" s="166"/>
      <c r="IQ29" s="166"/>
      <c r="IR29" s="166"/>
      <c r="IS29" s="166"/>
      <c r="IT29" s="166"/>
      <c r="IU29" s="166"/>
      <c r="IV29" s="166"/>
      <c r="IW29" s="166"/>
      <c r="IX29" s="166"/>
      <c r="IY29" s="166"/>
      <c r="IZ29" s="166"/>
      <c r="JA29" s="166"/>
      <c r="JB29" s="166"/>
      <c r="JC29" s="166"/>
      <c r="JD29" s="166"/>
      <c r="JE29" s="166"/>
      <c r="JF29" s="166"/>
      <c r="JG29" s="166"/>
      <c r="JH29" s="166"/>
      <c r="JI29" s="166"/>
      <c r="JJ29" s="166"/>
      <c r="JK29" s="166"/>
      <c r="JL29" s="166"/>
      <c r="JM29" s="166"/>
      <c r="JN29" s="166"/>
      <c r="JO29" s="166"/>
      <c r="JP29" s="166"/>
      <c r="JQ29" s="166"/>
      <c r="JR29" s="166"/>
      <c r="JS29" s="166"/>
      <c r="JT29" s="166"/>
      <c r="JU29" s="166"/>
      <c r="JV29" s="166"/>
      <c r="JW29" s="166"/>
      <c r="JX29" s="166"/>
      <c r="JY29" s="166"/>
      <c r="JZ29" s="166"/>
      <c r="KA29" s="166"/>
      <c r="KB29" s="166"/>
      <c r="KC29" s="166"/>
      <c r="KD29" s="166"/>
      <c r="KE29" s="166"/>
      <c r="KF29" s="166"/>
      <c r="KG29" s="166"/>
      <c r="KH29" s="166"/>
      <c r="KI29" s="166"/>
      <c r="KJ29" s="166"/>
      <c r="KK29" s="166"/>
      <c r="KL29" s="166"/>
      <c r="KM29" s="166"/>
      <c r="KN29" s="166"/>
      <c r="KO29" s="166"/>
      <c r="KP29" s="166"/>
      <c r="KQ29" s="166"/>
      <c r="KR29" s="166"/>
      <c r="KS29" s="166"/>
      <c r="KT29" s="166"/>
      <c r="KU29" s="166"/>
      <c r="KV29" s="166"/>
      <c r="KW29" s="166"/>
      <c r="KX29" s="166"/>
      <c r="KY29" s="166"/>
      <c r="KZ29" s="166"/>
      <c r="LA29" s="166"/>
      <c r="LB29" s="166"/>
      <c r="LC29" s="166"/>
      <c r="LD29" s="166"/>
      <c r="LE29" s="166"/>
      <c r="LF29" s="166"/>
      <c r="LG29" s="166"/>
      <c r="LH29" s="166"/>
      <c r="LI29" s="166"/>
      <c r="LJ29" s="166"/>
      <c r="LK29" s="166"/>
      <c r="LL29" s="166"/>
      <c r="LM29" s="166"/>
      <c r="LN29" s="166"/>
      <c r="LO29" s="166"/>
      <c r="LP29" s="166"/>
      <c r="LQ29" s="166"/>
      <c r="LR29" s="166"/>
      <c r="LS29" s="166"/>
      <c r="LT29" s="166"/>
      <c r="LU29" s="166"/>
      <c r="LV29" s="166"/>
      <c r="LW29" s="166"/>
      <c r="LX29" s="166"/>
      <c r="LY29" s="166"/>
      <c r="LZ29" s="166"/>
      <c r="MA29" s="166"/>
      <c r="MB29" s="166"/>
      <c r="MC29" s="166"/>
      <c r="MD29" s="166"/>
      <c r="ME29" s="166"/>
      <c r="MF29" s="166"/>
      <c r="MG29" s="166"/>
      <c r="MH29" s="166"/>
      <c r="MI29" s="166"/>
      <c r="MJ29" s="166"/>
      <c r="MK29" s="166"/>
      <c r="ML29" s="166"/>
      <c r="MM29" s="166"/>
      <c r="MN29" s="166"/>
      <c r="MO29" s="166"/>
      <c r="MP29" s="166"/>
      <c r="MQ29" s="166"/>
      <c r="MR29" s="166"/>
    </row>
    <row r="30" spans="1:356" s="2" customFormat="1" ht="60">
      <c r="A30" s="16" t="s">
        <v>10</v>
      </c>
      <c r="B30" s="62" t="s">
        <v>250</v>
      </c>
      <c r="C30" s="118" t="s">
        <v>251</v>
      </c>
      <c r="D30" s="118" t="s">
        <v>252</v>
      </c>
      <c r="E30" s="118" t="s">
        <v>253</v>
      </c>
      <c r="F30" s="118" t="s">
        <v>254</v>
      </c>
      <c r="G30" s="118" t="str">
        <f>F30</f>
        <v>14501,61 (пар- 9634,17)</v>
      </c>
      <c r="H30" s="118" t="s">
        <v>255</v>
      </c>
      <c r="I30" s="49" t="s">
        <v>146</v>
      </c>
      <c r="J30" s="49" t="s">
        <v>146</v>
      </c>
      <c r="K30" s="27">
        <v>15071.2786</v>
      </c>
      <c r="L30" s="27">
        <v>17065.832599999998</v>
      </c>
      <c r="M30" s="27">
        <v>16173.245199999998</v>
      </c>
      <c r="N30" s="27">
        <v>17111.899799999999</v>
      </c>
      <c r="O30" s="27">
        <v>17111.899799999999</v>
      </c>
      <c r="P30" s="27">
        <v>17671.2906</v>
      </c>
      <c r="Q30" s="27" t="s">
        <v>146</v>
      </c>
      <c r="R30" s="27" t="s">
        <v>146</v>
      </c>
      <c r="S30" s="109" t="s">
        <v>256</v>
      </c>
      <c r="T30" s="109"/>
      <c r="U30" s="27">
        <v>4190</v>
      </c>
      <c r="V30" s="27">
        <v>4440</v>
      </c>
      <c r="W30" s="27">
        <f>U30</f>
        <v>4190</v>
      </c>
      <c r="X30" s="27">
        <f>V30</f>
        <v>4440</v>
      </c>
      <c r="Y30" s="125" t="str">
        <f>S30</f>
        <v>01.12.2015 № 378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111"/>
      <c r="AN30" s="27">
        <v>47.99</v>
      </c>
      <c r="AO30" s="27">
        <v>48.17</v>
      </c>
      <c r="AP30" s="27">
        <f>AO30</f>
        <v>48.17</v>
      </c>
      <c r="AQ30" s="27">
        <v>51.49</v>
      </c>
      <c r="AR30" s="27">
        <f>AQ30</f>
        <v>51.49</v>
      </c>
      <c r="AS30" s="27">
        <v>54.21</v>
      </c>
      <c r="AT30" s="27">
        <v>16.5</v>
      </c>
      <c r="AU30" s="112">
        <v>17.100000000000001</v>
      </c>
      <c r="AV30" s="16" t="s">
        <v>146</v>
      </c>
      <c r="AW30" s="16" t="s">
        <v>146</v>
      </c>
      <c r="AX30" s="16" t="s">
        <v>146</v>
      </c>
      <c r="AY30" s="16" t="s">
        <v>146</v>
      </c>
      <c r="AZ30" s="110" t="str">
        <f>Y30</f>
        <v>01.12.2015 № 378</v>
      </c>
      <c r="BA30" s="12"/>
      <c r="BB30" s="103"/>
      <c r="BC30" s="27">
        <v>12772.27</v>
      </c>
      <c r="BD30" s="27">
        <v>47.99</v>
      </c>
      <c r="BE30" s="27">
        <v>4190</v>
      </c>
      <c r="BF30" s="27">
        <v>16.5</v>
      </c>
      <c r="BG30" s="115"/>
      <c r="BH30" s="115"/>
      <c r="BI30" s="115"/>
      <c r="BJ30" s="115"/>
      <c r="BK30" s="119">
        <v>5.9200000000000003E-2</v>
      </c>
      <c r="BL30" s="128">
        <f>BE30*BK30+BF30</f>
        <v>264.548</v>
      </c>
      <c r="BM30" s="116"/>
      <c r="BN30" s="116"/>
      <c r="BO30" s="110" t="s">
        <v>256</v>
      </c>
      <c r="BP30" s="129" t="s">
        <v>257</v>
      </c>
      <c r="BQ30" s="27">
        <v>14462.57</v>
      </c>
      <c r="BR30" s="27">
        <v>48.17</v>
      </c>
      <c r="BS30" s="27">
        <v>4440</v>
      </c>
      <c r="BT30" s="27">
        <v>17.100000000000001</v>
      </c>
      <c r="BU30" s="115"/>
      <c r="BV30" s="115"/>
      <c r="BW30" s="115"/>
      <c r="BX30" s="115"/>
      <c r="BY30" s="119">
        <f>BM30</f>
        <v>0</v>
      </c>
      <c r="BZ30" s="128">
        <f>BS30*BY30+BT30</f>
        <v>17.100000000000001</v>
      </c>
      <c r="CA30" s="116"/>
      <c r="CB30" s="116"/>
      <c r="CC30" s="110" t="s">
        <v>256</v>
      </c>
      <c r="CD30" s="129" t="s">
        <v>257</v>
      </c>
      <c r="CE30" s="27">
        <v>13706.14</v>
      </c>
      <c r="CF30" s="27">
        <v>48.17</v>
      </c>
      <c r="CG30" s="27" t="s">
        <v>146</v>
      </c>
      <c r="CH30" s="27" t="s">
        <v>146</v>
      </c>
      <c r="CI30" s="27">
        <v>14501.61</v>
      </c>
      <c r="CJ30" s="27">
        <v>51.49</v>
      </c>
      <c r="CK30" s="27" t="s">
        <v>146</v>
      </c>
      <c r="CL30" s="27" t="s">
        <v>146</v>
      </c>
      <c r="CM30" s="27">
        <f>CI30</f>
        <v>14501.61</v>
      </c>
      <c r="CN30" s="27">
        <f>CJ30</f>
        <v>51.49</v>
      </c>
      <c r="CO30" s="27" t="s">
        <v>146</v>
      </c>
      <c r="CP30" s="27" t="s">
        <v>146</v>
      </c>
      <c r="CQ30" s="27">
        <v>14975.67</v>
      </c>
      <c r="CR30" s="27">
        <v>54.21</v>
      </c>
      <c r="CS30" s="27" t="s">
        <v>146</v>
      </c>
      <c r="CT30" s="27" t="s">
        <v>146</v>
      </c>
      <c r="CU30" s="110" t="str">
        <f>AZ30</f>
        <v>01.12.2015 № 378</v>
      </c>
      <c r="CV30" s="12"/>
      <c r="CW30" s="103"/>
      <c r="CX30" s="27"/>
      <c r="CY30" s="27"/>
      <c r="CZ30" s="27"/>
      <c r="DA30" s="27"/>
      <c r="DB30" s="115"/>
      <c r="DC30" s="115"/>
      <c r="DD30" s="115"/>
      <c r="DE30" s="115"/>
      <c r="DF30" s="116"/>
      <c r="DG30" s="116"/>
      <c r="DH30" s="116"/>
      <c r="DI30" s="116"/>
      <c r="DJ30" s="27"/>
      <c r="DK30" s="118"/>
      <c r="DL30" s="27"/>
      <c r="DM30" s="27"/>
      <c r="DN30" s="27"/>
      <c r="DO30" s="27"/>
      <c r="DP30" s="115"/>
      <c r="DQ30" s="115"/>
      <c r="DR30" s="115"/>
      <c r="DS30" s="115"/>
      <c r="DT30" s="116"/>
      <c r="DU30" s="116"/>
      <c r="DV30" s="116"/>
      <c r="DW30" s="116"/>
      <c r="DX30" s="36"/>
      <c r="DY30" s="106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</row>
    <row r="31" spans="1:356" s="2" customFormat="1" ht="18.75">
      <c r="A31" s="122" t="s">
        <v>46</v>
      </c>
      <c r="B31" s="24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109"/>
      <c r="T31" s="109"/>
      <c r="U31" s="27"/>
      <c r="V31" s="27"/>
      <c r="W31" s="27"/>
      <c r="X31" s="27"/>
      <c r="Y31" s="110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111"/>
      <c r="AN31" s="27"/>
      <c r="AO31" s="27"/>
      <c r="AP31" s="27"/>
      <c r="AQ31" s="27"/>
      <c r="AR31" s="27"/>
      <c r="AS31" s="27"/>
      <c r="AT31" s="27"/>
      <c r="AU31" s="16"/>
      <c r="AV31" s="16"/>
      <c r="AW31" s="16"/>
      <c r="AX31" s="16"/>
      <c r="AY31" s="16"/>
      <c r="AZ31" s="36"/>
      <c r="BA31" s="12"/>
      <c r="BB31" s="103"/>
      <c r="BC31" s="27"/>
      <c r="BD31" s="27"/>
      <c r="BE31" s="27"/>
      <c r="BF31" s="27"/>
      <c r="BG31" s="115"/>
      <c r="BH31" s="115"/>
      <c r="BI31" s="115"/>
      <c r="BJ31" s="115"/>
      <c r="BK31" s="116"/>
      <c r="BL31" s="116"/>
      <c r="BM31" s="116"/>
      <c r="BN31" s="116"/>
      <c r="BO31" s="27"/>
      <c r="BP31" s="118"/>
      <c r="BQ31" s="27"/>
      <c r="BR31" s="27"/>
      <c r="BS31" s="27"/>
      <c r="BT31" s="27"/>
      <c r="BU31" s="115"/>
      <c r="BV31" s="115"/>
      <c r="BW31" s="115"/>
      <c r="BX31" s="115"/>
      <c r="BY31" s="116"/>
      <c r="BZ31" s="116"/>
      <c r="CA31" s="116"/>
      <c r="CB31" s="116"/>
      <c r="CC31" s="27"/>
      <c r="CD31" s="118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36"/>
      <c r="CV31" s="12"/>
      <c r="CW31" s="103"/>
      <c r="CX31" s="27"/>
      <c r="CY31" s="27"/>
      <c r="CZ31" s="27"/>
      <c r="DA31" s="27"/>
      <c r="DB31" s="115"/>
      <c r="DC31" s="115"/>
      <c r="DD31" s="115"/>
      <c r="DE31" s="115"/>
      <c r="DF31" s="116"/>
      <c r="DG31" s="116"/>
      <c r="DH31" s="116"/>
      <c r="DI31" s="116"/>
      <c r="DJ31" s="27"/>
      <c r="DK31" s="118"/>
      <c r="DL31" s="27"/>
      <c r="DM31" s="27"/>
      <c r="DN31" s="27"/>
      <c r="DO31" s="27"/>
      <c r="DP31" s="115"/>
      <c r="DQ31" s="115"/>
      <c r="DR31" s="115"/>
      <c r="DS31" s="115"/>
      <c r="DT31" s="116"/>
      <c r="DU31" s="116"/>
      <c r="DV31" s="116"/>
      <c r="DW31" s="116"/>
      <c r="DX31" s="36"/>
      <c r="DY31" s="106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</row>
    <row r="32" spans="1:356" s="2" customFormat="1">
      <c r="A32" s="16" t="s">
        <v>9</v>
      </c>
      <c r="B32" s="24" t="s">
        <v>147</v>
      </c>
      <c r="C32" s="27">
        <v>6799.83</v>
      </c>
      <c r="D32" s="27">
        <v>7509.16</v>
      </c>
      <c r="E32" s="27">
        <f>D32</f>
        <v>7509.16</v>
      </c>
      <c r="F32" s="27">
        <v>7552.74</v>
      </c>
      <c r="G32" s="27">
        <f>F32</f>
        <v>7552.74</v>
      </c>
      <c r="H32" s="27">
        <v>8169.95</v>
      </c>
      <c r="I32" s="27" t="s">
        <v>146</v>
      </c>
      <c r="J32" s="27" t="s">
        <v>146</v>
      </c>
      <c r="K32" s="27">
        <f>C32*1.18</f>
        <v>8023.7993999999999</v>
      </c>
      <c r="L32" s="27">
        <f t="shared" ref="L32:P34" si="6">D32*1.18</f>
        <v>8860.8087999999989</v>
      </c>
      <c r="M32" s="27">
        <f t="shared" si="6"/>
        <v>8860.8087999999989</v>
      </c>
      <c r="N32" s="27">
        <f t="shared" si="6"/>
        <v>8912.2331999999988</v>
      </c>
      <c r="O32" s="27">
        <f t="shared" si="6"/>
        <v>8912.2331999999988</v>
      </c>
      <c r="P32" s="27">
        <f t="shared" si="6"/>
        <v>9640.5409999999993</v>
      </c>
      <c r="Q32" s="27" t="s">
        <v>146</v>
      </c>
      <c r="R32" s="27" t="s">
        <v>146</v>
      </c>
      <c r="S32" s="109" t="s">
        <v>258</v>
      </c>
      <c r="T32" s="109"/>
      <c r="U32" s="27">
        <v>3730</v>
      </c>
      <c r="V32" s="27">
        <v>3970</v>
      </c>
      <c r="W32" s="27">
        <f t="shared" ref="W32:X38" si="7">U32</f>
        <v>3730</v>
      </c>
      <c r="X32" s="27">
        <f t="shared" si="7"/>
        <v>3970</v>
      </c>
      <c r="Y32" s="110" t="str">
        <f>S32</f>
        <v>30.11.2015 № 323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111"/>
      <c r="AN32" s="27">
        <v>39.26</v>
      </c>
      <c r="AO32" s="27">
        <v>40.14</v>
      </c>
      <c r="AP32" s="27">
        <f>AO32</f>
        <v>40.14</v>
      </c>
      <c r="AQ32" s="27">
        <v>42.06</v>
      </c>
      <c r="AR32" s="27">
        <f>AQ32</f>
        <v>42.06</v>
      </c>
      <c r="AS32" s="27">
        <v>43.46</v>
      </c>
      <c r="AT32" s="27">
        <f>AN32*1.18</f>
        <v>46.326799999999999</v>
      </c>
      <c r="AU32" s="27">
        <f t="shared" ref="AU32:AY34" si="8">AO32*1.18</f>
        <v>47.365200000000002</v>
      </c>
      <c r="AV32" s="27">
        <f t="shared" si="8"/>
        <v>47.365200000000002</v>
      </c>
      <c r="AW32" s="27">
        <f t="shared" si="8"/>
        <v>49.630800000000001</v>
      </c>
      <c r="AX32" s="27">
        <f t="shared" si="8"/>
        <v>49.630800000000001</v>
      </c>
      <c r="AY32" s="27">
        <f t="shared" si="8"/>
        <v>51.282800000000002</v>
      </c>
      <c r="AZ32" s="110" t="str">
        <f>Y32</f>
        <v>30.11.2015 № 323</v>
      </c>
      <c r="BA32" s="12"/>
      <c r="BB32" s="103"/>
      <c r="BC32" s="27">
        <v>6799.83</v>
      </c>
      <c r="BD32" s="27">
        <v>39.26</v>
      </c>
      <c r="BE32" s="27">
        <v>3730</v>
      </c>
      <c r="BF32" s="27">
        <v>46.33</v>
      </c>
      <c r="BG32" s="115"/>
      <c r="BH32" s="115"/>
      <c r="BI32" s="115"/>
      <c r="BJ32" s="115"/>
      <c r="BK32" s="116"/>
      <c r="BL32" s="116"/>
      <c r="BM32" s="116"/>
      <c r="BN32" s="116"/>
      <c r="BO32" s="110" t="s">
        <v>258</v>
      </c>
      <c r="BP32" s="168" t="s">
        <v>259</v>
      </c>
      <c r="BQ32" s="27">
        <v>7509.16</v>
      </c>
      <c r="BR32" s="27">
        <v>40.14</v>
      </c>
      <c r="BS32" s="27">
        <v>3970</v>
      </c>
      <c r="BT32" s="27">
        <v>47.37</v>
      </c>
      <c r="BU32" s="115"/>
      <c r="BV32" s="115"/>
      <c r="BW32" s="115"/>
      <c r="BX32" s="115"/>
      <c r="BY32" s="116"/>
      <c r="BZ32" s="116"/>
      <c r="CA32" s="116"/>
      <c r="CB32" s="116"/>
      <c r="CC32" s="110" t="s">
        <v>258</v>
      </c>
      <c r="CD32" s="168" t="s">
        <v>259</v>
      </c>
      <c r="CE32" s="27">
        <f>BQ32</f>
        <v>7509.16</v>
      </c>
      <c r="CF32" s="27">
        <f>BR32</f>
        <v>40.14</v>
      </c>
      <c r="CG32" s="27" t="s">
        <v>146</v>
      </c>
      <c r="CH32" s="27">
        <f>BT32</f>
        <v>47.37</v>
      </c>
      <c r="CI32" s="27">
        <v>7552.74</v>
      </c>
      <c r="CJ32" s="27">
        <v>42.06</v>
      </c>
      <c r="CK32" s="27" t="s">
        <v>146</v>
      </c>
      <c r="CL32" s="27">
        <v>49.63</v>
      </c>
      <c r="CM32" s="27">
        <f>CI32</f>
        <v>7552.74</v>
      </c>
      <c r="CN32" s="27">
        <f>CJ32</f>
        <v>42.06</v>
      </c>
      <c r="CO32" s="27" t="str">
        <f>CK32</f>
        <v>-</v>
      </c>
      <c r="CP32" s="27">
        <f>CL32</f>
        <v>49.63</v>
      </c>
      <c r="CQ32" s="27">
        <v>8169.95</v>
      </c>
      <c r="CR32" s="27">
        <v>43.46</v>
      </c>
      <c r="CS32" s="27" t="s">
        <v>146</v>
      </c>
      <c r="CT32" s="27">
        <v>51.28</v>
      </c>
      <c r="CU32" s="110" t="str">
        <f>AZ32</f>
        <v>30.11.2015 № 323</v>
      </c>
      <c r="CV32" s="169" t="s">
        <v>259</v>
      </c>
      <c r="CW32" s="103"/>
      <c r="CX32" s="27"/>
      <c r="CY32" s="27"/>
      <c r="CZ32" s="27"/>
      <c r="DA32" s="27"/>
      <c r="DB32" s="115"/>
      <c r="DC32" s="115"/>
      <c r="DD32" s="115"/>
      <c r="DE32" s="115"/>
      <c r="DF32" s="116"/>
      <c r="DG32" s="116"/>
      <c r="DH32" s="116"/>
      <c r="DI32" s="116"/>
      <c r="DJ32" s="27"/>
      <c r="DK32" s="118"/>
      <c r="DL32" s="27"/>
      <c r="DM32" s="27"/>
      <c r="DN32" s="27"/>
      <c r="DO32" s="27"/>
      <c r="DP32" s="115"/>
      <c r="DQ32" s="115"/>
      <c r="DR32" s="115"/>
      <c r="DS32" s="115"/>
      <c r="DT32" s="116"/>
      <c r="DU32" s="116"/>
      <c r="DV32" s="116"/>
      <c r="DW32" s="116"/>
      <c r="DX32" s="36"/>
      <c r="DY32" s="106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</row>
    <row r="33" spans="1:356" s="2" customFormat="1">
      <c r="A33" s="16"/>
      <c r="B33" s="2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109"/>
      <c r="T33" s="109"/>
      <c r="U33" s="159">
        <v>3730</v>
      </c>
      <c r="V33" s="159">
        <v>3970</v>
      </c>
      <c r="W33" s="159">
        <v>3456</v>
      </c>
      <c r="X33" s="159">
        <v>3650</v>
      </c>
      <c r="Y33" s="110"/>
      <c r="Z33" s="145" t="s">
        <v>260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111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110"/>
      <c r="BA33" s="12"/>
      <c r="BB33" s="103"/>
      <c r="BC33" s="27"/>
      <c r="BD33" s="27"/>
      <c r="BE33" s="159">
        <v>3456</v>
      </c>
      <c r="BF33" s="159">
        <v>46.33</v>
      </c>
      <c r="BG33" s="163"/>
      <c r="BH33" s="163"/>
      <c r="BI33" s="163"/>
      <c r="BJ33" s="163"/>
      <c r="BK33" s="128"/>
      <c r="BL33" s="128"/>
      <c r="BM33" s="128"/>
      <c r="BN33" s="128"/>
      <c r="BO33" s="110"/>
      <c r="BP33" s="129" t="s">
        <v>260</v>
      </c>
      <c r="BQ33" s="159"/>
      <c r="BR33" s="159"/>
      <c r="BS33" s="159">
        <v>3650</v>
      </c>
      <c r="BT33" s="159">
        <v>47.37</v>
      </c>
      <c r="BU33" s="163"/>
      <c r="BV33" s="163"/>
      <c r="BW33" s="163"/>
      <c r="BX33" s="163"/>
      <c r="BY33" s="128"/>
      <c r="BZ33" s="128"/>
      <c r="CA33" s="128"/>
      <c r="CB33" s="128"/>
      <c r="CC33" s="110"/>
      <c r="CD33" s="129" t="s">
        <v>260</v>
      </c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110"/>
      <c r="CV33" s="145" t="str">
        <f>Z33</f>
        <v>17.12.2015 № 497</v>
      </c>
      <c r="CW33" s="103"/>
      <c r="CX33" s="27"/>
      <c r="CY33" s="27"/>
      <c r="CZ33" s="27"/>
      <c r="DA33" s="27"/>
      <c r="DB33" s="115"/>
      <c r="DC33" s="115"/>
      <c r="DD33" s="115"/>
      <c r="DE33" s="115"/>
      <c r="DF33" s="116"/>
      <c r="DG33" s="116"/>
      <c r="DH33" s="116"/>
      <c r="DI33" s="116"/>
      <c r="DJ33" s="27"/>
      <c r="DK33" s="118"/>
      <c r="DL33" s="27"/>
      <c r="DM33" s="27"/>
      <c r="DN33" s="27"/>
      <c r="DO33" s="27"/>
      <c r="DP33" s="115"/>
      <c r="DQ33" s="115"/>
      <c r="DR33" s="115"/>
      <c r="DS33" s="115"/>
      <c r="DT33" s="116"/>
      <c r="DU33" s="116"/>
      <c r="DV33" s="116"/>
      <c r="DW33" s="116"/>
      <c r="DX33" s="36"/>
      <c r="DY33" s="106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</row>
    <row r="34" spans="1:356" s="2" customFormat="1">
      <c r="A34" s="16" t="s">
        <v>10</v>
      </c>
      <c r="B34" s="24" t="s">
        <v>261</v>
      </c>
      <c r="C34" s="27">
        <v>9921.5499999999993</v>
      </c>
      <c r="D34" s="27">
        <v>10583.5</v>
      </c>
      <c r="E34" s="27">
        <v>10569.79</v>
      </c>
      <c r="F34" s="27">
        <v>10974.34</v>
      </c>
      <c r="G34" s="27">
        <v>10967.48</v>
      </c>
      <c r="H34" s="27">
        <v>11779.58</v>
      </c>
      <c r="I34" s="27" t="s">
        <v>146</v>
      </c>
      <c r="J34" s="27" t="s">
        <v>146</v>
      </c>
      <c r="K34" s="27">
        <f>C34*1.18</f>
        <v>11707.428999999998</v>
      </c>
      <c r="L34" s="27">
        <f t="shared" si="6"/>
        <v>12488.529999999999</v>
      </c>
      <c r="M34" s="27">
        <f t="shared" si="6"/>
        <v>12472.352200000001</v>
      </c>
      <c r="N34" s="27">
        <f t="shared" si="6"/>
        <v>12949.7212</v>
      </c>
      <c r="O34" s="27">
        <f t="shared" si="6"/>
        <v>12941.626399999999</v>
      </c>
      <c r="P34" s="27">
        <f t="shared" si="6"/>
        <v>13899.904399999999</v>
      </c>
      <c r="Q34" s="27" t="s">
        <v>146</v>
      </c>
      <c r="R34" s="27" t="s">
        <v>146</v>
      </c>
      <c r="S34" s="109" t="s">
        <v>262</v>
      </c>
      <c r="T34" s="109"/>
      <c r="U34" s="27">
        <v>3415</v>
      </c>
      <c r="V34" s="27">
        <v>3610</v>
      </c>
      <c r="W34" s="27">
        <f t="shared" si="7"/>
        <v>3415</v>
      </c>
      <c r="X34" s="27">
        <f t="shared" si="7"/>
        <v>3610</v>
      </c>
      <c r="Y34" s="110" t="str">
        <f>S34</f>
        <v>01.12.2015 № 377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111"/>
      <c r="AN34" s="27">
        <v>33.26</v>
      </c>
      <c r="AO34" s="27">
        <v>35.119999999999997</v>
      </c>
      <c r="AP34" s="27">
        <f>AO34</f>
        <v>35.119999999999997</v>
      </c>
      <c r="AQ34" s="27">
        <v>37.06</v>
      </c>
      <c r="AR34" s="27">
        <f>AQ34</f>
        <v>37.06</v>
      </c>
      <c r="AS34" s="27">
        <v>38.89</v>
      </c>
      <c r="AT34" s="27">
        <f>AN34*1.18</f>
        <v>39.246799999999993</v>
      </c>
      <c r="AU34" s="27">
        <f t="shared" si="8"/>
        <v>41.441599999999994</v>
      </c>
      <c r="AV34" s="27">
        <f t="shared" si="8"/>
        <v>41.441599999999994</v>
      </c>
      <c r="AW34" s="27">
        <f t="shared" si="8"/>
        <v>43.730800000000002</v>
      </c>
      <c r="AX34" s="27">
        <f t="shared" si="8"/>
        <v>43.730800000000002</v>
      </c>
      <c r="AY34" s="27">
        <f t="shared" si="8"/>
        <v>45.8902</v>
      </c>
      <c r="AZ34" s="110" t="str">
        <f>Y34</f>
        <v>01.12.2015 № 377</v>
      </c>
      <c r="BA34" s="12"/>
      <c r="BB34" s="103"/>
      <c r="BC34" s="27">
        <v>9921.5499999999993</v>
      </c>
      <c r="BD34" s="27">
        <v>33.26</v>
      </c>
      <c r="BE34" s="27">
        <v>3415</v>
      </c>
      <c r="BF34" s="27">
        <v>39.25</v>
      </c>
      <c r="BG34" s="115"/>
      <c r="BH34" s="115"/>
      <c r="BI34" s="115"/>
      <c r="BJ34" s="115"/>
      <c r="BK34" s="119">
        <v>5.8200000000000002E-2</v>
      </c>
      <c r="BL34" s="128">
        <f>BE34*BK34+BF34</f>
        <v>238.00300000000001</v>
      </c>
      <c r="BM34" s="116"/>
      <c r="BN34" s="116"/>
      <c r="BO34" s="110" t="s">
        <v>262</v>
      </c>
      <c r="BP34" s="117"/>
      <c r="BQ34" s="27">
        <v>10583.5</v>
      </c>
      <c r="BR34" s="27">
        <v>35.119999999999997</v>
      </c>
      <c r="BS34" s="27">
        <v>3610</v>
      </c>
      <c r="BT34" s="27">
        <v>41.44</v>
      </c>
      <c r="BU34" s="115"/>
      <c r="BV34" s="115"/>
      <c r="BW34" s="115"/>
      <c r="BX34" s="115"/>
      <c r="BY34" s="119">
        <v>5.8200000000000002E-2</v>
      </c>
      <c r="BZ34" s="128">
        <f>BS34*BY34+BT34</f>
        <v>251.542</v>
      </c>
      <c r="CA34" s="116"/>
      <c r="CB34" s="116"/>
      <c r="CC34" s="110" t="s">
        <v>262</v>
      </c>
      <c r="CD34" s="117"/>
      <c r="CE34" s="27">
        <f>BQ34</f>
        <v>10583.5</v>
      </c>
      <c r="CF34" s="27">
        <f>BR34</f>
        <v>35.119999999999997</v>
      </c>
      <c r="CG34" s="27" t="s">
        <v>146</v>
      </c>
      <c r="CH34" s="27">
        <f>BT34</f>
        <v>41.44</v>
      </c>
      <c r="CI34" s="27">
        <v>10974.34</v>
      </c>
      <c r="CJ34" s="27">
        <v>37.06</v>
      </c>
      <c r="CK34" s="27" t="s">
        <v>146</v>
      </c>
      <c r="CL34" s="27">
        <f>CJ34*1.18</f>
        <v>43.730800000000002</v>
      </c>
      <c r="CM34" s="27">
        <v>10967.48</v>
      </c>
      <c r="CN34" s="27">
        <v>37.06</v>
      </c>
      <c r="CO34" s="27" t="s">
        <v>146</v>
      </c>
      <c r="CP34" s="27">
        <f>CN34*1.18</f>
        <v>43.730800000000002</v>
      </c>
      <c r="CQ34" s="27">
        <v>11779.58</v>
      </c>
      <c r="CR34" s="27">
        <v>38.89</v>
      </c>
      <c r="CS34" s="27" t="s">
        <v>146</v>
      </c>
      <c r="CT34" s="27">
        <f>CR34*1.18</f>
        <v>45.8902</v>
      </c>
      <c r="CU34" s="110" t="str">
        <f>S34</f>
        <v>01.12.2015 № 377</v>
      </c>
      <c r="CV34" s="12"/>
      <c r="CW34" s="103"/>
      <c r="CX34" s="27"/>
      <c r="CY34" s="27"/>
      <c r="CZ34" s="27"/>
      <c r="DA34" s="27"/>
      <c r="DB34" s="115"/>
      <c r="DC34" s="115"/>
      <c r="DD34" s="115"/>
      <c r="DE34" s="115"/>
      <c r="DF34" s="116"/>
      <c r="DG34" s="116"/>
      <c r="DH34" s="116"/>
      <c r="DI34" s="116"/>
      <c r="DJ34" s="27"/>
      <c r="DK34" s="118"/>
      <c r="DL34" s="27"/>
      <c r="DM34" s="27"/>
      <c r="DN34" s="27"/>
      <c r="DO34" s="27"/>
      <c r="DP34" s="115"/>
      <c r="DQ34" s="115"/>
      <c r="DR34" s="115"/>
      <c r="DS34" s="115"/>
      <c r="DT34" s="116"/>
      <c r="DU34" s="116"/>
      <c r="DV34" s="116"/>
      <c r="DW34" s="116"/>
      <c r="DX34" s="36"/>
      <c r="DY34" s="106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</row>
    <row r="35" spans="1:356" s="2" customFormat="1" ht="45">
      <c r="A35" s="16" t="s">
        <v>27</v>
      </c>
      <c r="B35" s="24" t="s">
        <v>263</v>
      </c>
      <c r="C35" s="27">
        <v>16043.31</v>
      </c>
      <c r="D35" s="27">
        <v>18317.2</v>
      </c>
      <c r="E35" s="27">
        <f>D35</f>
        <v>18317.2</v>
      </c>
      <c r="F35" s="27">
        <v>19139.91</v>
      </c>
      <c r="G35" s="27">
        <f>F35</f>
        <v>19139.91</v>
      </c>
      <c r="H35" s="27">
        <v>20258.59</v>
      </c>
      <c r="I35" s="27" t="s">
        <v>146</v>
      </c>
      <c r="J35" s="27" t="s">
        <v>146</v>
      </c>
      <c r="K35" s="27">
        <f>C35</f>
        <v>16043.31</v>
      </c>
      <c r="L35" s="27">
        <f t="shared" ref="L35:R35" si="9">D35</f>
        <v>18317.2</v>
      </c>
      <c r="M35" s="27">
        <f t="shared" si="9"/>
        <v>18317.2</v>
      </c>
      <c r="N35" s="27">
        <f t="shared" si="9"/>
        <v>19139.91</v>
      </c>
      <c r="O35" s="27">
        <f t="shared" si="9"/>
        <v>19139.91</v>
      </c>
      <c r="P35" s="27">
        <f t="shared" si="9"/>
        <v>20258.59</v>
      </c>
      <c r="Q35" s="27" t="str">
        <f t="shared" si="9"/>
        <v>-</v>
      </c>
      <c r="R35" s="27" t="str">
        <f t="shared" si="9"/>
        <v>-</v>
      </c>
      <c r="S35" s="109" t="s">
        <v>264</v>
      </c>
      <c r="T35" s="109"/>
      <c r="U35" s="27">
        <v>3730</v>
      </c>
      <c r="V35" s="27">
        <v>3970</v>
      </c>
      <c r="W35" s="27">
        <f t="shared" si="7"/>
        <v>3730</v>
      </c>
      <c r="X35" s="27">
        <f t="shared" si="7"/>
        <v>3970</v>
      </c>
      <c r="Y35" s="110" t="str">
        <f>S35</f>
        <v>30.11.2015 № 325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111"/>
      <c r="AN35" s="27">
        <v>46.33</v>
      </c>
      <c r="AO35" s="27">
        <v>47.37</v>
      </c>
      <c r="AP35" s="27">
        <f>AO35</f>
        <v>47.37</v>
      </c>
      <c r="AQ35" s="27">
        <v>49.63</v>
      </c>
      <c r="AR35" s="27">
        <f>AQ35</f>
        <v>49.63</v>
      </c>
      <c r="AS35" s="27">
        <v>51.28</v>
      </c>
      <c r="AT35" s="27">
        <f t="shared" ref="AT35:AY35" si="10">AN35</f>
        <v>46.33</v>
      </c>
      <c r="AU35" s="27">
        <f t="shared" si="10"/>
        <v>47.37</v>
      </c>
      <c r="AV35" s="27">
        <f t="shared" si="10"/>
        <v>47.37</v>
      </c>
      <c r="AW35" s="27">
        <f t="shared" si="10"/>
        <v>49.63</v>
      </c>
      <c r="AX35" s="27">
        <f t="shared" si="10"/>
        <v>49.63</v>
      </c>
      <c r="AY35" s="27">
        <f t="shared" si="10"/>
        <v>51.28</v>
      </c>
      <c r="AZ35" s="110" t="str">
        <f>Y35</f>
        <v>30.11.2015 № 325</v>
      </c>
      <c r="BA35" s="12"/>
      <c r="BB35" s="103"/>
      <c r="BC35" s="27">
        <v>16043.31</v>
      </c>
      <c r="BD35" s="27">
        <v>46.33</v>
      </c>
      <c r="BE35" s="27">
        <v>3730</v>
      </c>
      <c r="BF35" s="27">
        <v>46.33</v>
      </c>
      <c r="BG35" s="115"/>
      <c r="BH35" s="115"/>
      <c r="BI35" s="115"/>
      <c r="BJ35" s="115"/>
      <c r="BK35" s="119">
        <v>5.6300000000000003E-2</v>
      </c>
      <c r="BL35" s="128">
        <v>252.56</v>
      </c>
      <c r="BM35" s="116"/>
      <c r="BN35" s="116"/>
      <c r="BO35" s="110" t="s">
        <v>264</v>
      </c>
      <c r="BP35" s="129" t="s">
        <v>265</v>
      </c>
      <c r="BQ35" s="27">
        <v>18317.2</v>
      </c>
      <c r="BR35" s="27">
        <v>47.37</v>
      </c>
      <c r="BS35" s="27">
        <v>3970</v>
      </c>
      <c r="BT35" s="27">
        <v>47.37</v>
      </c>
      <c r="BU35" s="115"/>
      <c r="BV35" s="115"/>
      <c r="BW35" s="115"/>
      <c r="BX35" s="115"/>
      <c r="BY35" s="119">
        <v>5.6300000000000003E-2</v>
      </c>
      <c r="BZ35" s="128">
        <v>252.56</v>
      </c>
      <c r="CA35" s="116"/>
      <c r="CB35" s="116"/>
      <c r="CC35" s="110" t="s">
        <v>264</v>
      </c>
      <c r="CD35" s="129" t="s">
        <v>265</v>
      </c>
      <c r="CE35" s="27">
        <v>18305.310000000001</v>
      </c>
      <c r="CF35" s="27">
        <f>BR35</f>
        <v>47.37</v>
      </c>
      <c r="CG35" s="27" t="s">
        <v>146</v>
      </c>
      <c r="CH35" s="27">
        <f>BT35</f>
        <v>47.37</v>
      </c>
      <c r="CI35" s="27">
        <v>19139.91</v>
      </c>
      <c r="CJ35" s="27">
        <v>49.63</v>
      </c>
      <c r="CK35" s="27" t="s">
        <v>146</v>
      </c>
      <c r="CL35" s="27">
        <v>49.63</v>
      </c>
      <c r="CM35" s="27">
        <f>CI35</f>
        <v>19139.91</v>
      </c>
      <c r="CN35" s="27">
        <f>CJ35</f>
        <v>49.63</v>
      </c>
      <c r="CO35" s="27" t="str">
        <f>CK35</f>
        <v>-</v>
      </c>
      <c r="CP35" s="27">
        <f>CL35</f>
        <v>49.63</v>
      </c>
      <c r="CQ35" s="27">
        <v>20258.59</v>
      </c>
      <c r="CR35" s="27">
        <v>51.28</v>
      </c>
      <c r="CS35" s="27" t="s">
        <v>146</v>
      </c>
      <c r="CT35" s="27">
        <f>CR35</f>
        <v>51.28</v>
      </c>
      <c r="CU35" s="110" t="str">
        <f>S35</f>
        <v>30.11.2015 № 325</v>
      </c>
      <c r="CV35" s="12"/>
      <c r="CW35" s="103"/>
      <c r="CX35" s="27"/>
      <c r="CY35" s="27"/>
      <c r="CZ35" s="27"/>
      <c r="DA35" s="27"/>
      <c r="DB35" s="115"/>
      <c r="DC35" s="115"/>
      <c r="DD35" s="115"/>
      <c r="DE35" s="115"/>
      <c r="DF35" s="116"/>
      <c r="DG35" s="116"/>
      <c r="DH35" s="116"/>
      <c r="DI35" s="116"/>
      <c r="DJ35" s="27"/>
      <c r="DK35" s="118"/>
      <c r="DL35" s="27"/>
      <c r="DM35" s="27"/>
      <c r="DN35" s="27"/>
      <c r="DO35" s="27"/>
      <c r="DP35" s="115"/>
      <c r="DQ35" s="115"/>
      <c r="DR35" s="115"/>
      <c r="DS35" s="115"/>
      <c r="DT35" s="116"/>
      <c r="DU35" s="116"/>
      <c r="DV35" s="116"/>
      <c r="DW35" s="116"/>
      <c r="DX35" s="36"/>
      <c r="DY35" s="106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</row>
    <row r="36" spans="1:356" s="167" customFormat="1">
      <c r="A36" s="157"/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29"/>
      <c r="T36" s="129"/>
      <c r="U36" s="159">
        <v>3730</v>
      </c>
      <c r="V36" s="159">
        <v>3970</v>
      </c>
      <c r="W36" s="159">
        <v>3663</v>
      </c>
      <c r="X36" s="159">
        <v>3860</v>
      </c>
      <c r="Y36" s="145"/>
      <c r="Z36" s="145" t="s">
        <v>266</v>
      </c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1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45"/>
      <c r="BA36" s="160"/>
      <c r="BB36" s="162"/>
      <c r="BC36" s="159"/>
      <c r="BD36" s="159"/>
      <c r="BE36" s="159">
        <v>3663</v>
      </c>
      <c r="BF36" s="159"/>
      <c r="BG36" s="163"/>
      <c r="BH36" s="163"/>
      <c r="BI36" s="163"/>
      <c r="BJ36" s="163"/>
      <c r="BK36" s="128"/>
      <c r="BL36" s="128"/>
      <c r="BM36" s="128"/>
      <c r="BN36" s="128"/>
      <c r="BO36" s="145"/>
      <c r="BP36" s="168" t="s">
        <v>266</v>
      </c>
      <c r="BQ36" s="159"/>
      <c r="BR36" s="159"/>
      <c r="BS36" s="159">
        <v>3860</v>
      </c>
      <c r="BT36" s="159"/>
      <c r="BU36" s="163"/>
      <c r="BV36" s="163"/>
      <c r="BW36" s="163"/>
      <c r="BX36" s="163"/>
      <c r="BY36" s="128"/>
      <c r="BZ36" s="128"/>
      <c r="CA36" s="128"/>
      <c r="CB36" s="128"/>
      <c r="CC36" s="145"/>
      <c r="CD36" s="168" t="s">
        <v>266</v>
      </c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45"/>
      <c r="CV36" s="169" t="s">
        <v>266</v>
      </c>
      <c r="CW36" s="162"/>
      <c r="CX36" s="159"/>
      <c r="CY36" s="159"/>
      <c r="CZ36" s="159"/>
      <c r="DA36" s="159"/>
      <c r="DB36" s="163"/>
      <c r="DC36" s="163"/>
      <c r="DD36" s="163"/>
      <c r="DE36" s="163"/>
      <c r="DF36" s="128"/>
      <c r="DG36" s="128"/>
      <c r="DH36" s="128"/>
      <c r="DI36" s="128"/>
      <c r="DJ36" s="159"/>
      <c r="DK36" s="170"/>
      <c r="DL36" s="159"/>
      <c r="DM36" s="159"/>
      <c r="DN36" s="159"/>
      <c r="DO36" s="159"/>
      <c r="DP36" s="163"/>
      <c r="DQ36" s="163"/>
      <c r="DR36" s="163"/>
      <c r="DS36" s="163"/>
      <c r="DT36" s="128"/>
      <c r="DU36" s="128"/>
      <c r="DV36" s="128"/>
      <c r="DW36" s="128"/>
      <c r="DX36" s="169"/>
      <c r="DY36" s="171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  <c r="IL36" s="166"/>
      <c r="IM36" s="166"/>
      <c r="IN36" s="166"/>
      <c r="IO36" s="166"/>
      <c r="IP36" s="166"/>
      <c r="IQ36" s="166"/>
      <c r="IR36" s="166"/>
      <c r="IS36" s="166"/>
      <c r="IT36" s="166"/>
      <c r="IU36" s="166"/>
      <c r="IV36" s="166"/>
      <c r="IW36" s="166"/>
      <c r="IX36" s="166"/>
      <c r="IY36" s="166"/>
      <c r="IZ36" s="166"/>
      <c r="JA36" s="166"/>
      <c r="JB36" s="166"/>
      <c r="JC36" s="166"/>
      <c r="JD36" s="166"/>
      <c r="JE36" s="166"/>
      <c r="JF36" s="166"/>
      <c r="JG36" s="166"/>
      <c r="JH36" s="166"/>
      <c r="JI36" s="166"/>
      <c r="JJ36" s="166"/>
      <c r="JK36" s="166"/>
      <c r="JL36" s="166"/>
      <c r="JM36" s="166"/>
      <c r="JN36" s="166"/>
      <c r="JO36" s="166"/>
      <c r="JP36" s="166"/>
      <c r="JQ36" s="166"/>
      <c r="JR36" s="166"/>
      <c r="JS36" s="166"/>
      <c r="JT36" s="166"/>
      <c r="JU36" s="166"/>
      <c r="JV36" s="166"/>
      <c r="JW36" s="166"/>
      <c r="JX36" s="166"/>
      <c r="JY36" s="166"/>
      <c r="JZ36" s="166"/>
      <c r="KA36" s="166"/>
      <c r="KB36" s="166"/>
      <c r="KC36" s="166"/>
      <c r="KD36" s="166"/>
      <c r="KE36" s="166"/>
      <c r="KF36" s="166"/>
      <c r="KG36" s="166"/>
      <c r="KH36" s="166"/>
      <c r="KI36" s="166"/>
      <c r="KJ36" s="166"/>
      <c r="KK36" s="166"/>
      <c r="KL36" s="166"/>
      <c r="KM36" s="166"/>
      <c r="KN36" s="166"/>
      <c r="KO36" s="166"/>
      <c r="KP36" s="166"/>
      <c r="KQ36" s="166"/>
      <c r="KR36" s="166"/>
      <c r="KS36" s="166"/>
      <c r="KT36" s="166"/>
      <c r="KU36" s="166"/>
      <c r="KV36" s="166"/>
      <c r="KW36" s="166"/>
      <c r="KX36" s="166"/>
      <c r="KY36" s="166"/>
      <c r="KZ36" s="166"/>
      <c r="LA36" s="166"/>
      <c r="LB36" s="166"/>
      <c r="LC36" s="166"/>
      <c r="LD36" s="166"/>
      <c r="LE36" s="166"/>
      <c r="LF36" s="166"/>
      <c r="LG36" s="166"/>
      <c r="LH36" s="166"/>
      <c r="LI36" s="166"/>
      <c r="LJ36" s="166"/>
      <c r="LK36" s="166"/>
      <c r="LL36" s="166"/>
      <c r="LM36" s="166"/>
      <c r="LN36" s="166"/>
      <c r="LO36" s="166"/>
      <c r="LP36" s="166"/>
      <c r="LQ36" s="166"/>
      <c r="LR36" s="166"/>
      <c r="LS36" s="166"/>
      <c r="LT36" s="166"/>
      <c r="LU36" s="166"/>
      <c r="LV36" s="166"/>
      <c r="LW36" s="166"/>
      <c r="LX36" s="166"/>
      <c r="LY36" s="166"/>
      <c r="LZ36" s="166"/>
      <c r="MA36" s="166"/>
      <c r="MB36" s="166"/>
      <c r="MC36" s="166"/>
      <c r="MD36" s="166"/>
      <c r="ME36" s="166"/>
      <c r="MF36" s="166"/>
      <c r="MG36" s="166"/>
      <c r="MH36" s="166"/>
      <c r="MI36" s="166"/>
      <c r="MJ36" s="166"/>
      <c r="MK36" s="166"/>
      <c r="ML36" s="166"/>
      <c r="MM36" s="166"/>
      <c r="MN36" s="166"/>
      <c r="MO36" s="166"/>
      <c r="MP36" s="166"/>
      <c r="MQ36" s="166"/>
      <c r="MR36" s="166"/>
    </row>
    <row r="37" spans="1:356" s="167" customFormat="1">
      <c r="A37" s="157"/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29"/>
      <c r="T37" s="129"/>
      <c r="U37" s="159"/>
      <c r="V37" s="159"/>
      <c r="W37" s="159"/>
      <c r="X37" s="159"/>
      <c r="Y37" s="145"/>
      <c r="Z37" s="145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61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45"/>
      <c r="BA37" s="160"/>
      <c r="BB37" s="162"/>
      <c r="BC37" s="159"/>
      <c r="BD37" s="159"/>
      <c r="BE37" s="159"/>
      <c r="BF37" s="159"/>
      <c r="BG37" s="163"/>
      <c r="BH37" s="163"/>
      <c r="BI37" s="163"/>
      <c r="BJ37" s="163"/>
      <c r="BK37" s="128">
        <v>5.6300000000000003E-2</v>
      </c>
      <c r="BL37" s="128">
        <v>252.56</v>
      </c>
      <c r="BM37" s="128"/>
      <c r="BN37" s="128"/>
      <c r="BO37" s="145"/>
      <c r="BP37" s="168" t="s">
        <v>267</v>
      </c>
      <c r="BQ37" s="159"/>
      <c r="BR37" s="159"/>
      <c r="BS37" s="159"/>
      <c r="BT37" s="159"/>
      <c r="BU37" s="163"/>
      <c r="BV37" s="163"/>
      <c r="BW37" s="163"/>
      <c r="BX37" s="163"/>
      <c r="BY37" s="172">
        <v>5.6300000000000003E-2</v>
      </c>
      <c r="BZ37" s="128">
        <v>264.69</v>
      </c>
      <c r="CA37" s="128"/>
      <c r="CB37" s="128"/>
      <c r="CC37" s="145"/>
      <c r="CD37" s="168" t="s">
        <v>267</v>
      </c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45"/>
      <c r="CV37" s="169"/>
      <c r="CW37" s="162"/>
      <c r="CX37" s="159"/>
      <c r="CY37" s="159"/>
      <c r="CZ37" s="159"/>
      <c r="DA37" s="159"/>
      <c r="DB37" s="163"/>
      <c r="DC37" s="163"/>
      <c r="DD37" s="163"/>
      <c r="DE37" s="163"/>
      <c r="DF37" s="128"/>
      <c r="DG37" s="128"/>
      <c r="DH37" s="128"/>
      <c r="DI37" s="128"/>
      <c r="DJ37" s="159"/>
      <c r="DK37" s="170"/>
      <c r="DL37" s="159"/>
      <c r="DM37" s="159"/>
      <c r="DN37" s="159"/>
      <c r="DO37" s="159"/>
      <c r="DP37" s="163"/>
      <c r="DQ37" s="163"/>
      <c r="DR37" s="163"/>
      <c r="DS37" s="163"/>
      <c r="DT37" s="128"/>
      <c r="DU37" s="128"/>
      <c r="DV37" s="128"/>
      <c r="DW37" s="128"/>
      <c r="DX37" s="169"/>
      <c r="DY37" s="171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6"/>
      <c r="FA37" s="166"/>
      <c r="FB37" s="166"/>
      <c r="FC37" s="166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  <c r="IL37" s="166"/>
      <c r="IM37" s="166"/>
      <c r="IN37" s="166"/>
      <c r="IO37" s="166"/>
      <c r="IP37" s="166"/>
      <c r="IQ37" s="166"/>
      <c r="IR37" s="166"/>
      <c r="IS37" s="166"/>
      <c r="IT37" s="166"/>
      <c r="IU37" s="166"/>
      <c r="IV37" s="166"/>
      <c r="IW37" s="166"/>
      <c r="IX37" s="166"/>
      <c r="IY37" s="166"/>
      <c r="IZ37" s="166"/>
      <c r="JA37" s="166"/>
      <c r="JB37" s="166"/>
      <c r="JC37" s="166"/>
      <c r="JD37" s="166"/>
      <c r="JE37" s="166"/>
      <c r="JF37" s="166"/>
      <c r="JG37" s="166"/>
      <c r="JH37" s="166"/>
      <c r="JI37" s="166"/>
      <c r="JJ37" s="166"/>
      <c r="JK37" s="166"/>
      <c r="JL37" s="166"/>
      <c r="JM37" s="166"/>
      <c r="JN37" s="166"/>
      <c r="JO37" s="166"/>
      <c r="JP37" s="166"/>
      <c r="JQ37" s="166"/>
      <c r="JR37" s="166"/>
      <c r="JS37" s="166"/>
      <c r="JT37" s="166"/>
      <c r="JU37" s="166"/>
      <c r="JV37" s="166"/>
      <c r="JW37" s="166"/>
      <c r="JX37" s="166"/>
      <c r="JY37" s="166"/>
      <c r="JZ37" s="166"/>
      <c r="KA37" s="166"/>
      <c r="KB37" s="166"/>
      <c r="KC37" s="166"/>
      <c r="KD37" s="166"/>
      <c r="KE37" s="166"/>
      <c r="KF37" s="166"/>
      <c r="KG37" s="166"/>
      <c r="KH37" s="166"/>
      <c r="KI37" s="166"/>
      <c r="KJ37" s="166"/>
      <c r="KK37" s="166"/>
      <c r="KL37" s="166"/>
      <c r="KM37" s="166"/>
      <c r="KN37" s="166"/>
      <c r="KO37" s="166"/>
      <c r="KP37" s="166"/>
      <c r="KQ37" s="166"/>
      <c r="KR37" s="166"/>
      <c r="KS37" s="166"/>
      <c r="KT37" s="166"/>
      <c r="KU37" s="166"/>
      <c r="KV37" s="166"/>
      <c r="KW37" s="166"/>
      <c r="KX37" s="166"/>
      <c r="KY37" s="166"/>
      <c r="KZ37" s="166"/>
      <c r="LA37" s="166"/>
      <c r="LB37" s="166"/>
      <c r="LC37" s="166"/>
      <c r="LD37" s="166"/>
      <c r="LE37" s="166"/>
      <c r="LF37" s="166"/>
      <c r="LG37" s="166"/>
      <c r="LH37" s="166"/>
      <c r="LI37" s="166"/>
      <c r="LJ37" s="166"/>
      <c r="LK37" s="166"/>
      <c r="LL37" s="166"/>
      <c r="LM37" s="166"/>
      <c r="LN37" s="166"/>
      <c r="LO37" s="166"/>
      <c r="LP37" s="166"/>
      <c r="LQ37" s="166"/>
      <c r="LR37" s="166"/>
      <c r="LS37" s="166"/>
      <c r="LT37" s="166"/>
      <c r="LU37" s="166"/>
      <c r="LV37" s="166"/>
      <c r="LW37" s="166"/>
      <c r="LX37" s="166"/>
      <c r="LY37" s="166"/>
      <c r="LZ37" s="166"/>
      <c r="MA37" s="166"/>
      <c r="MB37" s="166"/>
      <c r="MC37" s="166"/>
      <c r="MD37" s="166"/>
      <c r="ME37" s="166"/>
      <c r="MF37" s="166"/>
      <c r="MG37" s="166"/>
      <c r="MH37" s="166"/>
      <c r="MI37" s="166"/>
      <c r="MJ37" s="166"/>
      <c r="MK37" s="166"/>
      <c r="ML37" s="166"/>
      <c r="MM37" s="166"/>
      <c r="MN37" s="166"/>
      <c r="MO37" s="166"/>
      <c r="MP37" s="166"/>
      <c r="MQ37" s="166"/>
      <c r="MR37" s="166"/>
    </row>
    <row r="38" spans="1:356" s="2" customFormat="1" ht="45">
      <c r="A38" s="16" t="s">
        <v>33</v>
      </c>
      <c r="B38" s="24" t="s">
        <v>268</v>
      </c>
      <c r="C38" s="27">
        <v>7870.06</v>
      </c>
      <c r="D38" s="27">
        <v>8248.15</v>
      </c>
      <c r="E38" s="27"/>
      <c r="F38" s="27"/>
      <c r="G38" s="27"/>
      <c r="H38" s="27"/>
      <c r="I38" s="27"/>
      <c r="J38" s="27"/>
      <c r="K38" s="27">
        <f>C38</f>
        <v>7870.06</v>
      </c>
      <c r="L38" s="27">
        <f>D38</f>
        <v>8248.15</v>
      </c>
      <c r="M38" s="27"/>
      <c r="N38" s="27"/>
      <c r="O38" s="27"/>
      <c r="P38" s="27"/>
      <c r="Q38" s="27"/>
      <c r="R38" s="27"/>
      <c r="S38" s="109" t="s">
        <v>269</v>
      </c>
      <c r="T38" s="109"/>
      <c r="U38" s="27">
        <v>3730</v>
      </c>
      <c r="V38" s="27">
        <v>3970</v>
      </c>
      <c r="W38" s="27">
        <f t="shared" si="7"/>
        <v>3730</v>
      </c>
      <c r="X38" s="27">
        <f t="shared" si="7"/>
        <v>3970</v>
      </c>
      <c r="Y38" s="110" t="str">
        <f>S38</f>
        <v>30.11.2015 № 322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111"/>
      <c r="AN38" s="27">
        <v>46.33</v>
      </c>
      <c r="AO38" s="27">
        <v>47.37</v>
      </c>
      <c r="AP38" s="27"/>
      <c r="AQ38" s="27"/>
      <c r="AR38" s="27"/>
      <c r="AS38" s="27"/>
      <c r="AT38" s="27">
        <v>46.33</v>
      </c>
      <c r="AU38" s="16">
        <v>47.37</v>
      </c>
      <c r="AV38" s="16"/>
      <c r="AW38" s="16"/>
      <c r="AX38" s="16"/>
      <c r="AY38" s="16"/>
      <c r="AZ38" s="110" t="str">
        <f>Y38</f>
        <v>30.11.2015 № 322</v>
      </c>
      <c r="BA38" s="12"/>
      <c r="BB38" s="103"/>
      <c r="BC38" s="27">
        <v>7870</v>
      </c>
      <c r="BD38" s="27">
        <v>46.33</v>
      </c>
      <c r="BE38" s="27">
        <v>3730</v>
      </c>
      <c r="BF38" s="27">
        <v>46.33</v>
      </c>
      <c r="BG38" s="113">
        <f>BG40</f>
        <v>5.4600000000000003E-2</v>
      </c>
      <c r="BH38" s="163">
        <f>BH40</f>
        <v>235.03</v>
      </c>
      <c r="BI38" s="115"/>
      <c r="BJ38" s="115"/>
      <c r="BK38" s="116"/>
      <c r="BL38" s="116"/>
      <c r="BM38" s="116"/>
      <c r="BN38" s="116"/>
      <c r="BO38" s="110" t="s">
        <v>269</v>
      </c>
      <c r="BP38" s="129" t="s">
        <v>270</v>
      </c>
      <c r="BQ38" s="27">
        <v>8248.15</v>
      </c>
      <c r="BR38" s="27">
        <v>47.37</v>
      </c>
      <c r="BS38" s="27">
        <v>3970</v>
      </c>
      <c r="BT38" s="27">
        <v>47.37</v>
      </c>
      <c r="BU38" s="113">
        <f>BU40</f>
        <v>5.4600000000000003E-2</v>
      </c>
      <c r="BV38" s="163">
        <f>BV40</f>
        <v>246.66</v>
      </c>
      <c r="BW38" s="115"/>
      <c r="BX38" s="115"/>
      <c r="BY38" s="116"/>
      <c r="BZ38" s="116"/>
      <c r="CA38" s="116"/>
      <c r="CB38" s="116"/>
      <c r="CC38" s="110" t="s">
        <v>269</v>
      </c>
      <c r="CD38" s="129" t="s">
        <v>270</v>
      </c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110" t="str">
        <f>S38</f>
        <v>30.11.2015 № 322</v>
      </c>
      <c r="CV38" s="12"/>
      <c r="CW38" s="103"/>
      <c r="CX38" s="27"/>
      <c r="CY38" s="27"/>
      <c r="CZ38" s="27"/>
      <c r="DA38" s="27"/>
      <c r="DB38" s="115"/>
      <c r="DC38" s="115"/>
      <c r="DD38" s="115"/>
      <c r="DE38" s="115"/>
      <c r="DF38" s="116"/>
      <c r="DG38" s="116"/>
      <c r="DH38" s="116"/>
      <c r="DI38" s="116"/>
      <c r="DJ38" s="27"/>
      <c r="DK38" s="118"/>
      <c r="DL38" s="27"/>
      <c r="DM38" s="27"/>
      <c r="DN38" s="27"/>
      <c r="DO38" s="27"/>
      <c r="DP38" s="115"/>
      <c r="DQ38" s="115"/>
      <c r="DR38" s="115"/>
      <c r="DS38" s="115"/>
      <c r="DT38" s="116"/>
      <c r="DU38" s="116"/>
      <c r="DV38" s="116"/>
      <c r="DW38" s="116"/>
      <c r="DX38" s="36"/>
      <c r="DY38" s="106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</row>
    <row r="39" spans="1:356" s="167" customFormat="1">
      <c r="A39" s="157"/>
      <c r="B39" s="158"/>
      <c r="C39" s="159">
        <v>7299</v>
      </c>
      <c r="D39" s="159">
        <v>7726.83</v>
      </c>
      <c r="E39" s="159"/>
      <c r="F39" s="159"/>
      <c r="G39" s="159"/>
      <c r="H39" s="159"/>
      <c r="I39" s="159"/>
      <c r="J39" s="159"/>
      <c r="K39" s="159">
        <f>C39*1.18</f>
        <v>8612.82</v>
      </c>
      <c r="L39" s="159">
        <f>D39*1.18</f>
        <v>9117.6593999999986</v>
      </c>
      <c r="M39" s="159"/>
      <c r="N39" s="159"/>
      <c r="O39" s="159"/>
      <c r="P39" s="159"/>
      <c r="Q39" s="159"/>
      <c r="R39" s="159"/>
      <c r="S39" s="129"/>
      <c r="T39" s="129" t="str">
        <f>Z39</f>
        <v>19.01.2016 № 1</v>
      </c>
      <c r="U39" s="159">
        <v>3730</v>
      </c>
      <c r="V39" s="159">
        <v>3970</v>
      </c>
      <c r="W39" s="159">
        <v>3456</v>
      </c>
      <c r="X39" s="159">
        <v>3650</v>
      </c>
      <c r="Y39" s="145"/>
      <c r="Z39" s="145" t="s">
        <v>271</v>
      </c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1"/>
      <c r="AN39" s="159">
        <v>39.26</v>
      </c>
      <c r="AO39" s="159">
        <v>40.14</v>
      </c>
      <c r="AP39" s="159"/>
      <c r="AQ39" s="159"/>
      <c r="AR39" s="159"/>
      <c r="AS39" s="159"/>
      <c r="AT39" s="159">
        <v>46.33</v>
      </c>
      <c r="AU39" s="157">
        <v>47.37</v>
      </c>
      <c r="AV39" s="157"/>
      <c r="AW39" s="157"/>
      <c r="AX39" s="157"/>
      <c r="AY39" s="157"/>
      <c r="AZ39" s="145"/>
      <c r="BA39" s="145" t="str">
        <f>Z39</f>
        <v>19.01.2016 № 1</v>
      </c>
      <c r="BB39" s="162"/>
      <c r="BC39" s="159">
        <v>7299</v>
      </c>
      <c r="BD39" s="159">
        <v>39.26</v>
      </c>
      <c r="BE39" s="159">
        <v>3456</v>
      </c>
      <c r="BF39" s="159">
        <v>46.33</v>
      </c>
      <c r="BG39" s="113"/>
      <c r="BH39" s="163"/>
      <c r="BI39" s="163"/>
      <c r="BJ39" s="163"/>
      <c r="BK39" s="128"/>
      <c r="BL39" s="128"/>
      <c r="BM39" s="128"/>
      <c r="BN39" s="128"/>
      <c r="BO39" s="145"/>
      <c r="BP39" s="129" t="s">
        <v>271</v>
      </c>
      <c r="BQ39" s="159">
        <v>7726.83</v>
      </c>
      <c r="BR39" s="159">
        <v>40.14</v>
      </c>
      <c r="BS39" s="159">
        <v>3650</v>
      </c>
      <c r="BT39" s="159">
        <v>47.37</v>
      </c>
      <c r="BU39" s="113"/>
      <c r="BV39" s="163"/>
      <c r="BW39" s="163"/>
      <c r="BX39" s="163"/>
      <c r="BY39" s="128"/>
      <c r="BZ39" s="128"/>
      <c r="CA39" s="128"/>
      <c r="CB39" s="128"/>
      <c r="CC39" s="145"/>
      <c r="CD39" s="129" t="s">
        <v>271</v>
      </c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45"/>
      <c r="CV39" s="145" t="str">
        <f>BA39</f>
        <v>19.01.2016 № 1</v>
      </c>
      <c r="CW39" s="162"/>
      <c r="CX39" s="159"/>
      <c r="CY39" s="159"/>
      <c r="CZ39" s="159"/>
      <c r="DA39" s="159"/>
      <c r="DB39" s="163"/>
      <c r="DC39" s="163"/>
      <c r="DD39" s="163"/>
      <c r="DE39" s="163"/>
      <c r="DF39" s="128"/>
      <c r="DG39" s="128"/>
      <c r="DH39" s="128"/>
      <c r="DI39" s="128"/>
      <c r="DJ39" s="159"/>
      <c r="DK39" s="170"/>
      <c r="DL39" s="159"/>
      <c r="DM39" s="159"/>
      <c r="DN39" s="159"/>
      <c r="DO39" s="159"/>
      <c r="DP39" s="163"/>
      <c r="DQ39" s="163"/>
      <c r="DR39" s="163"/>
      <c r="DS39" s="163"/>
      <c r="DT39" s="128"/>
      <c r="DU39" s="128"/>
      <c r="DV39" s="128"/>
      <c r="DW39" s="128"/>
      <c r="DX39" s="169"/>
      <c r="DY39" s="171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EX39" s="166"/>
      <c r="EY39" s="166"/>
      <c r="EZ39" s="166"/>
      <c r="FA39" s="166"/>
      <c r="FB39" s="166"/>
      <c r="FC39" s="166"/>
      <c r="FD39" s="166"/>
      <c r="FE39" s="166"/>
      <c r="FF39" s="166"/>
      <c r="FG39" s="166"/>
      <c r="FH39" s="166"/>
      <c r="FI39" s="166"/>
      <c r="FJ39" s="166"/>
      <c r="FK39" s="166"/>
      <c r="FL39" s="166"/>
      <c r="FM39" s="166"/>
      <c r="FN39" s="166"/>
      <c r="FO39" s="166"/>
      <c r="FP39" s="166"/>
      <c r="FQ39" s="166"/>
      <c r="FR39" s="166"/>
      <c r="FS39" s="166"/>
      <c r="FT39" s="166"/>
      <c r="FU39" s="166"/>
      <c r="FV39" s="166"/>
      <c r="FW39" s="166"/>
      <c r="FX39" s="166"/>
      <c r="FY39" s="166"/>
      <c r="FZ39" s="166"/>
      <c r="GA39" s="166"/>
      <c r="GB39" s="166"/>
      <c r="GC39" s="166"/>
      <c r="GD39" s="166"/>
      <c r="GE39" s="166"/>
      <c r="GF39" s="166"/>
      <c r="GG39" s="166"/>
      <c r="GH39" s="166"/>
      <c r="GI39" s="166"/>
      <c r="GJ39" s="166"/>
      <c r="GK39" s="166"/>
      <c r="GL39" s="166"/>
      <c r="GM39" s="166"/>
      <c r="GN39" s="166"/>
      <c r="GO39" s="166"/>
      <c r="GP39" s="166"/>
      <c r="GQ39" s="166"/>
      <c r="GR39" s="166"/>
      <c r="GS39" s="166"/>
      <c r="GT39" s="166"/>
      <c r="GU39" s="166"/>
      <c r="GV39" s="166"/>
      <c r="GW39" s="166"/>
      <c r="GX39" s="166"/>
      <c r="GY39" s="166"/>
      <c r="GZ39" s="166"/>
      <c r="HA39" s="166"/>
      <c r="HB39" s="166"/>
      <c r="HC39" s="166"/>
      <c r="HD39" s="166"/>
      <c r="HE39" s="166"/>
      <c r="HF39" s="166"/>
      <c r="HG39" s="166"/>
      <c r="HH39" s="166"/>
      <c r="HI39" s="166"/>
      <c r="HJ39" s="166"/>
      <c r="HK39" s="166"/>
      <c r="HL39" s="166"/>
      <c r="HM39" s="166"/>
      <c r="HN39" s="166"/>
      <c r="HO39" s="166"/>
      <c r="HP39" s="166"/>
      <c r="HQ39" s="166"/>
      <c r="HR39" s="166"/>
      <c r="HS39" s="166"/>
      <c r="HT39" s="166"/>
      <c r="HU39" s="166"/>
      <c r="HV39" s="166"/>
      <c r="HW39" s="166"/>
      <c r="HX39" s="166"/>
      <c r="HY39" s="166"/>
      <c r="HZ39" s="166"/>
      <c r="IA39" s="166"/>
      <c r="IB39" s="166"/>
      <c r="IC39" s="166"/>
      <c r="ID39" s="166"/>
      <c r="IE39" s="166"/>
      <c r="IF39" s="166"/>
      <c r="IG39" s="166"/>
      <c r="IH39" s="166"/>
      <c r="II39" s="166"/>
      <c r="IJ39" s="166"/>
      <c r="IK39" s="166"/>
      <c r="IL39" s="166"/>
      <c r="IM39" s="166"/>
      <c r="IN39" s="166"/>
      <c r="IO39" s="166"/>
      <c r="IP39" s="166"/>
      <c r="IQ39" s="166"/>
      <c r="IR39" s="166"/>
      <c r="IS39" s="166"/>
      <c r="IT39" s="166"/>
      <c r="IU39" s="166"/>
      <c r="IV39" s="166"/>
      <c r="IW39" s="166"/>
      <c r="IX39" s="166"/>
      <c r="IY39" s="166"/>
      <c r="IZ39" s="166"/>
      <c r="JA39" s="166"/>
      <c r="JB39" s="166"/>
      <c r="JC39" s="166"/>
      <c r="JD39" s="166"/>
      <c r="JE39" s="166"/>
      <c r="JF39" s="166"/>
      <c r="JG39" s="166"/>
      <c r="JH39" s="166"/>
      <c r="JI39" s="166"/>
      <c r="JJ39" s="166"/>
      <c r="JK39" s="166"/>
      <c r="JL39" s="166"/>
      <c r="JM39" s="166"/>
      <c r="JN39" s="166"/>
      <c r="JO39" s="166"/>
      <c r="JP39" s="166"/>
      <c r="JQ39" s="166"/>
      <c r="JR39" s="166"/>
      <c r="JS39" s="166"/>
      <c r="JT39" s="166"/>
      <c r="JU39" s="166"/>
      <c r="JV39" s="166"/>
      <c r="JW39" s="166"/>
      <c r="JX39" s="166"/>
      <c r="JY39" s="166"/>
      <c r="JZ39" s="166"/>
      <c r="KA39" s="166"/>
      <c r="KB39" s="166"/>
      <c r="KC39" s="166"/>
      <c r="KD39" s="166"/>
      <c r="KE39" s="166"/>
      <c r="KF39" s="166"/>
      <c r="KG39" s="166"/>
      <c r="KH39" s="166"/>
      <c r="KI39" s="166"/>
      <c r="KJ39" s="166"/>
      <c r="KK39" s="166"/>
      <c r="KL39" s="166"/>
      <c r="KM39" s="166"/>
      <c r="KN39" s="166"/>
      <c r="KO39" s="166"/>
      <c r="KP39" s="166"/>
      <c r="KQ39" s="166"/>
      <c r="KR39" s="166"/>
      <c r="KS39" s="166"/>
      <c r="KT39" s="166"/>
      <c r="KU39" s="166"/>
      <c r="KV39" s="166"/>
      <c r="KW39" s="166"/>
      <c r="KX39" s="166"/>
      <c r="KY39" s="166"/>
      <c r="KZ39" s="166"/>
      <c r="LA39" s="166"/>
      <c r="LB39" s="166"/>
      <c r="LC39" s="166"/>
      <c r="LD39" s="166"/>
      <c r="LE39" s="166"/>
      <c r="LF39" s="166"/>
      <c r="LG39" s="166"/>
      <c r="LH39" s="166"/>
      <c r="LI39" s="166"/>
      <c r="LJ39" s="166"/>
      <c r="LK39" s="166"/>
      <c r="LL39" s="166"/>
      <c r="LM39" s="166"/>
      <c r="LN39" s="166"/>
      <c r="LO39" s="166"/>
      <c r="LP39" s="166"/>
      <c r="LQ39" s="166"/>
      <c r="LR39" s="166"/>
      <c r="LS39" s="166"/>
      <c r="LT39" s="166"/>
      <c r="LU39" s="166"/>
      <c r="LV39" s="166"/>
      <c r="LW39" s="166"/>
      <c r="LX39" s="166"/>
      <c r="LY39" s="166"/>
      <c r="LZ39" s="166"/>
      <c r="MA39" s="166"/>
      <c r="MB39" s="166"/>
      <c r="MC39" s="166"/>
      <c r="MD39" s="166"/>
      <c r="ME39" s="166"/>
      <c r="MF39" s="166"/>
      <c r="MG39" s="166"/>
      <c r="MH39" s="166"/>
      <c r="MI39" s="166"/>
      <c r="MJ39" s="166"/>
      <c r="MK39" s="166"/>
      <c r="ML39" s="166"/>
      <c r="MM39" s="166"/>
      <c r="MN39" s="166"/>
      <c r="MO39" s="166"/>
      <c r="MP39" s="166"/>
      <c r="MQ39" s="166"/>
      <c r="MR39" s="166"/>
    </row>
    <row r="40" spans="1:356" s="178" customFormat="1" ht="45">
      <c r="A40" s="173" t="s">
        <v>34</v>
      </c>
      <c r="B40" s="174" t="s">
        <v>272</v>
      </c>
      <c r="C40" s="49">
        <v>6799.83</v>
      </c>
      <c r="D40" s="49">
        <v>7509.16</v>
      </c>
      <c r="E40" s="49"/>
      <c r="F40" s="49"/>
      <c r="G40" s="49"/>
      <c r="H40" s="49"/>
      <c r="I40" s="49"/>
      <c r="J40" s="49"/>
      <c r="K40" s="49">
        <f>C40*1.18</f>
        <v>8023.7993999999999</v>
      </c>
      <c r="L40" s="49">
        <f>D40*1.18</f>
        <v>8860.8087999999989</v>
      </c>
      <c r="M40" s="49"/>
      <c r="N40" s="49"/>
      <c r="O40" s="49"/>
      <c r="P40" s="49"/>
      <c r="Q40" s="49"/>
      <c r="R40" s="49"/>
      <c r="S40" s="134" t="s">
        <v>259</v>
      </c>
      <c r="T40" s="134"/>
      <c r="U40" s="49">
        <v>3730</v>
      </c>
      <c r="V40" s="49">
        <v>3970</v>
      </c>
      <c r="W40" s="49">
        <v>3456</v>
      </c>
      <c r="X40" s="49">
        <v>3650</v>
      </c>
      <c r="Y40" s="125" t="str">
        <f>S40</f>
        <v xml:space="preserve">19.01.2016 № 2 </v>
      </c>
      <c r="Z40" s="125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35"/>
      <c r="AN40" s="49">
        <v>39.26</v>
      </c>
      <c r="AO40" s="49">
        <v>40.14</v>
      </c>
      <c r="AP40" s="49"/>
      <c r="AQ40" s="49"/>
      <c r="AR40" s="49"/>
      <c r="AS40" s="49"/>
      <c r="AT40" s="49">
        <v>46.33</v>
      </c>
      <c r="AU40" s="173">
        <v>47.37</v>
      </c>
      <c r="AV40" s="173"/>
      <c r="AW40" s="173"/>
      <c r="AX40" s="173"/>
      <c r="AY40" s="173"/>
      <c r="AZ40" s="125" t="str">
        <f>S40</f>
        <v xml:space="preserve">19.01.2016 № 2 </v>
      </c>
      <c r="BA40" s="125"/>
      <c r="BB40" s="175"/>
      <c r="BC40" s="49">
        <v>6799.83</v>
      </c>
      <c r="BD40" s="49">
        <v>39.26</v>
      </c>
      <c r="BE40" s="49">
        <v>3456</v>
      </c>
      <c r="BF40" s="49">
        <v>46.33</v>
      </c>
      <c r="BG40" s="113">
        <v>5.4600000000000003E-2</v>
      </c>
      <c r="BH40" s="163">
        <v>235.03</v>
      </c>
      <c r="BI40" s="138"/>
      <c r="BJ40" s="138"/>
      <c r="BK40" s="139"/>
      <c r="BL40" s="139"/>
      <c r="BM40" s="139"/>
      <c r="BN40" s="139"/>
      <c r="BO40" s="125" t="s">
        <v>259</v>
      </c>
      <c r="BP40" s="129" t="s">
        <v>273</v>
      </c>
      <c r="BQ40" s="49">
        <v>7509.16</v>
      </c>
      <c r="BR40" s="49">
        <v>40.14</v>
      </c>
      <c r="BS40" s="49">
        <v>3650</v>
      </c>
      <c r="BT40" s="49">
        <v>47.37</v>
      </c>
      <c r="BU40" s="113">
        <v>5.4600000000000003E-2</v>
      </c>
      <c r="BV40" s="163">
        <v>246.66</v>
      </c>
      <c r="BW40" s="138"/>
      <c r="BX40" s="138"/>
      <c r="BY40" s="139"/>
      <c r="BZ40" s="139"/>
      <c r="CA40" s="139"/>
      <c r="CB40" s="139"/>
      <c r="CC40" s="125" t="s">
        <v>259</v>
      </c>
      <c r="CD40" s="129" t="s">
        <v>273</v>
      </c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125" t="str">
        <f>S40</f>
        <v xml:space="preserve">19.01.2016 № 2 </v>
      </c>
      <c r="CV40" s="125"/>
      <c r="CW40" s="175"/>
      <c r="CX40" s="49"/>
      <c r="CY40" s="49"/>
      <c r="CZ40" s="49"/>
      <c r="DA40" s="49"/>
      <c r="DB40" s="113">
        <v>5.4600000000000003E-2</v>
      </c>
      <c r="DC40" s="163">
        <v>235.03</v>
      </c>
      <c r="DD40" s="138"/>
      <c r="DE40" s="138"/>
      <c r="DF40" s="139"/>
      <c r="DG40" s="139"/>
      <c r="DH40" s="139"/>
      <c r="DI40" s="139"/>
      <c r="DJ40" s="49"/>
      <c r="DK40" s="152" t="s">
        <v>274</v>
      </c>
      <c r="DL40" s="49"/>
      <c r="DM40" s="49"/>
      <c r="DN40" s="49"/>
      <c r="DO40" s="49"/>
      <c r="DP40" s="113">
        <v>5.4600000000000003E-2</v>
      </c>
      <c r="DQ40" s="163">
        <v>246.66</v>
      </c>
      <c r="DR40" s="138"/>
      <c r="DS40" s="138"/>
      <c r="DT40" s="139"/>
      <c r="DU40" s="139"/>
      <c r="DV40" s="139"/>
      <c r="DW40" s="139"/>
      <c r="DX40" s="176"/>
      <c r="DY40" s="152" t="s">
        <v>274</v>
      </c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7"/>
      <c r="GI40" s="177"/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  <c r="GT40" s="177"/>
      <c r="GU40" s="177"/>
      <c r="GV40" s="177"/>
      <c r="GW40" s="177"/>
      <c r="GX40" s="177"/>
      <c r="GY40" s="177"/>
      <c r="GZ40" s="177"/>
      <c r="HA40" s="177"/>
      <c r="HB40" s="177"/>
      <c r="HC40" s="177"/>
      <c r="HD40" s="177"/>
      <c r="HE40" s="177"/>
      <c r="HF40" s="177"/>
      <c r="HG40" s="177"/>
      <c r="HH40" s="177"/>
      <c r="HI40" s="177"/>
      <c r="HJ40" s="177"/>
      <c r="HK40" s="177"/>
      <c r="HL40" s="177"/>
      <c r="HM40" s="177"/>
      <c r="HN40" s="177"/>
      <c r="HO40" s="177"/>
      <c r="HP40" s="177"/>
      <c r="HQ40" s="177"/>
      <c r="HR40" s="177"/>
      <c r="HS40" s="177"/>
      <c r="HT40" s="177"/>
      <c r="HU40" s="177"/>
      <c r="HV40" s="177"/>
      <c r="HW40" s="177"/>
      <c r="HX40" s="177"/>
      <c r="HY40" s="177"/>
      <c r="HZ40" s="177"/>
      <c r="IA40" s="177"/>
      <c r="IB40" s="177"/>
      <c r="IC40" s="177"/>
      <c r="ID40" s="177"/>
      <c r="IE40" s="177"/>
      <c r="IF40" s="177"/>
      <c r="IG40" s="177"/>
      <c r="IH40" s="177"/>
      <c r="II40" s="177"/>
      <c r="IJ40" s="177"/>
      <c r="IK40" s="177"/>
      <c r="IL40" s="177"/>
      <c r="IM40" s="177"/>
      <c r="IN40" s="177"/>
      <c r="IO40" s="177"/>
      <c r="IP40" s="177"/>
      <c r="IQ40" s="177"/>
      <c r="IR40" s="177"/>
      <c r="IS40" s="177"/>
      <c r="IT40" s="177"/>
      <c r="IU40" s="177"/>
      <c r="IV40" s="177"/>
      <c r="IW40" s="177"/>
      <c r="IX40" s="177"/>
      <c r="IY40" s="177"/>
      <c r="IZ40" s="177"/>
      <c r="JA40" s="177"/>
      <c r="JB40" s="177"/>
      <c r="JC40" s="177"/>
      <c r="JD40" s="177"/>
      <c r="JE40" s="177"/>
      <c r="JF40" s="177"/>
      <c r="JG40" s="177"/>
      <c r="JH40" s="177"/>
      <c r="JI40" s="177"/>
      <c r="JJ40" s="177"/>
      <c r="JK40" s="177"/>
      <c r="JL40" s="177"/>
      <c r="JM40" s="177"/>
      <c r="JN40" s="177"/>
      <c r="JO40" s="177"/>
      <c r="JP40" s="177"/>
      <c r="JQ40" s="177"/>
      <c r="JR40" s="177"/>
      <c r="JS40" s="177"/>
      <c r="JT40" s="177"/>
      <c r="JU40" s="177"/>
      <c r="JV40" s="177"/>
      <c r="JW40" s="177"/>
      <c r="JX40" s="177"/>
      <c r="JY40" s="177"/>
      <c r="JZ40" s="177"/>
      <c r="KA40" s="177"/>
      <c r="KB40" s="177"/>
      <c r="KC40" s="177"/>
      <c r="KD40" s="177"/>
      <c r="KE40" s="177"/>
      <c r="KF40" s="177"/>
      <c r="KG40" s="177"/>
      <c r="KH40" s="177"/>
      <c r="KI40" s="177"/>
      <c r="KJ40" s="177"/>
      <c r="KK40" s="177"/>
      <c r="KL40" s="177"/>
      <c r="KM40" s="177"/>
      <c r="KN40" s="177"/>
      <c r="KO40" s="177"/>
      <c r="KP40" s="177"/>
      <c r="KQ40" s="177"/>
      <c r="KR40" s="177"/>
      <c r="KS40" s="177"/>
      <c r="KT40" s="177"/>
      <c r="KU40" s="177"/>
      <c r="KV40" s="177"/>
      <c r="KW40" s="177"/>
      <c r="KX40" s="177"/>
      <c r="KY40" s="177"/>
      <c r="KZ40" s="177"/>
      <c r="LA40" s="177"/>
      <c r="LB40" s="177"/>
      <c r="LC40" s="177"/>
      <c r="LD40" s="177"/>
      <c r="LE40" s="177"/>
      <c r="LF40" s="177"/>
      <c r="LG40" s="177"/>
      <c r="LH40" s="177"/>
      <c r="LI40" s="177"/>
      <c r="LJ40" s="177"/>
      <c r="LK40" s="177"/>
      <c r="LL40" s="177"/>
      <c r="LM40" s="177"/>
      <c r="LN40" s="177"/>
      <c r="LO40" s="177"/>
      <c r="LP40" s="177"/>
      <c r="LQ40" s="177"/>
      <c r="LR40" s="177"/>
      <c r="LS40" s="177"/>
      <c r="LT40" s="177"/>
      <c r="LU40" s="177"/>
      <c r="LV40" s="177"/>
      <c r="LW40" s="177"/>
      <c r="LX40" s="177"/>
      <c r="LY40" s="177"/>
      <c r="LZ40" s="177"/>
      <c r="MA40" s="177"/>
      <c r="MB40" s="177"/>
      <c r="MC40" s="177"/>
      <c r="MD40" s="177"/>
      <c r="ME40" s="177"/>
      <c r="MF40" s="177"/>
      <c r="MG40" s="177"/>
      <c r="MH40" s="177"/>
      <c r="MI40" s="177"/>
      <c r="MJ40" s="177"/>
      <c r="MK40" s="177"/>
      <c r="ML40" s="177"/>
      <c r="MM40" s="177"/>
      <c r="MN40" s="177"/>
      <c r="MO40" s="177"/>
      <c r="MP40" s="177"/>
      <c r="MQ40" s="177"/>
      <c r="MR40" s="177"/>
    </row>
    <row r="41" spans="1:356" s="2" customFormat="1" ht="18.75">
      <c r="A41" s="122" t="s">
        <v>47</v>
      </c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109"/>
      <c r="T41" s="109"/>
      <c r="U41" s="27"/>
      <c r="V41" s="27"/>
      <c r="W41" s="27"/>
      <c r="X41" s="27"/>
      <c r="Y41" s="110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111"/>
      <c r="AN41" s="27"/>
      <c r="AO41" s="27"/>
      <c r="AP41" s="27"/>
      <c r="AQ41" s="27"/>
      <c r="AR41" s="27"/>
      <c r="AS41" s="27"/>
      <c r="AT41" s="27"/>
      <c r="AU41" s="16"/>
      <c r="AV41" s="16"/>
      <c r="AW41" s="16"/>
      <c r="AX41" s="16"/>
      <c r="AY41" s="16"/>
      <c r="AZ41" s="36"/>
      <c r="BA41" s="12"/>
      <c r="BB41" s="103"/>
      <c r="BC41" s="27"/>
      <c r="BD41" s="27"/>
      <c r="BE41" s="27"/>
      <c r="BF41" s="27"/>
      <c r="BG41" s="115"/>
      <c r="BH41" s="115"/>
      <c r="BI41" s="115"/>
      <c r="BJ41" s="115"/>
      <c r="BK41" s="116"/>
      <c r="BL41" s="116"/>
      <c r="BM41" s="116"/>
      <c r="BN41" s="116"/>
      <c r="BO41" s="27"/>
      <c r="BP41" s="27"/>
      <c r="BQ41" s="27"/>
      <c r="BR41" s="27"/>
      <c r="BS41" s="27"/>
      <c r="BT41" s="27"/>
      <c r="BU41" s="115"/>
      <c r="BV41" s="115"/>
      <c r="BW41" s="115"/>
      <c r="BX41" s="115"/>
      <c r="BY41" s="116"/>
      <c r="BZ41" s="116"/>
      <c r="CA41" s="116"/>
      <c r="CB41" s="116"/>
      <c r="CC41" s="27"/>
      <c r="CD41" s="118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36"/>
      <c r="CV41" s="12"/>
      <c r="CW41" s="103"/>
      <c r="CX41" s="27"/>
      <c r="CY41" s="27"/>
      <c r="CZ41" s="27"/>
      <c r="DA41" s="27"/>
      <c r="DB41" s="115"/>
      <c r="DC41" s="115"/>
      <c r="DD41" s="115"/>
      <c r="DE41" s="115"/>
      <c r="DF41" s="116"/>
      <c r="DG41" s="116"/>
      <c r="DH41" s="116"/>
      <c r="DI41" s="116"/>
      <c r="DJ41" s="27"/>
      <c r="DK41" s="118"/>
      <c r="DL41" s="27"/>
      <c r="DM41" s="27"/>
      <c r="DN41" s="27"/>
      <c r="DO41" s="27"/>
      <c r="DP41" s="115"/>
      <c r="DQ41" s="115"/>
      <c r="DR41" s="115"/>
      <c r="DS41" s="115"/>
      <c r="DT41" s="116"/>
      <c r="DU41" s="116"/>
      <c r="DV41" s="116"/>
      <c r="DW41" s="116"/>
      <c r="DX41" s="36"/>
      <c r="DY41" s="106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</row>
    <row r="42" spans="1:356" s="2" customFormat="1" ht="30">
      <c r="A42" s="16" t="s">
        <v>9</v>
      </c>
      <c r="B42" s="62" t="s">
        <v>160</v>
      </c>
      <c r="C42" s="27">
        <v>6271.95</v>
      </c>
      <c r="D42" s="27">
        <v>6597.78</v>
      </c>
      <c r="E42" s="27">
        <f>D42</f>
        <v>6597.78</v>
      </c>
      <c r="F42" s="27">
        <v>6897.75</v>
      </c>
      <c r="G42" s="27">
        <f>F42</f>
        <v>6897.75</v>
      </c>
      <c r="H42" s="27">
        <v>7010.23</v>
      </c>
      <c r="I42" s="27" t="s">
        <v>146</v>
      </c>
      <c r="J42" s="27" t="s">
        <v>146</v>
      </c>
      <c r="K42" s="27">
        <f>C42*1.18</f>
        <v>7400.9009999999998</v>
      </c>
      <c r="L42" s="27">
        <f>D42*1.18</f>
        <v>7785.3803999999991</v>
      </c>
      <c r="M42" s="27">
        <f>E42*1.18</f>
        <v>7785.3803999999991</v>
      </c>
      <c r="N42" s="27">
        <f>F42*1.18-0.01</f>
        <v>8139.3349999999991</v>
      </c>
      <c r="O42" s="27">
        <f>G42*1.18-0.01</f>
        <v>8139.3349999999991</v>
      </c>
      <c r="P42" s="27">
        <f>H42*1.18</f>
        <v>8272.0713999999989</v>
      </c>
      <c r="Q42" s="27" t="s">
        <v>146</v>
      </c>
      <c r="R42" s="27" t="s">
        <v>146</v>
      </c>
      <c r="S42" s="109" t="s">
        <v>275</v>
      </c>
      <c r="T42" s="109"/>
      <c r="U42" s="27">
        <v>3465</v>
      </c>
      <c r="V42" s="27">
        <v>3667</v>
      </c>
      <c r="W42" s="27">
        <f>U42</f>
        <v>3465</v>
      </c>
      <c r="X42" s="27">
        <f>V42</f>
        <v>3667</v>
      </c>
      <c r="Y42" s="125" t="str">
        <f>S42</f>
        <v>01.12.2015 № 351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111"/>
      <c r="AN42" s="27">
        <v>49.46</v>
      </c>
      <c r="AO42" s="27">
        <v>54.33</v>
      </c>
      <c r="AP42" s="27">
        <f>AO42</f>
        <v>54.33</v>
      </c>
      <c r="AQ42" s="27">
        <v>57.92</v>
      </c>
      <c r="AR42" s="27">
        <f>AQ42</f>
        <v>57.92</v>
      </c>
      <c r="AS42" s="27">
        <v>61.8</v>
      </c>
      <c r="AT42" s="27">
        <v>47.55</v>
      </c>
      <c r="AU42" s="16">
        <v>50.15</v>
      </c>
      <c r="AV42" s="16" t="s">
        <v>146</v>
      </c>
      <c r="AW42" s="16" t="s">
        <v>146</v>
      </c>
      <c r="AX42" s="16" t="s">
        <v>146</v>
      </c>
      <c r="AY42" s="16" t="s">
        <v>146</v>
      </c>
      <c r="AZ42" s="110" t="str">
        <f>S42</f>
        <v>01.12.2015 № 351</v>
      </c>
      <c r="BA42" s="12"/>
      <c r="BB42" s="103"/>
      <c r="BC42" s="27">
        <v>6271.95</v>
      </c>
      <c r="BD42" s="27">
        <v>49.46</v>
      </c>
      <c r="BE42" s="27">
        <v>3465</v>
      </c>
      <c r="BF42" s="27">
        <v>47.55</v>
      </c>
      <c r="BG42" s="115"/>
      <c r="BH42" s="115"/>
      <c r="BI42" s="115"/>
      <c r="BJ42" s="115"/>
      <c r="BK42" s="116"/>
      <c r="BL42" s="116"/>
      <c r="BM42" s="116"/>
      <c r="BN42" s="116"/>
      <c r="BO42" s="110" t="s">
        <v>275</v>
      </c>
      <c r="BP42" s="157"/>
      <c r="BQ42" s="27">
        <v>6597.78</v>
      </c>
      <c r="BR42" s="27">
        <v>54.33</v>
      </c>
      <c r="BS42" s="27">
        <v>3667</v>
      </c>
      <c r="BT42" s="27">
        <v>50.15</v>
      </c>
      <c r="BU42" s="115"/>
      <c r="BV42" s="115"/>
      <c r="BW42" s="115"/>
      <c r="BX42" s="115"/>
      <c r="BY42" s="116"/>
      <c r="BZ42" s="116"/>
      <c r="CA42" s="116"/>
      <c r="CB42" s="116"/>
      <c r="CC42" s="110" t="s">
        <v>275</v>
      </c>
      <c r="CD42" s="117"/>
      <c r="CE42" s="27">
        <v>6597.78</v>
      </c>
      <c r="CF42" s="27">
        <v>54.33</v>
      </c>
      <c r="CG42" s="27" t="s">
        <v>146</v>
      </c>
      <c r="CH42" s="27" t="s">
        <v>146</v>
      </c>
      <c r="CI42" s="27">
        <v>6897.75</v>
      </c>
      <c r="CJ42" s="27">
        <v>57.92</v>
      </c>
      <c r="CK42" s="27" t="s">
        <v>146</v>
      </c>
      <c r="CL42" s="27" t="s">
        <v>146</v>
      </c>
      <c r="CM42" s="27">
        <f>CI42</f>
        <v>6897.75</v>
      </c>
      <c r="CN42" s="27">
        <f>CJ42</f>
        <v>57.92</v>
      </c>
      <c r="CO42" s="27" t="str">
        <f>CK42</f>
        <v>-</v>
      </c>
      <c r="CP42" s="27" t="str">
        <f>CL42</f>
        <v>-</v>
      </c>
      <c r="CQ42" s="27">
        <v>7010.23</v>
      </c>
      <c r="CR42" s="27">
        <v>61.8</v>
      </c>
      <c r="CS42" s="27" t="str">
        <f>CO42</f>
        <v>-</v>
      </c>
      <c r="CT42" s="27" t="str">
        <f>CP42</f>
        <v>-</v>
      </c>
      <c r="CU42" s="110" t="str">
        <f>S42</f>
        <v>01.12.2015 № 351</v>
      </c>
      <c r="CV42" s="12"/>
      <c r="CW42" s="103"/>
      <c r="CX42" s="27"/>
      <c r="CY42" s="27"/>
      <c r="CZ42" s="27"/>
      <c r="DA42" s="27"/>
      <c r="DB42" s="115"/>
      <c r="DC42" s="115"/>
      <c r="DD42" s="115"/>
      <c r="DE42" s="115"/>
      <c r="DF42" s="116"/>
      <c r="DG42" s="116"/>
      <c r="DH42" s="116"/>
      <c r="DI42" s="116"/>
      <c r="DJ42" s="27"/>
      <c r="DK42" s="118"/>
      <c r="DL42" s="27"/>
      <c r="DM42" s="27"/>
      <c r="DN42" s="27"/>
      <c r="DO42" s="27"/>
      <c r="DP42" s="115"/>
      <c r="DQ42" s="115"/>
      <c r="DR42" s="115"/>
      <c r="DS42" s="115"/>
      <c r="DT42" s="116"/>
      <c r="DU42" s="116"/>
      <c r="DV42" s="116"/>
      <c r="DW42" s="116"/>
      <c r="DX42" s="36"/>
      <c r="DY42" s="106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</row>
    <row r="43" spans="1:356" s="167" customFormat="1" ht="60">
      <c r="A43" s="157"/>
      <c r="B43" s="17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29"/>
      <c r="T43" s="129"/>
      <c r="U43" s="159"/>
      <c r="V43" s="159"/>
      <c r="W43" s="159"/>
      <c r="X43" s="159"/>
      <c r="Y43" s="145"/>
      <c r="Z43" s="159"/>
      <c r="AA43" s="159"/>
      <c r="AB43" s="159"/>
      <c r="AC43" s="159">
        <v>3415</v>
      </c>
      <c r="AD43" s="159">
        <v>3620</v>
      </c>
      <c r="AE43" s="159"/>
      <c r="AF43" s="145" t="s">
        <v>276</v>
      </c>
      <c r="AG43" s="159"/>
      <c r="AH43" s="159"/>
      <c r="AI43" s="159"/>
      <c r="AJ43" s="159"/>
      <c r="AK43" s="159"/>
      <c r="AL43" s="159"/>
      <c r="AM43" s="161"/>
      <c r="AN43" s="159"/>
      <c r="AO43" s="159"/>
      <c r="AP43" s="159"/>
      <c r="AQ43" s="159"/>
      <c r="AR43" s="159"/>
      <c r="AS43" s="159"/>
      <c r="AT43" s="159"/>
      <c r="AU43" s="157"/>
      <c r="AV43" s="157"/>
      <c r="AW43" s="157"/>
      <c r="AX43" s="157"/>
      <c r="AY43" s="157"/>
      <c r="AZ43" s="145"/>
      <c r="BA43" s="160"/>
      <c r="BB43" s="162"/>
      <c r="BC43" s="159"/>
      <c r="BD43" s="159"/>
      <c r="BE43" s="159">
        <v>3415</v>
      </c>
      <c r="BF43" s="159"/>
      <c r="BG43" s="163"/>
      <c r="BH43" s="163"/>
      <c r="BI43" s="163"/>
      <c r="BJ43" s="163"/>
      <c r="BK43" s="119">
        <v>6.2E-2</v>
      </c>
      <c r="BL43" s="128">
        <v>259.27999999999997</v>
      </c>
      <c r="BM43" s="119">
        <v>5.7200000000000001E-2</v>
      </c>
      <c r="BN43" s="128">
        <v>242.89</v>
      </c>
      <c r="BO43" s="145"/>
      <c r="BP43" s="168" t="s">
        <v>277</v>
      </c>
      <c r="BQ43" s="159"/>
      <c r="BR43" s="159"/>
      <c r="BS43" s="159">
        <v>3620</v>
      </c>
      <c r="BT43" s="159"/>
      <c r="BU43" s="163"/>
      <c r="BV43" s="163"/>
      <c r="BW43" s="163"/>
      <c r="BX43" s="163"/>
      <c r="BY43" s="119">
        <v>6.2E-2</v>
      </c>
      <c r="BZ43" s="128">
        <v>274.58999999999997</v>
      </c>
      <c r="CA43" s="119">
        <v>5.7200000000000001E-2</v>
      </c>
      <c r="CB43" s="128">
        <v>257.20999999999998</v>
      </c>
      <c r="CC43" s="145"/>
      <c r="CD43" s="168" t="s">
        <v>277</v>
      </c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45"/>
      <c r="CV43" s="169" t="s">
        <v>276</v>
      </c>
      <c r="CW43" s="162"/>
      <c r="CX43" s="159"/>
      <c r="CY43" s="159"/>
      <c r="CZ43" s="159"/>
      <c r="DA43" s="159"/>
      <c r="DB43" s="163"/>
      <c r="DC43" s="163"/>
      <c r="DD43" s="163"/>
      <c r="DE43" s="163"/>
      <c r="DF43" s="128"/>
      <c r="DG43" s="128"/>
      <c r="DH43" s="128"/>
      <c r="DI43" s="128"/>
      <c r="DJ43" s="159"/>
      <c r="DK43" s="170"/>
      <c r="DL43" s="159"/>
      <c r="DM43" s="159"/>
      <c r="DN43" s="159"/>
      <c r="DO43" s="159"/>
      <c r="DP43" s="163"/>
      <c r="DQ43" s="163"/>
      <c r="DR43" s="163"/>
      <c r="DS43" s="163"/>
      <c r="DT43" s="128"/>
      <c r="DU43" s="128"/>
      <c r="DV43" s="128"/>
      <c r="DW43" s="128"/>
      <c r="DX43" s="169"/>
      <c r="DY43" s="171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  <c r="IN43" s="166"/>
      <c r="IO43" s="166"/>
      <c r="IP43" s="166"/>
      <c r="IQ43" s="166"/>
      <c r="IR43" s="166"/>
      <c r="IS43" s="166"/>
      <c r="IT43" s="166"/>
      <c r="IU43" s="166"/>
      <c r="IV43" s="166"/>
      <c r="IW43" s="166"/>
      <c r="IX43" s="166"/>
      <c r="IY43" s="166"/>
      <c r="IZ43" s="166"/>
      <c r="JA43" s="166"/>
      <c r="JB43" s="166"/>
      <c r="JC43" s="166"/>
      <c r="JD43" s="166"/>
      <c r="JE43" s="166"/>
      <c r="JF43" s="166"/>
      <c r="JG43" s="166"/>
      <c r="JH43" s="166"/>
      <c r="JI43" s="166"/>
      <c r="JJ43" s="166"/>
      <c r="JK43" s="166"/>
      <c r="JL43" s="166"/>
      <c r="JM43" s="166"/>
      <c r="JN43" s="166"/>
      <c r="JO43" s="166"/>
      <c r="JP43" s="166"/>
      <c r="JQ43" s="166"/>
      <c r="JR43" s="166"/>
      <c r="JS43" s="166"/>
      <c r="JT43" s="166"/>
      <c r="JU43" s="166"/>
      <c r="JV43" s="166"/>
      <c r="JW43" s="166"/>
      <c r="JX43" s="166"/>
      <c r="JY43" s="166"/>
      <c r="JZ43" s="166"/>
      <c r="KA43" s="166"/>
      <c r="KB43" s="166"/>
      <c r="KC43" s="166"/>
      <c r="KD43" s="166"/>
      <c r="KE43" s="166"/>
      <c r="KF43" s="166"/>
      <c r="KG43" s="166"/>
      <c r="KH43" s="166"/>
      <c r="KI43" s="166"/>
      <c r="KJ43" s="166"/>
      <c r="KK43" s="166"/>
      <c r="KL43" s="166"/>
      <c r="KM43" s="166"/>
      <c r="KN43" s="166"/>
      <c r="KO43" s="166"/>
      <c r="KP43" s="166"/>
      <c r="KQ43" s="166"/>
      <c r="KR43" s="166"/>
      <c r="KS43" s="166"/>
      <c r="KT43" s="166"/>
      <c r="KU43" s="166"/>
      <c r="KV43" s="166"/>
      <c r="KW43" s="166"/>
      <c r="KX43" s="166"/>
      <c r="KY43" s="166"/>
      <c r="KZ43" s="166"/>
      <c r="LA43" s="166"/>
      <c r="LB43" s="166"/>
      <c r="LC43" s="166"/>
      <c r="LD43" s="166"/>
      <c r="LE43" s="166"/>
      <c r="LF43" s="166"/>
      <c r="LG43" s="166"/>
      <c r="LH43" s="166"/>
      <c r="LI43" s="166"/>
      <c r="LJ43" s="166"/>
      <c r="LK43" s="166"/>
      <c r="LL43" s="166"/>
      <c r="LM43" s="166"/>
      <c r="LN43" s="166"/>
      <c r="LO43" s="166"/>
      <c r="LP43" s="166"/>
      <c r="LQ43" s="166"/>
      <c r="LR43" s="166"/>
      <c r="LS43" s="166"/>
      <c r="LT43" s="166"/>
      <c r="LU43" s="166"/>
      <c r="LV43" s="166"/>
      <c r="LW43" s="166"/>
      <c r="LX43" s="166"/>
      <c r="LY43" s="166"/>
      <c r="LZ43" s="166"/>
      <c r="MA43" s="166"/>
      <c r="MB43" s="166"/>
      <c r="MC43" s="166"/>
      <c r="MD43" s="166"/>
      <c r="ME43" s="166"/>
      <c r="MF43" s="166"/>
      <c r="MG43" s="166"/>
      <c r="MH43" s="166"/>
      <c r="MI43" s="166"/>
      <c r="MJ43" s="166"/>
      <c r="MK43" s="166"/>
      <c r="ML43" s="166"/>
      <c r="MM43" s="166"/>
      <c r="MN43" s="166"/>
      <c r="MO43" s="166"/>
      <c r="MP43" s="166"/>
      <c r="MQ43" s="166"/>
      <c r="MR43" s="166"/>
    </row>
    <row r="44" spans="1:356" s="2" customFormat="1" ht="45">
      <c r="A44" s="833" t="s">
        <v>10</v>
      </c>
      <c r="B44" s="62" t="s">
        <v>278</v>
      </c>
      <c r="C44" s="27">
        <f>C34</f>
        <v>9921.5499999999993</v>
      </c>
      <c r="D44" s="27">
        <f t="shared" ref="D44:J44" si="11">D34</f>
        <v>10583.5</v>
      </c>
      <c r="E44" s="27">
        <f t="shared" si="11"/>
        <v>10569.79</v>
      </c>
      <c r="F44" s="27">
        <f t="shared" si="11"/>
        <v>10974.34</v>
      </c>
      <c r="G44" s="27">
        <f t="shared" si="11"/>
        <v>10967.48</v>
      </c>
      <c r="H44" s="27">
        <f t="shared" si="11"/>
        <v>11779.58</v>
      </c>
      <c r="I44" s="27" t="str">
        <f t="shared" si="11"/>
        <v>-</v>
      </c>
      <c r="J44" s="27" t="str">
        <f t="shared" si="11"/>
        <v>-</v>
      </c>
      <c r="K44" s="27">
        <f t="shared" ref="K44:P45" si="12">C44*1.18</f>
        <v>11707.428999999998</v>
      </c>
      <c r="L44" s="27">
        <f t="shared" si="12"/>
        <v>12488.529999999999</v>
      </c>
      <c r="M44" s="27">
        <f t="shared" si="12"/>
        <v>12472.352200000001</v>
      </c>
      <c r="N44" s="27">
        <f t="shared" si="12"/>
        <v>12949.7212</v>
      </c>
      <c r="O44" s="27">
        <f t="shared" si="12"/>
        <v>12941.626399999999</v>
      </c>
      <c r="P44" s="27">
        <f t="shared" si="12"/>
        <v>13899.904399999999</v>
      </c>
      <c r="Q44" s="27" t="s">
        <v>146</v>
      </c>
      <c r="R44" s="27" t="s">
        <v>146</v>
      </c>
      <c r="S44" s="109" t="s">
        <v>262</v>
      </c>
      <c r="T44" s="109"/>
      <c r="U44" s="27">
        <v>3528</v>
      </c>
      <c r="V44" s="27">
        <v>3740</v>
      </c>
      <c r="W44" s="27">
        <f>U44</f>
        <v>3528</v>
      </c>
      <c r="X44" s="27">
        <f>V44</f>
        <v>3740</v>
      </c>
      <c r="Y44" s="125" t="str">
        <f>S44</f>
        <v>01.12.2015 № 377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111"/>
      <c r="AN44" s="27">
        <v>63.97</v>
      </c>
      <c r="AO44" s="27">
        <v>64.540000000000006</v>
      </c>
      <c r="AP44" s="27">
        <f>AO44</f>
        <v>64.540000000000006</v>
      </c>
      <c r="AQ44" s="27">
        <v>67.260000000000005</v>
      </c>
      <c r="AR44" s="27">
        <v>67.260000000000005</v>
      </c>
      <c r="AS44" s="27">
        <v>70.14</v>
      </c>
      <c r="AT44" s="27">
        <v>46.7</v>
      </c>
      <c r="AU44" s="27">
        <v>49.5</v>
      </c>
      <c r="AV44" s="27" t="s">
        <v>146</v>
      </c>
      <c r="AW44" s="27" t="s">
        <v>146</v>
      </c>
      <c r="AX44" s="27" t="s">
        <v>146</v>
      </c>
      <c r="AY44" s="27" t="s">
        <v>146</v>
      </c>
      <c r="AZ44" s="110" t="str">
        <f>Y44</f>
        <v>01.12.2015 № 377</v>
      </c>
      <c r="BA44" s="12"/>
      <c r="BB44" s="103"/>
      <c r="BC44" s="27">
        <v>9921.5499999999993</v>
      </c>
      <c r="BD44" s="27">
        <v>63.97</v>
      </c>
      <c r="BE44" s="27">
        <v>3528</v>
      </c>
      <c r="BF44" s="27">
        <v>46.7</v>
      </c>
      <c r="BG44" s="115"/>
      <c r="BH44" s="115"/>
      <c r="BI44" s="115"/>
      <c r="BJ44" s="115"/>
      <c r="BK44" s="119">
        <v>5.8099999999999999E-2</v>
      </c>
      <c r="BL44" s="128">
        <f t="shared" ref="BL44:BL45" si="13">BE44*BK44+BF44</f>
        <v>251.67680000000001</v>
      </c>
      <c r="BM44" s="119"/>
      <c r="BN44" s="128"/>
      <c r="BO44" s="110" t="s">
        <v>262</v>
      </c>
      <c r="BP44" s="129" t="s">
        <v>279</v>
      </c>
      <c r="BQ44" s="27">
        <v>10583.5</v>
      </c>
      <c r="BR44" s="27">
        <v>64.540000000000006</v>
      </c>
      <c r="BS44" s="27">
        <v>3740</v>
      </c>
      <c r="BT44" s="27">
        <v>49.5</v>
      </c>
      <c r="BU44" s="115"/>
      <c r="BV44" s="115"/>
      <c r="BW44" s="115"/>
      <c r="BX44" s="115"/>
      <c r="BY44" s="119">
        <v>5.8099999999999999E-2</v>
      </c>
      <c r="BZ44" s="128">
        <v>266.79399999999998</v>
      </c>
      <c r="CA44" s="116"/>
      <c r="CB44" s="116"/>
      <c r="CC44" s="110" t="s">
        <v>262</v>
      </c>
      <c r="CD44" s="129" t="s">
        <v>279</v>
      </c>
      <c r="CE44" s="27">
        <v>10569.79</v>
      </c>
      <c r="CF44" s="27">
        <v>64.540000000000006</v>
      </c>
      <c r="CG44" s="27" t="s">
        <v>146</v>
      </c>
      <c r="CH44" s="27" t="s">
        <v>146</v>
      </c>
      <c r="CI44" s="27">
        <v>10974.34</v>
      </c>
      <c r="CJ44" s="27">
        <v>67.260000000000005</v>
      </c>
      <c r="CK44" s="27" t="s">
        <v>146</v>
      </c>
      <c r="CL44" s="27" t="s">
        <v>146</v>
      </c>
      <c r="CM44" s="27">
        <v>10967.48</v>
      </c>
      <c r="CN44" s="27">
        <v>67.260000000000005</v>
      </c>
      <c r="CO44" s="27" t="s">
        <v>146</v>
      </c>
      <c r="CP44" s="27" t="s">
        <v>146</v>
      </c>
      <c r="CQ44" s="27">
        <v>11779.58</v>
      </c>
      <c r="CR44" s="27">
        <v>70.14</v>
      </c>
      <c r="CS44" s="27" t="str">
        <f>CO44</f>
        <v>-</v>
      </c>
      <c r="CT44" s="27" t="str">
        <f>CP44</f>
        <v>-</v>
      </c>
      <c r="CU44" s="110" t="str">
        <f>S44</f>
        <v>01.12.2015 № 377</v>
      </c>
      <c r="CV44" s="12"/>
      <c r="CW44" s="103"/>
      <c r="CX44" s="27"/>
      <c r="CY44" s="27"/>
      <c r="CZ44" s="27"/>
      <c r="DA44" s="27"/>
      <c r="DB44" s="115"/>
      <c r="DC44" s="115"/>
      <c r="DD44" s="115"/>
      <c r="DE44" s="115"/>
      <c r="DF44" s="116"/>
      <c r="DG44" s="116"/>
      <c r="DH44" s="116"/>
      <c r="DI44" s="116"/>
      <c r="DJ44" s="27"/>
      <c r="DK44" s="118"/>
      <c r="DL44" s="27"/>
      <c r="DM44" s="27"/>
      <c r="DN44" s="27"/>
      <c r="DO44" s="27"/>
      <c r="DP44" s="115"/>
      <c r="DQ44" s="115"/>
      <c r="DR44" s="115"/>
      <c r="DS44" s="115"/>
      <c r="DT44" s="116"/>
      <c r="DU44" s="116"/>
      <c r="DV44" s="116"/>
      <c r="DW44" s="116"/>
      <c r="DX44" s="36"/>
      <c r="DY44" s="106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</row>
    <row r="45" spans="1:356" s="2" customFormat="1" ht="45">
      <c r="A45" s="833"/>
      <c r="B45" s="62" t="s">
        <v>280</v>
      </c>
      <c r="C45" s="27">
        <f>C44</f>
        <v>9921.5499999999993</v>
      </c>
      <c r="D45" s="27">
        <f t="shared" ref="D45:J45" si="14">D44</f>
        <v>10583.5</v>
      </c>
      <c r="E45" s="27">
        <f t="shared" si="14"/>
        <v>10569.79</v>
      </c>
      <c r="F45" s="27">
        <f t="shared" si="14"/>
        <v>10974.34</v>
      </c>
      <c r="G45" s="27">
        <f t="shared" si="14"/>
        <v>10967.48</v>
      </c>
      <c r="H45" s="27">
        <f t="shared" si="14"/>
        <v>11779.58</v>
      </c>
      <c r="I45" s="27" t="str">
        <f t="shared" si="14"/>
        <v>-</v>
      </c>
      <c r="J45" s="27" t="str">
        <f t="shared" si="14"/>
        <v>-</v>
      </c>
      <c r="K45" s="27">
        <f t="shared" si="12"/>
        <v>11707.428999999998</v>
      </c>
      <c r="L45" s="27">
        <f t="shared" si="12"/>
        <v>12488.529999999999</v>
      </c>
      <c r="M45" s="27">
        <f t="shared" si="12"/>
        <v>12472.352200000001</v>
      </c>
      <c r="N45" s="27">
        <f t="shared" si="12"/>
        <v>12949.7212</v>
      </c>
      <c r="O45" s="27">
        <f t="shared" si="12"/>
        <v>12941.626399999999</v>
      </c>
      <c r="P45" s="27">
        <f t="shared" si="12"/>
        <v>13899.904399999999</v>
      </c>
      <c r="Q45" s="27" t="s">
        <v>146</v>
      </c>
      <c r="R45" s="27" t="s">
        <v>146</v>
      </c>
      <c r="S45" s="109" t="s">
        <v>262</v>
      </c>
      <c r="T45" s="109"/>
      <c r="U45" s="27">
        <v>1790</v>
      </c>
      <c r="V45" s="27">
        <v>1885</v>
      </c>
      <c r="W45" s="27">
        <f>U45</f>
        <v>1790</v>
      </c>
      <c r="X45" s="27">
        <f>V45</f>
        <v>1885</v>
      </c>
      <c r="Y45" s="125" t="str">
        <f>S45</f>
        <v>01.12.2015 № 377</v>
      </c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111"/>
      <c r="AN45" s="27">
        <v>63.97</v>
      </c>
      <c r="AO45" s="27">
        <v>64.540000000000006</v>
      </c>
      <c r="AP45" s="27">
        <v>64.540000000000006</v>
      </c>
      <c r="AQ45" s="27">
        <v>67.260000000000005</v>
      </c>
      <c r="AR45" s="27">
        <v>67.260000000000005</v>
      </c>
      <c r="AS45" s="27">
        <v>70.14</v>
      </c>
      <c r="AT45" s="27">
        <v>46.7</v>
      </c>
      <c r="AU45" s="27">
        <v>49.5</v>
      </c>
      <c r="AV45" s="27" t="s">
        <v>146</v>
      </c>
      <c r="AW45" s="27" t="s">
        <v>146</v>
      </c>
      <c r="AX45" s="27" t="s">
        <v>146</v>
      </c>
      <c r="AY45" s="27" t="s">
        <v>146</v>
      </c>
      <c r="AZ45" s="110" t="str">
        <f>Y45</f>
        <v>01.12.2015 № 377</v>
      </c>
      <c r="BA45" s="12"/>
      <c r="BB45" s="103"/>
      <c r="BC45" s="27">
        <v>9921.5499999999993</v>
      </c>
      <c r="BD45" s="27">
        <v>63.97</v>
      </c>
      <c r="BE45" s="27">
        <v>1790</v>
      </c>
      <c r="BF45" s="27">
        <v>46.7</v>
      </c>
      <c r="BG45" s="115"/>
      <c r="BH45" s="115"/>
      <c r="BI45" s="115"/>
      <c r="BJ45" s="115"/>
      <c r="BK45" s="119">
        <v>5.8099999999999999E-2</v>
      </c>
      <c r="BL45" s="128">
        <f t="shared" si="13"/>
        <v>150.69900000000001</v>
      </c>
      <c r="BM45" s="119"/>
      <c r="BN45" s="128"/>
      <c r="BO45" s="110" t="s">
        <v>262</v>
      </c>
      <c r="BP45" s="129" t="s">
        <v>279</v>
      </c>
      <c r="BQ45" s="27">
        <v>10583.5</v>
      </c>
      <c r="BR45" s="27">
        <v>64.540000000000006</v>
      </c>
      <c r="BS45" s="27">
        <v>1885</v>
      </c>
      <c r="BT45" s="27">
        <v>49.5</v>
      </c>
      <c r="BU45" s="115"/>
      <c r="BV45" s="115"/>
      <c r="BW45" s="115"/>
      <c r="BX45" s="115"/>
      <c r="BY45" s="119">
        <v>5.8099999999999999E-2</v>
      </c>
      <c r="BZ45" s="128">
        <v>159.01850000000002</v>
      </c>
      <c r="CA45" s="116"/>
      <c r="CB45" s="116"/>
      <c r="CC45" s="110" t="s">
        <v>262</v>
      </c>
      <c r="CD45" s="129" t="s">
        <v>279</v>
      </c>
      <c r="CE45" s="27">
        <v>10569.79</v>
      </c>
      <c r="CF45" s="27">
        <v>64.540000000000006</v>
      </c>
      <c r="CG45" s="27" t="s">
        <v>146</v>
      </c>
      <c r="CH45" s="27" t="s">
        <v>146</v>
      </c>
      <c r="CI45" s="27">
        <v>10974.34</v>
      </c>
      <c r="CJ45" s="27">
        <v>67.260000000000005</v>
      </c>
      <c r="CK45" s="27" t="s">
        <v>146</v>
      </c>
      <c r="CL45" s="27" t="s">
        <v>146</v>
      </c>
      <c r="CM45" s="27">
        <v>10967.48</v>
      </c>
      <c r="CN45" s="27">
        <v>67.260000000000005</v>
      </c>
      <c r="CO45" s="27" t="s">
        <v>146</v>
      </c>
      <c r="CP45" s="27" t="s">
        <v>146</v>
      </c>
      <c r="CQ45" s="27">
        <v>11779.58</v>
      </c>
      <c r="CR45" s="27">
        <v>70.14</v>
      </c>
      <c r="CS45" s="27" t="str">
        <f>CO45</f>
        <v>-</v>
      </c>
      <c r="CT45" s="27" t="str">
        <f>CP45</f>
        <v>-</v>
      </c>
      <c r="CU45" s="110" t="str">
        <f>S45</f>
        <v>01.12.2015 № 377</v>
      </c>
      <c r="CV45" s="12"/>
      <c r="CW45" s="103"/>
      <c r="CX45" s="27"/>
      <c r="CY45" s="27"/>
      <c r="CZ45" s="27"/>
      <c r="DA45" s="27"/>
      <c r="DB45" s="115"/>
      <c r="DC45" s="115"/>
      <c r="DD45" s="115"/>
      <c r="DE45" s="115"/>
      <c r="DF45" s="116"/>
      <c r="DG45" s="116"/>
      <c r="DH45" s="116"/>
      <c r="DI45" s="116"/>
      <c r="DJ45" s="27"/>
      <c r="DK45" s="118"/>
      <c r="DL45" s="27"/>
      <c r="DM45" s="27"/>
      <c r="DN45" s="27"/>
      <c r="DO45" s="27"/>
      <c r="DP45" s="115"/>
      <c r="DQ45" s="115"/>
      <c r="DR45" s="115"/>
      <c r="DS45" s="115"/>
      <c r="DT45" s="116"/>
      <c r="DU45" s="116"/>
      <c r="DV45" s="116"/>
      <c r="DW45" s="116"/>
      <c r="DX45" s="36"/>
      <c r="DY45" s="106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</row>
    <row r="46" spans="1:356" s="7" customFormat="1">
      <c r="A46" s="16" t="s">
        <v>27</v>
      </c>
      <c r="B46" s="24" t="s">
        <v>43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109"/>
      <c r="T46" s="109"/>
      <c r="U46" s="27"/>
      <c r="V46" s="27"/>
      <c r="W46" s="27"/>
      <c r="X46" s="27"/>
      <c r="Y46" s="125">
        <f>S46</f>
        <v>0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111"/>
      <c r="AN46" s="49">
        <v>1.31</v>
      </c>
      <c r="AO46" s="49">
        <v>1.39</v>
      </c>
      <c r="AP46" s="49">
        <v>1.39</v>
      </c>
      <c r="AQ46" s="49">
        <v>1.47</v>
      </c>
      <c r="AR46" s="49">
        <v>1.47</v>
      </c>
      <c r="AS46" s="49">
        <v>1.56</v>
      </c>
      <c r="AT46" s="49">
        <f t="shared" ref="AT46:AY46" si="15">AN46*1.18</f>
        <v>1.5458000000000001</v>
      </c>
      <c r="AU46" s="49">
        <f t="shared" si="15"/>
        <v>1.6401999999999999</v>
      </c>
      <c r="AV46" s="49">
        <f t="shared" si="15"/>
        <v>1.6401999999999999</v>
      </c>
      <c r="AW46" s="49">
        <f t="shared" si="15"/>
        <v>1.7345999999999999</v>
      </c>
      <c r="AX46" s="49">
        <f t="shared" si="15"/>
        <v>1.7345999999999999</v>
      </c>
      <c r="AY46" s="49">
        <f t="shared" si="15"/>
        <v>1.8408</v>
      </c>
      <c r="AZ46" s="176" t="s">
        <v>281</v>
      </c>
      <c r="BA46" s="169"/>
      <c r="BB46" s="96"/>
      <c r="BC46" s="49">
        <v>976.95</v>
      </c>
      <c r="BD46" s="49">
        <v>1.31</v>
      </c>
      <c r="BE46" s="173">
        <v>1152.8</v>
      </c>
      <c r="BF46" s="173">
        <v>1.55</v>
      </c>
      <c r="BG46" s="180"/>
      <c r="BH46" s="180"/>
      <c r="BI46" s="180"/>
      <c r="BJ46" s="180"/>
      <c r="BK46" s="181"/>
      <c r="BL46" s="181"/>
      <c r="BM46" s="181"/>
      <c r="BN46" s="181"/>
      <c r="BO46" s="176" t="s">
        <v>281</v>
      </c>
      <c r="BP46" s="157"/>
      <c r="BQ46" s="49">
        <v>1006.71</v>
      </c>
      <c r="BR46" s="49">
        <v>1.39</v>
      </c>
      <c r="BS46" s="173">
        <v>1187.92</v>
      </c>
      <c r="BT46" s="173">
        <v>1.64</v>
      </c>
      <c r="BU46" s="180"/>
      <c r="BV46" s="180"/>
      <c r="BW46" s="180"/>
      <c r="BX46" s="180"/>
      <c r="BY46" s="181"/>
      <c r="BZ46" s="181"/>
      <c r="CA46" s="181"/>
      <c r="CB46" s="181"/>
      <c r="CC46" s="176" t="s">
        <v>281</v>
      </c>
      <c r="CD46" s="117"/>
      <c r="CE46" s="49">
        <f>BQ46</f>
        <v>1006.71</v>
      </c>
      <c r="CF46" s="49">
        <f>BR46</f>
        <v>1.39</v>
      </c>
      <c r="CG46" s="173">
        <f>BS46</f>
        <v>1187.92</v>
      </c>
      <c r="CH46" s="173">
        <f>BT46</f>
        <v>1.64</v>
      </c>
      <c r="CI46" s="49">
        <v>1055.8599999999999</v>
      </c>
      <c r="CJ46" s="49">
        <v>1.47</v>
      </c>
      <c r="CK46" s="49">
        <v>1245.9100000000001</v>
      </c>
      <c r="CL46" s="173">
        <v>1.73</v>
      </c>
      <c r="CM46" s="49">
        <f>CI46</f>
        <v>1055.8599999999999</v>
      </c>
      <c r="CN46" s="49">
        <f>CJ46</f>
        <v>1.47</v>
      </c>
      <c r="CO46" s="49">
        <f>CK46</f>
        <v>1245.9100000000001</v>
      </c>
      <c r="CP46" s="49">
        <f>CL46</f>
        <v>1.73</v>
      </c>
      <c r="CQ46" s="49">
        <v>1108.6500000000001</v>
      </c>
      <c r="CR46" s="49">
        <v>1.56</v>
      </c>
      <c r="CS46" s="49">
        <v>1308.21</v>
      </c>
      <c r="CT46" s="49">
        <v>1.84</v>
      </c>
      <c r="CU46" s="176" t="str">
        <f>AZ46</f>
        <v>10.12.2015 № 395</v>
      </c>
      <c r="CV46" s="16"/>
      <c r="CW46" s="96"/>
      <c r="CX46" s="27"/>
      <c r="CY46" s="27"/>
      <c r="CZ46" s="27"/>
      <c r="DA46" s="27"/>
      <c r="DB46" s="115"/>
      <c r="DC46" s="115"/>
      <c r="DD46" s="115"/>
      <c r="DE46" s="115"/>
      <c r="DF46" s="116"/>
      <c r="DG46" s="116"/>
      <c r="DH46" s="116"/>
      <c r="DI46" s="116"/>
      <c r="DJ46" s="27"/>
      <c r="DK46" s="118"/>
      <c r="DL46" s="27"/>
      <c r="DM46" s="27"/>
      <c r="DN46" s="27"/>
      <c r="DO46" s="27"/>
      <c r="DP46" s="115"/>
      <c r="DQ46" s="115"/>
      <c r="DR46" s="115"/>
      <c r="DS46" s="115"/>
      <c r="DT46" s="116"/>
      <c r="DU46" s="116"/>
      <c r="DV46" s="116"/>
      <c r="DW46" s="116"/>
      <c r="DX46" s="36"/>
      <c r="DY46" s="182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  <c r="JD46" s="183"/>
      <c r="JE46" s="183"/>
      <c r="JF46" s="183"/>
      <c r="JG46" s="183"/>
      <c r="JH46" s="183"/>
      <c r="JI46" s="183"/>
      <c r="JJ46" s="183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  <c r="KT46" s="183"/>
      <c r="KU46" s="183"/>
      <c r="KV46" s="183"/>
      <c r="KW46" s="183"/>
      <c r="KX46" s="183"/>
      <c r="KY46" s="183"/>
      <c r="KZ46" s="183"/>
      <c r="LA46" s="183"/>
      <c r="LB46" s="183"/>
      <c r="LC46" s="183"/>
      <c r="LD46" s="183"/>
      <c r="LE46" s="183"/>
      <c r="LF46" s="183"/>
      <c r="LG46" s="183"/>
      <c r="LH46" s="183"/>
      <c r="LI46" s="183"/>
      <c r="LJ46" s="183"/>
      <c r="LK46" s="183"/>
      <c r="LL46" s="183"/>
      <c r="LM46" s="183"/>
      <c r="LN46" s="183"/>
      <c r="LO46" s="183"/>
      <c r="LP46" s="183"/>
      <c r="LQ46" s="183"/>
      <c r="LR46" s="183"/>
      <c r="LS46" s="183"/>
      <c r="LT46" s="183"/>
      <c r="LU46" s="183"/>
      <c r="LV46" s="183"/>
      <c r="LW46" s="183"/>
      <c r="LX46" s="183"/>
      <c r="LY46" s="183"/>
      <c r="LZ46" s="183"/>
      <c r="MA46" s="183"/>
      <c r="MB46" s="183"/>
      <c r="MC46" s="183"/>
      <c r="MD46" s="183"/>
      <c r="ME46" s="183"/>
      <c r="MF46" s="183"/>
      <c r="MG46" s="183"/>
      <c r="MH46" s="183"/>
      <c r="MI46" s="183"/>
      <c r="MJ46" s="183"/>
      <c r="MK46" s="183"/>
      <c r="ML46" s="183"/>
      <c r="MM46" s="183"/>
      <c r="MN46" s="183"/>
      <c r="MO46" s="183"/>
      <c r="MP46" s="183"/>
      <c r="MQ46" s="183"/>
      <c r="MR46" s="183"/>
    </row>
    <row r="47" spans="1:356" s="187" customFormat="1">
      <c r="A47" s="169"/>
      <c r="B47" s="184"/>
      <c r="C47" s="145">
        <v>976.95</v>
      </c>
      <c r="D47" s="145">
        <v>1006.71</v>
      </c>
      <c r="E47" s="145">
        <v>1006.71</v>
      </c>
      <c r="F47" s="145">
        <v>1055.8599999999999</v>
      </c>
      <c r="G47" s="145" t="s">
        <v>146</v>
      </c>
      <c r="H47" s="145" t="s">
        <v>146</v>
      </c>
      <c r="I47" s="145" t="s">
        <v>146</v>
      </c>
      <c r="J47" s="145" t="s">
        <v>146</v>
      </c>
      <c r="K47" s="145">
        <f>C47*1.18</f>
        <v>1152.8009999999999</v>
      </c>
      <c r="L47" s="145">
        <f>D47*1.18</f>
        <v>1187.9177999999999</v>
      </c>
      <c r="M47" s="145">
        <f>E47*1.18</f>
        <v>1187.9177999999999</v>
      </c>
      <c r="N47" s="145">
        <f>F47*1.18</f>
        <v>1245.9147999999998</v>
      </c>
      <c r="O47" s="145" t="s">
        <v>146</v>
      </c>
      <c r="P47" s="145" t="s">
        <v>146</v>
      </c>
      <c r="Q47" s="145" t="s">
        <v>146</v>
      </c>
      <c r="R47" s="145" t="s">
        <v>146</v>
      </c>
      <c r="S47" s="129"/>
      <c r="T47" s="129" t="s">
        <v>282</v>
      </c>
      <c r="U47" s="145"/>
      <c r="V47" s="145"/>
      <c r="W47" s="145"/>
      <c r="X47" s="145"/>
      <c r="Y47" s="145"/>
      <c r="Z47" s="145" t="s">
        <v>282</v>
      </c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7"/>
      <c r="AN47" s="145"/>
      <c r="AO47" s="145"/>
      <c r="AP47" s="145"/>
      <c r="AQ47" s="145"/>
      <c r="AR47" s="145"/>
      <c r="AS47" s="145"/>
      <c r="AT47" s="145"/>
      <c r="AU47" s="169"/>
      <c r="AV47" s="169"/>
      <c r="AW47" s="169"/>
      <c r="AX47" s="169"/>
      <c r="AY47" s="169"/>
      <c r="AZ47" s="169"/>
      <c r="BA47" s="169"/>
      <c r="BB47" s="185"/>
      <c r="BC47" s="145"/>
      <c r="BD47" s="145"/>
      <c r="BE47" s="145"/>
      <c r="BF47" s="145"/>
      <c r="BG47" s="148"/>
      <c r="BH47" s="148"/>
      <c r="BI47" s="148"/>
      <c r="BJ47" s="148"/>
      <c r="BK47" s="149"/>
      <c r="BL47" s="149"/>
      <c r="BM47" s="149"/>
      <c r="BN47" s="149"/>
      <c r="BO47" s="169"/>
      <c r="BP47" s="169"/>
      <c r="BQ47" s="145"/>
      <c r="BR47" s="145"/>
      <c r="BS47" s="145"/>
      <c r="BT47" s="145"/>
      <c r="BU47" s="148"/>
      <c r="BV47" s="148"/>
      <c r="BW47" s="148"/>
      <c r="BX47" s="148"/>
      <c r="BY47" s="149"/>
      <c r="BZ47" s="149"/>
      <c r="CA47" s="149"/>
      <c r="CB47" s="149"/>
      <c r="CC47" s="169"/>
      <c r="CD47" s="168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69"/>
      <c r="CV47" s="169"/>
      <c r="CW47" s="185"/>
      <c r="CX47" s="145"/>
      <c r="CY47" s="145"/>
      <c r="CZ47" s="145"/>
      <c r="DA47" s="145"/>
      <c r="DB47" s="148"/>
      <c r="DC47" s="148"/>
      <c r="DD47" s="148"/>
      <c r="DE47" s="148"/>
      <c r="DF47" s="149"/>
      <c r="DG47" s="149"/>
      <c r="DH47" s="149"/>
      <c r="DI47" s="149"/>
      <c r="DJ47" s="145"/>
      <c r="DK47" s="129"/>
      <c r="DL47" s="145"/>
      <c r="DM47" s="145"/>
      <c r="DN47" s="145"/>
      <c r="DO47" s="145"/>
      <c r="DP47" s="148"/>
      <c r="DQ47" s="148"/>
      <c r="DR47" s="148"/>
      <c r="DS47" s="148"/>
      <c r="DT47" s="149"/>
      <c r="DU47" s="149"/>
      <c r="DV47" s="149"/>
      <c r="DW47" s="149"/>
      <c r="DX47" s="169"/>
      <c r="DY47" s="168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186"/>
      <c r="HQ47" s="186"/>
      <c r="HR47" s="186"/>
      <c r="HS47" s="186"/>
      <c r="HT47" s="186"/>
      <c r="HU47" s="186"/>
      <c r="HV47" s="186"/>
      <c r="HW47" s="186"/>
      <c r="HX47" s="186"/>
      <c r="HY47" s="186"/>
      <c r="HZ47" s="186"/>
      <c r="IA47" s="186"/>
      <c r="IB47" s="186"/>
      <c r="IC47" s="186"/>
      <c r="ID47" s="186"/>
      <c r="IE47" s="186"/>
      <c r="IF47" s="186"/>
      <c r="IG47" s="186"/>
      <c r="IH47" s="186"/>
      <c r="II47" s="186"/>
      <c r="IJ47" s="186"/>
      <c r="IK47" s="186"/>
      <c r="IL47" s="186"/>
      <c r="IM47" s="186"/>
      <c r="IN47" s="186"/>
      <c r="IO47" s="186"/>
      <c r="IP47" s="186"/>
      <c r="IQ47" s="186"/>
      <c r="IR47" s="186"/>
      <c r="IS47" s="186"/>
      <c r="IT47" s="186"/>
      <c r="IU47" s="186"/>
      <c r="IV47" s="186"/>
      <c r="IW47" s="186"/>
      <c r="IX47" s="186"/>
      <c r="IY47" s="186"/>
      <c r="IZ47" s="186"/>
      <c r="JA47" s="186"/>
      <c r="JB47" s="186"/>
      <c r="JC47" s="186"/>
      <c r="JD47" s="186"/>
      <c r="JE47" s="186"/>
      <c r="JF47" s="186"/>
      <c r="JG47" s="186"/>
      <c r="JH47" s="186"/>
      <c r="JI47" s="186"/>
      <c r="JJ47" s="186"/>
      <c r="JK47" s="186"/>
      <c r="JL47" s="186"/>
      <c r="JM47" s="186"/>
      <c r="JN47" s="186"/>
      <c r="JO47" s="186"/>
      <c r="JP47" s="186"/>
      <c r="JQ47" s="186"/>
      <c r="JR47" s="186"/>
      <c r="JS47" s="186"/>
      <c r="JT47" s="186"/>
      <c r="JU47" s="186"/>
      <c r="JV47" s="186"/>
      <c r="JW47" s="186"/>
      <c r="JX47" s="186"/>
      <c r="JY47" s="186"/>
      <c r="JZ47" s="186"/>
      <c r="KA47" s="186"/>
      <c r="KB47" s="186"/>
      <c r="KC47" s="186"/>
      <c r="KD47" s="186"/>
      <c r="KE47" s="186"/>
      <c r="KF47" s="186"/>
      <c r="KG47" s="186"/>
      <c r="KH47" s="186"/>
      <c r="KI47" s="186"/>
      <c r="KJ47" s="186"/>
      <c r="KK47" s="186"/>
      <c r="KL47" s="186"/>
      <c r="KM47" s="186"/>
      <c r="KN47" s="186"/>
      <c r="KO47" s="186"/>
      <c r="KP47" s="186"/>
      <c r="KQ47" s="186"/>
      <c r="KR47" s="186"/>
      <c r="KS47" s="186"/>
      <c r="KT47" s="186"/>
      <c r="KU47" s="186"/>
      <c r="KV47" s="186"/>
      <c r="KW47" s="186"/>
      <c r="KX47" s="186"/>
      <c r="KY47" s="186"/>
      <c r="KZ47" s="186"/>
      <c r="LA47" s="186"/>
      <c r="LB47" s="186"/>
      <c r="LC47" s="186"/>
      <c r="LD47" s="186"/>
      <c r="LE47" s="186"/>
      <c r="LF47" s="186"/>
      <c r="LG47" s="186"/>
      <c r="LH47" s="186"/>
      <c r="LI47" s="186"/>
      <c r="LJ47" s="186"/>
      <c r="LK47" s="186"/>
      <c r="LL47" s="186"/>
      <c r="LM47" s="186"/>
      <c r="LN47" s="186"/>
      <c r="LO47" s="186"/>
      <c r="LP47" s="186"/>
      <c r="LQ47" s="186"/>
      <c r="LR47" s="186"/>
      <c r="LS47" s="186"/>
      <c r="LT47" s="186"/>
      <c r="LU47" s="186"/>
      <c r="LV47" s="186"/>
      <c r="LW47" s="186"/>
      <c r="LX47" s="186"/>
      <c r="LY47" s="186"/>
      <c r="LZ47" s="186"/>
      <c r="MA47" s="186"/>
      <c r="MB47" s="186"/>
      <c r="MC47" s="186"/>
      <c r="MD47" s="186"/>
      <c r="ME47" s="186"/>
      <c r="MF47" s="186"/>
      <c r="MG47" s="186"/>
      <c r="MH47" s="186"/>
      <c r="MI47" s="186"/>
      <c r="MJ47" s="186"/>
      <c r="MK47" s="186"/>
      <c r="ML47" s="186"/>
      <c r="MM47" s="186"/>
      <c r="MN47" s="186"/>
      <c r="MO47" s="186"/>
      <c r="MP47" s="186"/>
      <c r="MQ47" s="186"/>
      <c r="MR47" s="186"/>
    </row>
    <row r="48" spans="1:356" s="2" customFormat="1">
      <c r="A48" s="16" t="s">
        <v>33</v>
      </c>
      <c r="B48" s="24" t="s">
        <v>283</v>
      </c>
      <c r="C48" s="27">
        <v>1798</v>
      </c>
      <c r="D48" s="27">
        <v>1903.51</v>
      </c>
      <c r="E48" s="27">
        <f>D48</f>
        <v>1903.51</v>
      </c>
      <c r="F48" s="27">
        <v>2017.99</v>
      </c>
      <c r="G48" s="27">
        <f>F48</f>
        <v>2017.99</v>
      </c>
      <c r="H48" s="27">
        <v>2134.61</v>
      </c>
      <c r="I48" s="27" t="s">
        <v>217</v>
      </c>
      <c r="J48" s="27" t="s">
        <v>217</v>
      </c>
      <c r="K48" s="27">
        <f>C48</f>
        <v>1798</v>
      </c>
      <c r="L48" s="27">
        <f t="shared" ref="L48:R48" si="16">D48</f>
        <v>1903.51</v>
      </c>
      <c r="M48" s="27">
        <f t="shared" si="16"/>
        <v>1903.51</v>
      </c>
      <c r="N48" s="27">
        <f t="shared" si="16"/>
        <v>2017.99</v>
      </c>
      <c r="O48" s="27">
        <f t="shared" si="16"/>
        <v>2017.99</v>
      </c>
      <c r="P48" s="27">
        <f t="shared" si="16"/>
        <v>2134.61</v>
      </c>
      <c r="Q48" s="27" t="str">
        <f t="shared" si="16"/>
        <v>−</v>
      </c>
      <c r="R48" s="27" t="str">
        <f t="shared" si="16"/>
        <v>−</v>
      </c>
      <c r="S48" s="109" t="s">
        <v>284</v>
      </c>
      <c r="T48" s="109"/>
      <c r="U48" s="12"/>
      <c r="V48" s="12"/>
      <c r="W48" s="12"/>
      <c r="X48" s="12"/>
      <c r="Y48" s="125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111"/>
      <c r="AN48" s="27">
        <v>1.55</v>
      </c>
      <c r="AO48" s="27">
        <v>1.64</v>
      </c>
      <c r="AP48" s="27">
        <f>AO48</f>
        <v>1.64</v>
      </c>
      <c r="AQ48" s="27">
        <v>1.73</v>
      </c>
      <c r="AR48" s="27">
        <f>AQ48</f>
        <v>1.73</v>
      </c>
      <c r="AS48" s="27">
        <v>1.84</v>
      </c>
      <c r="AT48" s="27">
        <f t="shared" ref="AT48:AY48" si="17">AN48</f>
        <v>1.55</v>
      </c>
      <c r="AU48" s="27">
        <f t="shared" si="17"/>
        <v>1.64</v>
      </c>
      <c r="AV48" s="27">
        <f t="shared" si="17"/>
        <v>1.64</v>
      </c>
      <c r="AW48" s="27">
        <f t="shared" si="17"/>
        <v>1.73</v>
      </c>
      <c r="AX48" s="27">
        <f t="shared" si="17"/>
        <v>1.73</v>
      </c>
      <c r="AY48" s="27">
        <f t="shared" si="17"/>
        <v>1.84</v>
      </c>
      <c r="AZ48" s="110" t="str">
        <f>S48</f>
        <v>30.11.2015 № 326</v>
      </c>
      <c r="BA48" s="12"/>
      <c r="BB48" s="103"/>
      <c r="BC48" s="27">
        <v>1798</v>
      </c>
      <c r="BD48" s="27">
        <v>1.55</v>
      </c>
      <c r="BE48" s="27">
        <v>1798</v>
      </c>
      <c r="BF48" s="27">
        <v>1.55</v>
      </c>
      <c r="BG48" s="115"/>
      <c r="BH48" s="115"/>
      <c r="BI48" s="115"/>
      <c r="BJ48" s="115"/>
      <c r="BK48" s="116"/>
      <c r="BL48" s="116"/>
      <c r="BM48" s="116"/>
      <c r="BN48" s="116"/>
      <c r="BO48" s="110" t="s">
        <v>284</v>
      </c>
      <c r="BP48" s="157"/>
      <c r="BQ48" s="27">
        <v>1903.51</v>
      </c>
      <c r="BR48" s="27">
        <v>1.64</v>
      </c>
      <c r="BS48" s="27">
        <v>1903.51</v>
      </c>
      <c r="BT48" s="27">
        <v>1.64</v>
      </c>
      <c r="BU48" s="115"/>
      <c r="BV48" s="115"/>
      <c r="BW48" s="115"/>
      <c r="BX48" s="115"/>
      <c r="BY48" s="116"/>
      <c r="BZ48" s="116"/>
      <c r="CA48" s="116"/>
      <c r="CB48" s="116"/>
      <c r="CC48" s="110" t="s">
        <v>284</v>
      </c>
      <c r="CD48" s="117"/>
      <c r="CE48" s="27">
        <f>BQ48</f>
        <v>1903.51</v>
      </c>
      <c r="CF48" s="27">
        <f>BR48</f>
        <v>1.64</v>
      </c>
      <c r="CG48" s="27" t="s">
        <v>146</v>
      </c>
      <c r="CH48" s="27">
        <f>BT48</f>
        <v>1.64</v>
      </c>
      <c r="CI48" s="27">
        <v>2017.99</v>
      </c>
      <c r="CJ48" s="27">
        <v>1.73</v>
      </c>
      <c r="CK48" s="27" t="s">
        <v>146</v>
      </c>
      <c r="CL48" s="27">
        <f>CJ48</f>
        <v>1.73</v>
      </c>
      <c r="CM48" s="27">
        <f>CI48</f>
        <v>2017.99</v>
      </c>
      <c r="CN48" s="27">
        <f>CJ48</f>
        <v>1.73</v>
      </c>
      <c r="CO48" s="27" t="str">
        <f>CK48</f>
        <v>-</v>
      </c>
      <c r="CP48" s="27">
        <f>CL48</f>
        <v>1.73</v>
      </c>
      <c r="CQ48" s="27">
        <v>2134.61</v>
      </c>
      <c r="CR48" s="27">
        <v>1.84</v>
      </c>
      <c r="CS48" s="27" t="s">
        <v>146</v>
      </c>
      <c r="CT48" s="27">
        <v>1.84</v>
      </c>
      <c r="CU48" s="110" t="str">
        <f>S48</f>
        <v>30.11.2015 № 326</v>
      </c>
      <c r="CV48" s="12"/>
      <c r="CW48" s="103"/>
      <c r="CX48" s="27"/>
      <c r="CY48" s="27"/>
      <c r="CZ48" s="27"/>
      <c r="DA48" s="27"/>
      <c r="DB48" s="115"/>
      <c r="DC48" s="115"/>
      <c r="DD48" s="115"/>
      <c r="DE48" s="115"/>
      <c r="DF48" s="116"/>
      <c r="DG48" s="116"/>
      <c r="DH48" s="116"/>
      <c r="DI48" s="116"/>
      <c r="DJ48" s="27"/>
      <c r="DK48" s="118"/>
      <c r="DL48" s="27"/>
      <c r="DM48" s="27"/>
      <c r="DN48" s="27"/>
      <c r="DO48" s="27"/>
      <c r="DP48" s="115"/>
      <c r="DQ48" s="115"/>
      <c r="DR48" s="115"/>
      <c r="DS48" s="115"/>
      <c r="DT48" s="116"/>
      <c r="DU48" s="116"/>
      <c r="DV48" s="116"/>
      <c r="DW48" s="116"/>
      <c r="DX48" s="36"/>
      <c r="DY48" s="106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</row>
    <row r="49" spans="1:356" s="2" customFormat="1" ht="18.75">
      <c r="A49" s="122" t="s">
        <v>48</v>
      </c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109"/>
      <c r="T49" s="109"/>
      <c r="U49" s="27"/>
      <c r="V49" s="27"/>
      <c r="W49" s="27"/>
      <c r="X49" s="27"/>
      <c r="Y49" s="110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111"/>
      <c r="AN49" s="27"/>
      <c r="AO49" s="27"/>
      <c r="AP49" s="27"/>
      <c r="AQ49" s="27"/>
      <c r="AR49" s="27"/>
      <c r="AS49" s="27"/>
      <c r="AT49" s="27"/>
      <c r="AU49" s="16"/>
      <c r="AV49" s="16"/>
      <c r="AW49" s="16"/>
      <c r="AX49" s="16"/>
      <c r="AY49" s="16"/>
      <c r="AZ49" s="36"/>
      <c r="BA49" s="12"/>
      <c r="BB49" s="103"/>
      <c r="BC49" s="27"/>
      <c r="BD49" s="27"/>
      <c r="BE49" s="27"/>
      <c r="BF49" s="27"/>
      <c r="BG49" s="115"/>
      <c r="BH49" s="115"/>
      <c r="BI49" s="115"/>
      <c r="BJ49" s="115"/>
      <c r="BK49" s="116"/>
      <c r="BL49" s="116"/>
      <c r="BM49" s="116"/>
      <c r="BN49" s="116"/>
      <c r="BO49" s="27"/>
      <c r="BP49" s="27"/>
      <c r="BQ49" s="27"/>
      <c r="BR49" s="27"/>
      <c r="BS49" s="27"/>
      <c r="BT49" s="27"/>
      <c r="BU49" s="115"/>
      <c r="BV49" s="115"/>
      <c r="BW49" s="115"/>
      <c r="BX49" s="115"/>
      <c r="BY49" s="116"/>
      <c r="BZ49" s="116"/>
      <c r="CA49" s="116"/>
      <c r="CB49" s="116"/>
      <c r="CC49" s="27"/>
      <c r="CD49" s="118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36"/>
      <c r="CV49" s="12"/>
      <c r="CW49" s="103"/>
      <c r="CX49" s="27"/>
      <c r="CY49" s="27"/>
      <c r="CZ49" s="27"/>
      <c r="DA49" s="27"/>
      <c r="DB49" s="115"/>
      <c r="DC49" s="115"/>
      <c r="DD49" s="115"/>
      <c r="DE49" s="115"/>
      <c r="DF49" s="116"/>
      <c r="DG49" s="116"/>
      <c r="DH49" s="116"/>
      <c r="DI49" s="116"/>
      <c r="DJ49" s="27"/>
      <c r="DK49" s="118"/>
      <c r="DL49" s="27"/>
      <c r="DM49" s="27"/>
      <c r="DN49" s="27"/>
      <c r="DO49" s="27"/>
      <c r="DP49" s="115"/>
      <c r="DQ49" s="115"/>
      <c r="DR49" s="115"/>
      <c r="DS49" s="115"/>
      <c r="DT49" s="116"/>
      <c r="DU49" s="116"/>
      <c r="DV49" s="116"/>
      <c r="DW49" s="116"/>
      <c r="DX49" s="36"/>
      <c r="DY49" s="106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</row>
    <row r="50" spans="1:356" s="2" customFormat="1">
      <c r="A50" s="16" t="s">
        <v>9</v>
      </c>
      <c r="B50" s="24" t="s">
        <v>159</v>
      </c>
      <c r="C50" s="27">
        <v>6058.43</v>
      </c>
      <c r="D50" s="27">
        <v>6428.9</v>
      </c>
      <c r="E50" s="27">
        <f>D50</f>
        <v>6428.9</v>
      </c>
      <c r="F50" s="27">
        <v>7233.27</v>
      </c>
      <c r="G50" s="27">
        <v>6916.84</v>
      </c>
      <c r="H50" s="27">
        <v>6624.4</v>
      </c>
      <c r="I50" s="27" t="s">
        <v>217</v>
      </c>
      <c r="J50" s="27" t="s">
        <v>217</v>
      </c>
      <c r="K50" s="27">
        <f>C50*1.18</f>
        <v>7148.9474</v>
      </c>
      <c r="L50" s="27">
        <f>D50*1.18</f>
        <v>7586.101999999999</v>
      </c>
      <c r="M50" s="27">
        <f>E50*1.18</f>
        <v>7586.101999999999</v>
      </c>
      <c r="N50" s="27">
        <f>F50*1.18</f>
        <v>8535.2585999999992</v>
      </c>
      <c r="O50" s="27">
        <f>G50*1.18+0.01</f>
        <v>8161.8811999999998</v>
      </c>
      <c r="P50" s="27">
        <v>8052.79</v>
      </c>
      <c r="Q50" s="27" t="s">
        <v>146</v>
      </c>
      <c r="R50" s="27" t="s">
        <v>146</v>
      </c>
      <c r="S50" s="109" t="s">
        <v>285</v>
      </c>
      <c r="T50" s="109"/>
      <c r="U50" s="27">
        <v>4540</v>
      </c>
      <c r="V50" s="27">
        <v>4800</v>
      </c>
      <c r="W50" s="27">
        <f>U50</f>
        <v>4540</v>
      </c>
      <c r="X50" s="27">
        <f>V50</f>
        <v>4800</v>
      </c>
      <c r="Y50" s="125" t="str">
        <f>S50</f>
        <v>01.12.2015 № 352</v>
      </c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111"/>
      <c r="AN50" s="27">
        <v>38.43</v>
      </c>
      <c r="AO50" s="27">
        <v>39.35</v>
      </c>
      <c r="AP50" s="27">
        <f>AO50</f>
        <v>39.35</v>
      </c>
      <c r="AQ50" s="27">
        <v>42.29</v>
      </c>
      <c r="AR50" s="27">
        <f>AQ50</f>
        <v>42.29</v>
      </c>
      <c r="AS50" s="27">
        <v>45.45</v>
      </c>
      <c r="AT50" s="27">
        <v>28.32</v>
      </c>
      <c r="AU50" s="16">
        <v>30.68</v>
      </c>
      <c r="AV50" s="16"/>
      <c r="AW50" s="16"/>
      <c r="AX50" s="16"/>
      <c r="AY50" s="16"/>
      <c r="AZ50" s="36"/>
      <c r="BA50" s="12"/>
      <c r="BB50" s="103"/>
      <c r="BC50" s="27">
        <v>6058.43</v>
      </c>
      <c r="BD50" s="27">
        <v>38.43</v>
      </c>
      <c r="BE50" s="27">
        <v>4540</v>
      </c>
      <c r="BF50" s="27">
        <v>28.32</v>
      </c>
      <c r="BG50" s="115"/>
      <c r="BH50" s="115"/>
      <c r="BI50" s="115"/>
      <c r="BJ50" s="115"/>
      <c r="BK50" s="116"/>
      <c r="BL50" s="116"/>
      <c r="BM50" s="116"/>
      <c r="BN50" s="116"/>
      <c r="BO50" s="27"/>
      <c r="BP50" s="27"/>
      <c r="BQ50" s="27">
        <v>6428.9</v>
      </c>
      <c r="BR50" s="27">
        <v>39.35</v>
      </c>
      <c r="BS50" s="27">
        <v>4800</v>
      </c>
      <c r="BT50" s="27">
        <v>30.68</v>
      </c>
      <c r="BU50" s="115"/>
      <c r="BV50" s="115"/>
      <c r="BW50" s="115"/>
      <c r="BX50" s="115"/>
      <c r="BY50" s="116"/>
      <c r="BZ50" s="116"/>
      <c r="CA50" s="116"/>
      <c r="CB50" s="116"/>
      <c r="CC50" s="27"/>
      <c r="CD50" s="118"/>
      <c r="CE50" s="27">
        <f>BQ50</f>
        <v>6428.9</v>
      </c>
      <c r="CF50" s="27">
        <f>BR50</f>
        <v>39.35</v>
      </c>
      <c r="CG50" s="49" t="s">
        <v>146</v>
      </c>
      <c r="CH50" s="49" t="s">
        <v>146</v>
      </c>
      <c r="CI50" s="27">
        <v>7233.27</v>
      </c>
      <c r="CJ50" s="27">
        <v>42.29</v>
      </c>
      <c r="CK50" s="49" t="s">
        <v>146</v>
      </c>
      <c r="CL50" s="49" t="s">
        <v>146</v>
      </c>
      <c r="CM50" s="27">
        <v>6916.84</v>
      </c>
      <c r="CN50" s="27">
        <f>CJ50</f>
        <v>42.29</v>
      </c>
      <c r="CO50" s="49" t="s">
        <v>146</v>
      </c>
      <c r="CP50" s="49" t="s">
        <v>146</v>
      </c>
      <c r="CQ50" s="27">
        <v>6624.4</v>
      </c>
      <c r="CR50" s="27">
        <v>45.45</v>
      </c>
      <c r="CS50" s="49" t="s">
        <v>146</v>
      </c>
      <c r="CT50" s="27"/>
      <c r="CU50" s="36"/>
      <c r="CV50" s="12"/>
      <c r="CW50" s="103"/>
      <c r="CX50" s="27"/>
      <c r="CY50" s="27"/>
      <c r="CZ50" s="27"/>
      <c r="DA50" s="27"/>
      <c r="DB50" s="115"/>
      <c r="DC50" s="115"/>
      <c r="DD50" s="115"/>
      <c r="DE50" s="115"/>
      <c r="DF50" s="116"/>
      <c r="DG50" s="116"/>
      <c r="DH50" s="116"/>
      <c r="DI50" s="116"/>
      <c r="DJ50" s="27"/>
      <c r="DK50" s="118"/>
      <c r="DL50" s="27"/>
      <c r="DM50" s="27"/>
      <c r="DN50" s="27"/>
      <c r="DO50" s="27"/>
      <c r="DP50" s="115"/>
      <c r="DQ50" s="115"/>
      <c r="DR50" s="115"/>
      <c r="DS50" s="115"/>
      <c r="DT50" s="116"/>
      <c r="DU50" s="116"/>
      <c r="DV50" s="116"/>
      <c r="DW50" s="116"/>
      <c r="DX50" s="36"/>
      <c r="DY50" s="106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</row>
    <row r="51" spans="1:356" s="2" customFormat="1" ht="75">
      <c r="A51" s="16"/>
      <c r="B51" s="24"/>
      <c r="C51" s="27"/>
      <c r="D51" s="27"/>
      <c r="E51" s="27"/>
      <c r="F51" s="27"/>
      <c r="G51" s="27"/>
      <c r="H51" s="159">
        <v>6824.4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109"/>
      <c r="T51" s="129" t="s">
        <v>286</v>
      </c>
      <c r="U51" s="27"/>
      <c r="V51" s="27"/>
      <c r="W51" s="27"/>
      <c r="X51" s="27"/>
      <c r="Y51" s="125"/>
      <c r="Z51" s="27"/>
      <c r="AA51" s="27"/>
      <c r="AB51" s="27"/>
      <c r="AC51" s="159">
        <v>4310</v>
      </c>
      <c r="AD51" s="159">
        <v>4550</v>
      </c>
      <c r="AE51" s="27"/>
      <c r="AF51" s="145" t="s">
        <v>276</v>
      </c>
      <c r="AG51" s="27"/>
      <c r="AH51" s="27"/>
      <c r="AI51" s="27"/>
      <c r="AJ51" s="27"/>
      <c r="AK51" s="27"/>
      <c r="AL51" s="27"/>
      <c r="AM51" s="111"/>
      <c r="AN51" s="27"/>
      <c r="AO51" s="27"/>
      <c r="AP51" s="27"/>
      <c r="AQ51" s="27"/>
      <c r="AR51" s="27"/>
      <c r="AS51" s="27"/>
      <c r="AT51" s="27"/>
      <c r="AU51" s="16"/>
      <c r="AV51" s="16"/>
      <c r="AW51" s="16"/>
      <c r="AX51" s="16"/>
      <c r="AY51" s="16"/>
      <c r="AZ51" s="36"/>
      <c r="BA51" s="12"/>
      <c r="BB51" s="103"/>
      <c r="BC51" s="27"/>
      <c r="BD51" s="27"/>
      <c r="BE51" s="159">
        <v>4310</v>
      </c>
      <c r="BF51" s="159"/>
      <c r="BG51" s="163"/>
      <c r="BH51" s="163"/>
      <c r="BI51" s="163"/>
      <c r="BJ51" s="163"/>
      <c r="BK51" s="119">
        <v>5.8200000000000002E-2</v>
      </c>
      <c r="BL51" s="128">
        <v>279.16000000000003</v>
      </c>
      <c r="BM51" s="119">
        <v>5.3699999999999998E-2</v>
      </c>
      <c r="BN51" s="128">
        <v>259.77</v>
      </c>
      <c r="BO51" s="159"/>
      <c r="BP51" s="168" t="s">
        <v>287</v>
      </c>
      <c r="BQ51" s="159"/>
      <c r="BR51" s="159"/>
      <c r="BS51" s="159">
        <v>4550</v>
      </c>
      <c r="BT51" s="27"/>
      <c r="BU51" s="115"/>
      <c r="BV51" s="115"/>
      <c r="BW51" s="115"/>
      <c r="BX51" s="115"/>
      <c r="BY51" s="119">
        <v>5.8200000000000002E-2</v>
      </c>
      <c r="BZ51" s="128">
        <v>295.49</v>
      </c>
      <c r="CA51" s="119">
        <v>5.3699999999999998E-2</v>
      </c>
      <c r="CB51" s="128">
        <v>275.02</v>
      </c>
      <c r="CC51" s="159"/>
      <c r="CD51" s="168" t="s">
        <v>287</v>
      </c>
      <c r="CE51" s="27"/>
      <c r="CF51" s="27"/>
      <c r="CG51" s="49"/>
      <c r="CH51" s="49"/>
      <c r="CI51" s="27"/>
      <c r="CJ51" s="27"/>
      <c r="CK51" s="49"/>
      <c r="CL51" s="49"/>
      <c r="CM51" s="27"/>
      <c r="CN51" s="27"/>
      <c r="CO51" s="49"/>
      <c r="CP51" s="49"/>
      <c r="CQ51" s="159">
        <v>6824.4</v>
      </c>
      <c r="CR51" s="27"/>
      <c r="CS51" s="49"/>
      <c r="CT51" s="27"/>
      <c r="CU51" s="36"/>
      <c r="CV51" s="168" t="s">
        <v>288</v>
      </c>
      <c r="CW51" s="103"/>
      <c r="CX51" s="27"/>
      <c r="CY51" s="27"/>
      <c r="CZ51" s="27"/>
      <c r="DA51" s="27"/>
      <c r="DB51" s="115"/>
      <c r="DC51" s="115"/>
      <c r="DD51" s="115"/>
      <c r="DE51" s="115"/>
      <c r="DF51" s="116"/>
      <c r="DG51" s="116"/>
      <c r="DH51" s="116"/>
      <c r="DI51" s="116"/>
      <c r="DJ51" s="27"/>
      <c r="DK51" s="118"/>
      <c r="DL51" s="27"/>
      <c r="DM51" s="27"/>
      <c r="DN51" s="27"/>
      <c r="DO51" s="27"/>
      <c r="DP51" s="115"/>
      <c r="DQ51" s="115"/>
      <c r="DR51" s="115"/>
      <c r="DS51" s="115"/>
      <c r="DT51" s="116"/>
      <c r="DU51" s="116"/>
      <c r="DV51" s="116"/>
      <c r="DW51" s="116"/>
      <c r="DX51" s="36"/>
      <c r="DY51" s="106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</row>
    <row r="52" spans="1:356" s="2" customFormat="1" ht="18.75">
      <c r="A52" s="122" t="s">
        <v>49</v>
      </c>
      <c r="B52" s="2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109"/>
      <c r="T52" s="109"/>
      <c r="U52" s="27"/>
      <c r="V52" s="27"/>
      <c r="W52" s="27"/>
      <c r="X52" s="27"/>
      <c r="Y52" s="110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111"/>
      <c r="AN52" s="27"/>
      <c r="AO52" s="27"/>
      <c r="AP52" s="27"/>
      <c r="AQ52" s="27"/>
      <c r="AR52" s="27"/>
      <c r="AS52" s="27"/>
      <c r="AT52" s="27"/>
      <c r="AU52" s="16"/>
      <c r="AV52" s="16"/>
      <c r="AW52" s="16"/>
      <c r="AX52" s="16"/>
      <c r="AY52" s="16"/>
      <c r="AZ52" s="36"/>
      <c r="BA52" s="12"/>
      <c r="BB52" s="103"/>
      <c r="BC52" s="27"/>
      <c r="BD52" s="27"/>
      <c r="BE52" s="27"/>
      <c r="BF52" s="27"/>
      <c r="BG52" s="115"/>
      <c r="BH52" s="115"/>
      <c r="BI52" s="115"/>
      <c r="BJ52" s="115"/>
      <c r="BK52" s="116"/>
      <c r="BL52" s="116"/>
      <c r="BM52" s="116"/>
      <c r="BN52" s="116"/>
      <c r="BO52" s="27"/>
      <c r="BP52" s="27"/>
      <c r="BQ52" s="27"/>
      <c r="BR52" s="27"/>
      <c r="BS52" s="27"/>
      <c r="BT52" s="27"/>
      <c r="BU52" s="115"/>
      <c r="BV52" s="115"/>
      <c r="BW52" s="115"/>
      <c r="BX52" s="115"/>
      <c r="BY52" s="116"/>
      <c r="BZ52" s="116"/>
      <c r="CA52" s="116"/>
      <c r="CB52" s="116"/>
      <c r="CC52" s="27"/>
      <c r="CD52" s="118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36"/>
      <c r="CV52" s="12"/>
      <c r="CW52" s="103"/>
      <c r="CX52" s="27"/>
      <c r="CY52" s="27"/>
      <c r="CZ52" s="27"/>
      <c r="DA52" s="27"/>
      <c r="DB52" s="115"/>
      <c r="DC52" s="115"/>
      <c r="DD52" s="115"/>
      <c r="DE52" s="115"/>
      <c r="DF52" s="116"/>
      <c r="DG52" s="116"/>
      <c r="DH52" s="116"/>
      <c r="DI52" s="116"/>
      <c r="DJ52" s="27"/>
      <c r="DK52" s="118"/>
      <c r="DL52" s="27"/>
      <c r="DM52" s="27"/>
      <c r="DN52" s="27"/>
      <c r="DO52" s="27"/>
      <c r="DP52" s="115"/>
      <c r="DQ52" s="115"/>
      <c r="DR52" s="115"/>
      <c r="DS52" s="115"/>
      <c r="DT52" s="116"/>
      <c r="DU52" s="116"/>
      <c r="DV52" s="116"/>
      <c r="DW52" s="116"/>
      <c r="DX52" s="36"/>
      <c r="DY52" s="106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</row>
    <row r="53" spans="1:356" s="2" customFormat="1">
      <c r="A53" s="16" t="s">
        <v>9</v>
      </c>
      <c r="B53" s="24" t="s">
        <v>159</v>
      </c>
      <c r="C53" s="27">
        <v>4715.8</v>
      </c>
      <c r="D53" s="27">
        <v>5747.13</v>
      </c>
      <c r="E53" s="27">
        <f>D53</f>
        <v>5747.13</v>
      </c>
      <c r="F53" s="27">
        <v>5849.24</v>
      </c>
      <c r="G53" s="27">
        <f>F53</f>
        <v>5849.24</v>
      </c>
      <c r="H53" s="27">
        <v>5943.97</v>
      </c>
      <c r="I53" s="27" t="s">
        <v>217</v>
      </c>
      <c r="J53" s="27" t="s">
        <v>217</v>
      </c>
      <c r="K53" s="27">
        <f t="shared" ref="K53:P53" si="18">C53*1.18</f>
        <v>5564.6440000000002</v>
      </c>
      <c r="L53" s="27">
        <f t="shared" si="18"/>
        <v>6781.6134000000002</v>
      </c>
      <c r="M53" s="27">
        <f t="shared" si="18"/>
        <v>6781.6134000000002</v>
      </c>
      <c r="N53" s="27">
        <f t="shared" si="18"/>
        <v>6902.1031999999996</v>
      </c>
      <c r="O53" s="27">
        <f t="shared" si="18"/>
        <v>6902.1031999999996</v>
      </c>
      <c r="P53" s="27">
        <f t="shared" si="18"/>
        <v>7013.8846000000003</v>
      </c>
      <c r="Q53" s="27" t="s">
        <v>146</v>
      </c>
      <c r="R53" s="27" t="s">
        <v>146</v>
      </c>
      <c r="S53" s="109" t="s">
        <v>289</v>
      </c>
      <c r="T53" s="109"/>
      <c r="U53" s="27">
        <v>3730</v>
      </c>
      <c r="V53" s="27">
        <v>4030</v>
      </c>
      <c r="W53" s="27">
        <f>U53</f>
        <v>3730</v>
      </c>
      <c r="X53" s="27">
        <f>V53</f>
        <v>4030</v>
      </c>
      <c r="Y53" s="125" t="str">
        <f>S53</f>
        <v>01.12.2015 №  353</v>
      </c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111"/>
      <c r="AN53" s="27">
        <v>29.18</v>
      </c>
      <c r="AO53" s="27">
        <v>29.84</v>
      </c>
      <c r="AP53" s="27">
        <f>AO53</f>
        <v>29.84</v>
      </c>
      <c r="AQ53" s="27">
        <v>30.64</v>
      </c>
      <c r="AR53" s="27">
        <f>AQ53</f>
        <v>30.64</v>
      </c>
      <c r="AS53" s="27">
        <v>31.65</v>
      </c>
      <c r="AT53" s="27">
        <f t="shared" ref="AT53:AY53" si="19">AN53*1.18</f>
        <v>34.432400000000001</v>
      </c>
      <c r="AU53" s="27">
        <f t="shared" si="19"/>
        <v>35.211199999999998</v>
      </c>
      <c r="AV53" s="27">
        <f t="shared" si="19"/>
        <v>35.211199999999998</v>
      </c>
      <c r="AW53" s="27">
        <f t="shared" si="19"/>
        <v>36.155200000000001</v>
      </c>
      <c r="AX53" s="27">
        <f t="shared" si="19"/>
        <v>36.155200000000001</v>
      </c>
      <c r="AY53" s="27">
        <f t="shared" si="19"/>
        <v>37.346999999999994</v>
      </c>
      <c r="AZ53" s="110" t="str">
        <f>Y53</f>
        <v>01.12.2015 №  353</v>
      </c>
      <c r="BA53" s="12"/>
      <c r="BB53" s="103"/>
      <c r="BC53" s="27">
        <v>4175.8</v>
      </c>
      <c r="BD53" s="27">
        <v>29.18</v>
      </c>
      <c r="BE53" s="27">
        <v>3730</v>
      </c>
      <c r="BF53" s="27">
        <v>34.43</v>
      </c>
      <c r="BG53" s="115"/>
      <c r="BH53" s="115"/>
      <c r="BI53" s="115"/>
      <c r="BJ53" s="115"/>
      <c r="BK53" s="116"/>
      <c r="BL53" s="116"/>
      <c r="BM53" s="116"/>
      <c r="BN53" s="116"/>
      <c r="BO53" s="110" t="s">
        <v>289</v>
      </c>
      <c r="BP53" s="157"/>
      <c r="BQ53" s="27">
        <v>5747.13</v>
      </c>
      <c r="BR53" s="27">
        <v>29.84</v>
      </c>
      <c r="BS53" s="27">
        <v>4030</v>
      </c>
      <c r="BT53" s="27">
        <v>35.21</v>
      </c>
      <c r="BU53" s="115"/>
      <c r="BV53" s="115"/>
      <c r="BW53" s="115"/>
      <c r="BX53" s="115"/>
      <c r="BY53" s="116"/>
      <c r="BZ53" s="116"/>
      <c r="CA53" s="116"/>
      <c r="CB53" s="116"/>
      <c r="CC53" s="110" t="s">
        <v>289</v>
      </c>
      <c r="CD53" s="117"/>
      <c r="CE53" s="27">
        <f>BQ53</f>
        <v>5747.13</v>
      </c>
      <c r="CF53" s="27">
        <f>BR53</f>
        <v>29.84</v>
      </c>
      <c r="CG53" s="27" t="s">
        <v>146</v>
      </c>
      <c r="CH53" s="27">
        <f>BT53</f>
        <v>35.21</v>
      </c>
      <c r="CI53" s="27">
        <v>5849.24</v>
      </c>
      <c r="CJ53" s="27">
        <v>30.64</v>
      </c>
      <c r="CK53" s="27" t="s">
        <v>146</v>
      </c>
      <c r="CL53" s="27">
        <v>36.159999999999997</v>
      </c>
      <c r="CM53" s="27">
        <f>CI53</f>
        <v>5849.24</v>
      </c>
      <c r="CN53" s="27">
        <f>CJ53</f>
        <v>30.64</v>
      </c>
      <c r="CO53" s="27" t="str">
        <f>CK53</f>
        <v>-</v>
      </c>
      <c r="CP53" s="27">
        <f>CL53</f>
        <v>36.159999999999997</v>
      </c>
      <c r="CQ53" s="27">
        <v>5943.97</v>
      </c>
      <c r="CR53" s="27">
        <v>31.65</v>
      </c>
      <c r="CS53" s="27" t="s">
        <v>146</v>
      </c>
      <c r="CT53" s="27">
        <v>37.35</v>
      </c>
      <c r="CU53" s="110" t="str">
        <f>AZ53</f>
        <v>01.12.2015 №  353</v>
      </c>
      <c r="CV53" s="12"/>
      <c r="CW53" s="103"/>
      <c r="CX53" s="27"/>
      <c r="CY53" s="27"/>
      <c r="CZ53" s="27"/>
      <c r="DA53" s="27"/>
      <c r="DB53" s="115"/>
      <c r="DC53" s="115"/>
      <c r="DD53" s="115"/>
      <c r="DE53" s="115"/>
      <c r="DF53" s="116"/>
      <c r="DG53" s="116"/>
      <c r="DH53" s="116"/>
      <c r="DI53" s="116"/>
      <c r="DJ53" s="27"/>
      <c r="DK53" s="118"/>
      <c r="DL53" s="27"/>
      <c r="DM53" s="27"/>
      <c r="DN53" s="27"/>
      <c r="DO53" s="27"/>
      <c r="DP53" s="115"/>
      <c r="DQ53" s="115"/>
      <c r="DR53" s="115"/>
      <c r="DS53" s="115"/>
      <c r="DT53" s="116"/>
      <c r="DU53" s="116"/>
      <c r="DV53" s="116"/>
      <c r="DW53" s="116"/>
      <c r="DX53" s="36"/>
      <c r="DY53" s="106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</row>
    <row r="54" spans="1:356" s="2" customFormat="1" ht="60">
      <c r="A54" s="16"/>
      <c r="B54" s="2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109"/>
      <c r="T54" s="109"/>
      <c r="U54" s="27"/>
      <c r="V54" s="145"/>
      <c r="W54" s="27"/>
      <c r="X54" s="145"/>
      <c r="Y54" s="110"/>
      <c r="Z54" s="145"/>
      <c r="AA54" s="145"/>
      <c r="AB54" s="145"/>
      <c r="AC54" s="159">
        <v>3418</v>
      </c>
      <c r="AD54" s="159">
        <v>3650</v>
      </c>
      <c r="AE54" s="145"/>
      <c r="AF54" s="145" t="s">
        <v>290</v>
      </c>
      <c r="AG54" s="145"/>
      <c r="AH54" s="145"/>
      <c r="AI54" s="12"/>
      <c r="AJ54" s="12"/>
      <c r="AK54" s="12"/>
      <c r="AL54" s="12"/>
      <c r="AM54" s="111"/>
      <c r="AN54" s="27"/>
      <c r="AO54" s="27"/>
      <c r="AP54" s="27"/>
      <c r="AQ54" s="27"/>
      <c r="AR54" s="27"/>
      <c r="AS54" s="27"/>
      <c r="AT54" s="27"/>
      <c r="AU54" s="16"/>
      <c r="AV54" s="16"/>
      <c r="AW54" s="16"/>
      <c r="AX54" s="16"/>
      <c r="AY54" s="16"/>
      <c r="AZ54" s="36"/>
      <c r="BA54" s="12"/>
      <c r="BB54" s="103"/>
      <c r="BC54" s="159">
        <v>4715.8</v>
      </c>
      <c r="BD54" s="27"/>
      <c r="BE54" s="159">
        <v>3418</v>
      </c>
      <c r="BF54" s="27"/>
      <c r="BG54" s="115"/>
      <c r="BH54" s="115"/>
      <c r="BI54" s="115"/>
      <c r="BJ54" s="115"/>
      <c r="BK54" s="119">
        <v>6.5100000000000005E-2</v>
      </c>
      <c r="BL54" s="128">
        <v>256.94</v>
      </c>
      <c r="BM54" s="119">
        <v>6.0100000000000001E-2</v>
      </c>
      <c r="BN54" s="128">
        <v>239.85</v>
      </c>
      <c r="BO54" s="36"/>
      <c r="BP54" s="129" t="s">
        <v>291</v>
      </c>
      <c r="BQ54" s="27"/>
      <c r="BR54" s="27"/>
      <c r="BS54" s="159">
        <v>3650</v>
      </c>
      <c r="BT54" s="27"/>
      <c r="BU54" s="115"/>
      <c r="BV54" s="115"/>
      <c r="BW54" s="115"/>
      <c r="BX54" s="115"/>
      <c r="BY54" s="119">
        <v>6.5100000000000005E-2</v>
      </c>
      <c r="BZ54" s="128">
        <v>272.83</v>
      </c>
      <c r="CA54" s="119">
        <v>6.0100000000000001E-2</v>
      </c>
      <c r="CB54" s="128">
        <v>254.58</v>
      </c>
      <c r="CC54" s="36"/>
      <c r="CD54" s="129" t="s">
        <v>291</v>
      </c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36"/>
      <c r="CV54" s="168" t="s">
        <v>292</v>
      </c>
      <c r="CW54" s="103"/>
      <c r="CX54" s="27"/>
      <c r="CY54" s="27"/>
      <c r="CZ54" s="27"/>
      <c r="DA54" s="27"/>
      <c r="DB54" s="115"/>
      <c r="DC54" s="115"/>
      <c r="DD54" s="115"/>
      <c r="DE54" s="115"/>
      <c r="DF54" s="116"/>
      <c r="DG54" s="116"/>
      <c r="DH54" s="116"/>
      <c r="DI54" s="116"/>
      <c r="DJ54" s="27"/>
      <c r="DK54" s="118"/>
      <c r="DL54" s="27"/>
      <c r="DM54" s="27"/>
      <c r="DN54" s="27"/>
      <c r="DO54" s="27"/>
      <c r="DP54" s="115"/>
      <c r="DQ54" s="115"/>
      <c r="DR54" s="115"/>
      <c r="DS54" s="115"/>
      <c r="DT54" s="116"/>
      <c r="DU54" s="116"/>
      <c r="DV54" s="116"/>
      <c r="DW54" s="116"/>
      <c r="DX54" s="36"/>
      <c r="DY54" s="106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</row>
    <row r="55" spans="1:356" s="2" customFormat="1" ht="63.75" customHeight="1">
      <c r="A55" s="16" t="s">
        <v>10</v>
      </c>
      <c r="B55" s="188" t="s">
        <v>293</v>
      </c>
      <c r="C55" s="27">
        <f>C45</f>
        <v>9921.5499999999993</v>
      </c>
      <c r="D55" s="27">
        <f t="shared" ref="D55:J55" si="20">D45</f>
        <v>10583.5</v>
      </c>
      <c r="E55" s="27">
        <f t="shared" si="20"/>
        <v>10569.79</v>
      </c>
      <c r="F55" s="27">
        <f t="shared" si="20"/>
        <v>10974.34</v>
      </c>
      <c r="G55" s="27">
        <f t="shared" si="20"/>
        <v>10967.48</v>
      </c>
      <c r="H55" s="27">
        <f t="shared" si="20"/>
        <v>11779.58</v>
      </c>
      <c r="I55" s="27" t="str">
        <f t="shared" si="20"/>
        <v>-</v>
      </c>
      <c r="J55" s="27" t="str">
        <f t="shared" si="20"/>
        <v>-</v>
      </c>
      <c r="K55" s="27">
        <f t="shared" ref="K55:P55" si="21">C55*1.18</f>
        <v>11707.428999999998</v>
      </c>
      <c r="L55" s="27">
        <f t="shared" si="21"/>
        <v>12488.529999999999</v>
      </c>
      <c r="M55" s="27">
        <f t="shared" si="21"/>
        <v>12472.352200000001</v>
      </c>
      <c r="N55" s="27">
        <f t="shared" si="21"/>
        <v>12949.7212</v>
      </c>
      <c r="O55" s="27">
        <f t="shared" si="21"/>
        <v>12941.626399999999</v>
      </c>
      <c r="P55" s="27">
        <f t="shared" si="21"/>
        <v>13899.904399999999</v>
      </c>
      <c r="Q55" s="27" t="s">
        <v>146</v>
      </c>
      <c r="R55" s="27" t="s">
        <v>146</v>
      </c>
      <c r="S55" s="109" t="s">
        <v>262</v>
      </c>
      <c r="T55" s="109"/>
      <c r="U55" s="27">
        <v>3500</v>
      </c>
      <c r="V55" s="27">
        <v>3700</v>
      </c>
      <c r="W55" s="27">
        <f>U55</f>
        <v>3500</v>
      </c>
      <c r="X55" s="27">
        <f>V55</f>
        <v>3700</v>
      </c>
      <c r="Y55" s="125" t="str">
        <f>S55</f>
        <v>01.12.2015 № 377</v>
      </c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111"/>
      <c r="AN55" s="27">
        <v>43.73</v>
      </c>
      <c r="AO55" s="27">
        <v>45</v>
      </c>
      <c r="AP55" s="27">
        <v>45</v>
      </c>
      <c r="AQ55" s="27">
        <v>48.32</v>
      </c>
      <c r="AR55" s="27">
        <f>AQ55</f>
        <v>48.32</v>
      </c>
      <c r="AS55" s="27">
        <v>49.57</v>
      </c>
      <c r="AT55" s="27">
        <v>42</v>
      </c>
      <c r="AU55" s="112">
        <v>45</v>
      </c>
      <c r="AV55" s="112" t="s">
        <v>146</v>
      </c>
      <c r="AW55" s="112" t="s">
        <v>146</v>
      </c>
      <c r="AX55" s="112" t="s">
        <v>146</v>
      </c>
      <c r="AY55" s="112" t="s">
        <v>146</v>
      </c>
      <c r="AZ55" s="110" t="str">
        <f>Y55</f>
        <v>01.12.2015 № 377</v>
      </c>
      <c r="BA55" s="12"/>
      <c r="BB55" s="103"/>
      <c r="BC55" s="27">
        <v>9921.5499999999993</v>
      </c>
      <c r="BD55" s="27">
        <v>43.73</v>
      </c>
      <c r="BE55" s="27">
        <v>3500</v>
      </c>
      <c r="BF55" s="27">
        <v>42</v>
      </c>
      <c r="BG55" s="115"/>
      <c r="BH55" s="115"/>
      <c r="BI55" s="115"/>
      <c r="BJ55" s="115"/>
      <c r="BK55" s="119">
        <v>5.9200000000000003E-2</v>
      </c>
      <c r="BL55" s="128">
        <f>BE55*BK55+BF55</f>
        <v>249.20000000000002</v>
      </c>
      <c r="BM55" s="119"/>
      <c r="BN55" s="128"/>
      <c r="BO55" s="110" t="s">
        <v>262</v>
      </c>
      <c r="BP55" s="129" t="s">
        <v>291</v>
      </c>
      <c r="BQ55" s="27">
        <f t="shared" ref="BQ55:CU55" si="22">BQ64</f>
        <v>10583.5</v>
      </c>
      <c r="BR55" s="27">
        <v>45</v>
      </c>
      <c r="BS55" s="27">
        <v>3700</v>
      </c>
      <c r="BT55" s="27">
        <v>45</v>
      </c>
      <c r="BU55" s="115"/>
      <c r="BV55" s="115"/>
      <c r="BW55" s="115"/>
      <c r="BX55" s="115"/>
      <c r="BY55" s="119">
        <f>BM55</f>
        <v>0</v>
      </c>
      <c r="BZ55" s="128">
        <f>BS55*BY55+BT55</f>
        <v>45</v>
      </c>
      <c r="CA55" s="119"/>
      <c r="CB55" s="128"/>
      <c r="CC55" s="110" t="s">
        <v>262</v>
      </c>
      <c r="CD55" s="129" t="s">
        <v>291</v>
      </c>
      <c r="CE55" s="27">
        <f t="shared" si="22"/>
        <v>10569.79</v>
      </c>
      <c r="CF55" s="27">
        <v>45</v>
      </c>
      <c r="CG55" s="27" t="str">
        <f t="shared" si="22"/>
        <v>-</v>
      </c>
      <c r="CH55" s="27" t="s">
        <v>146</v>
      </c>
      <c r="CI55" s="27">
        <f t="shared" si="22"/>
        <v>10974.34</v>
      </c>
      <c r="CJ55" s="27">
        <v>48.32</v>
      </c>
      <c r="CK55" s="27" t="str">
        <f t="shared" si="22"/>
        <v>-</v>
      </c>
      <c r="CL55" s="27" t="s">
        <v>146</v>
      </c>
      <c r="CM55" s="27">
        <f t="shared" si="22"/>
        <v>10967.48</v>
      </c>
      <c r="CN55" s="27">
        <v>48.32</v>
      </c>
      <c r="CO55" s="27" t="str">
        <f t="shared" si="22"/>
        <v>-</v>
      </c>
      <c r="CP55" s="27" t="s">
        <v>146</v>
      </c>
      <c r="CQ55" s="27">
        <f t="shared" si="22"/>
        <v>11779.58</v>
      </c>
      <c r="CR55" s="27">
        <v>49.57</v>
      </c>
      <c r="CS55" s="27" t="str">
        <f t="shared" si="22"/>
        <v>-</v>
      </c>
      <c r="CT55" s="27" t="s">
        <v>146</v>
      </c>
      <c r="CU55" s="110" t="str">
        <f t="shared" si="22"/>
        <v>01.12.2015 № 377</v>
      </c>
      <c r="CV55" s="12"/>
      <c r="CW55" s="103"/>
      <c r="CX55" s="27"/>
      <c r="CY55" s="27"/>
      <c r="CZ55" s="27"/>
      <c r="DA55" s="27"/>
      <c r="DB55" s="115"/>
      <c r="DC55" s="115"/>
      <c r="DD55" s="115"/>
      <c r="DE55" s="115"/>
      <c r="DF55" s="116"/>
      <c r="DG55" s="116"/>
      <c r="DH55" s="116"/>
      <c r="DI55" s="116"/>
      <c r="DJ55" s="27"/>
      <c r="DK55" s="118"/>
      <c r="DL55" s="27"/>
      <c r="DM55" s="27"/>
      <c r="DN55" s="27"/>
      <c r="DO55" s="27"/>
      <c r="DP55" s="115"/>
      <c r="DQ55" s="115"/>
      <c r="DR55" s="115"/>
      <c r="DS55" s="115"/>
      <c r="DT55" s="116"/>
      <c r="DU55" s="116"/>
      <c r="DV55" s="116"/>
      <c r="DW55" s="116"/>
      <c r="DX55" s="36"/>
      <c r="DY55" s="106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</row>
    <row r="56" spans="1:356" s="2" customFormat="1" ht="18.75">
      <c r="A56" s="122" t="s">
        <v>50</v>
      </c>
      <c r="B56" s="2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109"/>
      <c r="T56" s="109"/>
      <c r="U56" s="27"/>
      <c r="V56" s="27"/>
      <c r="W56" s="27"/>
      <c r="X56" s="27"/>
      <c r="Y56" s="110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111"/>
      <c r="AN56" s="27"/>
      <c r="AO56" s="27"/>
      <c r="AP56" s="27"/>
      <c r="AQ56" s="27"/>
      <c r="AR56" s="27"/>
      <c r="AS56" s="27"/>
      <c r="AT56" s="27"/>
      <c r="AU56" s="16"/>
      <c r="AV56" s="16"/>
      <c r="AW56" s="16"/>
      <c r="AX56" s="16"/>
      <c r="AY56" s="16"/>
      <c r="AZ56" s="36"/>
      <c r="BA56" s="12"/>
      <c r="BB56" s="103"/>
      <c r="BC56" s="27"/>
      <c r="BD56" s="27"/>
      <c r="BE56" s="27"/>
      <c r="BF56" s="27"/>
      <c r="BG56" s="115"/>
      <c r="BH56" s="115"/>
      <c r="BI56" s="115"/>
      <c r="BJ56" s="115"/>
      <c r="BK56" s="116"/>
      <c r="BL56" s="116"/>
      <c r="BM56" s="116"/>
      <c r="BN56" s="116"/>
      <c r="BO56" s="27"/>
      <c r="BP56" s="27"/>
      <c r="BQ56" s="27"/>
      <c r="BR56" s="27"/>
      <c r="BS56" s="27"/>
      <c r="BT56" s="27"/>
      <c r="BU56" s="115"/>
      <c r="BV56" s="115"/>
      <c r="BW56" s="115"/>
      <c r="BX56" s="115"/>
      <c r="BY56" s="116"/>
      <c r="BZ56" s="116"/>
      <c r="CA56" s="116"/>
      <c r="CB56" s="116"/>
      <c r="CC56" s="27"/>
      <c r="CD56" s="118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36"/>
      <c r="CV56" s="12"/>
      <c r="CW56" s="103"/>
      <c r="CX56" s="27"/>
      <c r="CY56" s="27"/>
      <c r="CZ56" s="27"/>
      <c r="DA56" s="27"/>
      <c r="DB56" s="115"/>
      <c r="DC56" s="115"/>
      <c r="DD56" s="115"/>
      <c r="DE56" s="115"/>
      <c r="DF56" s="116"/>
      <c r="DG56" s="116"/>
      <c r="DH56" s="116"/>
      <c r="DI56" s="116"/>
      <c r="DJ56" s="27"/>
      <c r="DK56" s="118"/>
      <c r="DL56" s="27"/>
      <c r="DM56" s="27"/>
      <c r="DN56" s="27"/>
      <c r="DO56" s="27"/>
      <c r="DP56" s="115"/>
      <c r="DQ56" s="115"/>
      <c r="DR56" s="115"/>
      <c r="DS56" s="115"/>
      <c r="DT56" s="116"/>
      <c r="DU56" s="116"/>
      <c r="DV56" s="116"/>
      <c r="DW56" s="116"/>
      <c r="DX56" s="36"/>
      <c r="DY56" s="106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</row>
    <row r="57" spans="1:356" s="2" customFormat="1">
      <c r="A57" s="16" t="s">
        <v>9</v>
      </c>
      <c r="B57" s="24" t="s">
        <v>159</v>
      </c>
      <c r="C57" s="27">
        <v>7492.76</v>
      </c>
      <c r="D57" s="27">
        <v>8332.75</v>
      </c>
      <c r="E57" s="27">
        <f>D57</f>
        <v>8332.75</v>
      </c>
      <c r="F57" s="27">
        <v>9646.7900000000009</v>
      </c>
      <c r="G57" s="27">
        <v>8975.19</v>
      </c>
      <c r="H57" s="27">
        <v>9139.02</v>
      </c>
      <c r="I57" s="27" t="s">
        <v>217</v>
      </c>
      <c r="J57" s="27" t="s">
        <v>217</v>
      </c>
      <c r="K57" s="27">
        <f t="shared" ref="K57:N59" si="23">C57*1.18</f>
        <v>8841.4567999999999</v>
      </c>
      <c r="L57" s="27">
        <f t="shared" si="23"/>
        <v>9832.6449999999986</v>
      </c>
      <c r="M57" s="27">
        <f t="shared" si="23"/>
        <v>9832.6449999999986</v>
      </c>
      <c r="N57" s="27">
        <f t="shared" si="23"/>
        <v>11383.2122</v>
      </c>
      <c r="O57" s="27">
        <f>G57*1.18+0.01</f>
        <v>10590.734200000001</v>
      </c>
      <c r="P57" s="27">
        <f>H57*1.18</f>
        <v>10784.043599999999</v>
      </c>
      <c r="Q57" s="27" t="s">
        <v>146</v>
      </c>
      <c r="R57" s="27" t="s">
        <v>146</v>
      </c>
      <c r="S57" s="109" t="s">
        <v>294</v>
      </c>
      <c r="T57" s="109"/>
      <c r="U57" s="27">
        <v>3730</v>
      </c>
      <c r="V57" s="27">
        <v>3940</v>
      </c>
      <c r="W57" s="27">
        <f>U57</f>
        <v>3730</v>
      </c>
      <c r="X57" s="27">
        <f>V57</f>
        <v>3940</v>
      </c>
      <c r="Y57" s="125" t="str">
        <f>S57</f>
        <v>01.12.2015 № 354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111"/>
      <c r="AN57" s="27">
        <v>10.99</v>
      </c>
      <c r="AO57" s="27">
        <v>14.35</v>
      </c>
      <c r="AP57" s="27">
        <f>AO57</f>
        <v>14.35</v>
      </c>
      <c r="AQ57" s="27">
        <v>11.44</v>
      </c>
      <c r="AR57" s="27">
        <f>AQ57</f>
        <v>11.44</v>
      </c>
      <c r="AS57" s="27">
        <v>12.19</v>
      </c>
      <c r="AT57" s="27">
        <f t="shared" ref="AT57:AY57" si="24">AN57*1.18</f>
        <v>12.9682</v>
      </c>
      <c r="AU57" s="27">
        <f t="shared" si="24"/>
        <v>16.933</v>
      </c>
      <c r="AV57" s="27">
        <f t="shared" si="24"/>
        <v>16.933</v>
      </c>
      <c r="AW57" s="27">
        <f t="shared" si="24"/>
        <v>13.499199999999998</v>
      </c>
      <c r="AX57" s="27">
        <f t="shared" si="24"/>
        <v>13.499199999999998</v>
      </c>
      <c r="AY57" s="27">
        <f t="shared" si="24"/>
        <v>14.384199999999998</v>
      </c>
      <c r="AZ57" s="110" t="str">
        <f>Y57</f>
        <v>01.12.2015 № 354</v>
      </c>
      <c r="BA57" s="12"/>
      <c r="BB57" s="103"/>
      <c r="BC57" s="27">
        <v>7492.76</v>
      </c>
      <c r="BD57" s="27">
        <v>10.99</v>
      </c>
      <c r="BE57" s="27">
        <v>3730</v>
      </c>
      <c r="BF57" s="27">
        <v>12.97</v>
      </c>
      <c r="BG57" s="115"/>
      <c r="BH57" s="115"/>
      <c r="BI57" s="115"/>
      <c r="BJ57" s="115"/>
      <c r="BK57" s="116"/>
      <c r="BL57" s="116"/>
      <c r="BM57" s="116"/>
      <c r="BN57" s="116"/>
      <c r="BO57" s="110" t="s">
        <v>294</v>
      </c>
      <c r="BP57" s="157"/>
      <c r="BQ57" s="27">
        <v>8332.75</v>
      </c>
      <c r="BR57" s="27">
        <v>14.35</v>
      </c>
      <c r="BS57" s="27">
        <v>3940</v>
      </c>
      <c r="BT57" s="27">
        <v>16.93</v>
      </c>
      <c r="BU57" s="115"/>
      <c r="BV57" s="115"/>
      <c r="BW57" s="115"/>
      <c r="BX57" s="115"/>
      <c r="BY57" s="116"/>
      <c r="BZ57" s="116"/>
      <c r="CA57" s="116"/>
      <c r="CB57" s="116"/>
      <c r="CC57" s="110" t="s">
        <v>294</v>
      </c>
      <c r="CD57" s="117"/>
      <c r="CE57" s="27">
        <f>BQ57</f>
        <v>8332.75</v>
      </c>
      <c r="CF57" s="27">
        <f>BR57</f>
        <v>14.35</v>
      </c>
      <c r="CG57" s="27" t="s">
        <v>146</v>
      </c>
      <c r="CH57" s="27">
        <f>BT57</f>
        <v>16.93</v>
      </c>
      <c r="CI57" s="27">
        <v>9646.7900000000009</v>
      </c>
      <c r="CJ57" s="27">
        <v>11.44</v>
      </c>
      <c r="CK57" s="27" t="s">
        <v>146</v>
      </c>
      <c r="CL57" s="27">
        <v>13.5</v>
      </c>
      <c r="CM57" s="27">
        <v>8975.19</v>
      </c>
      <c r="CN57" s="27">
        <v>11.44</v>
      </c>
      <c r="CO57" s="27" t="s">
        <v>146</v>
      </c>
      <c r="CP57" s="27">
        <v>13.5</v>
      </c>
      <c r="CQ57" s="27">
        <v>9139.02</v>
      </c>
      <c r="CR57" s="27">
        <v>12.19</v>
      </c>
      <c r="CS57" s="27" t="s">
        <v>146</v>
      </c>
      <c r="CT57" s="27">
        <v>14.38</v>
      </c>
      <c r="CU57" s="110" t="str">
        <f>AZ57</f>
        <v>01.12.2015 № 354</v>
      </c>
      <c r="CV57" s="12"/>
      <c r="CW57" s="103"/>
      <c r="CX57" s="27"/>
      <c r="CY57" s="27"/>
      <c r="CZ57" s="27"/>
      <c r="DA57" s="27"/>
      <c r="DB57" s="115"/>
      <c r="DC57" s="115"/>
      <c r="DD57" s="115"/>
      <c r="DE57" s="115"/>
      <c r="DF57" s="116"/>
      <c r="DG57" s="116"/>
      <c r="DH57" s="116"/>
      <c r="DI57" s="116"/>
      <c r="DJ57" s="27"/>
      <c r="DK57" s="118"/>
      <c r="DL57" s="27"/>
      <c r="DM57" s="27"/>
      <c r="DN57" s="27"/>
      <c r="DO57" s="27"/>
      <c r="DP57" s="115"/>
      <c r="DQ57" s="115"/>
      <c r="DR57" s="115"/>
      <c r="DS57" s="115"/>
      <c r="DT57" s="116"/>
      <c r="DU57" s="116"/>
      <c r="DV57" s="116"/>
      <c r="DW57" s="116"/>
      <c r="DX57" s="36"/>
      <c r="DY57" s="106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</row>
    <row r="58" spans="1:356" s="167" customFormat="1" ht="60">
      <c r="A58" s="157"/>
      <c r="B58" s="158"/>
      <c r="C58" s="159">
        <v>7492.76</v>
      </c>
      <c r="D58" s="159">
        <v>8332.75</v>
      </c>
      <c r="E58" s="159">
        <f>D58</f>
        <v>8332.75</v>
      </c>
      <c r="F58" s="159">
        <v>8749.57</v>
      </c>
      <c r="G58" s="159">
        <f>F58</f>
        <v>8749.57</v>
      </c>
      <c r="H58" s="159">
        <v>9533.85</v>
      </c>
      <c r="I58" s="159" t="s">
        <v>217</v>
      </c>
      <c r="J58" s="159" t="s">
        <v>217</v>
      </c>
      <c r="K58" s="159">
        <f t="shared" si="23"/>
        <v>8841.4567999999999</v>
      </c>
      <c r="L58" s="159">
        <f t="shared" si="23"/>
        <v>9832.6449999999986</v>
      </c>
      <c r="M58" s="159">
        <f t="shared" si="23"/>
        <v>9832.6449999999986</v>
      </c>
      <c r="N58" s="159">
        <f t="shared" si="23"/>
        <v>10324.4926</v>
      </c>
      <c r="O58" s="159">
        <f>G58*1.18+0.01</f>
        <v>10324.5026</v>
      </c>
      <c r="P58" s="159">
        <f>H58*1.18</f>
        <v>11249.942999999999</v>
      </c>
      <c r="Q58" s="159" t="s">
        <v>146</v>
      </c>
      <c r="R58" s="159" t="s">
        <v>146</v>
      </c>
      <c r="S58" s="109"/>
      <c r="T58" s="129" t="s">
        <v>295</v>
      </c>
      <c r="U58" s="159"/>
      <c r="V58" s="159"/>
      <c r="W58" s="159"/>
      <c r="X58" s="159"/>
      <c r="Y58" s="145"/>
      <c r="Z58" s="159"/>
      <c r="AA58" s="159"/>
      <c r="AB58" s="159"/>
      <c r="AC58" s="159">
        <v>3607</v>
      </c>
      <c r="AD58" s="159">
        <v>3800</v>
      </c>
      <c r="AE58" s="159"/>
      <c r="AF58" s="129" t="s">
        <v>295</v>
      </c>
      <c r="AG58" s="159"/>
      <c r="AH58" s="159"/>
      <c r="AI58" s="159"/>
      <c r="AJ58" s="159"/>
      <c r="AK58" s="159"/>
      <c r="AL58" s="129"/>
      <c r="AM58" s="161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45"/>
      <c r="BA58" s="160"/>
      <c r="BB58" s="162"/>
      <c r="BC58" s="159">
        <v>7492.76</v>
      </c>
      <c r="BD58" s="159">
        <v>10.99</v>
      </c>
      <c r="BE58" s="159">
        <v>3607</v>
      </c>
      <c r="BF58" s="159">
        <v>12.97</v>
      </c>
      <c r="BG58" s="163"/>
      <c r="BH58" s="163"/>
      <c r="BI58" s="163"/>
      <c r="BJ58" s="163"/>
      <c r="BK58" s="119">
        <v>5.79E-2</v>
      </c>
      <c r="BL58" s="128">
        <v>221.82</v>
      </c>
      <c r="BM58" s="119">
        <v>5.3499999999999999E-2</v>
      </c>
      <c r="BN58" s="128">
        <v>205.94</v>
      </c>
      <c r="BO58" s="145"/>
      <c r="BP58" s="129" t="s">
        <v>291</v>
      </c>
      <c r="BQ58" s="159">
        <v>8332.75</v>
      </c>
      <c r="BR58" s="159">
        <v>14.35</v>
      </c>
      <c r="BS58" s="159">
        <v>3800</v>
      </c>
      <c r="BT58" s="159">
        <v>16.93</v>
      </c>
      <c r="BU58" s="163"/>
      <c r="BV58" s="163"/>
      <c r="BW58" s="163"/>
      <c r="BX58" s="163"/>
      <c r="BY58" s="119">
        <v>5.79E-2</v>
      </c>
      <c r="BZ58" s="128">
        <v>236.95</v>
      </c>
      <c r="CA58" s="119">
        <v>5.3499999999999999E-2</v>
      </c>
      <c r="CB58" s="128">
        <v>220.23</v>
      </c>
      <c r="CC58" s="145"/>
      <c r="CD58" s="129" t="s">
        <v>291</v>
      </c>
      <c r="CE58" s="159">
        <f>BQ58</f>
        <v>8332.75</v>
      </c>
      <c r="CF58" s="159">
        <f>BR58</f>
        <v>14.35</v>
      </c>
      <c r="CG58" s="159" t="s">
        <v>146</v>
      </c>
      <c r="CH58" s="159">
        <f>BT58</f>
        <v>16.93</v>
      </c>
      <c r="CI58" s="159">
        <v>8749.57</v>
      </c>
      <c r="CJ58" s="159">
        <v>11.44</v>
      </c>
      <c r="CK58" s="159" t="s">
        <v>146</v>
      </c>
      <c r="CL58" s="159">
        <v>13.5</v>
      </c>
      <c r="CM58" s="159">
        <f>CI58</f>
        <v>8749.57</v>
      </c>
      <c r="CN58" s="159">
        <v>11.44</v>
      </c>
      <c r="CO58" s="159" t="s">
        <v>146</v>
      </c>
      <c r="CP58" s="159">
        <v>13.5</v>
      </c>
      <c r="CQ58" s="159">
        <v>9533.85</v>
      </c>
      <c r="CR58" s="159">
        <v>12.19</v>
      </c>
      <c r="CS58" s="159" t="s">
        <v>146</v>
      </c>
      <c r="CT58" s="159">
        <v>14.38</v>
      </c>
      <c r="CU58" s="145"/>
      <c r="CV58" s="129" t="s">
        <v>295</v>
      </c>
      <c r="CW58" s="162"/>
      <c r="CX58" s="159"/>
      <c r="CY58" s="159"/>
      <c r="CZ58" s="159"/>
      <c r="DA58" s="159"/>
      <c r="DB58" s="163"/>
      <c r="DC58" s="163"/>
      <c r="DD58" s="163"/>
      <c r="DE58" s="163"/>
      <c r="DF58" s="128"/>
      <c r="DG58" s="128"/>
      <c r="DH58" s="128"/>
      <c r="DI58" s="128"/>
      <c r="DJ58" s="159"/>
      <c r="DK58" s="170"/>
      <c r="DL58" s="159"/>
      <c r="DM58" s="159"/>
      <c r="DN58" s="159"/>
      <c r="DO58" s="159"/>
      <c r="DP58" s="163"/>
      <c r="DQ58" s="163"/>
      <c r="DR58" s="163"/>
      <c r="DS58" s="163"/>
      <c r="DT58" s="128"/>
      <c r="DU58" s="128"/>
      <c r="DV58" s="128"/>
      <c r="DW58" s="128"/>
      <c r="DX58" s="169"/>
      <c r="DY58" s="171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  <c r="EU58" s="166"/>
      <c r="EV58" s="166"/>
      <c r="EW58" s="166"/>
      <c r="EX58" s="166"/>
      <c r="EY58" s="166"/>
      <c r="EZ58" s="166"/>
      <c r="FA58" s="166"/>
      <c r="FB58" s="166"/>
      <c r="FC58" s="166"/>
      <c r="FD58" s="166"/>
      <c r="FE58" s="166"/>
      <c r="FF58" s="166"/>
      <c r="FG58" s="166"/>
      <c r="FH58" s="166"/>
      <c r="FI58" s="166"/>
      <c r="FJ58" s="166"/>
      <c r="FK58" s="166"/>
      <c r="FL58" s="166"/>
      <c r="FM58" s="166"/>
      <c r="FN58" s="166"/>
      <c r="FO58" s="166"/>
      <c r="FP58" s="166"/>
      <c r="FQ58" s="166"/>
      <c r="FR58" s="166"/>
      <c r="FS58" s="166"/>
      <c r="FT58" s="166"/>
      <c r="FU58" s="166"/>
      <c r="FV58" s="166"/>
      <c r="FW58" s="166"/>
      <c r="FX58" s="166"/>
      <c r="FY58" s="166"/>
      <c r="FZ58" s="166"/>
      <c r="GA58" s="166"/>
      <c r="GB58" s="166"/>
      <c r="GC58" s="166"/>
      <c r="GD58" s="166"/>
      <c r="GE58" s="166"/>
      <c r="GF58" s="166"/>
      <c r="GG58" s="166"/>
      <c r="GH58" s="166"/>
      <c r="GI58" s="166"/>
      <c r="GJ58" s="166"/>
      <c r="GK58" s="166"/>
      <c r="GL58" s="166"/>
      <c r="GM58" s="166"/>
      <c r="GN58" s="166"/>
      <c r="GO58" s="166"/>
      <c r="GP58" s="166"/>
      <c r="GQ58" s="166"/>
      <c r="GR58" s="166"/>
      <c r="GS58" s="166"/>
      <c r="GT58" s="166"/>
      <c r="GU58" s="166"/>
      <c r="GV58" s="166"/>
      <c r="GW58" s="166"/>
      <c r="GX58" s="166"/>
      <c r="GY58" s="166"/>
      <c r="GZ58" s="166"/>
      <c r="HA58" s="166"/>
      <c r="HB58" s="166"/>
      <c r="HC58" s="166"/>
      <c r="HD58" s="166"/>
      <c r="HE58" s="166"/>
      <c r="HF58" s="166"/>
      <c r="HG58" s="166"/>
      <c r="HH58" s="166"/>
      <c r="HI58" s="166"/>
      <c r="HJ58" s="166"/>
      <c r="HK58" s="166"/>
      <c r="HL58" s="166"/>
      <c r="HM58" s="166"/>
      <c r="HN58" s="166"/>
      <c r="HO58" s="166"/>
      <c r="HP58" s="166"/>
      <c r="HQ58" s="166"/>
      <c r="HR58" s="166"/>
      <c r="HS58" s="166"/>
      <c r="HT58" s="166"/>
      <c r="HU58" s="166"/>
      <c r="HV58" s="166"/>
      <c r="HW58" s="166"/>
      <c r="HX58" s="166"/>
      <c r="HY58" s="166"/>
      <c r="HZ58" s="166"/>
      <c r="IA58" s="166"/>
      <c r="IB58" s="166"/>
      <c r="IC58" s="166"/>
      <c r="ID58" s="166"/>
      <c r="IE58" s="166"/>
      <c r="IF58" s="166"/>
      <c r="IG58" s="166"/>
      <c r="IH58" s="166"/>
      <c r="II58" s="166"/>
      <c r="IJ58" s="166"/>
      <c r="IK58" s="166"/>
      <c r="IL58" s="166"/>
      <c r="IM58" s="166"/>
      <c r="IN58" s="166"/>
      <c r="IO58" s="166"/>
      <c r="IP58" s="166"/>
      <c r="IQ58" s="166"/>
      <c r="IR58" s="166"/>
      <c r="IS58" s="166"/>
      <c r="IT58" s="166"/>
      <c r="IU58" s="166"/>
      <c r="IV58" s="166"/>
      <c r="IW58" s="166"/>
      <c r="IX58" s="166"/>
      <c r="IY58" s="166"/>
      <c r="IZ58" s="166"/>
      <c r="JA58" s="166"/>
      <c r="JB58" s="166"/>
      <c r="JC58" s="166"/>
      <c r="JD58" s="166"/>
      <c r="JE58" s="166"/>
      <c r="JF58" s="166"/>
      <c r="JG58" s="166"/>
      <c r="JH58" s="166"/>
      <c r="JI58" s="166"/>
      <c r="JJ58" s="166"/>
      <c r="JK58" s="166"/>
      <c r="JL58" s="166"/>
      <c r="JM58" s="166"/>
      <c r="JN58" s="166"/>
      <c r="JO58" s="166"/>
      <c r="JP58" s="166"/>
      <c r="JQ58" s="166"/>
      <c r="JR58" s="166"/>
      <c r="JS58" s="166"/>
      <c r="JT58" s="166"/>
      <c r="JU58" s="166"/>
      <c r="JV58" s="166"/>
      <c r="JW58" s="166"/>
      <c r="JX58" s="166"/>
      <c r="JY58" s="166"/>
      <c r="JZ58" s="166"/>
      <c r="KA58" s="166"/>
      <c r="KB58" s="166"/>
      <c r="KC58" s="166"/>
      <c r="KD58" s="166"/>
      <c r="KE58" s="166"/>
      <c r="KF58" s="166"/>
      <c r="KG58" s="166"/>
      <c r="KH58" s="166"/>
      <c r="KI58" s="166"/>
      <c r="KJ58" s="166"/>
      <c r="KK58" s="166"/>
      <c r="KL58" s="166"/>
      <c r="KM58" s="166"/>
      <c r="KN58" s="166"/>
      <c r="KO58" s="166"/>
      <c r="KP58" s="166"/>
      <c r="KQ58" s="166"/>
      <c r="KR58" s="166"/>
      <c r="KS58" s="166"/>
      <c r="KT58" s="166"/>
      <c r="KU58" s="166"/>
      <c r="KV58" s="166"/>
      <c r="KW58" s="166"/>
      <c r="KX58" s="166"/>
      <c r="KY58" s="166"/>
      <c r="KZ58" s="166"/>
      <c r="LA58" s="166"/>
      <c r="LB58" s="166"/>
      <c r="LC58" s="166"/>
      <c r="LD58" s="166"/>
      <c r="LE58" s="166"/>
      <c r="LF58" s="166"/>
      <c r="LG58" s="166"/>
      <c r="LH58" s="166"/>
      <c r="LI58" s="166"/>
      <c r="LJ58" s="166"/>
      <c r="LK58" s="166"/>
      <c r="LL58" s="166"/>
      <c r="LM58" s="166"/>
      <c r="LN58" s="166"/>
      <c r="LO58" s="166"/>
      <c r="LP58" s="166"/>
      <c r="LQ58" s="166"/>
      <c r="LR58" s="166"/>
      <c r="LS58" s="166"/>
      <c r="LT58" s="166"/>
      <c r="LU58" s="166"/>
      <c r="LV58" s="166"/>
      <c r="LW58" s="166"/>
      <c r="LX58" s="166"/>
      <c r="LY58" s="166"/>
      <c r="LZ58" s="166"/>
      <c r="MA58" s="166"/>
      <c r="MB58" s="166"/>
      <c r="MC58" s="166"/>
      <c r="MD58" s="166"/>
      <c r="ME58" s="166"/>
      <c r="MF58" s="166"/>
      <c r="MG58" s="166"/>
      <c r="MH58" s="166"/>
      <c r="MI58" s="166"/>
      <c r="MJ58" s="166"/>
      <c r="MK58" s="166"/>
      <c r="ML58" s="166"/>
      <c r="MM58" s="166"/>
      <c r="MN58" s="166"/>
      <c r="MO58" s="166"/>
      <c r="MP58" s="166"/>
      <c r="MQ58" s="166"/>
      <c r="MR58" s="166"/>
    </row>
    <row r="59" spans="1:356" s="2" customFormat="1" ht="45">
      <c r="A59" s="16" t="s">
        <v>10</v>
      </c>
      <c r="B59" s="24" t="s">
        <v>296</v>
      </c>
      <c r="C59" s="27">
        <f>C55</f>
        <v>9921.5499999999993</v>
      </c>
      <c r="D59" s="27">
        <f t="shared" ref="D59:J59" si="25">D55</f>
        <v>10583.5</v>
      </c>
      <c r="E59" s="27">
        <f t="shared" si="25"/>
        <v>10569.79</v>
      </c>
      <c r="F59" s="27">
        <f t="shared" si="25"/>
        <v>10974.34</v>
      </c>
      <c r="G59" s="27">
        <f t="shared" si="25"/>
        <v>10967.48</v>
      </c>
      <c r="H59" s="27">
        <f t="shared" si="25"/>
        <v>11779.58</v>
      </c>
      <c r="I59" s="27" t="str">
        <f t="shared" si="25"/>
        <v>-</v>
      </c>
      <c r="J59" s="27" t="str">
        <f t="shared" si="25"/>
        <v>-</v>
      </c>
      <c r="K59" s="27">
        <f t="shared" si="23"/>
        <v>11707.428999999998</v>
      </c>
      <c r="L59" s="27">
        <f t="shared" si="23"/>
        <v>12488.529999999999</v>
      </c>
      <c r="M59" s="27">
        <f t="shared" si="23"/>
        <v>12472.352200000001</v>
      </c>
      <c r="N59" s="27">
        <f t="shared" si="23"/>
        <v>12949.7212</v>
      </c>
      <c r="O59" s="27">
        <f>G59*1.18</f>
        <v>12941.626399999999</v>
      </c>
      <c r="P59" s="27">
        <f>H59*1.18</f>
        <v>13899.904399999999</v>
      </c>
      <c r="Q59" s="27" t="s">
        <v>146</v>
      </c>
      <c r="R59" s="27" t="s">
        <v>146</v>
      </c>
      <c r="S59" s="109" t="s">
        <v>262</v>
      </c>
      <c r="T59" s="109"/>
      <c r="U59" s="27">
        <v>3006</v>
      </c>
      <c r="V59" s="27">
        <v>3190</v>
      </c>
      <c r="W59" s="27">
        <f>U59</f>
        <v>3006</v>
      </c>
      <c r="X59" s="27">
        <f>V59</f>
        <v>3190</v>
      </c>
      <c r="Y59" s="125" t="str">
        <f>S59</f>
        <v>01.12.2015 № 377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111"/>
      <c r="AN59" s="27">
        <v>36.97</v>
      </c>
      <c r="AO59" s="27">
        <v>39.21</v>
      </c>
      <c r="AP59" s="27">
        <f>AO59</f>
        <v>39.21</v>
      </c>
      <c r="AQ59" s="27">
        <v>41.49</v>
      </c>
      <c r="AR59" s="27">
        <f>AQ59</f>
        <v>41.49</v>
      </c>
      <c r="AS59" s="27">
        <v>43.59</v>
      </c>
      <c r="AT59" s="27">
        <f t="shared" ref="AT59:AY59" si="26">AN59*1.18</f>
        <v>43.624599999999994</v>
      </c>
      <c r="AU59" s="27">
        <f t="shared" si="26"/>
        <v>46.267800000000001</v>
      </c>
      <c r="AV59" s="27">
        <f t="shared" si="26"/>
        <v>46.267800000000001</v>
      </c>
      <c r="AW59" s="27">
        <f t="shared" si="26"/>
        <v>48.958199999999998</v>
      </c>
      <c r="AX59" s="27">
        <f t="shared" si="26"/>
        <v>48.958199999999998</v>
      </c>
      <c r="AY59" s="27">
        <f t="shared" si="26"/>
        <v>51.436199999999999</v>
      </c>
      <c r="AZ59" s="110" t="str">
        <f>Y59</f>
        <v>01.12.2015 № 377</v>
      </c>
      <c r="BA59" s="12"/>
      <c r="BB59" s="103"/>
      <c r="BC59" s="27">
        <v>9921.5499999999993</v>
      </c>
      <c r="BD59" s="27">
        <v>36.97</v>
      </c>
      <c r="BE59" s="27">
        <v>3006</v>
      </c>
      <c r="BF59" s="27">
        <v>43.62</v>
      </c>
      <c r="BG59" s="115"/>
      <c r="BH59" s="115"/>
      <c r="BI59" s="115"/>
      <c r="BJ59" s="115"/>
      <c r="BK59" s="119">
        <v>5.8200000000000002E-2</v>
      </c>
      <c r="BL59" s="128">
        <f>BE59*BK59+BF59</f>
        <v>218.56920000000002</v>
      </c>
      <c r="BM59" s="119"/>
      <c r="BN59" s="128"/>
      <c r="BO59" s="110" t="s">
        <v>262</v>
      </c>
      <c r="BP59" s="129" t="s">
        <v>279</v>
      </c>
      <c r="BQ59" s="27">
        <f t="shared" ref="BQ59:CU59" si="27">BQ55</f>
        <v>10583.5</v>
      </c>
      <c r="BR59" s="27">
        <v>39.21</v>
      </c>
      <c r="BS59" s="27">
        <v>3190</v>
      </c>
      <c r="BT59" s="27">
        <v>46.27</v>
      </c>
      <c r="BU59" s="115"/>
      <c r="BV59" s="115"/>
      <c r="BW59" s="115"/>
      <c r="BX59" s="115"/>
      <c r="BY59" s="119">
        <v>5.8200000000000002E-2</v>
      </c>
      <c r="BZ59" s="128">
        <f>BS59*BY59+BT59</f>
        <v>231.92800000000003</v>
      </c>
      <c r="CA59" s="119"/>
      <c r="CB59" s="128"/>
      <c r="CC59" s="110" t="s">
        <v>262</v>
      </c>
      <c r="CD59" s="129" t="s">
        <v>279</v>
      </c>
      <c r="CE59" s="27">
        <f t="shared" si="27"/>
        <v>10569.79</v>
      </c>
      <c r="CF59" s="27">
        <v>39.21</v>
      </c>
      <c r="CG59" s="27" t="str">
        <f t="shared" si="27"/>
        <v>-</v>
      </c>
      <c r="CH59" s="27">
        <v>46.27</v>
      </c>
      <c r="CI59" s="27">
        <f t="shared" si="27"/>
        <v>10974.34</v>
      </c>
      <c r="CJ59" s="27">
        <v>41.49</v>
      </c>
      <c r="CK59" s="27" t="str">
        <f t="shared" si="27"/>
        <v>-</v>
      </c>
      <c r="CL59" s="27">
        <v>48.96</v>
      </c>
      <c r="CM59" s="27">
        <f t="shared" si="27"/>
        <v>10967.48</v>
      </c>
      <c r="CN59" s="27">
        <v>41.49</v>
      </c>
      <c r="CO59" s="27" t="str">
        <f t="shared" si="27"/>
        <v>-</v>
      </c>
      <c r="CP59" s="27">
        <v>48.96</v>
      </c>
      <c r="CQ59" s="27">
        <f t="shared" si="27"/>
        <v>11779.58</v>
      </c>
      <c r="CR59" s="27">
        <v>43.59</v>
      </c>
      <c r="CS59" s="27" t="str">
        <f t="shared" si="27"/>
        <v>-</v>
      </c>
      <c r="CT59" s="27">
        <v>51.44</v>
      </c>
      <c r="CU59" s="110" t="str">
        <f t="shared" si="27"/>
        <v>01.12.2015 № 377</v>
      </c>
      <c r="CV59" s="12"/>
      <c r="CW59" s="103"/>
      <c r="CX59" s="27">
        <v>9921.5499999999993</v>
      </c>
      <c r="CY59" s="27">
        <v>36.97</v>
      </c>
      <c r="CZ59" s="27">
        <v>2957</v>
      </c>
      <c r="DA59" s="27">
        <v>43.62</v>
      </c>
      <c r="DB59" s="115"/>
      <c r="DC59" s="115"/>
      <c r="DD59" s="115"/>
      <c r="DE59" s="115"/>
      <c r="DF59" s="119">
        <v>7.22E-2</v>
      </c>
      <c r="DG59" s="128">
        <v>257.12</v>
      </c>
      <c r="DH59" s="116"/>
      <c r="DI59" s="116"/>
      <c r="DJ59" s="27"/>
      <c r="DK59" s="117" t="s">
        <v>297</v>
      </c>
      <c r="DL59" s="27">
        <v>10583.5</v>
      </c>
      <c r="DM59" s="27">
        <v>39.21</v>
      </c>
      <c r="DN59" s="27">
        <v>3190</v>
      </c>
      <c r="DO59" s="27">
        <v>46.27</v>
      </c>
      <c r="DP59" s="115"/>
      <c r="DQ59" s="115"/>
      <c r="DR59" s="115"/>
      <c r="DS59" s="115"/>
      <c r="DT59" s="119">
        <v>7.22E-2</v>
      </c>
      <c r="DU59" s="128">
        <v>276.58999999999997</v>
      </c>
      <c r="DV59" s="116"/>
      <c r="DW59" s="116"/>
      <c r="DX59" s="36" t="s">
        <v>298</v>
      </c>
      <c r="DY59" s="117" t="s">
        <v>297</v>
      </c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</row>
    <row r="60" spans="1:356" s="2" customFormat="1">
      <c r="A60" s="16"/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109"/>
      <c r="T60" s="109"/>
      <c r="U60" s="27"/>
      <c r="V60" s="27"/>
      <c r="W60" s="27"/>
      <c r="X60" s="27"/>
      <c r="Y60" s="125"/>
      <c r="Z60" s="27"/>
      <c r="AA60" s="27"/>
      <c r="AB60" s="27"/>
      <c r="AC60" s="27"/>
      <c r="AD60" s="27"/>
      <c r="AE60" s="27"/>
      <c r="AF60" s="27"/>
      <c r="AG60" s="27"/>
      <c r="AH60" s="27"/>
      <c r="AI60" s="159">
        <v>2957</v>
      </c>
      <c r="AJ60" s="159">
        <v>3190</v>
      </c>
      <c r="AK60" s="159"/>
      <c r="AL60" s="145" t="s">
        <v>299</v>
      </c>
      <c r="AM60" s="111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110"/>
      <c r="BA60" s="12"/>
      <c r="BB60" s="103"/>
      <c r="BC60" s="27"/>
      <c r="BD60" s="27"/>
      <c r="BE60" s="27"/>
      <c r="BF60" s="27"/>
      <c r="BG60" s="115"/>
      <c r="BH60" s="115"/>
      <c r="BI60" s="115"/>
      <c r="BJ60" s="115"/>
      <c r="BK60" s="119"/>
      <c r="BL60" s="128"/>
      <c r="BM60" s="119"/>
      <c r="BN60" s="128"/>
      <c r="BO60" s="27"/>
      <c r="BP60" s="118"/>
      <c r="BQ60" s="27"/>
      <c r="BR60" s="27"/>
      <c r="BS60" s="27"/>
      <c r="BT60" s="27"/>
      <c r="BU60" s="115"/>
      <c r="BV60" s="115"/>
      <c r="BW60" s="115"/>
      <c r="BX60" s="115"/>
      <c r="BY60" s="116"/>
      <c r="BZ60" s="116"/>
      <c r="CA60" s="116"/>
      <c r="CB60" s="116"/>
      <c r="CC60" s="27"/>
      <c r="CD60" s="118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110"/>
      <c r="CV60" s="12"/>
      <c r="CW60" s="103"/>
      <c r="CX60" s="27"/>
      <c r="CY60" s="27"/>
      <c r="CZ60" s="27"/>
      <c r="DA60" s="27"/>
      <c r="DB60" s="115"/>
      <c r="DC60" s="115"/>
      <c r="DD60" s="115"/>
      <c r="DE60" s="115"/>
      <c r="DF60" s="116"/>
      <c r="DG60" s="116"/>
      <c r="DH60" s="116"/>
      <c r="DI60" s="116"/>
      <c r="DJ60" s="27"/>
      <c r="DK60" s="106"/>
      <c r="DL60" s="27"/>
      <c r="DM60" s="27"/>
      <c r="DN60" s="27"/>
      <c r="DO60" s="27"/>
      <c r="DP60" s="115"/>
      <c r="DQ60" s="115"/>
      <c r="DR60" s="115"/>
      <c r="DS60" s="115"/>
      <c r="DT60" s="116"/>
      <c r="DU60" s="116"/>
      <c r="DV60" s="116"/>
      <c r="DW60" s="116"/>
      <c r="DX60" s="36"/>
      <c r="DY60" s="106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</row>
    <row r="61" spans="1:356" s="2" customFormat="1" ht="18.75">
      <c r="A61" s="122" t="s">
        <v>51</v>
      </c>
      <c r="B61" s="2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109"/>
      <c r="T61" s="109"/>
      <c r="U61" s="27"/>
      <c r="V61" s="27"/>
      <c r="W61" s="27"/>
      <c r="X61" s="27"/>
      <c r="Y61" s="110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111"/>
      <c r="AN61" s="27"/>
      <c r="AO61" s="27"/>
      <c r="AP61" s="27"/>
      <c r="AQ61" s="27"/>
      <c r="AR61" s="27"/>
      <c r="AS61" s="27"/>
      <c r="AT61" s="27"/>
      <c r="AU61" s="16"/>
      <c r="AV61" s="16"/>
      <c r="AW61" s="16"/>
      <c r="AX61" s="16"/>
      <c r="AY61" s="16"/>
      <c r="AZ61" s="36"/>
      <c r="BA61" s="12"/>
      <c r="BB61" s="103"/>
      <c r="BC61" s="27"/>
      <c r="BD61" s="27"/>
      <c r="BE61" s="27"/>
      <c r="BF61" s="27"/>
      <c r="BG61" s="115"/>
      <c r="BH61" s="115"/>
      <c r="BI61" s="115"/>
      <c r="BJ61" s="115"/>
      <c r="BK61" s="105"/>
      <c r="BL61" s="105"/>
      <c r="BM61" s="119"/>
      <c r="BN61" s="128"/>
      <c r="BO61" s="27"/>
      <c r="BP61" s="118"/>
      <c r="BQ61" s="27"/>
      <c r="BR61" s="27"/>
      <c r="BS61" s="27"/>
      <c r="BT61" s="27"/>
      <c r="BU61" s="115"/>
      <c r="BV61" s="115"/>
      <c r="BW61" s="115"/>
      <c r="BX61" s="115"/>
      <c r="BY61" s="116"/>
      <c r="BZ61" s="116"/>
      <c r="CA61" s="116"/>
      <c r="CB61" s="116"/>
      <c r="CC61" s="27"/>
      <c r="CD61" s="118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36"/>
      <c r="CV61" s="12"/>
      <c r="CW61" s="103"/>
      <c r="CX61" s="27"/>
      <c r="CY61" s="27"/>
      <c r="CZ61" s="27"/>
      <c r="DA61" s="27"/>
      <c r="DB61" s="115"/>
      <c r="DC61" s="115"/>
      <c r="DD61" s="115"/>
      <c r="DE61" s="115"/>
      <c r="DF61" s="116"/>
      <c r="DG61" s="116"/>
      <c r="DH61" s="116"/>
      <c r="DI61" s="116"/>
      <c r="DJ61" s="27"/>
      <c r="DK61" s="106"/>
      <c r="DL61" s="27"/>
      <c r="DM61" s="27"/>
      <c r="DN61" s="27"/>
      <c r="DO61" s="27"/>
      <c r="DP61" s="115"/>
      <c r="DQ61" s="115"/>
      <c r="DR61" s="115"/>
      <c r="DS61" s="115"/>
      <c r="DT61" s="116"/>
      <c r="DU61" s="116"/>
      <c r="DV61" s="116"/>
      <c r="DW61" s="116"/>
      <c r="DX61" s="36"/>
      <c r="DY61" s="106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</row>
    <row r="62" spans="1:356" s="2" customFormat="1" ht="45">
      <c r="A62" s="16" t="s">
        <v>9</v>
      </c>
      <c r="B62" s="60" t="s">
        <v>212</v>
      </c>
      <c r="C62" s="118" t="s">
        <v>300</v>
      </c>
      <c r="D62" s="118" t="s">
        <v>301</v>
      </c>
      <c r="E62" s="118"/>
      <c r="F62" s="118"/>
      <c r="G62" s="118"/>
      <c r="H62" s="118"/>
      <c r="I62" s="27" t="s">
        <v>217</v>
      </c>
      <c r="J62" s="27" t="s">
        <v>217</v>
      </c>
      <c r="K62" s="118" t="s">
        <v>302</v>
      </c>
      <c r="L62" s="118" t="s">
        <v>303</v>
      </c>
      <c r="M62" s="118"/>
      <c r="N62" s="118"/>
      <c r="O62" s="118"/>
      <c r="P62" s="118"/>
      <c r="Q62" s="27"/>
      <c r="R62" s="27"/>
      <c r="S62" s="109" t="s">
        <v>304</v>
      </c>
      <c r="T62" s="109"/>
      <c r="U62" s="27">
        <v>1860</v>
      </c>
      <c r="V62" s="27">
        <v>2000</v>
      </c>
      <c r="W62" s="27">
        <v>1860</v>
      </c>
      <c r="X62" s="27">
        <v>2000</v>
      </c>
      <c r="Y62" s="110" t="str">
        <f>S62</f>
        <v>27.11.2015 № 320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111"/>
      <c r="AN62" s="27">
        <v>0.37</v>
      </c>
      <c r="AO62" s="27">
        <v>0.39</v>
      </c>
      <c r="AP62" s="27"/>
      <c r="AQ62" s="27"/>
      <c r="AR62" s="27"/>
      <c r="AS62" s="27"/>
      <c r="AT62" s="27">
        <v>0.44</v>
      </c>
      <c r="AU62" s="16">
        <v>0.46</v>
      </c>
      <c r="AV62" s="16"/>
      <c r="AW62" s="16"/>
      <c r="AX62" s="16"/>
      <c r="AY62" s="16"/>
      <c r="AZ62" s="110" t="str">
        <f>Y62</f>
        <v>27.11.2015 № 320</v>
      </c>
      <c r="BA62" s="12"/>
      <c r="BB62" s="103"/>
      <c r="BC62" s="27">
        <v>2173.52</v>
      </c>
      <c r="BD62" s="27">
        <v>0.37</v>
      </c>
      <c r="BE62" s="27">
        <v>1860</v>
      </c>
      <c r="BF62" s="27">
        <v>0.44</v>
      </c>
      <c r="BG62" s="115"/>
      <c r="BH62" s="115"/>
      <c r="BI62" s="115"/>
      <c r="BJ62" s="115"/>
      <c r="BK62" s="119">
        <v>6.6600000000000006E-2</v>
      </c>
      <c r="BL62" s="128">
        <v>117.66</v>
      </c>
      <c r="BM62" s="116"/>
      <c r="BN62" s="116"/>
      <c r="BO62" s="110" t="s">
        <v>304</v>
      </c>
      <c r="BP62" s="129" t="s">
        <v>305</v>
      </c>
      <c r="BQ62" s="27">
        <v>2302.42</v>
      </c>
      <c r="BR62" s="27">
        <v>0.39</v>
      </c>
      <c r="BS62" s="27">
        <v>2000</v>
      </c>
      <c r="BT62" s="27">
        <v>0.46</v>
      </c>
      <c r="BU62" s="115"/>
      <c r="BV62" s="115"/>
      <c r="BW62" s="115"/>
      <c r="BX62" s="115"/>
      <c r="BY62" s="119">
        <v>6.6600000000000006E-2</v>
      </c>
      <c r="BZ62" s="128">
        <v>133.66</v>
      </c>
      <c r="CA62" s="116"/>
      <c r="CB62" s="116"/>
      <c r="CC62" s="110" t="s">
        <v>304</v>
      </c>
      <c r="CD62" s="129" t="s">
        <v>305</v>
      </c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110" t="str">
        <f>AZ62</f>
        <v>27.11.2015 № 320</v>
      </c>
      <c r="CV62" s="12"/>
      <c r="CW62" s="103"/>
      <c r="CX62" s="27"/>
      <c r="CY62" s="27"/>
      <c r="CZ62" s="27"/>
      <c r="DA62" s="27"/>
      <c r="DB62" s="115"/>
      <c r="DC62" s="115"/>
      <c r="DD62" s="115"/>
      <c r="DE62" s="115"/>
      <c r="DF62" s="116"/>
      <c r="DG62" s="116"/>
      <c r="DH62" s="116"/>
      <c r="DI62" s="116"/>
      <c r="DJ62" s="27"/>
      <c r="DK62" s="106"/>
      <c r="DL62" s="27"/>
      <c r="DM62" s="27"/>
      <c r="DN62" s="27"/>
      <c r="DO62" s="27"/>
      <c r="DP62" s="115"/>
      <c r="DQ62" s="115"/>
      <c r="DR62" s="115"/>
      <c r="DS62" s="115"/>
      <c r="DT62" s="116"/>
      <c r="DU62" s="116"/>
      <c r="DV62" s="116"/>
      <c r="DW62" s="116"/>
      <c r="DX62" s="36"/>
      <c r="DY62" s="106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</row>
    <row r="63" spans="1:356" s="2" customFormat="1">
      <c r="A63" s="16"/>
      <c r="B63" s="60"/>
      <c r="C63" s="170">
        <v>2202.66</v>
      </c>
      <c r="D63" s="170">
        <v>2326.3000000000002</v>
      </c>
      <c r="E63" s="170"/>
      <c r="F63" s="170"/>
      <c r="G63" s="170"/>
      <c r="H63" s="170"/>
      <c r="I63" s="159"/>
      <c r="J63" s="159"/>
      <c r="K63" s="170">
        <v>2599.14</v>
      </c>
      <c r="L63" s="170">
        <v>2745.03</v>
      </c>
      <c r="M63" s="170"/>
      <c r="N63" s="170"/>
      <c r="O63" s="170"/>
      <c r="P63" s="170"/>
      <c r="Q63" s="159"/>
      <c r="R63" s="159"/>
      <c r="S63" s="129"/>
      <c r="T63" s="129" t="s">
        <v>306</v>
      </c>
      <c r="U63" s="159">
        <v>1860</v>
      </c>
      <c r="V63" s="159">
        <v>2000</v>
      </c>
      <c r="W63" s="159">
        <v>1760</v>
      </c>
      <c r="X63" s="159">
        <v>2000</v>
      </c>
      <c r="Y63" s="110"/>
      <c r="Z63" s="145" t="s">
        <v>307</v>
      </c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111"/>
      <c r="AN63" s="27"/>
      <c r="AO63" s="27"/>
      <c r="AP63" s="27"/>
      <c r="AQ63" s="27"/>
      <c r="AR63" s="27"/>
      <c r="AS63" s="27"/>
      <c r="AT63" s="27"/>
      <c r="AU63" s="16"/>
      <c r="AV63" s="16"/>
      <c r="AW63" s="16"/>
      <c r="AX63" s="16"/>
      <c r="AY63" s="16"/>
      <c r="AZ63" s="110"/>
      <c r="BA63" s="12"/>
      <c r="BB63" s="103"/>
      <c r="BC63" s="159">
        <v>2202.66</v>
      </c>
      <c r="BD63" s="159"/>
      <c r="BE63" s="159">
        <v>1760</v>
      </c>
      <c r="BF63" s="159"/>
      <c r="BG63" s="163"/>
      <c r="BH63" s="163"/>
      <c r="BI63" s="163"/>
      <c r="BJ63" s="163"/>
      <c r="BK63" s="128"/>
      <c r="BL63" s="128"/>
      <c r="BM63" s="128"/>
      <c r="BN63" s="128"/>
      <c r="BO63" s="110"/>
      <c r="BP63" s="168" t="s">
        <v>307</v>
      </c>
      <c r="BQ63" s="159">
        <v>2326.3000000000002</v>
      </c>
      <c r="BR63" s="27"/>
      <c r="BS63" s="27"/>
      <c r="BT63" s="27"/>
      <c r="BU63" s="115"/>
      <c r="BV63" s="115"/>
      <c r="BW63" s="115"/>
      <c r="BX63" s="115"/>
      <c r="BY63" s="116"/>
      <c r="BZ63" s="116"/>
      <c r="CA63" s="116"/>
      <c r="CB63" s="116"/>
      <c r="CC63" s="110"/>
      <c r="CD63" s="168" t="s">
        <v>307</v>
      </c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110"/>
      <c r="CV63" s="169" t="s">
        <v>307</v>
      </c>
      <c r="CW63" s="103"/>
      <c r="CX63" s="27"/>
      <c r="CY63" s="27"/>
      <c r="CZ63" s="27"/>
      <c r="DA63" s="27"/>
      <c r="DB63" s="115"/>
      <c r="DC63" s="115"/>
      <c r="DD63" s="115"/>
      <c r="DE63" s="115"/>
      <c r="DF63" s="116"/>
      <c r="DG63" s="116"/>
      <c r="DH63" s="116"/>
      <c r="DI63" s="116"/>
      <c r="DJ63" s="27"/>
      <c r="DK63" s="106"/>
      <c r="DL63" s="27"/>
      <c r="DM63" s="27"/>
      <c r="DN63" s="27"/>
      <c r="DO63" s="27"/>
      <c r="DP63" s="115"/>
      <c r="DQ63" s="115"/>
      <c r="DR63" s="115"/>
      <c r="DS63" s="115"/>
      <c r="DT63" s="116"/>
      <c r="DU63" s="116"/>
      <c r="DV63" s="116"/>
      <c r="DW63" s="116"/>
      <c r="DX63" s="36"/>
      <c r="DY63" s="106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</row>
    <row r="64" spans="1:356" s="2" customFormat="1" ht="45">
      <c r="A64" s="16" t="s">
        <v>10</v>
      </c>
      <c r="B64" s="62" t="s">
        <v>308</v>
      </c>
      <c r="C64" s="27">
        <f>C59</f>
        <v>9921.5499999999993</v>
      </c>
      <c r="D64" s="27">
        <f t="shared" ref="D64:J64" si="28">D59</f>
        <v>10583.5</v>
      </c>
      <c r="E64" s="27">
        <f t="shared" si="28"/>
        <v>10569.79</v>
      </c>
      <c r="F64" s="27">
        <f t="shared" si="28"/>
        <v>10974.34</v>
      </c>
      <c r="G64" s="27">
        <f t="shared" si="28"/>
        <v>10967.48</v>
      </c>
      <c r="H64" s="27">
        <f t="shared" si="28"/>
        <v>11779.58</v>
      </c>
      <c r="I64" s="27" t="str">
        <f t="shared" si="28"/>
        <v>-</v>
      </c>
      <c r="J64" s="27" t="str">
        <f t="shared" si="28"/>
        <v>-</v>
      </c>
      <c r="K64" s="27">
        <f t="shared" ref="K64:P64" si="29">C64*1.18</f>
        <v>11707.428999999998</v>
      </c>
      <c r="L64" s="27">
        <f t="shared" si="29"/>
        <v>12488.529999999999</v>
      </c>
      <c r="M64" s="27">
        <f t="shared" si="29"/>
        <v>12472.352200000001</v>
      </c>
      <c r="N64" s="27">
        <f t="shared" si="29"/>
        <v>12949.7212</v>
      </c>
      <c r="O64" s="27">
        <f t="shared" si="29"/>
        <v>12941.626399999999</v>
      </c>
      <c r="P64" s="27">
        <f t="shared" si="29"/>
        <v>13899.904399999999</v>
      </c>
      <c r="Q64" s="27" t="s">
        <v>146</v>
      </c>
      <c r="R64" s="27" t="s">
        <v>146</v>
      </c>
      <c r="S64" s="109" t="s">
        <v>262</v>
      </c>
      <c r="T64" s="109"/>
      <c r="U64" s="27">
        <v>1825</v>
      </c>
      <c r="V64" s="27">
        <v>1927</v>
      </c>
      <c r="W64" s="27">
        <f>U64</f>
        <v>1825</v>
      </c>
      <c r="X64" s="27">
        <f>V64</f>
        <v>1927</v>
      </c>
      <c r="Y64" s="125" t="str">
        <f>S64</f>
        <v>01.12.2015 № 377</v>
      </c>
      <c r="Z64" s="27"/>
      <c r="AA64" s="27"/>
      <c r="AB64" s="27"/>
      <c r="AC64" s="27"/>
      <c r="AD64" s="27"/>
      <c r="AE64" s="27"/>
      <c r="AF64" s="27"/>
      <c r="AG64" s="27"/>
      <c r="AH64" s="27"/>
      <c r="AI64" s="159">
        <v>1765</v>
      </c>
      <c r="AJ64" s="159">
        <v>1927</v>
      </c>
      <c r="AK64" s="27"/>
      <c r="AL64" s="145" t="s">
        <v>299</v>
      </c>
      <c r="AM64" s="111"/>
      <c r="AN64" s="27">
        <v>32.33</v>
      </c>
      <c r="AO64" s="27">
        <v>34.57</v>
      </c>
      <c r="AP64" s="27">
        <f>AO64</f>
        <v>34.57</v>
      </c>
      <c r="AQ64" s="27">
        <v>36.659999999999997</v>
      </c>
      <c r="AR64" s="27">
        <f>AQ64</f>
        <v>36.659999999999997</v>
      </c>
      <c r="AS64" s="27">
        <v>38.25</v>
      </c>
      <c r="AT64" s="27">
        <f t="shared" ref="AT64:AY64" si="30">AN64*1.18</f>
        <v>38.149399999999993</v>
      </c>
      <c r="AU64" s="27">
        <f t="shared" si="30"/>
        <v>40.7926</v>
      </c>
      <c r="AV64" s="27">
        <f t="shared" si="30"/>
        <v>40.7926</v>
      </c>
      <c r="AW64" s="27">
        <f t="shared" si="30"/>
        <v>43.258799999999994</v>
      </c>
      <c r="AX64" s="27">
        <f t="shared" si="30"/>
        <v>43.258799999999994</v>
      </c>
      <c r="AY64" s="27">
        <f t="shared" si="30"/>
        <v>45.134999999999998</v>
      </c>
      <c r="AZ64" s="110" t="str">
        <f>S64</f>
        <v>01.12.2015 № 377</v>
      </c>
      <c r="BA64" s="12"/>
      <c r="BB64" s="103"/>
      <c r="BC64" s="27">
        <v>9921.5499999999993</v>
      </c>
      <c r="BD64" s="27">
        <v>32.33</v>
      </c>
      <c r="BE64" s="27">
        <v>1825</v>
      </c>
      <c r="BF64" s="27">
        <v>38.15</v>
      </c>
      <c r="BG64" s="115"/>
      <c r="BH64" s="115"/>
      <c r="BI64" s="115"/>
      <c r="BJ64" s="115"/>
      <c r="BK64" s="116"/>
      <c r="BL64" s="116"/>
      <c r="BM64" s="116"/>
      <c r="BN64" s="116"/>
      <c r="BO64" s="110" t="s">
        <v>262</v>
      </c>
      <c r="BP64" s="118"/>
      <c r="BQ64" s="27">
        <f t="shared" ref="BQ64:CU64" si="31">BQ45</f>
        <v>10583.5</v>
      </c>
      <c r="BR64" s="27">
        <v>34.57</v>
      </c>
      <c r="BS64" s="27">
        <v>1927</v>
      </c>
      <c r="BT64" s="27">
        <v>40.79</v>
      </c>
      <c r="BU64" s="115"/>
      <c r="BV64" s="115"/>
      <c r="BW64" s="115"/>
      <c r="BX64" s="115"/>
      <c r="BY64" s="116"/>
      <c r="BZ64" s="116"/>
      <c r="CA64" s="116"/>
      <c r="CB64" s="116"/>
      <c r="CC64" s="110" t="s">
        <v>262</v>
      </c>
      <c r="CD64" s="118"/>
      <c r="CE64" s="27">
        <f t="shared" si="31"/>
        <v>10569.79</v>
      </c>
      <c r="CF64" s="27">
        <f>BR64</f>
        <v>34.57</v>
      </c>
      <c r="CG64" s="27" t="str">
        <f t="shared" si="31"/>
        <v>-</v>
      </c>
      <c r="CH64" s="27">
        <v>43.26</v>
      </c>
      <c r="CI64" s="27">
        <f t="shared" si="31"/>
        <v>10974.34</v>
      </c>
      <c r="CJ64" s="27">
        <v>36.659999999999997</v>
      </c>
      <c r="CK64" s="27" t="str">
        <f t="shared" si="31"/>
        <v>-</v>
      </c>
      <c r="CL64" s="27">
        <v>43.26</v>
      </c>
      <c r="CM64" s="27">
        <f t="shared" si="31"/>
        <v>10967.48</v>
      </c>
      <c r="CN64" s="27">
        <v>36.659999999999997</v>
      </c>
      <c r="CO64" s="27" t="str">
        <f t="shared" si="31"/>
        <v>-</v>
      </c>
      <c r="CP64" s="27">
        <v>43.26</v>
      </c>
      <c r="CQ64" s="27">
        <f t="shared" si="31"/>
        <v>11779.58</v>
      </c>
      <c r="CR64" s="27">
        <v>38.25</v>
      </c>
      <c r="CS64" s="27" t="str">
        <f t="shared" si="31"/>
        <v>-</v>
      </c>
      <c r="CT64" s="27">
        <v>45.14</v>
      </c>
      <c r="CU64" s="110" t="str">
        <f t="shared" si="31"/>
        <v>01.12.2015 № 377</v>
      </c>
      <c r="CV64" s="12"/>
      <c r="CW64" s="103"/>
      <c r="CX64" s="27">
        <v>9921.5499999999993</v>
      </c>
      <c r="CY64" s="27">
        <v>32.33</v>
      </c>
      <c r="CZ64" s="27">
        <v>1765</v>
      </c>
      <c r="DA64" s="27">
        <v>38.15</v>
      </c>
      <c r="DB64" s="115"/>
      <c r="DC64" s="115"/>
      <c r="DD64" s="115"/>
      <c r="DE64" s="115"/>
      <c r="DF64" s="119">
        <f>DF60</f>
        <v>0</v>
      </c>
      <c r="DG64" s="128">
        <v>165.58</v>
      </c>
      <c r="DH64" s="116"/>
      <c r="DI64" s="116"/>
      <c r="DJ64" s="27"/>
      <c r="DK64" s="117" t="s">
        <v>309</v>
      </c>
      <c r="DL64" s="27">
        <v>10583.5</v>
      </c>
      <c r="DM64" s="27">
        <v>34.57</v>
      </c>
      <c r="DN64" s="27">
        <v>1927</v>
      </c>
      <c r="DO64" s="27">
        <v>40.79</v>
      </c>
      <c r="DP64" s="115"/>
      <c r="DQ64" s="115"/>
      <c r="DR64" s="115"/>
      <c r="DS64" s="115"/>
      <c r="DT64" s="119">
        <v>7.22E-2</v>
      </c>
      <c r="DU64" s="128">
        <v>179.92</v>
      </c>
      <c r="DV64" s="116"/>
      <c r="DW64" s="116"/>
      <c r="DX64" s="36" t="s">
        <v>310</v>
      </c>
      <c r="DY64" s="117" t="s">
        <v>309</v>
      </c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</row>
    <row r="65" spans="1:357" s="2" customFormat="1" ht="18.75">
      <c r="A65" s="122" t="s">
        <v>52</v>
      </c>
      <c r="B65" s="24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109"/>
      <c r="T65" s="109"/>
      <c r="U65" s="27"/>
      <c r="V65" s="27"/>
      <c r="W65" s="27"/>
      <c r="X65" s="27"/>
      <c r="Y65" s="110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111"/>
      <c r="AN65" s="27"/>
      <c r="AO65" s="27"/>
      <c r="AP65" s="27"/>
      <c r="AQ65" s="27"/>
      <c r="AR65" s="27"/>
      <c r="AS65" s="27"/>
      <c r="AT65" s="27"/>
      <c r="AU65" s="16"/>
      <c r="AV65" s="16"/>
      <c r="AW65" s="16"/>
      <c r="AX65" s="16"/>
      <c r="AY65" s="16"/>
      <c r="AZ65" s="36"/>
      <c r="BA65" s="12"/>
      <c r="BB65" s="103"/>
      <c r="BC65" s="27"/>
      <c r="BD65" s="27"/>
      <c r="BE65" s="27"/>
      <c r="BF65" s="27"/>
      <c r="BG65" s="115"/>
      <c r="BH65" s="115"/>
      <c r="BI65" s="115"/>
      <c r="BJ65" s="115"/>
      <c r="BK65" s="116"/>
      <c r="BL65" s="116"/>
      <c r="BM65" s="116"/>
      <c r="BN65" s="116"/>
      <c r="BO65" s="27"/>
      <c r="BP65" s="118"/>
      <c r="BQ65" s="27"/>
      <c r="BR65" s="27"/>
      <c r="BS65" s="27"/>
      <c r="BT65" s="27"/>
      <c r="BU65" s="115"/>
      <c r="BV65" s="115"/>
      <c r="BW65" s="115"/>
      <c r="BX65" s="115"/>
      <c r="BY65" s="116"/>
      <c r="BZ65" s="116"/>
      <c r="CA65" s="116"/>
      <c r="CB65" s="116"/>
      <c r="CC65" s="27"/>
      <c r="CD65" s="118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36"/>
      <c r="CV65" s="12"/>
      <c r="CW65" s="103"/>
      <c r="CX65" s="27"/>
      <c r="CY65" s="27"/>
      <c r="CZ65" s="27"/>
      <c r="DA65" s="27"/>
      <c r="DB65" s="115"/>
      <c r="DC65" s="115"/>
      <c r="DD65" s="115"/>
      <c r="DE65" s="115"/>
      <c r="DF65" s="116"/>
      <c r="DG65" s="116"/>
      <c r="DH65" s="116"/>
      <c r="DI65" s="116"/>
      <c r="DJ65" s="27"/>
      <c r="DK65" s="118"/>
      <c r="DL65" s="27"/>
      <c r="DM65" s="27"/>
      <c r="DN65" s="27"/>
      <c r="DO65" s="27"/>
      <c r="DP65" s="115"/>
      <c r="DQ65" s="115"/>
      <c r="DR65" s="115"/>
      <c r="DS65" s="115"/>
      <c r="DT65" s="116"/>
      <c r="DU65" s="116"/>
      <c r="DV65" s="116"/>
      <c r="DW65" s="116"/>
      <c r="DX65" s="36"/>
      <c r="DY65" s="106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</row>
    <row r="66" spans="1:357" s="2" customFormat="1">
      <c r="A66" s="16" t="s">
        <v>9</v>
      </c>
      <c r="B66" s="24" t="s">
        <v>159</v>
      </c>
      <c r="C66" s="27">
        <v>5328.02</v>
      </c>
      <c r="D66" s="27">
        <v>5653.03</v>
      </c>
      <c r="E66" s="27">
        <f>D66</f>
        <v>5653.03</v>
      </c>
      <c r="F66" s="27">
        <v>7097.52</v>
      </c>
      <c r="G66" s="27">
        <v>6260.79</v>
      </c>
      <c r="H66" s="27">
        <v>6308.39</v>
      </c>
      <c r="I66" s="49" t="s">
        <v>217</v>
      </c>
      <c r="J66" s="49" t="s">
        <v>217</v>
      </c>
      <c r="K66" s="27">
        <f t="shared" ref="K66:P68" si="32">C66*1.18</f>
        <v>6287.0636000000004</v>
      </c>
      <c r="L66" s="27">
        <f t="shared" si="32"/>
        <v>6670.5753999999997</v>
      </c>
      <c r="M66" s="27">
        <f t="shared" si="32"/>
        <v>6670.5753999999997</v>
      </c>
      <c r="N66" s="27">
        <f t="shared" si="32"/>
        <v>8375.0735999999997</v>
      </c>
      <c r="O66" s="27">
        <f t="shared" si="32"/>
        <v>7387.7321999999995</v>
      </c>
      <c r="P66" s="27">
        <f t="shared" si="32"/>
        <v>7443.9002</v>
      </c>
      <c r="Q66" s="27" t="s">
        <v>146</v>
      </c>
      <c r="R66" s="27" t="s">
        <v>146</v>
      </c>
      <c r="S66" s="109" t="s">
        <v>311</v>
      </c>
      <c r="T66" s="109"/>
      <c r="U66" s="27">
        <v>4550</v>
      </c>
      <c r="V66" s="27">
        <v>4835</v>
      </c>
      <c r="W66" s="27">
        <f>U66</f>
        <v>4550</v>
      </c>
      <c r="X66" s="27">
        <f>V66</f>
        <v>4835</v>
      </c>
      <c r="Y66" s="125" t="str">
        <f>S66</f>
        <v>01.12.2015 № 355</v>
      </c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111"/>
      <c r="AN66" s="27">
        <v>26.86</v>
      </c>
      <c r="AO66" s="27">
        <v>27.72</v>
      </c>
      <c r="AP66" s="27">
        <f>AO66</f>
        <v>27.72</v>
      </c>
      <c r="AQ66" s="27">
        <v>29.09</v>
      </c>
      <c r="AR66" s="27">
        <f>AQ66</f>
        <v>29.09</v>
      </c>
      <c r="AS66" s="27">
        <v>30.07</v>
      </c>
      <c r="AT66" s="27">
        <f t="shared" ref="AT66:AY66" si="33">AN66*1.18</f>
        <v>31.694799999999997</v>
      </c>
      <c r="AU66" s="27">
        <f t="shared" si="33"/>
        <v>32.709599999999995</v>
      </c>
      <c r="AV66" s="27">
        <f t="shared" si="33"/>
        <v>32.709599999999995</v>
      </c>
      <c r="AW66" s="27">
        <f t="shared" si="33"/>
        <v>34.3262</v>
      </c>
      <c r="AX66" s="27">
        <f t="shared" si="33"/>
        <v>34.3262</v>
      </c>
      <c r="AY66" s="27">
        <f t="shared" si="33"/>
        <v>35.482599999999998</v>
      </c>
      <c r="AZ66" s="110" t="str">
        <f>S66</f>
        <v>01.12.2015 № 355</v>
      </c>
      <c r="BA66" s="12"/>
      <c r="BB66" s="103"/>
      <c r="BC66" s="27">
        <v>5328.02</v>
      </c>
      <c r="BD66" s="27">
        <v>26.86</v>
      </c>
      <c r="BE66" s="27">
        <v>4550</v>
      </c>
      <c r="BF66" s="27">
        <v>31.69</v>
      </c>
      <c r="BG66" s="115"/>
      <c r="BH66" s="115"/>
      <c r="BI66" s="115"/>
      <c r="BJ66" s="115"/>
      <c r="BK66" s="116"/>
      <c r="BL66" s="116"/>
      <c r="BM66" s="116"/>
      <c r="BN66" s="116"/>
      <c r="BO66" s="110" t="s">
        <v>312</v>
      </c>
      <c r="BP66" s="117"/>
      <c r="BQ66" s="27">
        <v>5653.03</v>
      </c>
      <c r="BR66" s="27">
        <v>27.72</v>
      </c>
      <c r="BS66" s="27">
        <v>4835</v>
      </c>
      <c r="BT66" s="27">
        <v>32.71</v>
      </c>
      <c r="BU66" s="115"/>
      <c r="BV66" s="115"/>
      <c r="BW66" s="115"/>
      <c r="BX66" s="115"/>
      <c r="BY66" s="119">
        <v>6.5100000000000005E-2</v>
      </c>
      <c r="BZ66" s="128">
        <v>315.89999999999998</v>
      </c>
      <c r="CA66" s="116"/>
      <c r="CB66" s="116"/>
      <c r="CC66" s="110" t="s">
        <v>312</v>
      </c>
      <c r="CD66" s="117"/>
      <c r="CE66" s="27">
        <f>BQ66</f>
        <v>5653.03</v>
      </c>
      <c r="CF66" s="27">
        <f>BR66</f>
        <v>27.72</v>
      </c>
      <c r="CG66" s="27" t="s">
        <v>146</v>
      </c>
      <c r="CH66" s="27">
        <f>BT66</f>
        <v>32.71</v>
      </c>
      <c r="CI66" s="27">
        <v>6144.73</v>
      </c>
      <c r="CJ66" s="27">
        <v>29.09</v>
      </c>
      <c r="CK66" s="27" t="s">
        <v>146</v>
      </c>
      <c r="CL66" s="27">
        <v>34.33</v>
      </c>
      <c r="CM66" s="27">
        <v>7081.46</v>
      </c>
      <c r="CN66" s="27">
        <v>29.09</v>
      </c>
      <c r="CO66" s="27" t="s">
        <v>146</v>
      </c>
      <c r="CP66" s="27">
        <v>34.33</v>
      </c>
      <c r="CQ66" s="27">
        <v>4477.5200000000004</v>
      </c>
      <c r="CR66" s="27">
        <v>30.07</v>
      </c>
      <c r="CS66" s="27" t="s">
        <v>146</v>
      </c>
      <c r="CT66" s="27">
        <v>35.479999999999997</v>
      </c>
      <c r="CU66" s="110" t="str">
        <f>AZ66</f>
        <v>01.12.2015 № 355</v>
      </c>
      <c r="CV66" s="12"/>
      <c r="CW66" s="103"/>
      <c r="CX66" s="27"/>
      <c r="CY66" s="27"/>
      <c r="CZ66" s="27"/>
      <c r="DA66" s="27"/>
      <c r="DB66" s="115"/>
      <c r="DC66" s="115"/>
      <c r="DD66" s="115"/>
      <c r="DE66" s="115"/>
      <c r="DF66" s="116"/>
      <c r="DG66" s="116"/>
      <c r="DH66" s="116"/>
      <c r="DI66" s="116"/>
      <c r="DJ66" s="27"/>
      <c r="DK66" s="118"/>
      <c r="DL66" s="27"/>
      <c r="DM66" s="27"/>
      <c r="DN66" s="27"/>
      <c r="DO66" s="27"/>
      <c r="DP66" s="115"/>
      <c r="DQ66" s="115"/>
      <c r="DR66" s="115"/>
      <c r="DS66" s="115"/>
      <c r="DT66" s="116"/>
      <c r="DU66" s="116"/>
      <c r="DV66" s="116"/>
      <c r="DW66" s="116"/>
      <c r="DX66" s="36"/>
      <c r="DY66" s="106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</row>
    <row r="67" spans="1:357" s="2" customFormat="1" ht="60">
      <c r="A67" s="16"/>
      <c r="B67" s="24"/>
      <c r="C67" s="159">
        <v>5328.02</v>
      </c>
      <c r="D67" s="159">
        <v>5653.03</v>
      </c>
      <c r="E67" s="159">
        <f>D67</f>
        <v>5653.03</v>
      </c>
      <c r="F67" s="159">
        <v>5935.62</v>
      </c>
      <c r="G67" s="159">
        <f>F67</f>
        <v>5935.62</v>
      </c>
      <c r="H67" s="159">
        <v>6805.69</v>
      </c>
      <c r="I67" s="159" t="s">
        <v>217</v>
      </c>
      <c r="J67" s="159" t="s">
        <v>217</v>
      </c>
      <c r="K67" s="159">
        <f t="shared" si="32"/>
        <v>6287.0636000000004</v>
      </c>
      <c r="L67" s="159">
        <f t="shared" si="32"/>
        <v>6670.5753999999997</v>
      </c>
      <c r="M67" s="159">
        <f t="shared" si="32"/>
        <v>6670.5753999999997</v>
      </c>
      <c r="N67" s="159">
        <f t="shared" si="32"/>
        <v>7004.0315999999993</v>
      </c>
      <c r="O67" s="159">
        <f t="shared" si="32"/>
        <v>7004.0315999999993</v>
      </c>
      <c r="P67" s="159">
        <f t="shared" si="32"/>
        <v>8030.7141999999994</v>
      </c>
      <c r="Q67" s="159" t="s">
        <v>146</v>
      </c>
      <c r="R67" s="159" t="s">
        <v>146</v>
      </c>
      <c r="S67" s="109"/>
      <c r="T67" s="129" t="s">
        <v>313</v>
      </c>
      <c r="U67" s="27"/>
      <c r="V67" s="27"/>
      <c r="W67" s="27"/>
      <c r="X67" s="27"/>
      <c r="Y67" s="125"/>
      <c r="Z67" s="27"/>
      <c r="AA67" s="27"/>
      <c r="AB67" s="27"/>
      <c r="AC67" s="159">
        <v>4097</v>
      </c>
      <c r="AD67" s="159">
        <v>4350</v>
      </c>
      <c r="AE67" s="27"/>
      <c r="AF67" s="145" t="str">
        <f>T67</f>
        <v>17.12..2015 № 489</v>
      </c>
      <c r="AG67" s="27"/>
      <c r="AH67" s="27"/>
      <c r="AI67" s="27"/>
      <c r="AJ67" s="27"/>
      <c r="AK67" s="27"/>
      <c r="AL67" s="27"/>
      <c r="AM67" s="111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110"/>
      <c r="BA67" s="12"/>
      <c r="BB67" s="103"/>
      <c r="BC67" s="159">
        <v>5328.02</v>
      </c>
      <c r="BD67" s="159">
        <v>26.86</v>
      </c>
      <c r="BE67" s="159">
        <v>4097</v>
      </c>
      <c r="BF67" s="159">
        <v>31.69</v>
      </c>
      <c r="BG67" s="163"/>
      <c r="BH67" s="163"/>
      <c r="BI67" s="163"/>
      <c r="BJ67" s="163"/>
      <c r="BK67" s="119">
        <v>6.5100000000000005E-2</v>
      </c>
      <c r="BL67" s="128">
        <v>298.39999999999998</v>
      </c>
      <c r="BM67" s="128"/>
      <c r="BN67" s="128"/>
      <c r="BO67" s="110"/>
      <c r="BP67" s="129" t="s">
        <v>314</v>
      </c>
      <c r="BQ67" s="159">
        <v>5653.03</v>
      </c>
      <c r="BR67" s="159">
        <v>27.72</v>
      </c>
      <c r="BS67" s="159">
        <v>4350</v>
      </c>
      <c r="BT67" s="159">
        <v>32.71</v>
      </c>
      <c r="BU67" s="163"/>
      <c r="BV67" s="163"/>
      <c r="BW67" s="163"/>
      <c r="BX67" s="163"/>
      <c r="BY67" s="128"/>
      <c r="BZ67" s="128"/>
      <c r="CA67" s="128"/>
      <c r="CB67" s="128"/>
      <c r="CC67" s="110"/>
      <c r="CD67" s="129" t="s">
        <v>314</v>
      </c>
      <c r="CE67" s="159">
        <f>BQ67</f>
        <v>5653.03</v>
      </c>
      <c r="CF67" s="159">
        <f>BR67</f>
        <v>27.72</v>
      </c>
      <c r="CG67" s="159" t="s">
        <v>146</v>
      </c>
      <c r="CH67" s="159">
        <f>BT67</f>
        <v>32.71</v>
      </c>
      <c r="CI67" s="159">
        <v>5935.62</v>
      </c>
      <c r="CJ67" s="159">
        <v>29.09</v>
      </c>
      <c r="CK67" s="159" t="s">
        <v>146</v>
      </c>
      <c r="CL67" s="159">
        <v>34.33</v>
      </c>
      <c r="CM67" s="159">
        <f>CI67</f>
        <v>5935.62</v>
      </c>
      <c r="CN67" s="159">
        <v>29.09</v>
      </c>
      <c r="CO67" s="159" t="s">
        <v>146</v>
      </c>
      <c r="CP67" s="159">
        <v>34.33</v>
      </c>
      <c r="CQ67" s="159">
        <v>6805.69</v>
      </c>
      <c r="CR67" s="159">
        <v>30.07</v>
      </c>
      <c r="CS67" s="159" t="s">
        <v>146</v>
      </c>
      <c r="CT67" s="159">
        <v>35.479999999999997</v>
      </c>
      <c r="CU67" s="110"/>
      <c r="CV67" s="145" t="str">
        <f>T67</f>
        <v>17.12..2015 № 489</v>
      </c>
      <c r="CW67" s="103"/>
      <c r="CX67" s="27"/>
      <c r="CY67" s="27"/>
      <c r="CZ67" s="27"/>
      <c r="DA67" s="27"/>
      <c r="DB67" s="115"/>
      <c r="DC67" s="115"/>
      <c r="DD67" s="115"/>
      <c r="DE67" s="115"/>
      <c r="DF67" s="116"/>
      <c r="DG67" s="116"/>
      <c r="DH67" s="116"/>
      <c r="DI67" s="116"/>
      <c r="DJ67" s="27"/>
      <c r="DK67" s="118"/>
      <c r="DL67" s="27"/>
      <c r="DM67" s="27"/>
      <c r="DN67" s="27"/>
      <c r="DO67" s="27"/>
      <c r="DP67" s="115"/>
      <c r="DQ67" s="115"/>
      <c r="DR67" s="115"/>
      <c r="DS67" s="115"/>
      <c r="DT67" s="116"/>
      <c r="DU67" s="116"/>
      <c r="DV67" s="116"/>
      <c r="DW67" s="116"/>
      <c r="DX67" s="36"/>
      <c r="DY67" s="106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</row>
    <row r="68" spans="1:357" s="2" customFormat="1" ht="45">
      <c r="A68" s="16" t="s">
        <v>10</v>
      </c>
      <c r="B68" s="62" t="s">
        <v>315</v>
      </c>
      <c r="C68" s="27">
        <f>C64</f>
        <v>9921.5499999999993</v>
      </c>
      <c r="D68" s="27">
        <f t="shared" ref="D68:J68" si="34">D64</f>
        <v>10583.5</v>
      </c>
      <c r="E68" s="27">
        <f t="shared" si="34"/>
        <v>10569.79</v>
      </c>
      <c r="F68" s="27">
        <f t="shared" si="34"/>
        <v>10974.34</v>
      </c>
      <c r="G68" s="27">
        <f t="shared" si="34"/>
        <v>10967.48</v>
      </c>
      <c r="H68" s="27">
        <f t="shared" si="34"/>
        <v>11779.58</v>
      </c>
      <c r="I68" s="27" t="str">
        <f t="shared" si="34"/>
        <v>-</v>
      </c>
      <c r="J68" s="27" t="str">
        <f t="shared" si="34"/>
        <v>-</v>
      </c>
      <c r="K68" s="27">
        <f t="shared" si="32"/>
        <v>11707.428999999998</v>
      </c>
      <c r="L68" s="27">
        <f t="shared" si="32"/>
        <v>12488.529999999999</v>
      </c>
      <c r="M68" s="27">
        <f t="shared" si="32"/>
        <v>12472.352200000001</v>
      </c>
      <c r="N68" s="27">
        <f t="shared" si="32"/>
        <v>12949.7212</v>
      </c>
      <c r="O68" s="27">
        <f t="shared" si="32"/>
        <v>12941.626399999999</v>
      </c>
      <c r="P68" s="27">
        <f t="shared" si="32"/>
        <v>13899.904399999999</v>
      </c>
      <c r="Q68" s="27" t="s">
        <v>146</v>
      </c>
      <c r="R68" s="27" t="s">
        <v>146</v>
      </c>
      <c r="S68" s="109" t="s">
        <v>262</v>
      </c>
      <c r="T68" s="109"/>
      <c r="U68" s="27">
        <v>4530</v>
      </c>
      <c r="V68" s="27">
        <v>4810</v>
      </c>
      <c r="W68" s="27">
        <f>U68</f>
        <v>4530</v>
      </c>
      <c r="X68" s="27">
        <f>V68</f>
        <v>4810</v>
      </c>
      <c r="Y68" s="125" t="str">
        <f>S68</f>
        <v>01.12.2015 № 377</v>
      </c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111"/>
      <c r="AN68" s="27">
        <v>65.400000000000006</v>
      </c>
      <c r="AO68" s="27">
        <v>66.53</v>
      </c>
      <c r="AP68" s="27">
        <f>AO68</f>
        <v>66.53</v>
      </c>
      <c r="AQ68" s="27">
        <v>67.33</v>
      </c>
      <c r="AR68" s="27">
        <f>AQ68</f>
        <v>67.33</v>
      </c>
      <c r="AS68" s="27">
        <v>68.17</v>
      </c>
      <c r="AT68" s="27">
        <v>20</v>
      </c>
      <c r="AU68" s="112">
        <v>21</v>
      </c>
      <c r="AV68" s="112" t="s">
        <v>146</v>
      </c>
      <c r="AW68" s="112" t="s">
        <v>146</v>
      </c>
      <c r="AX68" s="112" t="s">
        <v>146</v>
      </c>
      <c r="AY68" s="112" t="s">
        <v>146</v>
      </c>
      <c r="AZ68" s="110" t="str">
        <f>S68</f>
        <v>01.12.2015 № 377</v>
      </c>
      <c r="BA68" s="12"/>
      <c r="BB68" s="103"/>
      <c r="BC68" s="27">
        <v>9921.5499999999993</v>
      </c>
      <c r="BD68" s="27">
        <v>65.400000000000006</v>
      </c>
      <c r="BE68" s="27">
        <v>4530</v>
      </c>
      <c r="BF68" s="27">
        <v>20</v>
      </c>
      <c r="BG68" s="115"/>
      <c r="BH68" s="115"/>
      <c r="BI68" s="115"/>
      <c r="BJ68" s="115"/>
      <c r="BK68" s="119">
        <v>6.3500000000000001E-2</v>
      </c>
      <c r="BL68" s="128">
        <f>BE68*BK68+BF68</f>
        <v>307.65500000000003</v>
      </c>
      <c r="BM68" s="116"/>
      <c r="BN68" s="116"/>
      <c r="BO68" s="110" t="s">
        <v>262</v>
      </c>
      <c r="BP68" s="129" t="s">
        <v>279</v>
      </c>
      <c r="BQ68" s="27">
        <f t="shared" ref="BQ68:CU68" si="35">BQ64</f>
        <v>10583.5</v>
      </c>
      <c r="BR68" s="27">
        <v>66.53</v>
      </c>
      <c r="BS68" s="27">
        <v>4810</v>
      </c>
      <c r="BT68" s="27">
        <v>21</v>
      </c>
      <c r="BU68" s="115"/>
      <c r="BV68" s="115"/>
      <c r="BW68" s="115"/>
      <c r="BX68" s="115"/>
      <c r="BY68" s="119">
        <v>6.3500000000000001E-2</v>
      </c>
      <c r="BZ68" s="128">
        <v>326.435</v>
      </c>
      <c r="CA68" s="116"/>
      <c r="CB68" s="116"/>
      <c r="CC68" s="110" t="s">
        <v>262</v>
      </c>
      <c r="CD68" s="129" t="s">
        <v>279</v>
      </c>
      <c r="CE68" s="27">
        <f t="shared" si="35"/>
        <v>10569.79</v>
      </c>
      <c r="CF68" s="27">
        <v>66.53</v>
      </c>
      <c r="CG68" s="27" t="str">
        <f t="shared" si="35"/>
        <v>-</v>
      </c>
      <c r="CH68" s="27" t="s">
        <v>146</v>
      </c>
      <c r="CI68" s="27">
        <f t="shared" si="35"/>
        <v>10974.34</v>
      </c>
      <c r="CJ68" s="27">
        <v>67.33</v>
      </c>
      <c r="CK68" s="27" t="str">
        <f t="shared" si="35"/>
        <v>-</v>
      </c>
      <c r="CL68" s="27" t="s">
        <v>146</v>
      </c>
      <c r="CM68" s="27">
        <f t="shared" si="35"/>
        <v>10967.48</v>
      </c>
      <c r="CN68" s="27">
        <v>67.33</v>
      </c>
      <c r="CO68" s="27" t="str">
        <f t="shared" si="35"/>
        <v>-</v>
      </c>
      <c r="CP68" s="27" t="s">
        <v>146</v>
      </c>
      <c r="CQ68" s="27">
        <f t="shared" si="35"/>
        <v>11779.58</v>
      </c>
      <c r="CR68" s="27">
        <v>68.17</v>
      </c>
      <c r="CS68" s="27" t="str">
        <f t="shared" si="35"/>
        <v>-</v>
      </c>
      <c r="CT68" s="27" t="s">
        <v>146</v>
      </c>
      <c r="CU68" s="110" t="str">
        <f t="shared" si="35"/>
        <v>01.12.2015 № 377</v>
      </c>
      <c r="CV68" s="12"/>
      <c r="CW68" s="103"/>
      <c r="CX68" s="27"/>
      <c r="CY68" s="27"/>
      <c r="CZ68" s="27"/>
      <c r="DA68" s="27"/>
      <c r="DB68" s="115"/>
      <c r="DC68" s="115"/>
      <c r="DD68" s="115"/>
      <c r="DE68" s="115"/>
      <c r="DF68" s="116"/>
      <c r="DG68" s="116"/>
      <c r="DH68" s="116"/>
      <c r="DI68" s="116"/>
      <c r="DJ68" s="27"/>
      <c r="DK68" s="118"/>
      <c r="DL68" s="27"/>
      <c r="DM68" s="27"/>
      <c r="DN68" s="27"/>
      <c r="DO68" s="27"/>
      <c r="DP68" s="115"/>
      <c r="DQ68" s="115"/>
      <c r="DR68" s="115"/>
      <c r="DS68" s="115"/>
      <c r="DT68" s="116"/>
      <c r="DU68" s="116"/>
      <c r="DV68" s="116"/>
      <c r="DW68" s="116"/>
      <c r="DX68" s="36"/>
      <c r="DY68" s="106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  <c r="MN68" s="53"/>
      <c r="MO68" s="53"/>
      <c r="MP68" s="53"/>
      <c r="MQ68" s="53"/>
      <c r="MR68" s="53"/>
    </row>
    <row r="69" spans="1:357" s="2" customFormat="1" ht="18.75">
      <c r="A69" s="189" t="s">
        <v>53</v>
      </c>
      <c r="B69" s="174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134"/>
      <c r="T69" s="134"/>
      <c r="U69" s="49"/>
      <c r="V69" s="49"/>
      <c r="W69" s="49"/>
      <c r="X69" s="49"/>
      <c r="Y69" s="125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135"/>
      <c r="AN69" s="49"/>
      <c r="AO69" s="49"/>
      <c r="AP69" s="49"/>
      <c r="AQ69" s="49"/>
      <c r="AR69" s="49"/>
      <c r="AS69" s="49"/>
      <c r="AT69" s="49"/>
      <c r="AU69" s="173"/>
      <c r="AV69" s="173"/>
      <c r="AW69" s="173"/>
      <c r="AX69" s="173"/>
      <c r="AY69" s="173"/>
      <c r="AZ69" s="176"/>
      <c r="BA69" s="190"/>
      <c r="BB69" s="175"/>
      <c r="BC69" s="49"/>
      <c r="BD69" s="49"/>
      <c r="BE69" s="49"/>
      <c r="BF69" s="49"/>
      <c r="BG69" s="138"/>
      <c r="BH69" s="138"/>
      <c r="BI69" s="138"/>
      <c r="BJ69" s="138"/>
      <c r="BK69" s="139"/>
      <c r="BL69" s="139"/>
      <c r="BM69" s="139"/>
      <c r="BN69" s="139"/>
      <c r="BO69" s="49"/>
      <c r="BP69" s="142"/>
      <c r="BQ69" s="49"/>
      <c r="BR69" s="49"/>
      <c r="BS69" s="49"/>
      <c r="BT69" s="49"/>
      <c r="BU69" s="138"/>
      <c r="BV69" s="138"/>
      <c r="BW69" s="138"/>
      <c r="BX69" s="138"/>
      <c r="BY69" s="139"/>
      <c r="BZ69" s="139"/>
      <c r="CA69" s="139"/>
      <c r="CB69" s="139"/>
      <c r="CC69" s="49"/>
      <c r="CD69" s="142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176"/>
      <c r="CV69" s="190"/>
      <c r="CW69" s="175"/>
      <c r="CX69" s="49"/>
      <c r="CY69" s="49"/>
      <c r="CZ69" s="49"/>
      <c r="DA69" s="49"/>
      <c r="DB69" s="138"/>
      <c r="DC69" s="138"/>
      <c r="DD69" s="138"/>
      <c r="DE69" s="138"/>
      <c r="DF69" s="139"/>
      <c r="DG69" s="139"/>
      <c r="DH69" s="139"/>
      <c r="DI69" s="139"/>
      <c r="DJ69" s="49"/>
      <c r="DK69" s="142"/>
      <c r="DL69" s="49"/>
      <c r="DM69" s="49"/>
      <c r="DN69" s="49"/>
      <c r="DO69" s="49"/>
      <c r="DP69" s="138"/>
      <c r="DQ69" s="138"/>
      <c r="DR69" s="138"/>
      <c r="DS69" s="138"/>
      <c r="DT69" s="139"/>
      <c r="DU69" s="139"/>
      <c r="DV69" s="139"/>
      <c r="DW69" s="139"/>
      <c r="DX69" s="176"/>
      <c r="DY69" s="191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</row>
    <row r="70" spans="1:357" s="2" customFormat="1">
      <c r="A70" s="173" t="s">
        <v>9</v>
      </c>
      <c r="B70" s="174" t="s">
        <v>159</v>
      </c>
      <c r="C70" s="49">
        <v>6466.03</v>
      </c>
      <c r="D70" s="49">
        <v>7474.73</v>
      </c>
      <c r="E70" s="49">
        <f>D70</f>
        <v>7474.73</v>
      </c>
      <c r="F70" s="49">
        <v>12624.16</v>
      </c>
      <c r="G70" s="49">
        <v>7726.14</v>
      </c>
      <c r="H70" s="49">
        <v>7764.88</v>
      </c>
      <c r="I70" s="49" t="s">
        <v>217</v>
      </c>
      <c r="J70" s="49" t="s">
        <v>217</v>
      </c>
      <c r="K70" s="27">
        <f t="shared" ref="K70:P72" si="36">C70*1.18</f>
        <v>7629.915399999999</v>
      </c>
      <c r="L70" s="27">
        <f t="shared" si="36"/>
        <v>8820.1813999999995</v>
      </c>
      <c r="M70" s="27">
        <f t="shared" si="36"/>
        <v>8820.1813999999995</v>
      </c>
      <c r="N70" s="27">
        <f t="shared" si="36"/>
        <v>14896.5088</v>
      </c>
      <c r="O70" s="27">
        <f t="shared" si="36"/>
        <v>9116.8451999999997</v>
      </c>
      <c r="P70" s="27">
        <f t="shared" si="36"/>
        <v>9162.5583999999999</v>
      </c>
      <c r="Q70" s="27" t="s">
        <v>146</v>
      </c>
      <c r="R70" s="27" t="s">
        <v>146</v>
      </c>
      <c r="S70" s="109" t="s">
        <v>316</v>
      </c>
      <c r="T70" s="134"/>
      <c r="U70" s="49">
        <v>4425</v>
      </c>
      <c r="V70" s="49">
        <v>4675</v>
      </c>
      <c r="W70" s="27">
        <f>U70</f>
        <v>4425</v>
      </c>
      <c r="X70" s="27">
        <f>V70</f>
        <v>4675</v>
      </c>
      <c r="Y70" s="125" t="str">
        <f>S70</f>
        <v>01.12.2015 № 356</v>
      </c>
      <c r="Z70" s="49"/>
      <c r="AA70" s="49"/>
      <c r="AB70" s="49"/>
      <c r="AC70" s="159"/>
      <c r="AD70" s="159"/>
      <c r="AE70" s="49"/>
      <c r="AF70" s="49"/>
      <c r="AG70" s="49"/>
      <c r="AH70" s="49"/>
      <c r="AI70" s="49"/>
      <c r="AJ70" s="49"/>
      <c r="AK70" s="49"/>
      <c r="AL70" s="49"/>
      <c r="AM70" s="135"/>
      <c r="AN70" s="49">
        <v>23.36</v>
      </c>
      <c r="AO70" s="49">
        <v>25.13</v>
      </c>
      <c r="AP70" s="49">
        <f>AO70</f>
        <v>25.13</v>
      </c>
      <c r="AQ70" s="49">
        <v>26.79</v>
      </c>
      <c r="AR70" s="49">
        <f>AQ70</f>
        <v>26.79</v>
      </c>
      <c r="AS70" s="49">
        <v>28.58</v>
      </c>
      <c r="AT70" s="49">
        <f t="shared" ref="AT70:AY70" si="37">AN70*1.18</f>
        <v>27.564799999999998</v>
      </c>
      <c r="AU70" s="49">
        <f t="shared" si="37"/>
        <v>29.653399999999998</v>
      </c>
      <c r="AV70" s="49">
        <f t="shared" si="37"/>
        <v>29.653399999999998</v>
      </c>
      <c r="AW70" s="49">
        <f t="shared" si="37"/>
        <v>31.612199999999998</v>
      </c>
      <c r="AX70" s="49">
        <f t="shared" si="37"/>
        <v>31.612199999999998</v>
      </c>
      <c r="AY70" s="49">
        <f t="shared" si="37"/>
        <v>33.724399999999996</v>
      </c>
      <c r="AZ70" s="110" t="str">
        <f>S70</f>
        <v>01.12.2015 № 356</v>
      </c>
      <c r="BA70" s="190"/>
      <c r="BB70" s="175"/>
      <c r="BC70" s="49">
        <v>6466.03</v>
      </c>
      <c r="BD70" s="49">
        <v>23.36</v>
      </c>
      <c r="BE70" s="49">
        <v>4425</v>
      </c>
      <c r="BF70" s="49">
        <v>27.56</v>
      </c>
      <c r="BG70" s="138"/>
      <c r="BH70" s="138"/>
      <c r="BI70" s="138"/>
      <c r="BJ70" s="138"/>
      <c r="BK70" s="139"/>
      <c r="BL70" s="139"/>
      <c r="BM70" s="139"/>
      <c r="BN70" s="139"/>
      <c r="BO70" s="110" t="s">
        <v>317</v>
      </c>
      <c r="BP70" s="117"/>
      <c r="BQ70" s="49">
        <v>7474.73</v>
      </c>
      <c r="BR70" s="49">
        <v>25.13</v>
      </c>
      <c r="BS70" s="49">
        <v>4675</v>
      </c>
      <c r="BT70" s="49">
        <v>29.65</v>
      </c>
      <c r="BU70" s="138"/>
      <c r="BV70" s="138"/>
      <c r="BW70" s="138"/>
      <c r="BX70" s="138"/>
      <c r="BY70" s="139"/>
      <c r="BZ70" s="139"/>
      <c r="CA70" s="139"/>
      <c r="CB70" s="139"/>
      <c r="CC70" s="110" t="s">
        <v>317</v>
      </c>
      <c r="CD70" s="117"/>
      <c r="CE70" s="49">
        <f t="shared" ref="CE70:CF72" si="38">BQ70</f>
        <v>7474.73</v>
      </c>
      <c r="CF70" s="49">
        <f t="shared" si="38"/>
        <v>25.13</v>
      </c>
      <c r="CG70" s="49" t="s">
        <v>146</v>
      </c>
      <c r="CH70" s="49">
        <f>BT70</f>
        <v>29.65</v>
      </c>
      <c r="CI70" s="49">
        <v>12624.16</v>
      </c>
      <c r="CJ70" s="49">
        <v>26.79</v>
      </c>
      <c r="CK70" s="49" t="s">
        <v>146</v>
      </c>
      <c r="CL70" s="49">
        <v>31.61</v>
      </c>
      <c r="CM70" s="49">
        <v>7726.14</v>
      </c>
      <c r="CN70" s="49">
        <v>26.79</v>
      </c>
      <c r="CO70" s="49" t="s">
        <v>146</v>
      </c>
      <c r="CP70" s="49">
        <v>31.61</v>
      </c>
      <c r="CQ70" s="49">
        <v>7764.88</v>
      </c>
      <c r="CR70" s="49">
        <v>28.58</v>
      </c>
      <c r="CS70" s="49" t="s">
        <v>146</v>
      </c>
      <c r="CT70" s="49">
        <v>33.72</v>
      </c>
      <c r="CU70" s="110" t="str">
        <f>AZ70</f>
        <v>01.12.2015 № 356</v>
      </c>
      <c r="CV70" s="190"/>
      <c r="CW70" s="175"/>
      <c r="CX70" s="49"/>
      <c r="CY70" s="49"/>
      <c r="CZ70" s="49"/>
      <c r="DA70" s="49"/>
      <c r="DB70" s="138"/>
      <c r="DC70" s="138"/>
      <c r="DD70" s="138"/>
      <c r="DE70" s="138"/>
      <c r="DF70" s="139"/>
      <c r="DG70" s="139"/>
      <c r="DH70" s="139"/>
      <c r="DI70" s="139"/>
      <c r="DJ70" s="49"/>
      <c r="DK70" s="142"/>
      <c r="DL70" s="49"/>
      <c r="DM70" s="49"/>
      <c r="DN70" s="49"/>
      <c r="DO70" s="49"/>
      <c r="DP70" s="138"/>
      <c r="DQ70" s="138"/>
      <c r="DR70" s="138"/>
      <c r="DS70" s="138"/>
      <c r="DT70" s="139"/>
      <c r="DU70" s="139"/>
      <c r="DV70" s="139"/>
      <c r="DW70" s="139"/>
      <c r="DX70" s="176"/>
      <c r="DY70" s="191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  <c r="MN70" s="53"/>
      <c r="MO70" s="53"/>
      <c r="MP70" s="53"/>
      <c r="MQ70" s="53"/>
      <c r="MR70" s="53"/>
    </row>
    <row r="71" spans="1:357" s="2" customFormat="1" ht="60">
      <c r="A71" s="173"/>
      <c r="B71" s="174"/>
      <c r="C71" s="159">
        <v>6466.03</v>
      </c>
      <c r="D71" s="159">
        <v>7474.73</v>
      </c>
      <c r="E71" s="159">
        <f>D71</f>
        <v>7474.73</v>
      </c>
      <c r="F71" s="159">
        <v>7848.48</v>
      </c>
      <c r="G71" s="159">
        <v>7718.56</v>
      </c>
      <c r="H71" s="159">
        <v>7795.37</v>
      </c>
      <c r="I71" s="159" t="s">
        <v>217</v>
      </c>
      <c r="J71" s="159" t="s">
        <v>217</v>
      </c>
      <c r="K71" s="159">
        <f t="shared" si="36"/>
        <v>7629.915399999999</v>
      </c>
      <c r="L71" s="159">
        <f t="shared" si="36"/>
        <v>8820.1813999999995</v>
      </c>
      <c r="M71" s="159">
        <f t="shared" si="36"/>
        <v>8820.1813999999995</v>
      </c>
      <c r="N71" s="159">
        <f t="shared" si="36"/>
        <v>9261.2063999999991</v>
      </c>
      <c r="O71" s="159">
        <f t="shared" si="36"/>
        <v>9107.9007999999994</v>
      </c>
      <c r="P71" s="159">
        <f t="shared" si="36"/>
        <v>9198.5365999999995</v>
      </c>
      <c r="Q71" s="159" t="s">
        <v>146</v>
      </c>
      <c r="R71" s="159" t="s">
        <v>146</v>
      </c>
      <c r="S71" s="109"/>
      <c r="T71" s="129" t="s">
        <v>318</v>
      </c>
      <c r="U71" s="49"/>
      <c r="V71" s="49"/>
      <c r="W71" s="27"/>
      <c r="X71" s="27"/>
      <c r="Y71" s="125"/>
      <c r="Z71" s="49"/>
      <c r="AA71" s="49"/>
      <c r="AB71" s="49"/>
      <c r="AC71" s="159">
        <v>3878</v>
      </c>
      <c r="AD71" s="159">
        <v>4080</v>
      </c>
      <c r="AE71" s="49"/>
      <c r="AF71" s="145" t="str">
        <f>T71</f>
        <v>17.12.2015 № 490</v>
      </c>
      <c r="AG71" s="49"/>
      <c r="AH71" s="49"/>
      <c r="AI71" s="49"/>
      <c r="AJ71" s="49"/>
      <c r="AK71" s="49"/>
      <c r="AL71" s="49"/>
      <c r="AM71" s="135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110"/>
      <c r="BA71" s="190"/>
      <c r="BB71" s="175"/>
      <c r="BC71" s="159">
        <v>6466.03</v>
      </c>
      <c r="BD71" s="159">
        <v>23.36</v>
      </c>
      <c r="BE71" s="159">
        <v>3878</v>
      </c>
      <c r="BF71" s="159">
        <v>27.56</v>
      </c>
      <c r="BG71" s="163"/>
      <c r="BH71" s="163"/>
      <c r="BI71" s="163"/>
      <c r="BJ71" s="163"/>
      <c r="BK71" s="119">
        <v>6.1699999999999998E-2</v>
      </c>
      <c r="BL71" s="128">
        <v>266.83</v>
      </c>
      <c r="BM71" s="119">
        <v>5.6899999999999999E-2</v>
      </c>
      <c r="BN71" s="128">
        <v>248.22</v>
      </c>
      <c r="BO71" s="110"/>
      <c r="BP71" s="129" t="s">
        <v>319</v>
      </c>
      <c r="BQ71" s="159">
        <v>7474.73</v>
      </c>
      <c r="BR71" s="159">
        <v>25.13</v>
      </c>
      <c r="BS71" s="159">
        <v>4080</v>
      </c>
      <c r="BT71" s="159">
        <v>29.65</v>
      </c>
      <c r="BU71" s="163"/>
      <c r="BV71" s="163"/>
      <c r="BW71" s="163"/>
      <c r="BX71" s="163"/>
      <c r="BY71" s="119">
        <v>6.1699999999999998E-2</v>
      </c>
      <c r="BZ71" s="128">
        <v>266.83</v>
      </c>
      <c r="CA71" s="119">
        <v>5.6899999999999999E-2</v>
      </c>
      <c r="CB71" s="128">
        <v>248.22</v>
      </c>
      <c r="CC71" s="110"/>
      <c r="CD71" s="129" t="s">
        <v>319</v>
      </c>
      <c r="CE71" s="159">
        <f t="shared" si="38"/>
        <v>7474.73</v>
      </c>
      <c r="CF71" s="159">
        <f t="shared" si="38"/>
        <v>25.13</v>
      </c>
      <c r="CG71" s="159" t="s">
        <v>146</v>
      </c>
      <c r="CH71" s="159">
        <f>BT71</f>
        <v>29.65</v>
      </c>
      <c r="CI71" s="159">
        <v>7848.48</v>
      </c>
      <c r="CJ71" s="159">
        <v>26.79</v>
      </c>
      <c r="CK71" s="159" t="s">
        <v>146</v>
      </c>
      <c r="CL71" s="159">
        <v>31.61</v>
      </c>
      <c r="CM71" s="159">
        <v>7718.56</v>
      </c>
      <c r="CN71" s="159">
        <v>26.79</v>
      </c>
      <c r="CO71" s="159" t="s">
        <v>146</v>
      </c>
      <c r="CP71" s="159">
        <v>31.61</v>
      </c>
      <c r="CQ71" s="159">
        <v>7795.37</v>
      </c>
      <c r="CR71" s="159">
        <v>28.58</v>
      </c>
      <c r="CS71" s="159" t="s">
        <v>146</v>
      </c>
      <c r="CT71" s="159">
        <v>33.72</v>
      </c>
      <c r="CU71" s="110"/>
      <c r="CV71" s="145" t="str">
        <f>T71</f>
        <v>17.12.2015 № 490</v>
      </c>
      <c r="CW71" s="175"/>
      <c r="CX71" s="49"/>
      <c r="CY71" s="49"/>
      <c r="CZ71" s="49"/>
      <c r="DA71" s="49"/>
      <c r="DB71" s="138"/>
      <c r="DC71" s="138"/>
      <c r="DD71" s="138"/>
      <c r="DE71" s="138"/>
      <c r="DF71" s="139"/>
      <c r="DG71" s="139"/>
      <c r="DH71" s="139"/>
      <c r="DI71" s="139"/>
      <c r="DJ71" s="49"/>
      <c r="DK71" s="142"/>
      <c r="DL71" s="49"/>
      <c r="DM71" s="49"/>
      <c r="DN71" s="49"/>
      <c r="DO71" s="49"/>
      <c r="DP71" s="138"/>
      <c r="DQ71" s="138"/>
      <c r="DR71" s="138"/>
      <c r="DS71" s="138"/>
      <c r="DT71" s="139"/>
      <c r="DU71" s="139"/>
      <c r="DV71" s="139"/>
      <c r="DW71" s="139"/>
      <c r="DX71" s="176"/>
      <c r="DY71" s="191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</row>
    <row r="72" spans="1:357" s="2" customFormat="1" ht="45">
      <c r="A72" s="173" t="s">
        <v>10</v>
      </c>
      <c r="B72" s="174" t="s">
        <v>103</v>
      </c>
      <c r="C72" s="49">
        <v>9380</v>
      </c>
      <c r="D72" s="49">
        <v>9921.64</v>
      </c>
      <c r="E72" s="49">
        <f>D72</f>
        <v>9921.64</v>
      </c>
      <c r="F72" s="49">
        <v>10526.2</v>
      </c>
      <c r="G72" s="49">
        <f>F72</f>
        <v>10526.2</v>
      </c>
      <c r="H72" s="49">
        <v>11083.91</v>
      </c>
      <c r="I72" s="49" t="s">
        <v>217</v>
      </c>
      <c r="J72" s="49" t="s">
        <v>217</v>
      </c>
      <c r="K72" s="27">
        <f t="shared" si="36"/>
        <v>11068.4</v>
      </c>
      <c r="L72" s="27">
        <f t="shared" si="36"/>
        <v>11707.535199999998</v>
      </c>
      <c r="M72" s="27">
        <f t="shared" si="36"/>
        <v>11707.535199999998</v>
      </c>
      <c r="N72" s="27">
        <f t="shared" si="36"/>
        <v>12420.916000000001</v>
      </c>
      <c r="O72" s="27">
        <f t="shared" si="36"/>
        <v>12420.916000000001</v>
      </c>
      <c r="P72" s="27">
        <f t="shared" si="36"/>
        <v>13079.013799999999</v>
      </c>
      <c r="Q72" s="49" t="s">
        <v>217</v>
      </c>
      <c r="R72" s="49" t="s">
        <v>217</v>
      </c>
      <c r="S72" s="125" t="s">
        <v>320</v>
      </c>
      <c r="T72" s="134"/>
      <c r="U72" s="49">
        <v>4425</v>
      </c>
      <c r="V72" s="49">
        <v>4680</v>
      </c>
      <c r="W72" s="49">
        <f>U72</f>
        <v>4425</v>
      </c>
      <c r="X72" s="49">
        <f>V72</f>
        <v>4680</v>
      </c>
      <c r="Y72" s="125" t="s">
        <v>321</v>
      </c>
      <c r="Z72" s="145" t="s">
        <v>321</v>
      </c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35"/>
      <c r="AN72" s="49">
        <v>23.44</v>
      </c>
      <c r="AO72" s="49">
        <v>25.31</v>
      </c>
      <c r="AP72" s="49">
        <f>AO72</f>
        <v>25.31</v>
      </c>
      <c r="AQ72" s="49">
        <v>26.92</v>
      </c>
      <c r="AR72" s="49">
        <f>AQ72</f>
        <v>26.92</v>
      </c>
      <c r="AS72" s="49">
        <v>28.58</v>
      </c>
      <c r="AT72" s="49">
        <f t="shared" ref="AT72:AY72" si="39">AN72*1.18</f>
        <v>27.659199999999998</v>
      </c>
      <c r="AU72" s="49">
        <f t="shared" si="39"/>
        <v>29.865799999999997</v>
      </c>
      <c r="AV72" s="49">
        <f t="shared" si="39"/>
        <v>29.865799999999997</v>
      </c>
      <c r="AW72" s="49">
        <f t="shared" si="39"/>
        <v>31.765599999999999</v>
      </c>
      <c r="AX72" s="49">
        <f t="shared" si="39"/>
        <v>31.765599999999999</v>
      </c>
      <c r="AY72" s="49">
        <f t="shared" si="39"/>
        <v>33.724399999999996</v>
      </c>
      <c r="AZ72" s="176" t="s">
        <v>322</v>
      </c>
      <c r="BA72" s="190"/>
      <c r="BB72" s="175"/>
      <c r="BC72" s="49">
        <v>9380</v>
      </c>
      <c r="BD72" s="49">
        <v>23.44</v>
      </c>
      <c r="BE72" s="49">
        <v>4425</v>
      </c>
      <c r="BF72" s="49">
        <v>27.66</v>
      </c>
      <c r="BG72" s="138"/>
      <c r="BH72" s="138"/>
      <c r="BI72" s="138"/>
      <c r="BJ72" s="138"/>
      <c r="BK72" s="119"/>
      <c r="BL72" s="128"/>
      <c r="BM72" s="119">
        <v>5.5599999999999997E-2</v>
      </c>
      <c r="BN72" s="128">
        <v>273.69</v>
      </c>
      <c r="BO72" s="176" t="s">
        <v>322</v>
      </c>
      <c r="BP72" s="117" t="s">
        <v>323</v>
      </c>
      <c r="BQ72" s="49">
        <v>9921.64</v>
      </c>
      <c r="BR72" s="49">
        <v>25.31</v>
      </c>
      <c r="BS72" s="49">
        <v>4680</v>
      </c>
      <c r="BT72" s="49">
        <v>29.87</v>
      </c>
      <c r="BU72" s="138"/>
      <c r="BV72" s="138"/>
      <c r="BW72" s="138"/>
      <c r="BX72" s="138"/>
      <c r="BY72" s="119"/>
      <c r="BZ72" s="128"/>
      <c r="CA72" s="119" t="str">
        <f>BO72</f>
        <v>26.11.2015 № 308</v>
      </c>
      <c r="CB72" s="128">
        <v>290.07</v>
      </c>
      <c r="CC72" s="176" t="s">
        <v>322</v>
      </c>
      <c r="CD72" s="117" t="s">
        <v>323</v>
      </c>
      <c r="CE72" s="49">
        <f t="shared" si="38"/>
        <v>9921.64</v>
      </c>
      <c r="CF72" s="49">
        <f t="shared" si="38"/>
        <v>25.31</v>
      </c>
      <c r="CG72" s="49" t="s">
        <v>146</v>
      </c>
      <c r="CH72" s="49">
        <v>29.87</v>
      </c>
      <c r="CI72" s="49">
        <v>10526.2</v>
      </c>
      <c r="CJ72" s="49">
        <v>26.92</v>
      </c>
      <c r="CK72" s="49" t="s">
        <v>146</v>
      </c>
      <c r="CL72" s="49">
        <v>31.77</v>
      </c>
      <c r="CM72" s="49">
        <f>CI72</f>
        <v>10526.2</v>
      </c>
      <c r="CN72" s="49">
        <f>CJ72</f>
        <v>26.92</v>
      </c>
      <c r="CO72" s="49" t="str">
        <f>CK72</f>
        <v>-</v>
      </c>
      <c r="CP72" s="49">
        <f>CL72</f>
        <v>31.77</v>
      </c>
      <c r="CQ72" s="49">
        <v>11083.91</v>
      </c>
      <c r="CR72" s="49">
        <v>28.58</v>
      </c>
      <c r="CS72" s="49" t="s">
        <v>146</v>
      </c>
      <c r="CT72" s="49">
        <v>33.72</v>
      </c>
      <c r="CU72" s="176" t="s">
        <v>322</v>
      </c>
      <c r="CV72" s="190"/>
      <c r="CW72" s="175"/>
      <c r="CX72" s="49"/>
      <c r="CY72" s="49"/>
      <c r="CZ72" s="49"/>
      <c r="DA72" s="49"/>
      <c r="DB72" s="138"/>
      <c r="DC72" s="138"/>
      <c r="DD72" s="138"/>
      <c r="DE72" s="138"/>
      <c r="DF72" s="139"/>
      <c r="DG72" s="139"/>
      <c r="DH72" s="139"/>
      <c r="DI72" s="139"/>
      <c r="DJ72" s="49"/>
      <c r="DK72" s="142"/>
      <c r="DL72" s="49"/>
      <c r="DM72" s="49"/>
      <c r="DN72" s="49"/>
      <c r="DO72" s="49"/>
      <c r="DP72" s="138"/>
      <c r="DQ72" s="138"/>
      <c r="DR72" s="138"/>
      <c r="DS72" s="138"/>
      <c r="DT72" s="139"/>
      <c r="DU72" s="139"/>
      <c r="DV72" s="139"/>
      <c r="DW72" s="139"/>
      <c r="DX72" s="176"/>
      <c r="DY72" s="191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  <c r="MN72" s="53"/>
      <c r="MO72" s="53"/>
      <c r="MP72" s="53"/>
      <c r="MQ72" s="53"/>
      <c r="MR72" s="53"/>
    </row>
    <row r="73" spans="1:357" s="11" customFormat="1">
      <c r="A73" s="192"/>
      <c r="B73" s="174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4"/>
      <c r="T73" s="195"/>
      <c r="U73" s="193"/>
      <c r="V73" s="196"/>
      <c r="W73" s="196"/>
      <c r="X73" s="196"/>
      <c r="Y73" s="125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35"/>
      <c r="AN73" s="193"/>
      <c r="AO73" s="193"/>
      <c r="AP73" s="193"/>
      <c r="AQ73" s="193"/>
      <c r="AR73" s="193"/>
      <c r="AS73" s="193"/>
      <c r="AT73" s="193"/>
      <c r="AU73" s="173"/>
      <c r="AV73" s="173"/>
      <c r="AW73" s="173"/>
      <c r="AX73" s="173"/>
      <c r="AY73" s="173"/>
      <c r="AZ73" s="176"/>
      <c r="BA73" s="190"/>
      <c r="BB73" s="175"/>
      <c r="BC73" s="49"/>
      <c r="BD73" s="49"/>
      <c r="BE73" s="49"/>
      <c r="BF73" s="49"/>
      <c r="BG73" s="138"/>
      <c r="BH73" s="138"/>
      <c r="BI73" s="138"/>
      <c r="BJ73" s="138"/>
      <c r="BK73" s="139"/>
      <c r="BL73" s="139"/>
      <c r="BM73" s="139"/>
      <c r="BN73" s="139"/>
      <c r="BO73" s="49"/>
      <c r="BP73" s="49"/>
      <c r="BQ73" s="49"/>
      <c r="BR73" s="49"/>
      <c r="BS73" s="145"/>
      <c r="BT73" s="49"/>
      <c r="BU73" s="138"/>
      <c r="BV73" s="138"/>
      <c r="BW73" s="138"/>
      <c r="BX73" s="138"/>
      <c r="BY73" s="139"/>
      <c r="BZ73" s="139"/>
      <c r="CA73" s="139"/>
      <c r="CB73" s="139"/>
      <c r="CC73" s="49"/>
      <c r="CD73" s="142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176"/>
      <c r="CV73" s="197"/>
      <c r="CW73" s="175"/>
      <c r="CX73" s="49"/>
      <c r="CY73" s="49"/>
      <c r="CZ73" s="49"/>
      <c r="DA73" s="49"/>
      <c r="DB73" s="138"/>
      <c r="DC73" s="138"/>
      <c r="DD73" s="138"/>
      <c r="DE73" s="138"/>
      <c r="DF73" s="139"/>
      <c r="DG73" s="139"/>
      <c r="DH73" s="139"/>
      <c r="DI73" s="139"/>
      <c r="DJ73" s="49"/>
      <c r="DK73" s="142"/>
      <c r="DL73" s="49"/>
      <c r="DM73" s="49"/>
      <c r="DN73" s="49"/>
      <c r="DO73" s="49"/>
      <c r="DP73" s="138"/>
      <c r="DQ73" s="138"/>
      <c r="DR73" s="138"/>
      <c r="DS73" s="138"/>
      <c r="DT73" s="139"/>
      <c r="DU73" s="139"/>
      <c r="DV73" s="139"/>
      <c r="DW73" s="139"/>
      <c r="DX73" s="198"/>
      <c r="DY73" s="199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108"/>
      <c r="ES73" s="108"/>
      <c r="ET73" s="108"/>
      <c r="EU73" s="108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08"/>
      <c r="FG73" s="108"/>
      <c r="FH73" s="108"/>
      <c r="FI73" s="108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08"/>
      <c r="FU73" s="108"/>
      <c r="FV73" s="108"/>
      <c r="FW73" s="108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08"/>
      <c r="GI73" s="108"/>
      <c r="GJ73" s="108"/>
      <c r="GK73" s="108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08"/>
      <c r="GW73" s="108"/>
      <c r="GX73" s="108"/>
      <c r="GY73" s="108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08"/>
      <c r="HK73" s="108"/>
      <c r="HL73" s="108"/>
      <c r="HM73" s="108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08"/>
      <c r="HY73" s="108"/>
      <c r="HZ73" s="108"/>
      <c r="IA73" s="108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08"/>
      <c r="IM73" s="108"/>
      <c r="IN73" s="108"/>
      <c r="IO73" s="108"/>
      <c r="IP73" s="108"/>
      <c r="IQ73" s="108"/>
      <c r="IR73" s="108"/>
      <c r="IS73" s="108"/>
      <c r="IT73" s="108"/>
      <c r="IU73" s="108"/>
      <c r="IV73" s="108"/>
      <c r="IW73" s="108"/>
      <c r="IX73" s="108"/>
      <c r="IY73" s="108"/>
      <c r="IZ73" s="108"/>
      <c r="JA73" s="108"/>
      <c r="JB73" s="108"/>
      <c r="JC73" s="108"/>
      <c r="JD73" s="108"/>
      <c r="JE73" s="108"/>
      <c r="JF73" s="108"/>
      <c r="JG73" s="108"/>
      <c r="JH73" s="108"/>
      <c r="JI73" s="108"/>
      <c r="JJ73" s="108"/>
      <c r="JK73" s="108"/>
      <c r="JL73" s="108"/>
      <c r="JM73" s="108"/>
      <c r="JN73" s="108"/>
      <c r="JO73" s="108"/>
      <c r="JP73" s="108"/>
      <c r="JQ73" s="108"/>
      <c r="JR73" s="108"/>
      <c r="JS73" s="108"/>
      <c r="JT73" s="108"/>
      <c r="JU73" s="108"/>
      <c r="JV73" s="108"/>
      <c r="JW73" s="108"/>
      <c r="JX73" s="108"/>
      <c r="JY73" s="108"/>
      <c r="JZ73" s="108"/>
      <c r="KA73" s="108"/>
      <c r="KB73" s="108"/>
      <c r="KC73" s="108"/>
      <c r="KD73" s="108"/>
      <c r="KE73" s="108"/>
      <c r="KF73" s="108"/>
      <c r="KG73" s="108"/>
      <c r="KH73" s="108"/>
      <c r="KI73" s="108"/>
      <c r="KJ73" s="108"/>
      <c r="KK73" s="108"/>
      <c r="KL73" s="108"/>
      <c r="KM73" s="108"/>
      <c r="KN73" s="108"/>
      <c r="KO73" s="108"/>
      <c r="KP73" s="108"/>
      <c r="KQ73" s="108"/>
      <c r="KR73" s="108"/>
      <c r="KS73" s="108"/>
      <c r="KT73" s="108"/>
      <c r="KU73" s="108"/>
      <c r="KV73" s="108"/>
      <c r="KW73" s="108"/>
      <c r="KX73" s="108"/>
      <c r="KY73" s="108"/>
      <c r="KZ73" s="108"/>
      <c r="LA73" s="108"/>
      <c r="LB73" s="108"/>
      <c r="LC73" s="108"/>
      <c r="LD73" s="108"/>
      <c r="LE73" s="108"/>
      <c r="LF73" s="108"/>
      <c r="LG73" s="108"/>
      <c r="LH73" s="108"/>
      <c r="LI73" s="108"/>
      <c r="LJ73" s="108"/>
      <c r="LK73" s="108"/>
      <c r="LL73" s="108"/>
      <c r="LM73" s="108"/>
      <c r="LN73" s="108"/>
      <c r="LO73" s="108"/>
      <c r="LP73" s="108"/>
      <c r="LQ73" s="108"/>
      <c r="LR73" s="108"/>
      <c r="LS73" s="108"/>
      <c r="LT73" s="108"/>
      <c r="LU73" s="108"/>
      <c r="LV73" s="108"/>
      <c r="LW73" s="108"/>
      <c r="LX73" s="108"/>
      <c r="LY73" s="108"/>
      <c r="LZ73" s="108"/>
      <c r="MA73" s="108"/>
      <c r="MB73" s="108"/>
      <c r="MC73" s="108"/>
      <c r="MD73" s="108"/>
      <c r="ME73" s="108"/>
      <c r="MF73" s="108"/>
      <c r="MG73" s="108"/>
      <c r="MH73" s="108"/>
      <c r="MI73" s="108"/>
      <c r="MJ73" s="108"/>
      <c r="MK73" s="108"/>
      <c r="ML73" s="108"/>
      <c r="MM73" s="108"/>
      <c r="MN73" s="108"/>
      <c r="MO73" s="108"/>
      <c r="MP73" s="108"/>
      <c r="MQ73" s="108"/>
      <c r="MR73" s="108"/>
      <c r="MS73" s="200"/>
    </row>
    <row r="74" spans="1:357" s="100" customFormat="1" ht="26.25">
      <c r="A74" s="994" t="s">
        <v>19</v>
      </c>
      <c r="B74" s="994"/>
      <c r="C74" s="994"/>
      <c r="D74" s="994"/>
      <c r="E74" s="994"/>
      <c r="F74" s="994"/>
      <c r="G74" s="994"/>
      <c r="H74" s="994"/>
      <c r="I74" s="994"/>
      <c r="J74" s="994"/>
      <c r="K74" s="994"/>
      <c r="L74" s="994"/>
      <c r="M74" s="994"/>
      <c r="N74" s="994"/>
      <c r="O74" s="994"/>
      <c r="P74" s="994"/>
      <c r="Q74" s="994"/>
      <c r="R74" s="994"/>
      <c r="S74" s="994"/>
      <c r="T74" s="994"/>
      <c r="U74" s="994"/>
      <c r="V74" s="994"/>
      <c r="W74" s="994"/>
      <c r="X74" s="994"/>
      <c r="Y74" s="994"/>
      <c r="Z74" s="994"/>
      <c r="AA74" s="994"/>
      <c r="AB74" s="994"/>
      <c r="AC74" s="994"/>
      <c r="AD74" s="994"/>
      <c r="AE74" s="994"/>
      <c r="AF74" s="994"/>
      <c r="AG74" s="994"/>
      <c r="AH74" s="994"/>
      <c r="AI74" s="994"/>
      <c r="AJ74" s="994"/>
      <c r="AK74" s="994"/>
      <c r="AL74" s="994"/>
      <c r="AM74" s="994"/>
      <c r="AN74" s="994"/>
      <c r="AO74" s="994"/>
      <c r="AP74" s="994"/>
      <c r="AQ74" s="994"/>
      <c r="AR74" s="994"/>
      <c r="AS74" s="994"/>
      <c r="AT74" s="994"/>
      <c r="AU74" s="994"/>
      <c r="AV74" s="994"/>
      <c r="AW74" s="994"/>
      <c r="AX74" s="994"/>
      <c r="AY74" s="994"/>
      <c r="AZ74" s="994"/>
      <c r="BA74" s="994"/>
      <c r="BB74" s="994"/>
      <c r="BC74" s="994"/>
      <c r="BD74" s="994"/>
      <c r="BE74" s="994"/>
      <c r="BF74" s="994"/>
      <c r="BG74" s="994"/>
      <c r="BH74" s="994"/>
      <c r="BI74" s="994"/>
      <c r="BJ74" s="994"/>
      <c r="BK74" s="994"/>
      <c r="BL74" s="994"/>
      <c r="BM74" s="994"/>
      <c r="BN74" s="994"/>
      <c r="BO74" s="994"/>
      <c r="BP74" s="994"/>
      <c r="BQ74" s="994"/>
      <c r="BR74" s="994"/>
      <c r="BS74" s="994"/>
      <c r="BT74" s="994"/>
      <c r="BU74" s="994"/>
      <c r="BV74" s="994"/>
      <c r="BW74" s="994"/>
      <c r="BX74" s="994"/>
      <c r="BY74" s="994"/>
      <c r="BZ74" s="994"/>
      <c r="CA74" s="994"/>
      <c r="CB74" s="994"/>
      <c r="CC74" s="994"/>
      <c r="CD74" s="994"/>
      <c r="CE74" s="994"/>
      <c r="CF74" s="994"/>
      <c r="CG74" s="994"/>
      <c r="CH74" s="994"/>
      <c r="CI74" s="994"/>
      <c r="CJ74" s="994"/>
      <c r="CK74" s="994"/>
      <c r="CL74" s="994"/>
      <c r="CM74" s="994"/>
      <c r="CN74" s="994"/>
      <c r="CO74" s="994"/>
      <c r="CP74" s="994"/>
      <c r="CQ74" s="994"/>
      <c r="CR74" s="994"/>
      <c r="CS74" s="994"/>
      <c r="CT74" s="994"/>
      <c r="CU74" s="994"/>
      <c r="CV74" s="994"/>
      <c r="CW74" s="994"/>
      <c r="CX74" s="994"/>
      <c r="CY74" s="994"/>
      <c r="CZ74" s="994"/>
      <c r="DA74" s="994"/>
      <c r="DB74" s="994"/>
      <c r="DC74" s="994"/>
      <c r="DD74" s="994"/>
      <c r="DE74" s="994"/>
      <c r="DF74" s="994"/>
      <c r="DG74" s="994"/>
      <c r="DH74" s="994"/>
      <c r="DI74" s="994"/>
      <c r="DJ74" s="994"/>
      <c r="DK74" s="994"/>
      <c r="DL74" s="994"/>
      <c r="DM74" s="994"/>
      <c r="DN74" s="994"/>
      <c r="DO74" s="994"/>
      <c r="DP74" s="994"/>
      <c r="DQ74" s="994"/>
      <c r="DR74" s="994"/>
      <c r="DS74" s="994"/>
      <c r="DT74" s="994"/>
      <c r="DU74" s="994"/>
      <c r="DV74" s="994"/>
      <c r="DW74" s="994"/>
      <c r="DX74" s="994"/>
      <c r="DY74" s="994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  <c r="IP74" s="99"/>
      <c r="IQ74" s="99"/>
      <c r="IR74" s="99"/>
      <c r="IS74" s="99"/>
      <c r="IT74" s="99"/>
      <c r="IU74" s="99"/>
      <c r="IV74" s="99"/>
      <c r="IW74" s="99"/>
      <c r="IX74" s="99"/>
      <c r="IY74" s="99"/>
      <c r="IZ74" s="99"/>
      <c r="JA74" s="99"/>
      <c r="JB74" s="99"/>
      <c r="JC74" s="99"/>
      <c r="JD74" s="99"/>
      <c r="JE74" s="99"/>
      <c r="JF74" s="99"/>
      <c r="JG74" s="99"/>
      <c r="JH74" s="99"/>
      <c r="JI74" s="99"/>
      <c r="JJ74" s="99"/>
      <c r="JK74" s="99"/>
      <c r="JL74" s="99"/>
      <c r="JM74" s="99"/>
      <c r="JN74" s="99"/>
      <c r="JO74" s="99"/>
      <c r="JP74" s="99"/>
      <c r="JQ74" s="99"/>
      <c r="JR74" s="99"/>
      <c r="JS74" s="99"/>
      <c r="JT74" s="99"/>
      <c r="JU74" s="99"/>
      <c r="JV74" s="99"/>
      <c r="JW74" s="99"/>
      <c r="JX74" s="99"/>
      <c r="JY74" s="99"/>
      <c r="JZ74" s="99"/>
      <c r="KA74" s="99"/>
      <c r="KB74" s="99"/>
      <c r="KC74" s="99"/>
      <c r="KD74" s="99"/>
      <c r="KE74" s="99"/>
      <c r="KF74" s="99"/>
      <c r="KG74" s="99"/>
      <c r="KH74" s="99"/>
      <c r="KI74" s="99"/>
      <c r="KJ74" s="99"/>
      <c r="KK74" s="99"/>
      <c r="KL74" s="99"/>
      <c r="KM74" s="99"/>
      <c r="KN74" s="99"/>
      <c r="KO74" s="99"/>
      <c r="KP74" s="99"/>
      <c r="KQ74" s="99"/>
      <c r="KR74" s="99"/>
      <c r="KS74" s="99"/>
      <c r="KT74" s="99"/>
      <c r="KU74" s="99"/>
      <c r="KV74" s="99"/>
      <c r="KW74" s="99"/>
      <c r="KX74" s="99"/>
      <c r="KY74" s="99"/>
      <c r="KZ74" s="99"/>
      <c r="LA74" s="99"/>
      <c r="LB74" s="99"/>
      <c r="LC74" s="99"/>
      <c r="LD74" s="99"/>
      <c r="LE74" s="99"/>
      <c r="LF74" s="99"/>
      <c r="LG74" s="99"/>
      <c r="LH74" s="99"/>
      <c r="LI74" s="99"/>
      <c r="LJ74" s="99"/>
      <c r="LK74" s="99"/>
      <c r="LL74" s="99"/>
      <c r="LM74" s="99"/>
      <c r="LN74" s="99"/>
      <c r="LO74" s="99"/>
      <c r="LP74" s="99"/>
      <c r="LQ74" s="99"/>
      <c r="LR74" s="99"/>
      <c r="LS74" s="99"/>
      <c r="LT74" s="99"/>
      <c r="LU74" s="99"/>
      <c r="LV74" s="99"/>
      <c r="LW74" s="99"/>
      <c r="LX74" s="99"/>
      <c r="LY74" s="99"/>
      <c r="LZ74" s="99"/>
      <c r="MA74" s="99"/>
      <c r="MB74" s="99"/>
      <c r="MC74" s="99"/>
      <c r="MD74" s="99"/>
      <c r="ME74" s="99"/>
      <c r="MF74" s="99"/>
      <c r="MG74" s="99"/>
      <c r="MH74" s="99"/>
      <c r="MI74" s="99"/>
      <c r="MJ74" s="99"/>
      <c r="MK74" s="99"/>
      <c r="ML74" s="99"/>
      <c r="MM74" s="99"/>
      <c r="MN74" s="99"/>
      <c r="MO74" s="99"/>
      <c r="MP74" s="99"/>
      <c r="MQ74" s="99"/>
      <c r="MR74" s="99"/>
    </row>
    <row r="75" spans="1:357" ht="18.75">
      <c r="A75" s="201" t="s">
        <v>56</v>
      </c>
      <c r="B75" s="174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202"/>
      <c r="T75" s="202"/>
      <c r="U75" s="192"/>
      <c r="V75" s="192"/>
      <c r="W75" s="192"/>
      <c r="X75" s="192"/>
      <c r="Y75" s="198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203"/>
      <c r="AN75" s="193"/>
      <c r="AO75" s="193"/>
      <c r="AP75" s="193"/>
      <c r="AQ75" s="193"/>
      <c r="AR75" s="193"/>
      <c r="AS75" s="193"/>
      <c r="AT75" s="193"/>
      <c r="AU75" s="49"/>
      <c r="AV75" s="49"/>
      <c r="AW75" s="49"/>
      <c r="AX75" s="49"/>
      <c r="AY75" s="49"/>
      <c r="AZ75" s="176"/>
      <c r="BA75" s="190"/>
      <c r="BB75" s="175"/>
      <c r="BC75" s="49"/>
      <c r="BD75" s="49"/>
      <c r="BE75" s="49"/>
      <c r="BF75" s="49"/>
      <c r="BG75" s="138"/>
      <c r="BH75" s="138"/>
      <c r="BI75" s="138"/>
      <c r="BJ75" s="138"/>
      <c r="BK75" s="139"/>
      <c r="BL75" s="139"/>
      <c r="BM75" s="139"/>
      <c r="BN75" s="139"/>
      <c r="BO75" s="49"/>
      <c r="BP75" s="49"/>
      <c r="BQ75" s="49"/>
      <c r="BR75" s="49"/>
      <c r="BS75" s="49"/>
      <c r="BT75" s="49"/>
      <c r="BU75" s="138"/>
      <c r="BV75" s="138"/>
      <c r="BW75" s="138"/>
      <c r="BX75" s="138"/>
      <c r="BY75" s="139"/>
      <c r="BZ75" s="139"/>
      <c r="CA75" s="139"/>
      <c r="CB75" s="139"/>
      <c r="CC75" s="49"/>
      <c r="CD75" s="142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176"/>
      <c r="CV75" s="190"/>
      <c r="CW75" s="175"/>
      <c r="CX75" s="190"/>
      <c r="CY75" s="190"/>
      <c r="CZ75" s="190"/>
      <c r="DA75" s="190"/>
      <c r="DB75" s="204"/>
      <c r="DC75" s="204"/>
      <c r="DD75" s="204"/>
      <c r="DE75" s="204"/>
      <c r="DF75" s="205"/>
      <c r="DG75" s="205"/>
      <c r="DH75" s="205"/>
      <c r="DI75" s="205"/>
      <c r="DJ75" s="190"/>
      <c r="DK75" s="191"/>
      <c r="DL75" s="190"/>
      <c r="DM75" s="190"/>
      <c r="DN75" s="190"/>
      <c r="DO75" s="190"/>
      <c r="DP75" s="204"/>
      <c r="DQ75" s="204"/>
      <c r="DR75" s="204"/>
      <c r="DS75" s="204"/>
      <c r="DT75" s="205"/>
      <c r="DU75" s="205"/>
      <c r="DV75" s="205"/>
      <c r="DW75" s="205"/>
      <c r="DX75" s="198"/>
      <c r="DY75" s="199"/>
    </row>
    <row r="76" spans="1:357" s="2" customFormat="1" ht="15.75">
      <c r="A76" s="173" t="s">
        <v>9</v>
      </c>
      <c r="B76" s="174" t="s">
        <v>165</v>
      </c>
      <c r="C76" s="159">
        <v>5970</v>
      </c>
      <c r="D76" s="159">
        <v>6306.9</v>
      </c>
      <c r="E76" s="159">
        <f>D76</f>
        <v>6306.9</v>
      </c>
      <c r="F76" s="159">
        <v>6728.22</v>
      </c>
      <c r="G76" s="206" t="s">
        <v>146</v>
      </c>
      <c r="H76" s="206" t="s">
        <v>146</v>
      </c>
      <c r="I76" s="159" t="s">
        <v>217</v>
      </c>
      <c r="J76" s="159" t="s">
        <v>217</v>
      </c>
      <c r="K76" s="159">
        <f>C76*1.18</f>
        <v>7044.5999999999995</v>
      </c>
      <c r="L76" s="159">
        <f>D76*1.18</f>
        <v>7442.1419999999989</v>
      </c>
      <c r="M76" s="159">
        <f>E76*1.18</f>
        <v>7442.1419999999989</v>
      </c>
      <c r="N76" s="159">
        <f>F76*1.18</f>
        <v>7939.2996000000003</v>
      </c>
      <c r="O76" s="159" t="s">
        <v>146</v>
      </c>
      <c r="P76" s="159" t="s">
        <v>146</v>
      </c>
      <c r="Q76" s="159" t="s">
        <v>146</v>
      </c>
      <c r="R76" s="159" t="s">
        <v>146</v>
      </c>
      <c r="S76" s="12"/>
      <c r="T76" s="129" t="s">
        <v>324</v>
      </c>
      <c r="U76" s="159">
        <v>1890</v>
      </c>
      <c r="V76" s="159">
        <v>2003.4</v>
      </c>
      <c r="W76" s="159">
        <v>1500</v>
      </c>
      <c r="X76" s="159">
        <v>1827.15</v>
      </c>
      <c r="Y76" s="125"/>
      <c r="Z76" s="145" t="str">
        <f>T76</f>
        <v>14.12.2015 № 414</v>
      </c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135"/>
      <c r="AN76" s="49">
        <v>151.02000000000001</v>
      </c>
      <c r="AO76" s="49">
        <v>156.30000000000001</v>
      </c>
      <c r="AP76" s="49">
        <f>AO76</f>
        <v>156.30000000000001</v>
      </c>
      <c r="AQ76" s="49">
        <v>164.12</v>
      </c>
      <c r="AR76" s="49">
        <f>AQ76</f>
        <v>164.12</v>
      </c>
      <c r="AS76" s="49">
        <v>172.32</v>
      </c>
      <c r="AT76" s="49">
        <v>54.87</v>
      </c>
      <c r="AU76" s="49">
        <f>AT76</f>
        <v>54.87</v>
      </c>
      <c r="AV76" s="112" t="s">
        <v>146</v>
      </c>
      <c r="AW76" s="112" t="s">
        <v>146</v>
      </c>
      <c r="AX76" s="112" t="s">
        <v>146</v>
      </c>
      <c r="AY76" s="112" t="s">
        <v>146</v>
      </c>
      <c r="AZ76" s="110" t="s">
        <v>325</v>
      </c>
      <c r="BA76" s="190"/>
      <c r="BB76" s="175"/>
      <c r="BC76" s="49">
        <v>5970</v>
      </c>
      <c r="BD76" s="49">
        <v>151.02000000000001</v>
      </c>
      <c r="BE76" s="49">
        <v>1500</v>
      </c>
      <c r="BF76" s="49">
        <v>54.87</v>
      </c>
      <c r="BG76" s="138"/>
      <c r="BH76" s="138"/>
      <c r="BI76" s="138"/>
      <c r="BJ76" s="138"/>
      <c r="BK76" s="139"/>
      <c r="BL76" s="139"/>
      <c r="BM76" s="139"/>
      <c r="BN76" s="139"/>
      <c r="BO76" s="176" t="s">
        <v>325</v>
      </c>
      <c r="BP76" s="157"/>
      <c r="BQ76" s="49">
        <v>6306.9</v>
      </c>
      <c r="BR76" s="49">
        <v>156.30000000000001</v>
      </c>
      <c r="BS76" s="49">
        <v>1827.15</v>
      </c>
      <c r="BT76" s="49">
        <v>54.87</v>
      </c>
      <c r="BU76" s="138"/>
      <c r="BV76" s="138"/>
      <c r="BW76" s="138"/>
      <c r="BX76" s="138"/>
      <c r="BY76" s="139"/>
      <c r="BZ76" s="139"/>
      <c r="CA76" s="139"/>
      <c r="CB76" s="139"/>
      <c r="CC76" s="176" t="s">
        <v>325</v>
      </c>
      <c r="CD76" s="117"/>
      <c r="CE76" s="49">
        <f>BQ76</f>
        <v>6306.9</v>
      </c>
      <c r="CF76" s="49">
        <f>BR76</f>
        <v>156.30000000000001</v>
      </c>
      <c r="CG76" s="49" t="s">
        <v>146</v>
      </c>
      <c r="CH76" s="49" t="s">
        <v>146</v>
      </c>
      <c r="CI76" s="49">
        <v>6728.22</v>
      </c>
      <c r="CJ76" s="49">
        <v>164.12</v>
      </c>
      <c r="CK76" s="49" t="s">
        <v>146</v>
      </c>
      <c r="CL76" s="49" t="s">
        <v>146</v>
      </c>
      <c r="CM76" s="49">
        <v>6728.22</v>
      </c>
      <c r="CN76" s="49">
        <v>164.12</v>
      </c>
      <c r="CO76" s="49" t="s">
        <v>146</v>
      </c>
      <c r="CP76" s="49" t="s">
        <v>146</v>
      </c>
      <c r="CQ76" s="49">
        <v>7064.63</v>
      </c>
      <c r="CR76" s="49">
        <v>172.32</v>
      </c>
      <c r="CS76" s="49" t="s">
        <v>146</v>
      </c>
      <c r="CT76" s="49" t="s">
        <v>146</v>
      </c>
      <c r="CU76" s="176" t="s">
        <v>325</v>
      </c>
      <c r="CV76" s="190"/>
      <c r="CW76" s="175"/>
      <c r="CX76" s="190"/>
      <c r="CY76" s="190"/>
      <c r="CZ76" s="190"/>
      <c r="DA76" s="190"/>
      <c r="DB76" s="204"/>
      <c r="DC76" s="204"/>
      <c r="DD76" s="204"/>
      <c r="DE76" s="204"/>
      <c r="DF76" s="205"/>
      <c r="DG76" s="205"/>
      <c r="DH76" s="205"/>
      <c r="DI76" s="205"/>
      <c r="DJ76" s="190"/>
      <c r="DK76" s="191"/>
      <c r="DL76" s="190"/>
      <c r="DM76" s="190"/>
      <c r="DN76" s="190"/>
      <c r="DO76" s="190"/>
      <c r="DP76" s="204"/>
      <c r="DQ76" s="204"/>
      <c r="DR76" s="204"/>
      <c r="DS76" s="204"/>
      <c r="DT76" s="205"/>
      <c r="DU76" s="205"/>
      <c r="DV76" s="205"/>
      <c r="DW76" s="205"/>
      <c r="DX76" s="176"/>
      <c r="DY76" s="191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</row>
    <row r="77" spans="1:357" s="2" customFormat="1" ht="60">
      <c r="A77" s="173"/>
      <c r="B77" s="174"/>
      <c r="C77" s="159"/>
      <c r="D77" s="159"/>
      <c r="E77" s="159"/>
      <c r="F77" s="159"/>
      <c r="G77" s="206"/>
      <c r="H77" s="206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2"/>
      <c r="T77" s="129"/>
      <c r="U77" s="159">
        <v>1723</v>
      </c>
      <c r="V77" s="159">
        <v>1850</v>
      </c>
      <c r="W77" s="159"/>
      <c r="X77" s="159">
        <v>1732.73</v>
      </c>
      <c r="Y77" s="110"/>
      <c r="Z77" s="159" t="s">
        <v>326</v>
      </c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135"/>
      <c r="AN77" s="49"/>
      <c r="AO77" s="49"/>
      <c r="AP77" s="49"/>
      <c r="AQ77" s="49"/>
      <c r="AR77" s="49"/>
      <c r="AS77" s="49"/>
      <c r="AT77" s="159">
        <v>64.739999999999995</v>
      </c>
      <c r="AU77" s="159">
        <v>64.739999999999995</v>
      </c>
      <c r="AV77" s="112"/>
      <c r="AW77" s="112"/>
      <c r="AX77" s="112"/>
      <c r="AY77" s="112"/>
      <c r="AZ77" s="110"/>
      <c r="BA77" s="169" t="s">
        <v>327</v>
      </c>
      <c r="BB77" s="175"/>
      <c r="BC77" s="49"/>
      <c r="BD77" s="49"/>
      <c r="BE77" s="49"/>
      <c r="BF77" s="49"/>
      <c r="BG77" s="138"/>
      <c r="BH77" s="138"/>
      <c r="BI77" s="138"/>
      <c r="BJ77" s="138"/>
      <c r="BK77" s="139"/>
      <c r="BL77" s="139"/>
      <c r="BM77" s="119">
        <v>6.0100000000000001E-2</v>
      </c>
      <c r="BN77" s="120">
        <v>154.9</v>
      </c>
      <c r="BO77" s="169"/>
      <c r="BP77" s="117" t="s">
        <v>328</v>
      </c>
      <c r="BQ77" s="49"/>
      <c r="BR77" s="49"/>
      <c r="BS77" s="49"/>
      <c r="BT77" s="49"/>
      <c r="BU77" s="138"/>
      <c r="BV77" s="138"/>
      <c r="BW77" s="138"/>
      <c r="BX77" s="138"/>
      <c r="BY77" s="139"/>
      <c r="BZ77" s="139"/>
      <c r="CA77" s="119">
        <v>6.0100000000000001E-2</v>
      </c>
      <c r="CB77" s="120">
        <v>168.89</v>
      </c>
      <c r="CC77" s="169"/>
      <c r="CD77" s="117" t="s">
        <v>328</v>
      </c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176"/>
      <c r="CV77" s="190"/>
      <c r="CW77" s="175"/>
      <c r="CX77" s="190"/>
      <c r="CY77" s="190"/>
      <c r="CZ77" s="190"/>
      <c r="DA77" s="190"/>
      <c r="DB77" s="204"/>
      <c r="DC77" s="204"/>
      <c r="DD77" s="204"/>
      <c r="DE77" s="204"/>
      <c r="DF77" s="205"/>
      <c r="DG77" s="205"/>
      <c r="DH77" s="205"/>
      <c r="DI77" s="205"/>
      <c r="DJ77" s="190"/>
      <c r="DK77" s="191"/>
      <c r="DL77" s="190"/>
      <c r="DM77" s="190"/>
      <c r="DN77" s="190"/>
      <c r="DO77" s="190"/>
      <c r="DP77" s="204"/>
      <c r="DQ77" s="204"/>
      <c r="DR77" s="204"/>
      <c r="DS77" s="204"/>
      <c r="DT77" s="205"/>
      <c r="DU77" s="205"/>
      <c r="DV77" s="205"/>
      <c r="DW77" s="205"/>
      <c r="DX77" s="176"/>
      <c r="DY77" s="191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  <c r="KJ77" s="53"/>
      <c r="KK77" s="53"/>
      <c r="KL77" s="53"/>
      <c r="KM77" s="53"/>
      <c r="KN77" s="53"/>
      <c r="KO77" s="53"/>
      <c r="KP77" s="53"/>
      <c r="KQ77" s="53"/>
      <c r="KR77" s="53"/>
      <c r="KS77" s="53"/>
      <c r="KT77" s="53"/>
      <c r="KU77" s="53"/>
      <c r="KV77" s="53"/>
      <c r="KW77" s="53"/>
      <c r="KX77" s="53"/>
      <c r="KY77" s="53"/>
      <c r="KZ77" s="53"/>
      <c r="LA77" s="53"/>
      <c r="LB77" s="53"/>
      <c r="LC77" s="53"/>
      <c r="LD77" s="53"/>
      <c r="LE77" s="53"/>
      <c r="LF77" s="53"/>
      <c r="LG77" s="53"/>
      <c r="LH77" s="53"/>
      <c r="LI77" s="53"/>
      <c r="LJ77" s="53"/>
      <c r="LK77" s="53"/>
      <c r="LL77" s="53"/>
      <c r="LM77" s="53"/>
      <c r="LN77" s="53"/>
      <c r="LO77" s="53"/>
      <c r="LP77" s="53"/>
      <c r="LQ77" s="53"/>
      <c r="LR77" s="53"/>
      <c r="LS77" s="53"/>
      <c r="LT77" s="53"/>
      <c r="LU77" s="53"/>
      <c r="LV77" s="53"/>
      <c r="LW77" s="53"/>
      <c r="LX77" s="53"/>
      <c r="LY77" s="53"/>
      <c r="LZ77" s="53"/>
      <c r="MA77" s="53"/>
      <c r="MB77" s="53"/>
      <c r="MC77" s="53"/>
      <c r="MD77" s="53"/>
      <c r="ME77" s="53"/>
      <c r="MF77" s="53"/>
      <c r="MG77" s="53"/>
      <c r="MH77" s="53"/>
      <c r="MI77" s="53"/>
      <c r="MJ77" s="53"/>
      <c r="MK77" s="53"/>
      <c r="ML77" s="53"/>
      <c r="MM77" s="53"/>
      <c r="MN77" s="53"/>
      <c r="MO77" s="53"/>
      <c r="MP77" s="53"/>
      <c r="MQ77" s="53"/>
      <c r="MR77" s="53"/>
    </row>
    <row r="78" spans="1:357" s="167" customFormat="1" ht="15.75">
      <c r="A78" s="157"/>
      <c r="B78" s="158"/>
      <c r="C78" s="159"/>
      <c r="D78" s="159"/>
      <c r="E78" s="159"/>
      <c r="F78" s="159"/>
      <c r="G78" s="206"/>
      <c r="H78" s="206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60"/>
      <c r="T78" s="129"/>
      <c r="U78" s="159"/>
      <c r="V78" s="159"/>
      <c r="W78" s="159"/>
      <c r="X78" s="159"/>
      <c r="Y78" s="145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61"/>
      <c r="AN78" s="159"/>
      <c r="AO78" s="159"/>
      <c r="AP78" s="159"/>
      <c r="AQ78" s="159"/>
      <c r="AR78" s="159"/>
      <c r="AS78" s="159"/>
      <c r="AT78" s="159"/>
      <c r="AU78" s="159">
        <v>64.75</v>
      </c>
      <c r="AV78" s="207"/>
      <c r="AW78" s="207"/>
      <c r="AX78" s="207"/>
      <c r="AY78" s="207"/>
      <c r="AZ78" s="145"/>
      <c r="BA78" s="169" t="s">
        <v>329</v>
      </c>
      <c r="BB78" s="162"/>
      <c r="BC78" s="159"/>
      <c r="BD78" s="159"/>
      <c r="BE78" s="159"/>
      <c r="BF78" s="159"/>
      <c r="BG78" s="163"/>
      <c r="BH78" s="163"/>
      <c r="BI78" s="163"/>
      <c r="BJ78" s="163"/>
      <c r="BK78" s="128"/>
      <c r="BL78" s="128"/>
      <c r="BM78" s="128"/>
      <c r="BN78" s="128"/>
      <c r="BO78" s="159"/>
      <c r="BP78" s="170"/>
      <c r="BQ78" s="159"/>
      <c r="BR78" s="159"/>
      <c r="BS78" s="159">
        <v>1732.73</v>
      </c>
      <c r="BT78" s="159"/>
      <c r="BU78" s="163"/>
      <c r="BV78" s="163"/>
      <c r="BW78" s="163"/>
      <c r="BX78" s="163"/>
      <c r="BY78" s="128"/>
      <c r="BZ78" s="128"/>
      <c r="CA78" s="128"/>
      <c r="CB78" s="128"/>
      <c r="CC78" s="159"/>
      <c r="CD78" s="170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69"/>
      <c r="CV78" s="157" t="s">
        <v>329</v>
      </c>
      <c r="CW78" s="162"/>
      <c r="CX78" s="160"/>
      <c r="CY78" s="160"/>
      <c r="CZ78" s="160"/>
      <c r="DA78" s="160"/>
      <c r="DB78" s="208"/>
      <c r="DC78" s="208"/>
      <c r="DD78" s="208"/>
      <c r="DE78" s="208"/>
      <c r="DF78" s="121"/>
      <c r="DG78" s="121"/>
      <c r="DH78" s="121"/>
      <c r="DI78" s="121"/>
      <c r="DJ78" s="160"/>
      <c r="DK78" s="171"/>
      <c r="DL78" s="160"/>
      <c r="DM78" s="160"/>
      <c r="DN78" s="160"/>
      <c r="DO78" s="160"/>
      <c r="DP78" s="208"/>
      <c r="DQ78" s="208"/>
      <c r="DR78" s="208"/>
      <c r="DS78" s="208"/>
      <c r="DT78" s="121"/>
      <c r="DU78" s="121"/>
      <c r="DV78" s="121"/>
      <c r="DW78" s="121"/>
      <c r="DX78" s="169"/>
      <c r="DY78" s="171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6"/>
      <c r="IM78" s="166"/>
      <c r="IN78" s="166"/>
      <c r="IO78" s="166"/>
      <c r="IP78" s="166"/>
      <c r="IQ78" s="166"/>
      <c r="IR78" s="166"/>
      <c r="IS78" s="166"/>
      <c r="IT78" s="166"/>
      <c r="IU78" s="166"/>
      <c r="IV78" s="166"/>
      <c r="IW78" s="166"/>
      <c r="IX78" s="166"/>
      <c r="IY78" s="166"/>
      <c r="IZ78" s="166"/>
      <c r="JA78" s="166"/>
      <c r="JB78" s="166"/>
      <c r="JC78" s="166"/>
      <c r="JD78" s="166"/>
      <c r="JE78" s="166"/>
      <c r="JF78" s="166"/>
      <c r="JG78" s="166"/>
      <c r="JH78" s="166"/>
      <c r="JI78" s="166"/>
      <c r="JJ78" s="166"/>
      <c r="JK78" s="166"/>
      <c r="JL78" s="166"/>
      <c r="JM78" s="166"/>
      <c r="JN78" s="166"/>
      <c r="JO78" s="166"/>
      <c r="JP78" s="166"/>
      <c r="JQ78" s="166"/>
      <c r="JR78" s="166"/>
      <c r="JS78" s="166"/>
      <c r="JT78" s="166"/>
      <c r="JU78" s="166"/>
      <c r="JV78" s="166"/>
      <c r="JW78" s="166"/>
      <c r="JX78" s="166"/>
      <c r="JY78" s="166"/>
      <c r="JZ78" s="166"/>
      <c r="KA78" s="166"/>
      <c r="KB78" s="166"/>
      <c r="KC78" s="166"/>
      <c r="KD78" s="166"/>
      <c r="KE78" s="166"/>
      <c r="KF78" s="166"/>
      <c r="KG78" s="166"/>
      <c r="KH78" s="166"/>
      <c r="KI78" s="166"/>
      <c r="KJ78" s="166"/>
      <c r="KK78" s="166"/>
      <c r="KL78" s="166"/>
      <c r="KM78" s="166"/>
      <c r="KN78" s="166"/>
      <c r="KO78" s="166"/>
      <c r="KP78" s="166"/>
      <c r="KQ78" s="166"/>
      <c r="KR78" s="166"/>
      <c r="KS78" s="166"/>
      <c r="KT78" s="166"/>
      <c r="KU78" s="166"/>
      <c r="KV78" s="166"/>
      <c r="KW78" s="166"/>
      <c r="KX78" s="166"/>
      <c r="KY78" s="166"/>
      <c r="KZ78" s="166"/>
      <c r="LA78" s="166"/>
      <c r="LB78" s="166"/>
      <c r="LC78" s="166"/>
      <c r="LD78" s="166"/>
      <c r="LE78" s="166"/>
      <c r="LF78" s="166"/>
      <c r="LG78" s="166"/>
      <c r="LH78" s="166"/>
      <c r="LI78" s="166"/>
      <c r="LJ78" s="166"/>
      <c r="LK78" s="166"/>
      <c r="LL78" s="166"/>
      <c r="LM78" s="166"/>
      <c r="LN78" s="166"/>
      <c r="LO78" s="166"/>
      <c r="LP78" s="166"/>
      <c r="LQ78" s="166"/>
      <c r="LR78" s="166"/>
      <c r="LS78" s="166"/>
      <c r="LT78" s="166"/>
      <c r="LU78" s="166"/>
      <c r="LV78" s="166"/>
      <c r="LW78" s="166"/>
      <c r="LX78" s="166"/>
      <c r="LY78" s="166"/>
      <c r="LZ78" s="166"/>
      <c r="MA78" s="166"/>
      <c r="MB78" s="166"/>
      <c r="MC78" s="166"/>
      <c r="MD78" s="166"/>
      <c r="ME78" s="166"/>
      <c r="MF78" s="166"/>
      <c r="MG78" s="166"/>
      <c r="MH78" s="166"/>
      <c r="MI78" s="166"/>
      <c r="MJ78" s="166"/>
      <c r="MK78" s="166"/>
      <c r="ML78" s="166"/>
      <c r="MM78" s="166"/>
      <c r="MN78" s="166"/>
      <c r="MO78" s="166"/>
      <c r="MP78" s="166"/>
      <c r="MQ78" s="166"/>
      <c r="MR78" s="166"/>
    </row>
    <row r="79" spans="1:357" s="2" customFormat="1" ht="18.75">
      <c r="A79" s="122" t="s">
        <v>55</v>
      </c>
      <c r="B79" s="24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109"/>
      <c r="T79" s="109"/>
      <c r="U79" s="12"/>
      <c r="V79" s="12"/>
      <c r="W79" s="12"/>
      <c r="X79" s="12"/>
      <c r="Y79" s="12"/>
      <c r="Z79" s="12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111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36"/>
      <c r="BA79" s="12"/>
      <c r="BB79" s="103"/>
      <c r="BC79" s="27"/>
      <c r="BD79" s="27"/>
      <c r="BE79" s="27"/>
      <c r="BF79" s="27"/>
      <c r="BG79" s="115"/>
      <c r="BH79" s="115"/>
      <c r="BI79" s="115"/>
      <c r="BJ79" s="115"/>
      <c r="BK79" s="116"/>
      <c r="BL79" s="116"/>
      <c r="BM79" s="116"/>
      <c r="BN79" s="116"/>
      <c r="BO79" s="27"/>
      <c r="BP79" s="118"/>
      <c r="BQ79" s="27"/>
      <c r="BR79" s="27"/>
      <c r="BS79" s="27"/>
      <c r="BT79" s="27"/>
      <c r="BU79" s="115"/>
      <c r="BV79" s="115"/>
      <c r="BW79" s="115"/>
      <c r="BX79" s="115"/>
      <c r="BY79" s="116"/>
      <c r="BZ79" s="116"/>
      <c r="CA79" s="116"/>
      <c r="CB79" s="116"/>
      <c r="CC79" s="27"/>
      <c r="CD79" s="118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36"/>
      <c r="CV79" s="12"/>
      <c r="CW79" s="103"/>
      <c r="CX79" s="12"/>
      <c r="CY79" s="12"/>
      <c r="CZ79" s="12"/>
      <c r="DA79" s="12"/>
      <c r="DB79" s="104"/>
      <c r="DC79" s="104"/>
      <c r="DD79" s="104"/>
      <c r="DE79" s="104"/>
      <c r="DF79" s="105"/>
      <c r="DG79" s="105"/>
      <c r="DH79" s="105"/>
      <c r="DI79" s="105"/>
      <c r="DJ79" s="12"/>
      <c r="DK79" s="106"/>
      <c r="DL79" s="12"/>
      <c r="DM79" s="12"/>
      <c r="DN79" s="12"/>
      <c r="DO79" s="12"/>
      <c r="DP79" s="104"/>
      <c r="DQ79" s="104"/>
      <c r="DR79" s="104"/>
      <c r="DS79" s="104"/>
      <c r="DT79" s="105"/>
      <c r="DU79" s="105"/>
      <c r="DV79" s="105"/>
      <c r="DW79" s="105"/>
      <c r="DX79" s="36"/>
      <c r="DY79" s="106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</row>
    <row r="80" spans="1:357" s="2" customFormat="1" ht="45">
      <c r="A80" s="16" t="s">
        <v>9</v>
      </c>
      <c r="B80" s="24" t="s">
        <v>60</v>
      </c>
      <c r="C80" s="27">
        <v>8485.43</v>
      </c>
      <c r="D80" s="27">
        <v>8972.25</v>
      </c>
      <c r="E80" s="27">
        <f>D80</f>
        <v>8972.25</v>
      </c>
      <c r="F80" s="27">
        <v>9510.75</v>
      </c>
      <c r="G80" s="27">
        <f>F80</f>
        <v>9510.75</v>
      </c>
      <c r="H80" s="27">
        <v>9859.51</v>
      </c>
      <c r="I80" s="27" t="s">
        <v>146</v>
      </c>
      <c r="J80" s="27" t="s">
        <v>146</v>
      </c>
      <c r="K80" s="27">
        <f t="shared" ref="K80:P80" si="40">C80*1.18</f>
        <v>10012.8074</v>
      </c>
      <c r="L80" s="27">
        <f t="shared" si="40"/>
        <v>10587.254999999999</v>
      </c>
      <c r="M80" s="27">
        <f t="shared" si="40"/>
        <v>10587.254999999999</v>
      </c>
      <c r="N80" s="27">
        <f t="shared" si="40"/>
        <v>11222.684999999999</v>
      </c>
      <c r="O80" s="27">
        <f t="shared" si="40"/>
        <v>11222.684999999999</v>
      </c>
      <c r="P80" s="27">
        <f t="shared" si="40"/>
        <v>11634.221799999999</v>
      </c>
      <c r="Q80" s="27" t="s">
        <v>146</v>
      </c>
      <c r="R80" s="27" t="s">
        <v>146</v>
      </c>
      <c r="S80" s="109" t="s">
        <v>330</v>
      </c>
      <c r="T80" s="109"/>
      <c r="U80" s="156"/>
      <c r="V80" s="156"/>
      <c r="W80" s="156"/>
      <c r="X80" s="156"/>
      <c r="Y80" s="125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111"/>
      <c r="AN80" s="27">
        <v>106.84</v>
      </c>
      <c r="AO80" s="27">
        <v>112.69</v>
      </c>
      <c r="AP80" s="27">
        <v>112.69</v>
      </c>
      <c r="AQ80" s="27">
        <v>116.3</v>
      </c>
      <c r="AR80" s="27">
        <f>AQ80</f>
        <v>116.3</v>
      </c>
      <c r="AS80" s="27">
        <v>125.69</v>
      </c>
      <c r="AT80" s="27">
        <v>101</v>
      </c>
      <c r="AU80" s="27">
        <v>101</v>
      </c>
      <c r="AV80" s="27">
        <v>107</v>
      </c>
      <c r="AW80" s="27">
        <v>107</v>
      </c>
      <c r="AX80" s="27">
        <v>113.48</v>
      </c>
      <c r="AY80" s="27">
        <v>113.48</v>
      </c>
      <c r="AZ80" s="110" t="str">
        <f>S80</f>
        <v>19.11.2015 № 273</v>
      </c>
      <c r="BA80" s="12"/>
      <c r="BB80" s="103"/>
      <c r="BC80" s="27">
        <v>8485.43</v>
      </c>
      <c r="BD80" s="27">
        <v>106.84</v>
      </c>
      <c r="BE80" s="27">
        <v>1145</v>
      </c>
      <c r="BF80" s="27">
        <v>101</v>
      </c>
      <c r="BG80" s="115"/>
      <c r="BH80" s="115"/>
      <c r="BI80" s="115"/>
      <c r="BJ80" s="115"/>
      <c r="BK80" s="116"/>
      <c r="BL80" s="116"/>
      <c r="BM80" s="116"/>
      <c r="BN80" s="116"/>
      <c r="BO80" s="110" t="s">
        <v>330</v>
      </c>
      <c r="BP80" s="117" t="s">
        <v>331</v>
      </c>
      <c r="BQ80" s="27">
        <v>8972.25</v>
      </c>
      <c r="BR80" s="27">
        <v>112.69</v>
      </c>
      <c r="BS80" s="27">
        <v>1100</v>
      </c>
      <c r="BT80" s="27">
        <v>101</v>
      </c>
      <c r="BU80" s="115"/>
      <c r="BV80" s="115"/>
      <c r="BW80" s="115"/>
      <c r="BX80" s="115"/>
      <c r="BY80" s="119">
        <v>5.8099999999999999E-2</v>
      </c>
      <c r="BZ80" s="120">
        <v>193.73</v>
      </c>
      <c r="CA80" s="119">
        <v>5.7099999999999998E-2</v>
      </c>
      <c r="CB80" s="120">
        <v>192.13</v>
      </c>
      <c r="CC80" s="110" t="s">
        <v>330</v>
      </c>
      <c r="CD80" s="117" t="s">
        <v>331</v>
      </c>
      <c r="CE80" s="27">
        <v>8972.25</v>
      </c>
      <c r="CF80" s="27">
        <v>112.69</v>
      </c>
      <c r="CG80" s="27" t="s">
        <v>146</v>
      </c>
      <c r="CH80" s="27">
        <v>107</v>
      </c>
      <c r="CI80" s="27">
        <v>9510.75</v>
      </c>
      <c r="CJ80" s="27">
        <v>116.3</v>
      </c>
      <c r="CK80" s="27" t="s">
        <v>146</v>
      </c>
      <c r="CL80" s="27">
        <v>107</v>
      </c>
      <c r="CM80" s="27">
        <v>9510.75</v>
      </c>
      <c r="CN80" s="27">
        <v>116.3</v>
      </c>
      <c r="CO80" s="27" t="s">
        <v>146</v>
      </c>
      <c r="CP80" s="27">
        <v>113.48</v>
      </c>
      <c r="CQ80" s="27">
        <v>9859.51</v>
      </c>
      <c r="CR80" s="27">
        <v>125.69</v>
      </c>
      <c r="CS80" s="27" t="s">
        <v>146</v>
      </c>
      <c r="CT80" s="27">
        <v>113.48</v>
      </c>
      <c r="CU80" s="110" t="str">
        <f>AZ80</f>
        <v>19.11.2015 № 273</v>
      </c>
      <c r="CV80" s="12"/>
      <c r="CW80" s="103"/>
      <c r="CX80" s="12"/>
      <c r="CY80" s="12"/>
      <c r="CZ80" s="12"/>
      <c r="DA80" s="12"/>
      <c r="DB80" s="104"/>
      <c r="DC80" s="104"/>
      <c r="DD80" s="104"/>
      <c r="DE80" s="104"/>
      <c r="DF80" s="105"/>
      <c r="DG80" s="105"/>
      <c r="DH80" s="105"/>
      <c r="DI80" s="105"/>
      <c r="DJ80" s="12"/>
      <c r="DK80" s="106"/>
      <c r="DL80" s="12"/>
      <c r="DM80" s="12"/>
      <c r="DN80" s="12"/>
      <c r="DO80" s="12"/>
      <c r="DP80" s="104"/>
      <c r="DQ80" s="104"/>
      <c r="DR80" s="104"/>
      <c r="DS80" s="104"/>
      <c r="DT80" s="105"/>
      <c r="DU80" s="105"/>
      <c r="DV80" s="105"/>
      <c r="DW80" s="105"/>
      <c r="DX80" s="36"/>
      <c r="DY80" s="106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  <c r="MN80" s="53"/>
      <c r="MO80" s="53"/>
      <c r="MP80" s="53"/>
      <c r="MQ80" s="53"/>
      <c r="MR80" s="53"/>
    </row>
    <row r="81" spans="1:356" s="215" customFormat="1">
      <c r="A81" s="169"/>
      <c r="B81" s="209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29"/>
      <c r="T81" s="129"/>
      <c r="U81" s="159">
        <v>1470</v>
      </c>
      <c r="V81" s="159">
        <v>1596</v>
      </c>
      <c r="W81" s="159">
        <v>1470</v>
      </c>
      <c r="X81" s="159">
        <v>1596</v>
      </c>
      <c r="Y81" s="145"/>
      <c r="Z81" s="145" t="s">
        <v>332</v>
      </c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7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97"/>
      <c r="BB81" s="210"/>
      <c r="BC81" s="145"/>
      <c r="BD81" s="145"/>
      <c r="BE81" s="145">
        <v>1095</v>
      </c>
      <c r="BF81" s="145">
        <v>101</v>
      </c>
      <c r="BG81" s="148"/>
      <c r="BH81" s="148"/>
      <c r="BI81" s="148"/>
      <c r="BJ81" s="148"/>
      <c r="BK81" s="119">
        <v>5.8099999999999999E-2</v>
      </c>
      <c r="BL81" s="120">
        <v>186.41</v>
      </c>
      <c r="BM81" s="119">
        <v>5.7099999999999998E-2</v>
      </c>
      <c r="BN81" s="120">
        <v>184.94</v>
      </c>
      <c r="BO81" s="145"/>
      <c r="BP81" s="169" t="s">
        <v>332</v>
      </c>
      <c r="BQ81" s="145"/>
      <c r="BR81" s="145"/>
      <c r="BS81" s="145">
        <v>1510</v>
      </c>
      <c r="BT81" s="145">
        <v>101</v>
      </c>
      <c r="BU81" s="148"/>
      <c r="BV81" s="148"/>
      <c r="BW81" s="148"/>
      <c r="BX81" s="148"/>
      <c r="BY81" s="149"/>
      <c r="BZ81" s="149"/>
      <c r="CA81" s="149"/>
      <c r="CB81" s="149"/>
      <c r="CC81" s="145"/>
      <c r="CD81" s="168" t="s">
        <v>332</v>
      </c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69" t="s">
        <v>332</v>
      </c>
      <c r="CW81" s="210"/>
      <c r="CX81" s="197"/>
      <c r="CY81" s="197"/>
      <c r="CZ81" s="197"/>
      <c r="DA81" s="197"/>
      <c r="DB81" s="211"/>
      <c r="DC81" s="211"/>
      <c r="DD81" s="211"/>
      <c r="DE81" s="211"/>
      <c r="DF81" s="212"/>
      <c r="DG81" s="212"/>
      <c r="DH81" s="212"/>
      <c r="DI81" s="212"/>
      <c r="DJ81" s="197"/>
      <c r="DK81" s="213"/>
      <c r="DL81" s="197"/>
      <c r="DM81" s="197"/>
      <c r="DN81" s="197"/>
      <c r="DO81" s="197"/>
      <c r="DP81" s="211"/>
      <c r="DQ81" s="211"/>
      <c r="DR81" s="211"/>
      <c r="DS81" s="211"/>
      <c r="DT81" s="212"/>
      <c r="DU81" s="212"/>
      <c r="DV81" s="212"/>
      <c r="DW81" s="212"/>
      <c r="DX81" s="169"/>
      <c r="DY81" s="213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214"/>
      <c r="GZ81" s="214"/>
      <c r="HA81" s="214"/>
      <c r="HB81" s="214"/>
      <c r="HC81" s="214"/>
      <c r="HD81" s="214"/>
      <c r="HE81" s="214"/>
      <c r="HF81" s="214"/>
      <c r="HG81" s="214"/>
      <c r="HH81" s="214"/>
      <c r="HI81" s="214"/>
      <c r="HJ81" s="214"/>
      <c r="HK81" s="214"/>
      <c r="HL81" s="214"/>
      <c r="HM81" s="214"/>
      <c r="HN81" s="214"/>
      <c r="HO81" s="214"/>
      <c r="HP81" s="214"/>
      <c r="HQ81" s="214"/>
      <c r="HR81" s="214"/>
      <c r="HS81" s="214"/>
      <c r="HT81" s="214"/>
      <c r="HU81" s="214"/>
      <c r="HV81" s="214"/>
      <c r="HW81" s="214"/>
      <c r="HX81" s="214"/>
      <c r="HY81" s="214"/>
      <c r="HZ81" s="214"/>
      <c r="IA81" s="214"/>
      <c r="IB81" s="214"/>
      <c r="IC81" s="214"/>
      <c r="ID81" s="214"/>
      <c r="IE81" s="214"/>
      <c r="IF81" s="214"/>
      <c r="IG81" s="214"/>
      <c r="IH81" s="214"/>
      <c r="II81" s="214"/>
      <c r="IJ81" s="214"/>
      <c r="IK81" s="214"/>
      <c r="IL81" s="214"/>
      <c r="IM81" s="214"/>
      <c r="IN81" s="214"/>
      <c r="IO81" s="214"/>
      <c r="IP81" s="214"/>
      <c r="IQ81" s="214"/>
      <c r="IR81" s="214"/>
      <c r="IS81" s="214"/>
      <c r="IT81" s="214"/>
      <c r="IU81" s="214"/>
      <c r="IV81" s="214"/>
      <c r="IW81" s="214"/>
      <c r="IX81" s="214"/>
      <c r="IY81" s="214"/>
      <c r="IZ81" s="214"/>
      <c r="JA81" s="214"/>
      <c r="JB81" s="214"/>
      <c r="JC81" s="214"/>
      <c r="JD81" s="214"/>
      <c r="JE81" s="214"/>
      <c r="JF81" s="214"/>
      <c r="JG81" s="214"/>
      <c r="JH81" s="214"/>
      <c r="JI81" s="214"/>
      <c r="JJ81" s="214"/>
      <c r="JK81" s="214"/>
      <c r="JL81" s="214"/>
      <c r="JM81" s="214"/>
      <c r="JN81" s="214"/>
      <c r="JO81" s="214"/>
      <c r="JP81" s="214"/>
      <c r="JQ81" s="214"/>
      <c r="JR81" s="214"/>
      <c r="JS81" s="214"/>
      <c r="JT81" s="214"/>
      <c r="JU81" s="214"/>
      <c r="JV81" s="214"/>
      <c r="JW81" s="214"/>
      <c r="JX81" s="214"/>
      <c r="JY81" s="214"/>
      <c r="JZ81" s="214"/>
      <c r="KA81" s="214"/>
      <c r="KB81" s="214"/>
      <c r="KC81" s="214"/>
      <c r="KD81" s="214"/>
      <c r="KE81" s="214"/>
      <c r="KF81" s="214"/>
      <c r="KG81" s="214"/>
      <c r="KH81" s="214"/>
      <c r="KI81" s="214"/>
      <c r="KJ81" s="214"/>
      <c r="KK81" s="214"/>
      <c r="KL81" s="214"/>
      <c r="KM81" s="214"/>
      <c r="KN81" s="214"/>
      <c r="KO81" s="214"/>
      <c r="KP81" s="214"/>
      <c r="KQ81" s="214"/>
      <c r="KR81" s="214"/>
      <c r="KS81" s="214"/>
      <c r="KT81" s="214"/>
      <c r="KU81" s="214"/>
      <c r="KV81" s="214"/>
      <c r="KW81" s="214"/>
      <c r="KX81" s="214"/>
      <c r="KY81" s="214"/>
      <c r="KZ81" s="214"/>
      <c r="LA81" s="214"/>
      <c r="LB81" s="214"/>
      <c r="LC81" s="214"/>
      <c r="LD81" s="214"/>
      <c r="LE81" s="214"/>
      <c r="LF81" s="214"/>
      <c r="LG81" s="214"/>
      <c r="LH81" s="214"/>
      <c r="LI81" s="214"/>
      <c r="LJ81" s="214"/>
      <c r="LK81" s="214"/>
      <c r="LL81" s="214"/>
      <c r="LM81" s="214"/>
      <c r="LN81" s="214"/>
      <c r="LO81" s="214"/>
      <c r="LP81" s="214"/>
      <c r="LQ81" s="214"/>
      <c r="LR81" s="214"/>
      <c r="LS81" s="214"/>
      <c r="LT81" s="214"/>
      <c r="LU81" s="214"/>
      <c r="LV81" s="214"/>
      <c r="LW81" s="214"/>
      <c r="LX81" s="214"/>
      <c r="LY81" s="214"/>
      <c r="LZ81" s="214"/>
      <c r="MA81" s="214"/>
      <c r="MB81" s="214"/>
      <c r="MC81" s="214"/>
      <c r="MD81" s="214"/>
      <c r="ME81" s="214"/>
      <c r="MF81" s="214"/>
      <c r="MG81" s="214"/>
      <c r="MH81" s="214"/>
      <c r="MI81" s="214"/>
      <c r="MJ81" s="214"/>
      <c r="MK81" s="214"/>
      <c r="ML81" s="214"/>
      <c r="MM81" s="214"/>
      <c r="MN81" s="214"/>
      <c r="MO81" s="214"/>
      <c r="MP81" s="214"/>
      <c r="MQ81" s="214"/>
      <c r="MR81" s="214"/>
    </row>
    <row r="82" spans="1:356" s="215" customFormat="1">
      <c r="A82" s="169"/>
      <c r="B82" s="209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29"/>
      <c r="T82" s="129"/>
      <c r="U82" s="159"/>
      <c r="V82" s="159"/>
      <c r="W82" s="159"/>
      <c r="X82" s="159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7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97"/>
      <c r="BB82" s="210"/>
      <c r="BC82" s="145"/>
      <c r="BD82" s="145"/>
      <c r="BE82" s="145"/>
      <c r="BF82" s="145"/>
      <c r="BG82" s="148"/>
      <c r="BH82" s="148"/>
      <c r="BI82" s="148"/>
      <c r="BJ82" s="148"/>
      <c r="BK82" s="149"/>
      <c r="BL82" s="149"/>
      <c r="BM82" s="149"/>
      <c r="BN82" s="149"/>
      <c r="BO82" s="145"/>
      <c r="BP82" s="145"/>
      <c r="BQ82" s="145"/>
      <c r="BR82" s="145"/>
      <c r="BS82" s="145"/>
      <c r="BT82" s="145"/>
      <c r="BU82" s="148"/>
      <c r="BV82" s="148"/>
      <c r="BW82" s="148"/>
      <c r="BX82" s="148"/>
      <c r="BY82" s="149"/>
      <c r="BZ82" s="149"/>
      <c r="CA82" s="149"/>
      <c r="CB82" s="149"/>
      <c r="CC82" s="145"/>
      <c r="CD82" s="129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69"/>
      <c r="CW82" s="210"/>
      <c r="CX82" s="197"/>
      <c r="CY82" s="197"/>
      <c r="CZ82" s="197"/>
      <c r="DA82" s="197"/>
      <c r="DB82" s="211"/>
      <c r="DC82" s="211"/>
      <c r="DD82" s="211"/>
      <c r="DE82" s="211"/>
      <c r="DF82" s="212"/>
      <c r="DG82" s="212"/>
      <c r="DH82" s="212"/>
      <c r="DI82" s="212"/>
      <c r="DJ82" s="197"/>
      <c r="DK82" s="213"/>
      <c r="DL82" s="197"/>
      <c r="DM82" s="197"/>
      <c r="DN82" s="197"/>
      <c r="DO82" s="197"/>
      <c r="DP82" s="211"/>
      <c r="DQ82" s="211"/>
      <c r="DR82" s="211"/>
      <c r="DS82" s="211"/>
      <c r="DT82" s="212"/>
      <c r="DU82" s="212"/>
      <c r="DV82" s="212"/>
      <c r="DW82" s="212"/>
      <c r="DX82" s="169"/>
      <c r="DY82" s="213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214"/>
      <c r="GZ82" s="214"/>
      <c r="HA82" s="214"/>
      <c r="HB82" s="214"/>
      <c r="HC82" s="214"/>
      <c r="HD82" s="214"/>
      <c r="HE82" s="214"/>
      <c r="HF82" s="214"/>
      <c r="HG82" s="214"/>
      <c r="HH82" s="214"/>
      <c r="HI82" s="214"/>
      <c r="HJ82" s="214"/>
      <c r="HK82" s="214"/>
      <c r="HL82" s="214"/>
      <c r="HM82" s="214"/>
      <c r="HN82" s="214"/>
      <c r="HO82" s="214"/>
      <c r="HP82" s="214"/>
      <c r="HQ82" s="214"/>
      <c r="HR82" s="214"/>
      <c r="HS82" s="214"/>
      <c r="HT82" s="214"/>
      <c r="HU82" s="214"/>
      <c r="HV82" s="214"/>
      <c r="HW82" s="214"/>
      <c r="HX82" s="214"/>
      <c r="HY82" s="214"/>
      <c r="HZ82" s="214"/>
      <c r="IA82" s="214"/>
      <c r="IB82" s="214"/>
      <c r="IC82" s="214"/>
      <c r="ID82" s="214"/>
      <c r="IE82" s="214"/>
      <c r="IF82" s="214"/>
      <c r="IG82" s="214"/>
      <c r="IH82" s="214"/>
      <c r="II82" s="214"/>
      <c r="IJ82" s="214"/>
      <c r="IK82" s="214"/>
      <c r="IL82" s="214"/>
      <c r="IM82" s="214"/>
      <c r="IN82" s="214"/>
      <c r="IO82" s="214"/>
      <c r="IP82" s="214"/>
      <c r="IQ82" s="214"/>
      <c r="IR82" s="214"/>
      <c r="IS82" s="214"/>
      <c r="IT82" s="214"/>
      <c r="IU82" s="214"/>
      <c r="IV82" s="214"/>
      <c r="IW82" s="214"/>
      <c r="IX82" s="214"/>
      <c r="IY82" s="214"/>
      <c r="IZ82" s="214"/>
      <c r="JA82" s="214"/>
      <c r="JB82" s="214"/>
      <c r="JC82" s="214"/>
      <c r="JD82" s="214"/>
      <c r="JE82" s="214"/>
      <c r="JF82" s="214"/>
      <c r="JG82" s="214"/>
      <c r="JH82" s="214"/>
      <c r="JI82" s="214"/>
      <c r="JJ82" s="214"/>
      <c r="JK82" s="214"/>
      <c r="JL82" s="214"/>
      <c r="JM82" s="214"/>
      <c r="JN82" s="214"/>
      <c r="JO82" s="214"/>
      <c r="JP82" s="214"/>
      <c r="JQ82" s="214"/>
      <c r="JR82" s="214"/>
      <c r="JS82" s="214"/>
      <c r="JT82" s="214"/>
      <c r="JU82" s="214"/>
      <c r="JV82" s="214"/>
      <c r="JW82" s="214"/>
      <c r="JX82" s="214"/>
      <c r="JY82" s="214"/>
      <c r="JZ82" s="214"/>
      <c r="KA82" s="214"/>
      <c r="KB82" s="214"/>
      <c r="KC82" s="214"/>
      <c r="KD82" s="214"/>
      <c r="KE82" s="214"/>
      <c r="KF82" s="214"/>
      <c r="KG82" s="214"/>
      <c r="KH82" s="214"/>
      <c r="KI82" s="214"/>
      <c r="KJ82" s="214"/>
      <c r="KK82" s="214"/>
      <c r="KL82" s="214"/>
      <c r="KM82" s="214"/>
      <c r="KN82" s="214"/>
      <c r="KO82" s="214"/>
      <c r="KP82" s="214"/>
      <c r="KQ82" s="214"/>
      <c r="KR82" s="214"/>
      <c r="KS82" s="214"/>
      <c r="KT82" s="214"/>
      <c r="KU82" s="214"/>
      <c r="KV82" s="214"/>
      <c r="KW82" s="214"/>
      <c r="KX82" s="214"/>
      <c r="KY82" s="214"/>
      <c r="KZ82" s="214"/>
      <c r="LA82" s="214"/>
      <c r="LB82" s="214"/>
      <c r="LC82" s="214"/>
      <c r="LD82" s="214"/>
      <c r="LE82" s="214"/>
      <c r="LF82" s="214"/>
      <c r="LG82" s="214"/>
      <c r="LH82" s="214"/>
      <c r="LI82" s="214"/>
      <c r="LJ82" s="214"/>
      <c r="LK82" s="214"/>
      <c r="LL82" s="214"/>
      <c r="LM82" s="214"/>
      <c r="LN82" s="214"/>
      <c r="LO82" s="214"/>
      <c r="LP82" s="214"/>
      <c r="LQ82" s="214"/>
      <c r="LR82" s="214"/>
      <c r="LS82" s="214"/>
      <c r="LT82" s="214"/>
      <c r="LU82" s="214"/>
      <c r="LV82" s="214"/>
      <c r="LW82" s="214"/>
      <c r="LX82" s="214"/>
      <c r="LY82" s="214"/>
      <c r="LZ82" s="214"/>
      <c r="MA82" s="214"/>
      <c r="MB82" s="214"/>
      <c r="MC82" s="214"/>
      <c r="MD82" s="214"/>
      <c r="ME82" s="214"/>
      <c r="MF82" s="214"/>
      <c r="MG82" s="214"/>
      <c r="MH82" s="214"/>
      <c r="MI82" s="214"/>
      <c r="MJ82" s="214"/>
      <c r="MK82" s="214"/>
      <c r="ML82" s="214"/>
      <c r="MM82" s="214"/>
      <c r="MN82" s="214"/>
      <c r="MO82" s="214"/>
      <c r="MP82" s="214"/>
      <c r="MQ82" s="214"/>
      <c r="MR82" s="214"/>
    </row>
    <row r="83" spans="1:356" s="2" customFormat="1" ht="18.75">
      <c r="A83" s="122" t="s">
        <v>58</v>
      </c>
      <c r="B83" s="24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109"/>
      <c r="T83" s="109"/>
      <c r="U83" s="156"/>
      <c r="V83" s="156"/>
      <c r="W83" s="156"/>
      <c r="X83" s="156"/>
      <c r="Y83" s="110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111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36"/>
      <c r="BA83" s="12"/>
      <c r="BB83" s="103"/>
      <c r="BC83" s="27"/>
      <c r="BD83" s="27"/>
      <c r="BE83" s="27"/>
      <c r="BF83" s="27"/>
      <c r="BG83" s="115"/>
      <c r="BH83" s="115"/>
      <c r="BI83" s="115"/>
      <c r="BJ83" s="115"/>
      <c r="BK83" s="116"/>
      <c r="BL83" s="116"/>
      <c r="BM83" s="116"/>
      <c r="BN83" s="116"/>
      <c r="BO83" s="27"/>
      <c r="BP83" s="27"/>
      <c r="BQ83" s="27"/>
      <c r="BR83" s="27"/>
      <c r="BS83" s="27"/>
      <c r="BT83" s="27"/>
      <c r="BU83" s="115"/>
      <c r="BV83" s="115"/>
      <c r="BW83" s="115"/>
      <c r="BX83" s="115"/>
      <c r="BY83" s="116"/>
      <c r="BZ83" s="116"/>
      <c r="CA83" s="116"/>
      <c r="CB83" s="116"/>
      <c r="CC83" s="27"/>
      <c r="CD83" s="118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36"/>
      <c r="CV83" s="12"/>
      <c r="CW83" s="103"/>
      <c r="CX83" s="12"/>
      <c r="CY83" s="12"/>
      <c r="CZ83" s="12"/>
      <c r="DA83" s="12"/>
      <c r="DB83" s="104"/>
      <c r="DC83" s="104"/>
      <c r="DD83" s="104"/>
      <c r="DE83" s="104"/>
      <c r="DF83" s="105"/>
      <c r="DG83" s="105"/>
      <c r="DH83" s="105"/>
      <c r="DI83" s="105"/>
      <c r="DJ83" s="12"/>
      <c r="DK83" s="106"/>
      <c r="DL83" s="12"/>
      <c r="DM83" s="12"/>
      <c r="DN83" s="12"/>
      <c r="DO83" s="12"/>
      <c r="DP83" s="104"/>
      <c r="DQ83" s="104"/>
      <c r="DR83" s="104"/>
      <c r="DS83" s="104"/>
      <c r="DT83" s="105"/>
      <c r="DU83" s="105"/>
      <c r="DV83" s="105"/>
      <c r="DW83" s="105"/>
      <c r="DX83" s="36"/>
      <c r="DY83" s="106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  <c r="MN83" s="53"/>
      <c r="MO83" s="53"/>
      <c r="MP83" s="53"/>
      <c r="MQ83" s="53"/>
      <c r="MR83" s="53"/>
    </row>
    <row r="84" spans="1:356" s="2" customFormat="1" ht="45">
      <c r="A84" s="16" t="s">
        <v>9</v>
      </c>
      <c r="B84" s="24" t="s">
        <v>59</v>
      </c>
      <c r="C84" s="27">
        <v>6703.83</v>
      </c>
      <c r="D84" s="27">
        <v>7194.18</v>
      </c>
      <c r="E84" s="27">
        <v>7194.18</v>
      </c>
      <c r="F84" s="27">
        <v>7554.26</v>
      </c>
      <c r="G84" s="216" t="s">
        <v>146</v>
      </c>
      <c r="H84" s="216" t="s">
        <v>146</v>
      </c>
      <c r="I84" s="27" t="s">
        <v>217</v>
      </c>
      <c r="J84" s="27" t="s">
        <v>217</v>
      </c>
      <c r="K84" s="27">
        <v>6703.83</v>
      </c>
      <c r="L84" s="27">
        <v>7194.18</v>
      </c>
      <c r="M84" s="27">
        <v>7194.18</v>
      </c>
      <c r="N84" s="27">
        <v>7554.26</v>
      </c>
      <c r="O84" s="27" t="s">
        <v>146</v>
      </c>
      <c r="P84" s="27" t="s">
        <v>146</v>
      </c>
      <c r="Q84" s="27" t="s">
        <v>217</v>
      </c>
      <c r="R84" s="27" t="s">
        <v>217</v>
      </c>
      <c r="S84" s="109" t="s">
        <v>572</v>
      </c>
      <c r="T84" s="109"/>
      <c r="U84" s="156"/>
      <c r="V84" s="156"/>
      <c r="W84" s="156"/>
      <c r="X84" s="156"/>
      <c r="Y84" s="125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111"/>
      <c r="AN84" s="27">
        <v>160.66999999999999</v>
      </c>
      <c r="AO84" s="27">
        <v>166.9</v>
      </c>
      <c r="AP84" s="27">
        <f>AO84</f>
        <v>166.9</v>
      </c>
      <c r="AQ84" s="27">
        <v>178.4</v>
      </c>
      <c r="AR84" s="27">
        <f>AQ84</f>
        <v>178.4</v>
      </c>
      <c r="AS84" s="27">
        <v>184.23</v>
      </c>
      <c r="AT84" s="27">
        <v>121</v>
      </c>
      <c r="AU84" s="27">
        <v>121</v>
      </c>
      <c r="AV84" s="27" t="s">
        <v>146</v>
      </c>
      <c r="AW84" s="27" t="s">
        <v>146</v>
      </c>
      <c r="AX84" s="27" t="s">
        <v>146</v>
      </c>
      <c r="AY84" s="27" t="s">
        <v>146</v>
      </c>
      <c r="AZ84" s="36" t="s">
        <v>333</v>
      </c>
      <c r="BA84" s="12"/>
      <c r="BB84" s="103"/>
      <c r="BC84" s="27">
        <v>6703.83</v>
      </c>
      <c r="BD84" s="27">
        <v>160.66999999999999</v>
      </c>
      <c r="BE84" s="27">
        <v>1072</v>
      </c>
      <c r="BF84" s="27">
        <v>121</v>
      </c>
      <c r="BG84" s="217">
        <v>6.1400000000000003E-2</v>
      </c>
      <c r="BH84" s="148">
        <v>171.72</v>
      </c>
      <c r="BI84" s="115"/>
      <c r="BJ84" s="115"/>
      <c r="BK84" s="116"/>
      <c r="BL84" s="116"/>
      <c r="BM84" s="116"/>
      <c r="BN84" s="116"/>
      <c r="BO84" s="36" t="s">
        <v>333</v>
      </c>
      <c r="BP84" s="117" t="s">
        <v>334</v>
      </c>
      <c r="BQ84" s="27">
        <v>7194.18</v>
      </c>
      <c r="BR84" s="27">
        <v>166.9</v>
      </c>
      <c r="BS84" s="27">
        <v>1141</v>
      </c>
      <c r="BT84" s="27">
        <v>121</v>
      </c>
      <c r="BU84" s="163">
        <v>6.1400000000000003E-2</v>
      </c>
      <c r="BV84" s="163">
        <v>176.51</v>
      </c>
      <c r="BW84" s="115"/>
      <c r="BX84" s="115"/>
      <c r="BY84" s="116"/>
      <c r="BZ84" s="116"/>
      <c r="CA84" s="116"/>
      <c r="CB84" s="116"/>
      <c r="CC84" s="36" t="s">
        <v>333</v>
      </c>
      <c r="CD84" s="117" t="s">
        <v>334</v>
      </c>
      <c r="CE84" s="27">
        <f>BQ84</f>
        <v>7194.18</v>
      </c>
      <c r="CF84" s="27">
        <f>BR84</f>
        <v>166.9</v>
      </c>
      <c r="CG84" s="27" t="s">
        <v>146</v>
      </c>
      <c r="CH84" s="27" t="s">
        <v>146</v>
      </c>
      <c r="CI84" s="27">
        <v>7554.26</v>
      </c>
      <c r="CJ84" s="27">
        <v>178.24</v>
      </c>
      <c r="CK84" s="27" t="s">
        <v>146</v>
      </c>
      <c r="CL84" s="27" t="s">
        <v>146</v>
      </c>
      <c r="CM84" s="27">
        <f>CI84</f>
        <v>7554.26</v>
      </c>
      <c r="CN84" s="27">
        <f>CJ84</f>
        <v>178.24</v>
      </c>
      <c r="CO84" s="27" t="str">
        <f>CK84</f>
        <v>-</v>
      </c>
      <c r="CP84" s="27" t="str">
        <f>CL84</f>
        <v>-</v>
      </c>
      <c r="CQ84" s="27">
        <v>7932.05</v>
      </c>
      <c r="CR84" s="27">
        <v>184.23</v>
      </c>
      <c r="CS84" s="27" t="s">
        <v>146</v>
      </c>
      <c r="CT84" s="27" t="s">
        <v>146</v>
      </c>
      <c r="CU84" s="36" t="s">
        <v>333</v>
      </c>
      <c r="CV84" s="12"/>
      <c r="CW84" s="103"/>
      <c r="CX84" s="12"/>
      <c r="CY84" s="12"/>
      <c r="CZ84" s="12"/>
      <c r="DA84" s="12"/>
      <c r="DB84" s="104"/>
      <c r="DC84" s="104"/>
      <c r="DD84" s="104"/>
      <c r="DE84" s="104"/>
      <c r="DF84" s="105"/>
      <c r="DG84" s="105"/>
      <c r="DH84" s="105"/>
      <c r="DI84" s="105"/>
      <c r="DJ84" s="12"/>
      <c r="DK84" s="106"/>
      <c r="DL84" s="12"/>
      <c r="DM84" s="12"/>
      <c r="DN84" s="12"/>
      <c r="DO84" s="12"/>
      <c r="DP84" s="104"/>
      <c r="DQ84" s="104"/>
      <c r="DR84" s="104"/>
      <c r="DS84" s="104"/>
      <c r="DT84" s="105"/>
      <c r="DU84" s="105"/>
      <c r="DV84" s="105"/>
      <c r="DW84" s="105"/>
      <c r="DX84" s="36"/>
      <c r="DY84" s="106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  <c r="MN84" s="53"/>
      <c r="MO84" s="53"/>
      <c r="MP84" s="53"/>
      <c r="MQ84" s="53"/>
      <c r="MR84" s="53"/>
    </row>
    <row r="85" spans="1:356" s="215" customFormat="1" ht="15.75">
      <c r="A85" s="169"/>
      <c r="B85" s="209"/>
      <c r="C85" s="145"/>
      <c r="D85" s="145"/>
      <c r="E85" s="145"/>
      <c r="F85" s="145"/>
      <c r="G85" s="218"/>
      <c r="H85" s="218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29"/>
      <c r="T85" s="129"/>
      <c r="U85" s="159">
        <v>826</v>
      </c>
      <c r="V85" s="159">
        <v>904</v>
      </c>
      <c r="W85" s="159">
        <f>U85</f>
        <v>826</v>
      </c>
      <c r="X85" s="159">
        <f>V85</f>
        <v>904</v>
      </c>
      <c r="Y85" s="145"/>
      <c r="Z85" s="145" t="s">
        <v>335</v>
      </c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7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69"/>
      <c r="BA85" s="197"/>
      <c r="BB85" s="210"/>
      <c r="BC85" s="145"/>
      <c r="BD85" s="145"/>
      <c r="BE85" s="145">
        <v>826</v>
      </c>
      <c r="BF85" s="145">
        <v>121</v>
      </c>
      <c r="BG85" s="211"/>
      <c r="BH85" s="211"/>
      <c r="BI85" s="148"/>
      <c r="BJ85" s="148"/>
      <c r="BK85" s="149"/>
      <c r="BL85" s="149"/>
      <c r="BM85" s="149"/>
      <c r="BN85" s="149"/>
      <c r="BO85" s="169"/>
      <c r="BP85" s="169" t="s">
        <v>336</v>
      </c>
      <c r="BQ85" s="145"/>
      <c r="BR85" s="145"/>
      <c r="BS85" s="145">
        <v>904</v>
      </c>
      <c r="BT85" s="145">
        <v>121</v>
      </c>
      <c r="BU85" s="148"/>
      <c r="BV85" s="148"/>
      <c r="BW85" s="148"/>
      <c r="BX85" s="148"/>
      <c r="BY85" s="149"/>
      <c r="BZ85" s="149"/>
      <c r="CA85" s="149"/>
      <c r="CB85" s="149"/>
      <c r="CC85" s="169"/>
      <c r="CD85" s="168" t="s">
        <v>336</v>
      </c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69"/>
      <c r="CV85" s="169" t="s">
        <v>336</v>
      </c>
      <c r="CW85" s="210"/>
      <c r="CX85" s="197"/>
      <c r="CY85" s="197"/>
      <c r="CZ85" s="197"/>
      <c r="DA85" s="197"/>
      <c r="DB85" s="211"/>
      <c r="DC85" s="211"/>
      <c r="DD85" s="211"/>
      <c r="DE85" s="211"/>
      <c r="DF85" s="212"/>
      <c r="DG85" s="212"/>
      <c r="DH85" s="212"/>
      <c r="DI85" s="212"/>
      <c r="DJ85" s="197"/>
      <c r="DK85" s="213"/>
      <c r="DL85" s="197"/>
      <c r="DM85" s="197"/>
      <c r="DN85" s="197"/>
      <c r="DO85" s="197"/>
      <c r="DP85" s="211"/>
      <c r="DQ85" s="211"/>
      <c r="DR85" s="211"/>
      <c r="DS85" s="211"/>
      <c r="DT85" s="212"/>
      <c r="DU85" s="212"/>
      <c r="DV85" s="212"/>
      <c r="DW85" s="212"/>
      <c r="DX85" s="169"/>
      <c r="DY85" s="213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214"/>
      <c r="GZ85" s="214"/>
      <c r="HA85" s="214"/>
      <c r="HB85" s="214"/>
      <c r="HC85" s="214"/>
      <c r="HD85" s="214"/>
      <c r="HE85" s="214"/>
      <c r="HF85" s="214"/>
      <c r="HG85" s="214"/>
      <c r="HH85" s="214"/>
      <c r="HI85" s="214"/>
      <c r="HJ85" s="214"/>
      <c r="HK85" s="214"/>
      <c r="HL85" s="214"/>
      <c r="HM85" s="214"/>
      <c r="HN85" s="214"/>
      <c r="HO85" s="214"/>
      <c r="HP85" s="214"/>
      <c r="HQ85" s="214"/>
      <c r="HR85" s="214"/>
      <c r="HS85" s="214"/>
      <c r="HT85" s="214"/>
      <c r="HU85" s="214"/>
      <c r="HV85" s="214"/>
      <c r="HW85" s="214"/>
      <c r="HX85" s="214"/>
      <c r="HY85" s="214"/>
      <c r="HZ85" s="214"/>
      <c r="IA85" s="214"/>
      <c r="IB85" s="214"/>
      <c r="IC85" s="214"/>
      <c r="ID85" s="214"/>
      <c r="IE85" s="214"/>
      <c r="IF85" s="214"/>
      <c r="IG85" s="214"/>
      <c r="IH85" s="214"/>
      <c r="II85" s="214"/>
      <c r="IJ85" s="214"/>
      <c r="IK85" s="214"/>
      <c r="IL85" s="214"/>
      <c r="IM85" s="214"/>
      <c r="IN85" s="214"/>
      <c r="IO85" s="214"/>
      <c r="IP85" s="214"/>
      <c r="IQ85" s="214"/>
      <c r="IR85" s="214"/>
      <c r="IS85" s="214"/>
      <c r="IT85" s="214"/>
      <c r="IU85" s="214"/>
      <c r="IV85" s="214"/>
      <c r="IW85" s="214"/>
      <c r="IX85" s="214"/>
      <c r="IY85" s="214"/>
      <c r="IZ85" s="214"/>
      <c r="JA85" s="214"/>
      <c r="JB85" s="214"/>
      <c r="JC85" s="214"/>
      <c r="JD85" s="214"/>
      <c r="JE85" s="214"/>
      <c r="JF85" s="214"/>
      <c r="JG85" s="214"/>
      <c r="JH85" s="214"/>
      <c r="JI85" s="214"/>
      <c r="JJ85" s="214"/>
      <c r="JK85" s="214"/>
      <c r="JL85" s="214"/>
      <c r="JM85" s="214"/>
      <c r="JN85" s="214"/>
      <c r="JO85" s="214"/>
      <c r="JP85" s="214"/>
      <c r="JQ85" s="214"/>
      <c r="JR85" s="214"/>
      <c r="JS85" s="214"/>
      <c r="JT85" s="214"/>
      <c r="JU85" s="214"/>
      <c r="JV85" s="214"/>
      <c r="JW85" s="214"/>
      <c r="JX85" s="214"/>
      <c r="JY85" s="214"/>
      <c r="JZ85" s="214"/>
      <c r="KA85" s="214"/>
      <c r="KB85" s="214"/>
      <c r="KC85" s="214"/>
      <c r="KD85" s="214"/>
      <c r="KE85" s="214"/>
      <c r="KF85" s="214"/>
      <c r="KG85" s="214"/>
      <c r="KH85" s="214"/>
      <c r="KI85" s="214"/>
      <c r="KJ85" s="214"/>
      <c r="KK85" s="214"/>
      <c r="KL85" s="214"/>
      <c r="KM85" s="214"/>
      <c r="KN85" s="214"/>
      <c r="KO85" s="214"/>
      <c r="KP85" s="214"/>
      <c r="KQ85" s="214"/>
      <c r="KR85" s="214"/>
      <c r="KS85" s="214"/>
      <c r="KT85" s="214"/>
      <c r="KU85" s="214"/>
      <c r="KV85" s="214"/>
      <c r="KW85" s="214"/>
      <c r="KX85" s="214"/>
      <c r="KY85" s="214"/>
      <c r="KZ85" s="214"/>
      <c r="LA85" s="214"/>
      <c r="LB85" s="214"/>
      <c r="LC85" s="214"/>
      <c r="LD85" s="214"/>
      <c r="LE85" s="214"/>
      <c r="LF85" s="214"/>
      <c r="LG85" s="214"/>
      <c r="LH85" s="214"/>
      <c r="LI85" s="214"/>
      <c r="LJ85" s="214"/>
      <c r="LK85" s="214"/>
      <c r="LL85" s="214"/>
      <c r="LM85" s="214"/>
      <c r="LN85" s="214"/>
      <c r="LO85" s="214"/>
      <c r="LP85" s="214"/>
      <c r="LQ85" s="214"/>
      <c r="LR85" s="214"/>
      <c r="LS85" s="214"/>
      <c r="LT85" s="214"/>
      <c r="LU85" s="214"/>
      <c r="LV85" s="214"/>
      <c r="LW85" s="214"/>
      <c r="LX85" s="214"/>
      <c r="LY85" s="214"/>
      <c r="LZ85" s="214"/>
      <c r="MA85" s="214"/>
      <c r="MB85" s="214"/>
      <c r="MC85" s="214"/>
      <c r="MD85" s="214"/>
      <c r="ME85" s="214"/>
      <c r="MF85" s="214"/>
      <c r="MG85" s="214"/>
      <c r="MH85" s="214"/>
      <c r="MI85" s="214"/>
      <c r="MJ85" s="214"/>
      <c r="MK85" s="214"/>
      <c r="ML85" s="214"/>
      <c r="MM85" s="214"/>
      <c r="MN85" s="214"/>
      <c r="MO85" s="214"/>
      <c r="MP85" s="214"/>
      <c r="MQ85" s="214"/>
      <c r="MR85" s="214"/>
    </row>
    <row r="86" spans="1:356" s="2" customFormat="1" ht="18.75">
      <c r="A86" s="122" t="s">
        <v>54</v>
      </c>
      <c r="B86" s="24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109"/>
      <c r="T86" s="109"/>
      <c r="U86" s="156"/>
      <c r="V86" s="156"/>
      <c r="W86" s="156"/>
      <c r="X86" s="156"/>
      <c r="Y86" s="110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111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36"/>
      <c r="BA86" s="12"/>
      <c r="BB86" s="103"/>
      <c r="BC86" s="27"/>
      <c r="BD86" s="27"/>
      <c r="BE86" s="27"/>
      <c r="BF86" s="27"/>
      <c r="BG86" s="115"/>
      <c r="BH86" s="115"/>
      <c r="BI86" s="115"/>
      <c r="BJ86" s="115"/>
      <c r="BK86" s="116"/>
      <c r="BL86" s="116"/>
      <c r="BM86" s="116"/>
      <c r="BN86" s="116"/>
      <c r="BO86" s="27"/>
      <c r="BP86" s="27"/>
      <c r="BQ86" s="27"/>
      <c r="BR86" s="27"/>
      <c r="BS86" s="27"/>
      <c r="BT86" s="27"/>
      <c r="BU86" s="115"/>
      <c r="BV86" s="115"/>
      <c r="BW86" s="115"/>
      <c r="BX86" s="115"/>
      <c r="BY86" s="116"/>
      <c r="BZ86" s="116"/>
      <c r="CA86" s="116"/>
      <c r="CB86" s="116"/>
      <c r="CC86" s="27"/>
      <c r="CD86" s="118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36"/>
      <c r="CV86" s="12"/>
      <c r="CW86" s="103"/>
      <c r="CX86" s="12"/>
      <c r="CY86" s="12"/>
      <c r="CZ86" s="12"/>
      <c r="DA86" s="12"/>
      <c r="DB86" s="104"/>
      <c r="DC86" s="104"/>
      <c r="DD86" s="104"/>
      <c r="DE86" s="104"/>
      <c r="DF86" s="105"/>
      <c r="DG86" s="105"/>
      <c r="DH86" s="105"/>
      <c r="DI86" s="105"/>
      <c r="DJ86" s="12"/>
      <c r="DK86" s="106"/>
      <c r="DL86" s="12"/>
      <c r="DM86" s="12"/>
      <c r="DN86" s="12"/>
      <c r="DO86" s="12"/>
      <c r="DP86" s="104"/>
      <c r="DQ86" s="104"/>
      <c r="DR86" s="104"/>
      <c r="DS86" s="104"/>
      <c r="DT86" s="105"/>
      <c r="DU86" s="105"/>
      <c r="DV86" s="105"/>
      <c r="DW86" s="105"/>
      <c r="DX86" s="36"/>
      <c r="DY86" s="106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  <c r="MN86" s="53"/>
      <c r="MO86" s="53"/>
      <c r="MP86" s="53"/>
      <c r="MQ86" s="53"/>
      <c r="MR86" s="53"/>
    </row>
    <row r="87" spans="1:356" s="2" customFormat="1" ht="45">
      <c r="A87" s="16" t="s">
        <v>9</v>
      </c>
      <c r="B87" s="24" t="s">
        <v>60</v>
      </c>
      <c r="C87" s="27">
        <f t="shared" ref="C87:S87" si="41">C80</f>
        <v>8485.43</v>
      </c>
      <c r="D87" s="27">
        <f t="shared" si="41"/>
        <v>8972.25</v>
      </c>
      <c r="E87" s="27">
        <f t="shared" si="41"/>
        <v>8972.25</v>
      </c>
      <c r="F87" s="27">
        <f t="shared" si="41"/>
        <v>9510.75</v>
      </c>
      <c r="G87" s="27">
        <f t="shared" si="41"/>
        <v>9510.75</v>
      </c>
      <c r="H87" s="27">
        <f t="shared" si="41"/>
        <v>9859.51</v>
      </c>
      <c r="I87" s="27" t="str">
        <f t="shared" si="41"/>
        <v>-</v>
      </c>
      <c r="J87" s="27" t="str">
        <f t="shared" si="41"/>
        <v>-</v>
      </c>
      <c r="K87" s="27">
        <f t="shared" si="41"/>
        <v>10012.8074</v>
      </c>
      <c r="L87" s="27">
        <f t="shared" si="41"/>
        <v>10587.254999999999</v>
      </c>
      <c r="M87" s="27">
        <f t="shared" si="41"/>
        <v>10587.254999999999</v>
      </c>
      <c r="N87" s="27">
        <f t="shared" si="41"/>
        <v>11222.684999999999</v>
      </c>
      <c r="O87" s="27">
        <f t="shared" si="41"/>
        <v>11222.684999999999</v>
      </c>
      <c r="P87" s="27">
        <f t="shared" si="41"/>
        <v>11634.221799999999</v>
      </c>
      <c r="Q87" s="27" t="str">
        <f t="shared" si="41"/>
        <v>-</v>
      </c>
      <c r="R87" s="27" t="str">
        <f t="shared" si="41"/>
        <v>-</v>
      </c>
      <c r="S87" s="110" t="str">
        <f t="shared" si="41"/>
        <v>19.11.2015 № 273</v>
      </c>
      <c r="T87" s="109"/>
      <c r="U87" s="156"/>
      <c r="V87" s="156"/>
      <c r="W87" s="156"/>
      <c r="X87" s="156"/>
      <c r="Y87" s="125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111"/>
      <c r="AN87" s="27">
        <f t="shared" ref="AN87:AZ87" si="42">AN80</f>
        <v>106.84</v>
      </c>
      <c r="AO87" s="27">
        <f t="shared" si="42"/>
        <v>112.69</v>
      </c>
      <c r="AP87" s="27">
        <f t="shared" si="42"/>
        <v>112.69</v>
      </c>
      <c r="AQ87" s="27">
        <f t="shared" si="42"/>
        <v>116.3</v>
      </c>
      <c r="AR87" s="27">
        <f t="shared" si="42"/>
        <v>116.3</v>
      </c>
      <c r="AS87" s="27">
        <f t="shared" si="42"/>
        <v>125.69</v>
      </c>
      <c r="AT87" s="27">
        <f t="shared" si="42"/>
        <v>101</v>
      </c>
      <c r="AU87" s="27">
        <f t="shared" si="42"/>
        <v>101</v>
      </c>
      <c r="AV87" s="27">
        <f t="shared" si="42"/>
        <v>107</v>
      </c>
      <c r="AW87" s="27">
        <f t="shared" si="42"/>
        <v>107</v>
      </c>
      <c r="AX87" s="27">
        <f t="shared" si="42"/>
        <v>113.48</v>
      </c>
      <c r="AY87" s="27">
        <f t="shared" si="42"/>
        <v>113.48</v>
      </c>
      <c r="AZ87" s="110" t="str">
        <f t="shared" si="42"/>
        <v>19.11.2015 № 273</v>
      </c>
      <c r="BA87" s="12"/>
      <c r="BB87" s="103"/>
      <c r="BC87" s="27">
        <v>8485.43</v>
      </c>
      <c r="BD87" s="27">
        <f>BD80</f>
        <v>106.84</v>
      </c>
      <c r="BE87" s="27">
        <v>1501</v>
      </c>
      <c r="BF87" s="27">
        <f>BF80</f>
        <v>101</v>
      </c>
      <c r="BG87" s="115"/>
      <c r="BH87" s="115"/>
      <c r="BI87" s="115"/>
      <c r="BJ87" s="115"/>
      <c r="BK87" s="119">
        <v>5.8099999999999999E-2</v>
      </c>
      <c r="BL87" s="120">
        <v>164.62</v>
      </c>
      <c r="BM87" s="119">
        <v>5.7099999999999998E-2</v>
      </c>
      <c r="BN87" s="120">
        <v>163.52000000000001</v>
      </c>
      <c r="BO87" s="110" t="s">
        <v>330</v>
      </c>
      <c r="BP87" s="117" t="s">
        <v>331</v>
      </c>
      <c r="BQ87" s="27">
        <f>BQ80</f>
        <v>8972.25</v>
      </c>
      <c r="BR87" s="27">
        <f>BR80</f>
        <v>112.69</v>
      </c>
      <c r="BS87" s="27">
        <v>1656</v>
      </c>
      <c r="BT87" s="27">
        <f t="shared" ref="BT87:CU87" si="43">BT80</f>
        <v>101</v>
      </c>
      <c r="BU87" s="115"/>
      <c r="BV87" s="115"/>
      <c r="BW87" s="115"/>
      <c r="BX87" s="115"/>
      <c r="BY87" s="119">
        <v>5.8099999999999999E-2</v>
      </c>
      <c r="BZ87" s="120">
        <v>188.73</v>
      </c>
      <c r="CA87" s="119">
        <v>5.7099999999999998E-2</v>
      </c>
      <c r="CB87" s="120">
        <v>187.22</v>
      </c>
      <c r="CC87" s="110" t="s">
        <v>330</v>
      </c>
      <c r="CD87" s="117" t="s">
        <v>331</v>
      </c>
      <c r="CE87" s="27">
        <f t="shared" si="43"/>
        <v>8972.25</v>
      </c>
      <c r="CF87" s="27">
        <f t="shared" si="43"/>
        <v>112.69</v>
      </c>
      <c r="CG87" s="27" t="str">
        <f t="shared" si="43"/>
        <v>-</v>
      </c>
      <c r="CH87" s="27">
        <f t="shared" si="43"/>
        <v>107</v>
      </c>
      <c r="CI87" s="27">
        <f t="shared" si="43"/>
        <v>9510.75</v>
      </c>
      <c r="CJ87" s="27">
        <f t="shared" si="43"/>
        <v>116.3</v>
      </c>
      <c r="CK87" s="27" t="str">
        <f t="shared" si="43"/>
        <v>-</v>
      </c>
      <c r="CL87" s="27">
        <f t="shared" si="43"/>
        <v>107</v>
      </c>
      <c r="CM87" s="27">
        <f t="shared" si="43"/>
        <v>9510.75</v>
      </c>
      <c r="CN87" s="27">
        <f t="shared" si="43"/>
        <v>116.3</v>
      </c>
      <c r="CO87" s="27" t="str">
        <f t="shared" si="43"/>
        <v>-</v>
      </c>
      <c r="CP87" s="27">
        <f t="shared" si="43"/>
        <v>113.48</v>
      </c>
      <c r="CQ87" s="27">
        <f t="shared" si="43"/>
        <v>9859.51</v>
      </c>
      <c r="CR87" s="27">
        <f t="shared" si="43"/>
        <v>125.69</v>
      </c>
      <c r="CS87" s="27" t="str">
        <f t="shared" si="43"/>
        <v>-</v>
      </c>
      <c r="CT87" s="27">
        <f t="shared" si="43"/>
        <v>113.48</v>
      </c>
      <c r="CU87" s="110" t="str">
        <f t="shared" si="43"/>
        <v>19.11.2015 № 273</v>
      </c>
      <c r="CV87" s="12"/>
      <c r="CW87" s="103"/>
      <c r="CX87" s="12"/>
      <c r="CY87" s="12"/>
      <c r="CZ87" s="12"/>
      <c r="DA87" s="12"/>
      <c r="DB87" s="104"/>
      <c r="DC87" s="104"/>
      <c r="DD87" s="104"/>
      <c r="DE87" s="104"/>
      <c r="DF87" s="105"/>
      <c r="DG87" s="105"/>
      <c r="DH87" s="105"/>
      <c r="DI87" s="105"/>
      <c r="DJ87" s="12"/>
      <c r="DK87" s="106"/>
      <c r="DL87" s="12"/>
      <c r="DM87" s="12"/>
      <c r="DN87" s="12"/>
      <c r="DO87" s="12"/>
      <c r="DP87" s="104"/>
      <c r="DQ87" s="104"/>
      <c r="DR87" s="104"/>
      <c r="DS87" s="104"/>
      <c r="DT87" s="105"/>
      <c r="DU87" s="105"/>
      <c r="DV87" s="105"/>
      <c r="DW87" s="105"/>
      <c r="DX87" s="36"/>
      <c r="DY87" s="106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</row>
    <row r="88" spans="1:356" s="187" customFormat="1">
      <c r="A88" s="169"/>
      <c r="B88" s="18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29"/>
      <c r="U88" s="159">
        <v>1145</v>
      </c>
      <c r="V88" s="159">
        <v>1510</v>
      </c>
      <c r="W88" s="159">
        <v>1095</v>
      </c>
      <c r="X88" s="159">
        <v>1510</v>
      </c>
      <c r="Y88" s="145"/>
      <c r="Z88" s="145" t="str">
        <f>Z81</f>
        <v>10.12.2015 № 390</v>
      </c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7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69"/>
      <c r="BB88" s="185"/>
      <c r="BC88" s="145"/>
      <c r="BD88" s="145"/>
      <c r="BE88" s="145">
        <v>1470</v>
      </c>
      <c r="BF88" s="145">
        <v>101</v>
      </c>
      <c r="BG88" s="148"/>
      <c r="BH88" s="148"/>
      <c r="BI88" s="148"/>
      <c r="BJ88" s="148"/>
      <c r="BK88" s="149"/>
      <c r="BL88" s="149"/>
      <c r="BM88" s="149"/>
      <c r="BN88" s="149"/>
      <c r="BO88" s="145"/>
      <c r="BP88" s="168" t="s">
        <v>332</v>
      </c>
      <c r="BQ88" s="145"/>
      <c r="BR88" s="145"/>
      <c r="BS88" s="145">
        <v>1596</v>
      </c>
      <c r="BT88" s="145">
        <v>101</v>
      </c>
      <c r="BU88" s="148"/>
      <c r="BV88" s="148"/>
      <c r="BW88" s="148"/>
      <c r="BX88" s="148"/>
      <c r="BY88" s="149"/>
      <c r="BZ88" s="149"/>
      <c r="CA88" s="149"/>
      <c r="CB88" s="149"/>
      <c r="CC88" s="145"/>
      <c r="CD88" s="168" t="s">
        <v>332</v>
      </c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69" t="str">
        <f>CV81</f>
        <v>10.12.2015 № 390</v>
      </c>
      <c r="CW88" s="185"/>
      <c r="CX88" s="169"/>
      <c r="CY88" s="169"/>
      <c r="CZ88" s="169"/>
      <c r="DA88" s="169"/>
      <c r="DB88" s="219"/>
      <c r="DC88" s="219"/>
      <c r="DD88" s="219"/>
      <c r="DE88" s="219"/>
      <c r="DF88" s="220"/>
      <c r="DG88" s="220"/>
      <c r="DH88" s="220"/>
      <c r="DI88" s="220"/>
      <c r="DJ88" s="169"/>
      <c r="DK88" s="168"/>
      <c r="DL88" s="169"/>
      <c r="DM88" s="169"/>
      <c r="DN88" s="169"/>
      <c r="DO88" s="169"/>
      <c r="DP88" s="219"/>
      <c r="DQ88" s="219"/>
      <c r="DR88" s="219"/>
      <c r="DS88" s="219"/>
      <c r="DT88" s="220"/>
      <c r="DU88" s="220"/>
      <c r="DV88" s="220"/>
      <c r="DW88" s="220"/>
      <c r="DX88" s="169"/>
      <c r="DY88" s="168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186"/>
      <c r="GS88" s="186"/>
      <c r="GT88" s="186"/>
      <c r="GU88" s="186"/>
      <c r="GV88" s="186"/>
      <c r="GW88" s="186"/>
      <c r="GX88" s="186"/>
      <c r="GY88" s="186"/>
      <c r="GZ88" s="186"/>
      <c r="HA88" s="186"/>
      <c r="HB88" s="186"/>
      <c r="HC88" s="186"/>
      <c r="HD88" s="186"/>
      <c r="HE88" s="186"/>
      <c r="HF88" s="186"/>
      <c r="HG88" s="186"/>
      <c r="HH88" s="186"/>
      <c r="HI88" s="186"/>
      <c r="HJ88" s="186"/>
      <c r="HK88" s="186"/>
      <c r="HL88" s="186"/>
      <c r="HM88" s="186"/>
      <c r="HN88" s="186"/>
      <c r="HO88" s="186"/>
      <c r="HP88" s="186"/>
      <c r="HQ88" s="186"/>
      <c r="HR88" s="186"/>
      <c r="HS88" s="186"/>
      <c r="HT88" s="186"/>
      <c r="HU88" s="186"/>
      <c r="HV88" s="186"/>
      <c r="HW88" s="186"/>
      <c r="HX88" s="186"/>
      <c r="HY88" s="186"/>
      <c r="HZ88" s="186"/>
      <c r="IA88" s="186"/>
      <c r="IB88" s="186"/>
      <c r="IC88" s="186"/>
      <c r="ID88" s="186"/>
      <c r="IE88" s="186"/>
      <c r="IF88" s="186"/>
      <c r="IG88" s="186"/>
      <c r="IH88" s="186"/>
      <c r="II88" s="186"/>
      <c r="IJ88" s="186"/>
      <c r="IK88" s="186"/>
      <c r="IL88" s="186"/>
      <c r="IM88" s="186"/>
      <c r="IN88" s="186"/>
      <c r="IO88" s="186"/>
      <c r="IP88" s="186"/>
      <c r="IQ88" s="186"/>
      <c r="IR88" s="186"/>
      <c r="IS88" s="186"/>
      <c r="IT88" s="186"/>
      <c r="IU88" s="186"/>
      <c r="IV88" s="186"/>
      <c r="IW88" s="186"/>
      <c r="IX88" s="186"/>
      <c r="IY88" s="186"/>
      <c r="IZ88" s="186"/>
      <c r="JA88" s="186"/>
      <c r="JB88" s="186"/>
      <c r="JC88" s="186"/>
      <c r="JD88" s="186"/>
      <c r="JE88" s="186"/>
      <c r="JF88" s="186"/>
      <c r="JG88" s="186"/>
      <c r="JH88" s="186"/>
      <c r="JI88" s="186"/>
      <c r="JJ88" s="186"/>
      <c r="JK88" s="186"/>
      <c r="JL88" s="186"/>
      <c r="JM88" s="186"/>
      <c r="JN88" s="186"/>
      <c r="JO88" s="186"/>
      <c r="JP88" s="186"/>
      <c r="JQ88" s="186"/>
      <c r="JR88" s="186"/>
      <c r="JS88" s="186"/>
      <c r="JT88" s="186"/>
      <c r="JU88" s="186"/>
      <c r="JV88" s="186"/>
      <c r="JW88" s="186"/>
      <c r="JX88" s="186"/>
      <c r="JY88" s="186"/>
      <c r="JZ88" s="186"/>
      <c r="KA88" s="186"/>
      <c r="KB88" s="186"/>
      <c r="KC88" s="186"/>
      <c r="KD88" s="186"/>
      <c r="KE88" s="186"/>
      <c r="KF88" s="186"/>
      <c r="KG88" s="186"/>
      <c r="KH88" s="186"/>
      <c r="KI88" s="186"/>
      <c r="KJ88" s="186"/>
      <c r="KK88" s="186"/>
      <c r="KL88" s="186"/>
      <c r="KM88" s="186"/>
      <c r="KN88" s="186"/>
      <c r="KO88" s="186"/>
      <c r="KP88" s="186"/>
      <c r="KQ88" s="186"/>
      <c r="KR88" s="186"/>
      <c r="KS88" s="186"/>
      <c r="KT88" s="186"/>
      <c r="KU88" s="186"/>
      <c r="KV88" s="186"/>
      <c r="KW88" s="186"/>
      <c r="KX88" s="186"/>
      <c r="KY88" s="186"/>
      <c r="KZ88" s="186"/>
      <c r="LA88" s="186"/>
      <c r="LB88" s="186"/>
      <c r="LC88" s="186"/>
      <c r="LD88" s="186"/>
      <c r="LE88" s="186"/>
      <c r="LF88" s="186"/>
      <c r="LG88" s="186"/>
      <c r="LH88" s="186"/>
      <c r="LI88" s="186"/>
      <c r="LJ88" s="186"/>
      <c r="LK88" s="186"/>
      <c r="LL88" s="186"/>
      <c r="LM88" s="186"/>
      <c r="LN88" s="186"/>
      <c r="LO88" s="186"/>
      <c r="LP88" s="186"/>
      <c r="LQ88" s="186"/>
      <c r="LR88" s="186"/>
      <c r="LS88" s="186"/>
      <c r="LT88" s="186"/>
      <c r="LU88" s="186"/>
      <c r="LV88" s="186"/>
      <c r="LW88" s="186"/>
      <c r="LX88" s="186"/>
      <c r="LY88" s="186"/>
      <c r="LZ88" s="186"/>
      <c r="MA88" s="186"/>
      <c r="MB88" s="186"/>
      <c r="MC88" s="186"/>
      <c r="MD88" s="186"/>
      <c r="ME88" s="186"/>
      <c r="MF88" s="186"/>
      <c r="MG88" s="186"/>
      <c r="MH88" s="186"/>
      <c r="MI88" s="186"/>
      <c r="MJ88" s="186"/>
      <c r="MK88" s="186"/>
      <c r="ML88" s="186"/>
      <c r="MM88" s="186"/>
      <c r="MN88" s="186"/>
      <c r="MO88" s="186"/>
      <c r="MP88" s="186"/>
      <c r="MQ88" s="186"/>
      <c r="MR88" s="186"/>
    </row>
    <row r="89" spans="1:356" s="2" customFormat="1" ht="18.75">
      <c r="A89" s="122" t="s">
        <v>57</v>
      </c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109"/>
      <c r="T89" s="109"/>
      <c r="U89" s="27"/>
      <c r="V89" s="27"/>
      <c r="W89" s="27"/>
      <c r="X89" s="27"/>
      <c r="Y89" s="110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111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36"/>
      <c r="BA89" s="12"/>
      <c r="BB89" s="103"/>
      <c r="BC89" s="27"/>
      <c r="BD89" s="27"/>
      <c r="BE89" s="27"/>
      <c r="BF89" s="27"/>
      <c r="BG89" s="115"/>
      <c r="BH89" s="115"/>
      <c r="BI89" s="115"/>
      <c r="BJ89" s="115"/>
      <c r="BK89" s="116"/>
      <c r="BL89" s="116"/>
      <c r="BM89" s="116"/>
      <c r="BN89" s="116"/>
      <c r="BO89" s="27"/>
      <c r="BP89" s="118"/>
      <c r="BQ89" s="27"/>
      <c r="BR89" s="27"/>
      <c r="BS89" s="27"/>
      <c r="BT89" s="27"/>
      <c r="BU89" s="115"/>
      <c r="BV89" s="115"/>
      <c r="BW89" s="115"/>
      <c r="BX89" s="115"/>
      <c r="BY89" s="116"/>
      <c r="BZ89" s="116"/>
      <c r="CA89" s="116"/>
      <c r="CB89" s="116"/>
      <c r="CC89" s="27"/>
      <c r="CD89" s="118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36"/>
      <c r="CV89" s="12"/>
      <c r="CW89" s="103"/>
      <c r="CX89" s="12"/>
      <c r="CY89" s="12"/>
      <c r="CZ89" s="12"/>
      <c r="DA89" s="12"/>
      <c r="DB89" s="104"/>
      <c r="DC89" s="104"/>
      <c r="DD89" s="104"/>
      <c r="DE89" s="104"/>
      <c r="DF89" s="105"/>
      <c r="DG89" s="105"/>
      <c r="DH89" s="105"/>
      <c r="DI89" s="105"/>
      <c r="DJ89" s="12"/>
      <c r="DK89" s="106"/>
      <c r="DL89" s="12"/>
      <c r="DM89" s="12"/>
      <c r="DN89" s="12"/>
      <c r="DO89" s="12"/>
      <c r="DP89" s="104"/>
      <c r="DQ89" s="104"/>
      <c r="DR89" s="104"/>
      <c r="DS89" s="104"/>
      <c r="DT89" s="105"/>
      <c r="DU89" s="105"/>
      <c r="DV89" s="105"/>
      <c r="DW89" s="105"/>
      <c r="DX89" s="36"/>
      <c r="DY89" s="106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</row>
    <row r="90" spans="1:356" s="2" customFormat="1" ht="45">
      <c r="A90" s="16" t="s">
        <v>9</v>
      </c>
      <c r="B90" s="24" t="s">
        <v>162</v>
      </c>
      <c r="C90" s="27">
        <v>10327.52</v>
      </c>
      <c r="D90" s="27">
        <v>11260.4</v>
      </c>
      <c r="E90" s="216" t="s">
        <v>146</v>
      </c>
      <c r="F90" s="216" t="s">
        <v>146</v>
      </c>
      <c r="G90" s="27" t="s">
        <v>217</v>
      </c>
      <c r="H90" s="27" t="s">
        <v>217</v>
      </c>
      <c r="I90" s="27" t="str">
        <f>I84</f>
        <v>−</v>
      </c>
      <c r="J90" s="27" t="str">
        <f>J84</f>
        <v>−</v>
      </c>
      <c r="K90" s="27">
        <f>C90*1.18</f>
        <v>12186.473599999999</v>
      </c>
      <c r="L90" s="27">
        <f>D90*1.18</f>
        <v>13287.271999999999</v>
      </c>
      <c r="M90" s="27" t="s">
        <v>146</v>
      </c>
      <c r="N90" s="27" t="s">
        <v>146</v>
      </c>
      <c r="O90" s="27" t="s">
        <v>146</v>
      </c>
      <c r="P90" s="27" t="s">
        <v>146</v>
      </c>
      <c r="Q90" s="27" t="s">
        <v>146</v>
      </c>
      <c r="R90" s="27" t="s">
        <v>146</v>
      </c>
      <c r="S90" s="109" t="s">
        <v>337</v>
      </c>
      <c r="T90" s="109"/>
      <c r="U90" s="27">
        <v>1747</v>
      </c>
      <c r="V90" s="27">
        <v>1850</v>
      </c>
      <c r="W90" s="27">
        <v>1741</v>
      </c>
      <c r="X90" s="27">
        <v>1850</v>
      </c>
      <c r="Y90" s="125" t="str">
        <f>S90</f>
        <v>01.12.2015 № 370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111"/>
      <c r="AN90" s="27">
        <v>54.36</v>
      </c>
      <c r="AO90" s="27">
        <v>57.87</v>
      </c>
      <c r="AP90" s="27" t="s">
        <v>146</v>
      </c>
      <c r="AQ90" s="27" t="s">
        <v>146</v>
      </c>
      <c r="AR90" s="27" t="s">
        <v>146</v>
      </c>
      <c r="AS90" s="27" t="s">
        <v>146</v>
      </c>
      <c r="AT90" s="27">
        <f>AN90*1.18</f>
        <v>64.144799999999989</v>
      </c>
      <c r="AU90" s="27">
        <f>AO90*1.18</f>
        <v>68.286599999999993</v>
      </c>
      <c r="AV90" s="27" t="s">
        <v>146</v>
      </c>
      <c r="AW90" s="27" t="s">
        <v>146</v>
      </c>
      <c r="AX90" s="27" t="s">
        <v>146</v>
      </c>
      <c r="AY90" s="27" t="s">
        <v>146</v>
      </c>
      <c r="AZ90" s="110" t="str">
        <f>S90</f>
        <v>01.12.2015 № 370</v>
      </c>
      <c r="BA90" s="12"/>
      <c r="BB90" s="103"/>
      <c r="BC90" s="27">
        <v>10327.52</v>
      </c>
      <c r="BD90" s="27">
        <v>54.36</v>
      </c>
      <c r="BE90" s="27">
        <v>1741</v>
      </c>
      <c r="BF90" s="27">
        <v>64.14</v>
      </c>
      <c r="BG90" s="115"/>
      <c r="BH90" s="115"/>
      <c r="BI90" s="115"/>
      <c r="BJ90" s="115"/>
      <c r="BK90" s="116"/>
      <c r="BL90" s="116"/>
      <c r="BM90" s="119">
        <v>6.0299999999999999E-2</v>
      </c>
      <c r="BN90" s="120">
        <v>169.12</v>
      </c>
      <c r="BO90" s="110" t="s">
        <v>337</v>
      </c>
      <c r="BP90" s="117" t="s">
        <v>338</v>
      </c>
      <c r="BQ90" s="27">
        <v>11260.4</v>
      </c>
      <c r="BR90" s="27">
        <v>57.87</v>
      </c>
      <c r="BS90" s="27">
        <v>1850</v>
      </c>
      <c r="BT90" s="27">
        <v>68.290000000000006</v>
      </c>
      <c r="BU90" s="115"/>
      <c r="BV90" s="115"/>
      <c r="BW90" s="115"/>
      <c r="BX90" s="115"/>
      <c r="BY90" s="116"/>
      <c r="BZ90" s="116"/>
      <c r="CA90" s="119">
        <v>6.0299999999999999E-2</v>
      </c>
      <c r="CB90" s="120">
        <v>179.85</v>
      </c>
      <c r="CC90" s="110" t="s">
        <v>337</v>
      </c>
      <c r="CD90" s="117" t="s">
        <v>338</v>
      </c>
      <c r="CE90" s="27" t="s">
        <v>146</v>
      </c>
      <c r="CF90" s="27" t="s">
        <v>146</v>
      </c>
      <c r="CG90" s="27" t="s">
        <v>146</v>
      </c>
      <c r="CH90" s="27" t="s">
        <v>146</v>
      </c>
      <c r="CI90" s="27" t="s">
        <v>146</v>
      </c>
      <c r="CJ90" s="27" t="s">
        <v>146</v>
      </c>
      <c r="CK90" s="27" t="s">
        <v>146</v>
      </c>
      <c r="CL90" s="27" t="s">
        <v>146</v>
      </c>
      <c r="CM90" s="27" t="s">
        <v>146</v>
      </c>
      <c r="CN90" s="27" t="s">
        <v>146</v>
      </c>
      <c r="CO90" s="27" t="s">
        <v>146</v>
      </c>
      <c r="CP90" s="27" t="s">
        <v>146</v>
      </c>
      <c r="CQ90" s="27" t="s">
        <v>146</v>
      </c>
      <c r="CR90" s="27" t="s">
        <v>146</v>
      </c>
      <c r="CS90" s="27" t="s">
        <v>146</v>
      </c>
      <c r="CT90" s="27" t="s">
        <v>146</v>
      </c>
      <c r="CU90" s="110" t="str">
        <f>S90</f>
        <v>01.12.2015 № 370</v>
      </c>
      <c r="CV90" s="12"/>
      <c r="CW90" s="103"/>
      <c r="CX90" s="12"/>
      <c r="CY90" s="12"/>
      <c r="CZ90" s="12"/>
      <c r="DA90" s="12"/>
      <c r="DB90" s="104"/>
      <c r="DC90" s="104"/>
      <c r="DD90" s="104"/>
      <c r="DE90" s="104"/>
      <c r="DF90" s="105"/>
      <c r="DG90" s="105"/>
      <c r="DH90" s="105"/>
      <c r="DI90" s="105"/>
      <c r="DJ90" s="12"/>
      <c r="DK90" s="106"/>
      <c r="DL90" s="12"/>
      <c r="DM90" s="12"/>
      <c r="DN90" s="12"/>
      <c r="DO90" s="12"/>
      <c r="DP90" s="104"/>
      <c r="DQ90" s="104"/>
      <c r="DR90" s="104"/>
      <c r="DS90" s="104"/>
      <c r="DT90" s="105"/>
      <c r="DU90" s="105"/>
      <c r="DV90" s="105"/>
      <c r="DW90" s="105"/>
      <c r="DX90" s="36"/>
      <c r="DY90" s="106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  <c r="KJ90" s="53"/>
      <c r="KK90" s="53"/>
      <c r="KL90" s="53"/>
      <c r="KM90" s="53"/>
      <c r="KN90" s="53"/>
      <c r="KO90" s="53"/>
      <c r="KP90" s="53"/>
      <c r="KQ90" s="53"/>
      <c r="KR90" s="53"/>
      <c r="KS90" s="53"/>
      <c r="KT90" s="53"/>
      <c r="KU90" s="53"/>
      <c r="KV90" s="53"/>
      <c r="KW90" s="53"/>
      <c r="KX90" s="53"/>
      <c r="KY90" s="53"/>
      <c r="KZ90" s="53"/>
      <c r="LA90" s="53"/>
      <c r="LB90" s="53"/>
      <c r="LC90" s="53"/>
      <c r="LD90" s="53"/>
      <c r="LE90" s="53"/>
      <c r="LF90" s="53"/>
      <c r="LG90" s="53"/>
      <c r="LH90" s="53"/>
      <c r="LI90" s="53"/>
      <c r="LJ90" s="53"/>
      <c r="LK90" s="53"/>
      <c r="LL90" s="53"/>
      <c r="LM90" s="53"/>
      <c r="LN90" s="53"/>
      <c r="LO90" s="53"/>
      <c r="LP90" s="53"/>
      <c r="LQ90" s="53"/>
      <c r="LR90" s="53"/>
      <c r="LS90" s="53"/>
      <c r="LT90" s="53"/>
      <c r="LU90" s="53"/>
      <c r="LV90" s="53"/>
      <c r="LW90" s="53"/>
      <c r="LX90" s="53"/>
      <c r="LY90" s="53"/>
      <c r="LZ90" s="53"/>
      <c r="MA90" s="53"/>
      <c r="MB90" s="53"/>
      <c r="MC90" s="53"/>
      <c r="MD90" s="53"/>
      <c r="ME90" s="53"/>
      <c r="MF90" s="53"/>
      <c r="MG90" s="53"/>
      <c r="MH90" s="53"/>
      <c r="MI90" s="53"/>
      <c r="MJ90" s="53"/>
      <c r="MK90" s="53"/>
      <c r="ML90" s="53"/>
      <c r="MM90" s="53"/>
      <c r="MN90" s="53"/>
      <c r="MO90" s="53"/>
      <c r="MP90" s="53"/>
      <c r="MQ90" s="53"/>
      <c r="MR90" s="53"/>
    </row>
    <row r="91" spans="1:356" s="100" customFormat="1" ht="26.25">
      <c r="A91" s="993" t="s">
        <v>20</v>
      </c>
      <c r="B91" s="993"/>
      <c r="C91" s="993"/>
      <c r="D91" s="993"/>
      <c r="E91" s="993"/>
      <c r="F91" s="993"/>
      <c r="G91" s="993"/>
      <c r="H91" s="993"/>
      <c r="I91" s="993"/>
      <c r="J91" s="993"/>
      <c r="K91" s="993"/>
      <c r="L91" s="993"/>
      <c r="M91" s="993"/>
      <c r="N91" s="993"/>
      <c r="O91" s="993"/>
      <c r="P91" s="993"/>
      <c r="Q91" s="993"/>
      <c r="R91" s="993"/>
      <c r="S91" s="993"/>
      <c r="T91" s="993"/>
      <c r="U91" s="993"/>
      <c r="V91" s="993"/>
      <c r="W91" s="993"/>
      <c r="X91" s="993"/>
      <c r="Y91" s="993"/>
      <c r="Z91" s="993"/>
      <c r="AA91" s="993"/>
      <c r="AB91" s="993"/>
      <c r="AC91" s="993"/>
      <c r="AD91" s="993"/>
      <c r="AE91" s="993"/>
      <c r="AF91" s="993"/>
      <c r="AG91" s="993"/>
      <c r="AH91" s="993"/>
      <c r="AI91" s="993"/>
      <c r="AJ91" s="993"/>
      <c r="AK91" s="993"/>
      <c r="AL91" s="993"/>
      <c r="AM91" s="993"/>
      <c r="AN91" s="993"/>
      <c r="AO91" s="993"/>
      <c r="AP91" s="993"/>
      <c r="AQ91" s="993"/>
      <c r="AR91" s="993"/>
      <c r="AS91" s="993"/>
      <c r="AT91" s="993"/>
      <c r="AU91" s="993"/>
      <c r="AV91" s="993"/>
      <c r="AW91" s="993"/>
      <c r="AX91" s="993"/>
      <c r="AY91" s="993"/>
      <c r="AZ91" s="993"/>
      <c r="BA91" s="993"/>
      <c r="BB91" s="993"/>
      <c r="BC91" s="993"/>
      <c r="BD91" s="993"/>
      <c r="BE91" s="993"/>
      <c r="BF91" s="993"/>
      <c r="BG91" s="993"/>
      <c r="BH91" s="993"/>
      <c r="BI91" s="993"/>
      <c r="BJ91" s="993"/>
      <c r="BK91" s="993"/>
      <c r="BL91" s="993"/>
      <c r="BM91" s="993"/>
      <c r="BN91" s="993"/>
      <c r="BO91" s="993"/>
      <c r="BP91" s="993"/>
      <c r="BQ91" s="993"/>
      <c r="BR91" s="993"/>
      <c r="BS91" s="993"/>
      <c r="BT91" s="993"/>
      <c r="BU91" s="993"/>
      <c r="BV91" s="993"/>
      <c r="BW91" s="993"/>
      <c r="BX91" s="993"/>
      <c r="BY91" s="993"/>
      <c r="BZ91" s="993"/>
      <c r="CA91" s="993"/>
      <c r="CB91" s="993"/>
      <c r="CC91" s="993"/>
      <c r="CD91" s="993"/>
      <c r="CE91" s="993"/>
      <c r="CF91" s="993"/>
      <c r="CG91" s="993"/>
      <c r="CH91" s="993"/>
      <c r="CI91" s="993"/>
      <c r="CJ91" s="993"/>
      <c r="CK91" s="993"/>
      <c r="CL91" s="993"/>
      <c r="CM91" s="993"/>
      <c r="CN91" s="993"/>
      <c r="CO91" s="993"/>
      <c r="CP91" s="993"/>
      <c r="CQ91" s="993"/>
      <c r="CR91" s="993"/>
      <c r="CS91" s="993"/>
      <c r="CT91" s="993"/>
      <c r="CU91" s="993"/>
      <c r="CV91" s="993"/>
      <c r="CW91" s="993"/>
      <c r="CX91" s="993"/>
      <c r="CY91" s="993"/>
      <c r="CZ91" s="993"/>
      <c r="DA91" s="993"/>
      <c r="DB91" s="993"/>
      <c r="DC91" s="993"/>
      <c r="DD91" s="993"/>
      <c r="DE91" s="993"/>
      <c r="DF91" s="993"/>
      <c r="DG91" s="993"/>
      <c r="DH91" s="993"/>
      <c r="DI91" s="993"/>
      <c r="DJ91" s="993"/>
      <c r="DK91" s="993"/>
      <c r="DL91" s="993"/>
      <c r="DM91" s="993"/>
      <c r="DN91" s="993"/>
      <c r="DO91" s="993"/>
      <c r="DP91" s="993"/>
      <c r="DQ91" s="993"/>
      <c r="DR91" s="993"/>
      <c r="DS91" s="993"/>
      <c r="DT91" s="993"/>
      <c r="DU91" s="993"/>
      <c r="DV91" s="993"/>
      <c r="DW91" s="993"/>
      <c r="DX91" s="993"/>
      <c r="DY91" s="993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  <c r="EK91" s="99"/>
      <c r="EL91" s="99"/>
      <c r="EM91" s="99"/>
      <c r="EN91" s="99"/>
      <c r="EO91" s="99"/>
      <c r="EP91" s="99"/>
      <c r="EQ91" s="99"/>
      <c r="ER91" s="99"/>
      <c r="ES91" s="99"/>
      <c r="ET91" s="99"/>
      <c r="EU91" s="99"/>
      <c r="EV91" s="99"/>
      <c r="EW91" s="99"/>
      <c r="EX91" s="99"/>
      <c r="EY91" s="99"/>
      <c r="EZ91" s="99"/>
      <c r="FA91" s="99"/>
      <c r="FB91" s="99"/>
      <c r="FC91" s="99"/>
      <c r="FD91" s="99"/>
      <c r="FE91" s="99"/>
      <c r="FF91" s="99"/>
      <c r="FG91" s="99"/>
      <c r="FH91" s="99"/>
      <c r="FI91" s="99"/>
      <c r="FJ91" s="99"/>
      <c r="FK91" s="99"/>
      <c r="FL91" s="99"/>
      <c r="FM91" s="99"/>
      <c r="FN91" s="99"/>
      <c r="FO91" s="99"/>
      <c r="FP91" s="99"/>
      <c r="FQ91" s="99"/>
      <c r="FR91" s="99"/>
      <c r="FS91" s="99"/>
      <c r="FT91" s="99"/>
      <c r="FU91" s="99"/>
      <c r="FV91" s="99"/>
      <c r="FW91" s="99"/>
      <c r="FX91" s="99"/>
      <c r="FY91" s="99"/>
      <c r="FZ91" s="99"/>
      <c r="GA91" s="99"/>
      <c r="GB91" s="99"/>
      <c r="GC91" s="99"/>
      <c r="GD91" s="99"/>
      <c r="GE91" s="99"/>
      <c r="GF91" s="99"/>
      <c r="GG91" s="99"/>
      <c r="GH91" s="99"/>
      <c r="GI91" s="99"/>
      <c r="GJ91" s="99"/>
      <c r="GK91" s="99"/>
      <c r="GL91" s="99"/>
      <c r="GM91" s="99"/>
      <c r="GN91" s="99"/>
      <c r="GO91" s="99"/>
      <c r="GP91" s="99"/>
      <c r="GQ91" s="99"/>
      <c r="GR91" s="99"/>
      <c r="GS91" s="99"/>
      <c r="GT91" s="99"/>
      <c r="GU91" s="99"/>
      <c r="GV91" s="99"/>
      <c r="GW91" s="99"/>
      <c r="GX91" s="99"/>
      <c r="GY91" s="99"/>
      <c r="GZ91" s="99"/>
      <c r="HA91" s="99"/>
      <c r="HB91" s="99"/>
      <c r="HC91" s="99"/>
      <c r="HD91" s="99"/>
      <c r="HE91" s="99"/>
      <c r="HF91" s="99"/>
      <c r="HG91" s="99"/>
      <c r="HH91" s="99"/>
      <c r="HI91" s="99"/>
      <c r="HJ91" s="99"/>
      <c r="HK91" s="99"/>
      <c r="HL91" s="99"/>
      <c r="HM91" s="99"/>
      <c r="HN91" s="99"/>
      <c r="HO91" s="99"/>
      <c r="HP91" s="99"/>
      <c r="HQ91" s="99"/>
      <c r="HR91" s="99"/>
      <c r="HS91" s="99"/>
      <c r="HT91" s="99"/>
      <c r="HU91" s="99"/>
      <c r="HV91" s="99"/>
      <c r="HW91" s="99"/>
      <c r="HX91" s="99"/>
      <c r="HY91" s="99"/>
      <c r="HZ91" s="99"/>
      <c r="IA91" s="99"/>
      <c r="IB91" s="99"/>
      <c r="IC91" s="99"/>
      <c r="ID91" s="99"/>
      <c r="IE91" s="99"/>
      <c r="IF91" s="99"/>
      <c r="IG91" s="99"/>
      <c r="IH91" s="99"/>
      <c r="II91" s="99"/>
      <c r="IJ91" s="99"/>
      <c r="IK91" s="99"/>
      <c r="IL91" s="99"/>
      <c r="IM91" s="99"/>
      <c r="IN91" s="99"/>
      <c r="IO91" s="99"/>
      <c r="IP91" s="99"/>
      <c r="IQ91" s="99"/>
      <c r="IR91" s="99"/>
      <c r="IS91" s="99"/>
      <c r="IT91" s="99"/>
      <c r="IU91" s="99"/>
      <c r="IV91" s="99"/>
      <c r="IW91" s="99"/>
      <c r="IX91" s="99"/>
      <c r="IY91" s="99"/>
      <c r="IZ91" s="99"/>
      <c r="JA91" s="99"/>
      <c r="JB91" s="99"/>
      <c r="JC91" s="99"/>
      <c r="JD91" s="99"/>
      <c r="JE91" s="99"/>
      <c r="JF91" s="99"/>
      <c r="JG91" s="99"/>
      <c r="JH91" s="99"/>
      <c r="JI91" s="99"/>
      <c r="JJ91" s="99"/>
      <c r="JK91" s="99"/>
      <c r="JL91" s="99"/>
      <c r="JM91" s="99"/>
      <c r="JN91" s="99"/>
      <c r="JO91" s="99"/>
      <c r="JP91" s="99"/>
      <c r="JQ91" s="99"/>
      <c r="JR91" s="99"/>
      <c r="JS91" s="99"/>
      <c r="JT91" s="99"/>
      <c r="JU91" s="99"/>
      <c r="JV91" s="99"/>
      <c r="JW91" s="99"/>
      <c r="JX91" s="99"/>
      <c r="JY91" s="99"/>
      <c r="JZ91" s="99"/>
      <c r="KA91" s="99"/>
      <c r="KB91" s="99"/>
      <c r="KC91" s="99"/>
      <c r="KD91" s="99"/>
      <c r="KE91" s="99"/>
      <c r="KF91" s="99"/>
      <c r="KG91" s="99"/>
      <c r="KH91" s="99"/>
      <c r="KI91" s="99"/>
      <c r="KJ91" s="99"/>
      <c r="KK91" s="99"/>
      <c r="KL91" s="99"/>
      <c r="KM91" s="99"/>
      <c r="KN91" s="99"/>
      <c r="KO91" s="99"/>
      <c r="KP91" s="99"/>
      <c r="KQ91" s="99"/>
      <c r="KR91" s="99"/>
      <c r="KS91" s="99"/>
      <c r="KT91" s="99"/>
      <c r="KU91" s="99"/>
      <c r="KV91" s="99"/>
      <c r="KW91" s="99"/>
      <c r="KX91" s="99"/>
      <c r="KY91" s="99"/>
      <c r="KZ91" s="99"/>
      <c r="LA91" s="99"/>
      <c r="LB91" s="99"/>
      <c r="LC91" s="99"/>
      <c r="LD91" s="99"/>
      <c r="LE91" s="99"/>
      <c r="LF91" s="99"/>
      <c r="LG91" s="99"/>
      <c r="LH91" s="99"/>
      <c r="LI91" s="99"/>
      <c r="LJ91" s="99"/>
      <c r="LK91" s="99"/>
      <c r="LL91" s="99"/>
      <c r="LM91" s="99"/>
      <c r="LN91" s="99"/>
      <c r="LO91" s="99"/>
      <c r="LP91" s="99"/>
      <c r="LQ91" s="99"/>
      <c r="LR91" s="99"/>
      <c r="LS91" s="99"/>
      <c r="LT91" s="99"/>
      <c r="LU91" s="99"/>
      <c r="LV91" s="99"/>
      <c r="LW91" s="99"/>
      <c r="LX91" s="99"/>
      <c r="LY91" s="99"/>
      <c r="LZ91" s="99"/>
      <c r="MA91" s="99"/>
      <c r="MB91" s="99"/>
      <c r="MC91" s="99"/>
      <c r="MD91" s="99"/>
      <c r="ME91" s="99"/>
      <c r="MF91" s="99"/>
      <c r="MG91" s="99"/>
      <c r="MH91" s="99"/>
      <c r="MI91" s="99"/>
      <c r="MJ91" s="99"/>
      <c r="MK91" s="99"/>
      <c r="ML91" s="99"/>
      <c r="MM91" s="99"/>
      <c r="MN91" s="99"/>
      <c r="MO91" s="99"/>
      <c r="MP91" s="99"/>
      <c r="MQ91" s="99"/>
      <c r="MR91" s="99"/>
    </row>
    <row r="92" spans="1:356" ht="18.75">
      <c r="A92" s="101" t="s">
        <v>88</v>
      </c>
      <c r="B92" s="24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102"/>
      <c r="T92" s="102"/>
      <c r="U92" s="61"/>
      <c r="V92" s="61"/>
      <c r="W92" s="61"/>
      <c r="X92" s="61"/>
      <c r="Y92" s="19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96"/>
      <c r="AN92" s="61"/>
      <c r="AO92" s="61"/>
      <c r="AP92" s="61"/>
      <c r="AQ92" s="61"/>
      <c r="AR92" s="61"/>
      <c r="AS92" s="61"/>
      <c r="AT92" s="61"/>
      <c r="AU92" s="16"/>
      <c r="AV92" s="16"/>
      <c r="AW92" s="16"/>
      <c r="AX92" s="16"/>
      <c r="AY92" s="16"/>
      <c r="AZ92" s="36"/>
      <c r="BA92" s="12"/>
      <c r="BB92" s="103"/>
      <c r="BC92" s="27"/>
      <c r="BD92" s="27"/>
      <c r="BE92" s="27"/>
      <c r="BF92" s="27"/>
      <c r="BG92" s="115"/>
      <c r="BH92" s="115"/>
      <c r="BI92" s="115"/>
      <c r="BJ92" s="115"/>
      <c r="BK92" s="116"/>
      <c r="BL92" s="116"/>
      <c r="BM92" s="116"/>
      <c r="BN92" s="116"/>
      <c r="BO92" s="27"/>
      <c r="BP92" s="27"/>
      <c r="BQ92" s="27"/>
      <c r="BR92" s="27"/>
      <c r="BS92" s="27"/>
      <c r="BT92" s="27"/>
      <c r="BU92" s="115"/>
      <c r="BV92" s="115"/>
      <c r="BW92" s="115"/>
      <c r="BX92" s="115"/>
      <c r="BY92" s="116"/>
      <c r="BZ92" s="116"/>
      <c r="CA92" s="116"/>
      <c r="CB92" s="116"/>
      <c r="CC92" s="27"/>
      <c r="CD92" s="118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36"/>
      <c r="CV92" s="12"/>
      <c r="CW92" s="103"/>
      <c r="CX92" s="27"/>
      <c r="CY92" s="27"/>
      <c r="CZ92" s="27"/>
      <c r="DA92" s="27"/>
      <c r="DB92" s="115"/>
      <c r="DC92" s="115"/>
      <c r="DD92" s="115"/>
      <c r="DE92" s="115"/>
      <c r="DF92" s="116"/>
      <c r="DG92" s="116"/>
      <c r="DH92" s="116"/>
      <c r="DI92" s="116"/>
      <c r="DJ92" s="27"/>
      <c r="DK92" s="118"/>
      <c r="DL92" s="27"/>
      <c r="DM92" s="27"/>
      <c r="DN92" s="27"/>
      <c r="DO92" s="27"/>
      <c r="DP92" s="115"/>
      <c r="DQ92" s="115"/>
      <c r="DR92" s="115"/>
      <c r="DS92" s="115"/>
      <c r="DT92" s="116"/>
      <c r="DU92" s="116"/>
      <c r="DV92" s="116"/>
      <c r="DW92" s="116"/>
      <c r="DX92" s="19"/>
      <c r="DY92" s="107"/>
    </row>
    <row r="93" spans="1:356" s="2" customFormat="1">
      <c r="A93" s="16" t="s">
        <v>9</v>
      </c>
      <c r="B93" s="24" t="s">
        <v>339</v>
      </c>
      <c r="C93" s="27">
        <v>4358</v>
      </c>
      <c r="D93" s="27">
        <v>4618.96</v>
      </c>
      <c r="E93" s="27">
        <v>4618.6899999999996</v>
      </c>
      <c r="F93" s="27">
        <v>4908.25</v>
      </c>
      <c r="G93" s="27" t="s">
        <v>217</v>
      </c>
      <c r="H93" s="27" t="s">
        <v>217</v>
      </c>
      <c r="I93" s="27" t="s">
        <v>217</v>
      </c>
      <c r="J93" s="27" t="s">
        <v>217</v>
      </c>
      <c r="K93" s="27">
        <f>C93*1.18</f>
        <v>5142.4399999999996</v>
      </c>
      <c r="L93" s="27">
        <f>D93*1.18</f>
        <v>5450.3728000000001</v>
      </c>
      <c r="M93" s="27">
        <v>5450.37</v>
      </c>
      <c r="N93" s="27">
        <f>F93*1.18</f>
        <v>5791.7349999999997</v>
      </c>
      <c r="O93" s="27" t="s">
        <v>146</v>
      </c>
      <c r="P93" s="27" t="s">
        <v>146</v>
      </c>
      <c r="Q93" s="27" t="s">
        <v>146</v>
      </c>
      <c r="R93" s="27" t="s">
        <v>146</v>
      </c>
      <c r="S93" s="109" t="s">
        <v>340</v>
      </c>
      <c r="T93" s="109"/>
      <c r="U93" s="27">
        <v>2625</v>
      </c>
      <c r="V93" s="27">
        <v>2965</v>
      </c>
      <c r="W93" s="27" t="s">
        <v>146</v>
      </c>
      <c r="X93" s="27" t="s">
        <v>146</v>
      </c>
      <c r="Y93" s="110" t="str">
        <f>S93</f>
        <v>10.12.2015 № 394</v>
      </c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111"/>
      <c r="AN93" s="27"/>
      <c r="AO93" s="27"/>
      <c r="AP93" s="27"/>
      <c r="AQ93" s="27"/>
      <c r="AR93" s="27"/>
      <c r="AS93" s="27"/>
      <c r="AT93" s="27"/>
      <c r="AU93" s="16"/>
      <c r="AV93" s="16"/>
      <c r="AW93" s="16"/>
      <c r="AX93" s="16"/>
      <c r="AY93" s="16"/>
      <c r="AZ93" s="36"/>
      <c r="BA93" s="12"/>
      <c r="BB93" s="103"/>
      <c r="BC93" s="27"/>
      <c r="BD93" s="27"/>
      <c r="BE93" s="27"/>
      <c r="BF93" s="27"/>
      <c r="BG93" s="115"/>
      <c r="BH93" s="115"/>
      <c r="BI93" s="115"/>
      <c r="BJ93" s="115"/>
      <c r="BK93" s="116"/>
      <c r="BL93" s="116"/>
      <c r="BM93" s="116"/>
      <c r="BN93" s="116"/>
      <c r="BO93" s="27"/>
      <c r="BP93" s="27"/>
      <c r="BQ93" s="27"/>
      <c r="BR93" s="27"/>
      <c r="BS93" s="27"/>
      <c r="BT93" s="27"/>
      <c r="BU93" s="115"/>
      <c r="BV93" s="115"/>
      <c r="BW93" s="115"/>
      <c r="BX93" s="115"/>
      <c r="BY93" s="116"/>
      <c r="BZ93" s="116"/>
      <c r="CA93" s="116"/>
      <c r="CB93" s="116"/>
      <c r="CC93" s="27"/>
      <c r="CD93" s="118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36"/>
      <c r="CV93" s="12"/>
      <c r="CW93" s="103"/>
      <c r="CX93" s="27"/>
      <c r="CY93" s="27"/>
      <c r="CZ93" s="27"/>
      <c r="DA93" s="27"/>
      <c r="DB93" s="115"/>
      <c r="DC93" s="115"/>
      <c r="DD93" s="115"/>
      <c r="DE93" s="115"/>
      <c r="DF93" s="116"/>
      <c r="DG93" s="116"/>
      <c r="DH93" s="116"/>
      <c r="DI93" s="116"/>
      <c r="DJ93" s="27"/>
      <c r="DK93" s="118"/>
      <c r="DL93" s="27"/>
      <c r="DM93" s="27"/>
      <c r="DN93" s="27"/>
      <c r="DO93" s="27"/>
      <c r="DP93" s="115"/>
      <c r="DQ93" s="115"/>
      <c r="DR93" s="115"/>
      <c r="DS93" s="115"/>
      <c r="DT93" s="116"/>
      <c r="DU93" s="116"/>
      <c r="DV93" s="116"/>
      <c r="DW93" s="116"/>
      <c r="DX93" s="36"/>
      <c r="DY93" s="106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  <c r="MN93" s="53"/>
      <c r="MO93" s="53"/>
      <c r="MP93" s="53"/>
      <c r="MQ93" s="53"/>
      <c r="MR93" s="53"/>
    </row>
    <row r="94" spans="1:356" s="2" customFormat="1" ht="45">
      <c r="A94" s="16" t="s">
        <v>10</v>
      </c>
      <c r="B94" s="60" t="s">
        <v>150</v>
      </c>
      <c r="C94" s="27">
        <v>8623.34</v>
      </c>
      <c r="D94" s="27">
        <v>11121.46</v>
      </c>
      <c r="E94" s="27">
        <v>9920</v>
      </c>
      <c r="F94" s="27">
        <v>10435.799999999999</v>
      </c>
      <c r="G94" s="27">
        <f>F94</f>
        <v>10435.799999999999</v>
      </c>
      <c r="H94" s="27">
        <v>10935.7</v>
      </c>
      <c r="I94" s="27" t="s">
        <v>146</v>
      </c>
      <c r="J94" s="27" t="s">
        <v>146</v>
      </c>
      <c r="K94" s="27">
        <f>C94*1.18</f>
        <v>10175.5412</v>
      </c>
      <c r="L94" s="27">
        <f>D94*1.18</f>
        <v>13123.322799999998</v>
      </c>
      <c r="M94" s="27">
        <f>E94*1.18</f>
        <v>11705.599999999999</v>
      </c>
      <c r="N94" s="27">
        <f>F94*1.18</f>
        <v>12314.243999999999</v>
      </c>
      <c r="O94" s="27">
        <f>G94*1.18</f>
        <v>12314.243999999999</v>
      </c>
      <c r="P94" s="27">
        <f>H94*1.18</f>
        <v>12904.126</v>
      </c>
      <c r="Q94" s="27" t="s">
        <v>146</v>
      </c>
      <c r="R94" s="27" t="s">
        <v>146</v>
      </c>
      <c r="S94" s="109" t="s">
        <v>341</v>
      </c>
      <c r="T94" s="109"/>
      <c r="U94" s="27">
        <v>2625</v>
      </c>
      <c r="V94" s="27">
        <v>2965</v>
      </c>
      <c r="W94" s="27">
        <f>U94</f>
        <v>2625</v>
      </c>
      <c r="X94" s="27">
        <f>V94</f>
        <v>2965</v>
      </c>
      <c r="Y94" s="110" t="str">
        <f>S94</f>
        <v>26.11.2015 № 297</v>
      </c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111"/>
      <c r="AN94" s="27">
        <v>19.09</v>
      </c>
      <c r="AO94" s="27">
        <v>20.32</v>
      </c>
      <c r="AP94" s="27">
        <f>AO94</f>
        <v>20.32</v>
      </c>
      <c r="AQ94" s="27">
        <v>21.65</v>
      </c>
      <c r="AR94" s="27">
        <f>AQ94</f>
        <v>21.65</v>
      </c>
      <c r="AS94" s="27">
        <v>22.81</v>
      </c>
      <c r="AT94" s="27">
        <f t="shared" ref="AT94:AY94" si="44">AN94*1.18</f>
        <v>22.526199999999999</v>
      </c>
      <c r="AU94" s="27">
        <f t="shared" si="44"/>
        <v>23.977599999999999</v>
      </c>
      <c r="AV94" s="27">
        <f t="shared" si="44"/>
        <v>23.977599999999999</v>
      </c>
      <c r="AW94" s="27">
        <f t="shared" si="44"/>
        <v>25.546999999999997</v>
      </c>
      <c r="AX94" s="27">
        <f t="shared" si="44"/>
        <v>25.546999999999997</v>
      </c>
      <c r="AY94" s="27">
        <f t="shared" si="44"/>
        <v>26.915799999999997</v>
      </c>
      <c r="AZ94" s="110" t="str">
        <f>Y94</f>
        <v>26.11.2015 № 297</v>
      </c>
      <c r="BA94" s="12"/>
      <c r="BB94" s="103"/>
      <c r="BC94" s="27">
        <v>8623.34</v>
      </c>
      <c r="BD94" s="27">
        <v>19.09</v>
      </c>
      <c r="BE94" s="27">
        <v>2625</v>
      </c>
      <c r="BF94" s="27">
        <v>22.53</v>
      </c>
      <c r="BG94" s="113">
        <v>5.4399999999999997E-2</v>
      </c>
      <c r="BH94" s="163">
        <v>165.33</v>
      </c>
      <c r="BI94" s="115"/>
      <c r="BJ94" s="115"/>
      <c r="BK94" s="116"/>
      <c r="BL94" s="116"/>
      <c r="BM94" s="116"/>
      <c r="BN94" s="116"/>
      <c r="BO94" s="110" t="s">
        <v>341</v>
      </c>
      <c r="BP94" s="117" t="s">
        <v>342</v>
      </c>
      <c r="BQ94" s="27">
        <v>11121.46</v>
      </c>
      <c r="BR94" s="27">
        <v>20.32</v>
      </c>
      <c r="BS94" s="27">
        <v>2965</v>
      </c>
      <c r="BT94" s="27">
        <v>23.98</v>
      </c>
      <c r="BU94" s="113">
        <v>5.4399999999999997E-2</v>
      </c>
      <c r="BV94" s="163">
        <v>185.28</v>
      </c>
      <c r="BW94" s="115"/>
      <c r="BX94" s="115"/>
      <c r="BY94" s="116"/>
      <c r="BZ94" s="116"/>
      <c r="CA94" s="116"/>
      <c r="CB94" s="116"/>
      <c r="CC94" s="110" t="s">
        <v>341</v>
      </c>
      <c r="CD94" s="117" t="s">
        <v>342</v>
      </c>
      <c r="CE94" s="27">
        <v>9920</v>
      </c>
      <c r="CF94" s="27">
        <v>20.32</v>
      </c>
      <c r="CG94" s="27" t="s">
        <v>146</v>
      </c>
      <c r="CH94" s="27">
        <v>23.98</v>
      </c>
      <c r="CI94" s="27">
        <v>10435.799999999999</v>
      </c>
      <c r="CJ94" s="27">
        <v>21.65</v>
      </c>
      <c r="CK94" s="27" t="s">
        <v>146</v>
      </c>
      <c r="CL94" s="27">
        <v>25.55</v>
      </c>
      <c r="CM94" s="27">
        <v>10435.799999999999</v>
      </c>
      <c r="CN94" s="27">
        <v>21.65</v>
      </c>
      <c r="CO94" s="27" t="s">
        <v>146</v>
      </c>
      <c r="CP94" s="27">
        <v>25.55</v>
      </c>
      <c r="CQ94" s="27">
        <v>10935.7</v>
      </c>
      <c r="CR94" s="27">
        <v>22.81</v>
      </c>
      <c r="CS94" s="27" t="s">
        <v>146</v>
      </c>
      <c r="CT94" s="27">
        <v>26.92</v>
      </c>
      <c r="CU94" s="110" t="str">
        <f>AZ94</f>
        <v>26.11.2015 № 297</v>
      </c>
      <c r="CV94" s="12"/>
      <c r="CW94" s="103"/>
      <c r="CX94" s="27"/>
      <c r="CY94" s="27"/>
      <c r="CZ94" s="27"/>
      <c r="DA94" s="27"/>
      <c r="DB94" s="115"/>
      <c r="DC94" s="115"/>
      <c r="DD94" s="115"/>
      <c r="DE94" s="115"/>
      <c r="DF94" s="116"/>
      <c r="DG94" s="116"/>
      <c r="DH94" s="116"/>
      <c r="DI94" s="116"/>
      <c r="DJ94" s="27"/>
      <c r="DK94" s="118"/>
      <c r="DL94" s="27"/>
      <c r="DM94" s="27"/>
      <c r="DN94" s="27"/>
      <c r="DO94" s="27"/>
      <c r="DP94" s="115"/>
      <c r="DQ94" s="115"/>
      <c r="DR94" s="115"/>
      <c r="DS94" s="115"/>
      <c r="DT94" s="116"/>
      <c r="DU94" s="116"/>
      <c r="DV94" s="116"/>
      <c r="DW94" s="116"/>
      <c r="DX94" s="36"/>
      <c r="DY94" s="106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  <c r="KY94" s="53"/>
      <c r="KZ94" s="53"/>
      <c r="LA94" s="53"/>
      <c r="LB94" s="53"/>
      <c r="LC94" s="53"/>
      <c r="LD94" s="53"/>
      <c r="LE94" s="53"/>
      <c r="LF94" s="53"/>
      <c r="LG94" s="53"/>
      <c r="LH94" s="53"/>
      <c r="LI94" s="53"/>
      <c r="LJ94" s="53"/>
      <c r="LK94" s="53"/>
      <c r="LL94" s="53"/>
      <c r="LM94" s="53"/>
      <c r="LN94" s="53"/>
      <c r="LO94" s="53"/>
      <c r="LP94" s="53"/>
      <c r="LQ94" s="53"/>
      <c r="LR94" s="53"/>
      <c r="LS94" s="53"/>
      <c r="LT94" s="53"/>
      <c r="LU94" s="53"/>
      <c r="LV94" s="53"/>
      <c r="LW94" s="53"/>
      <c r="LX94" s="53"/>
      <c r="LY94" s="53"/>
      <c r="LZ94" s="53"/>
      <c r="MA94" s="53"/>
      <c r="MB94" s="53"/>
      <c r="MC94" s="53"/>
      <c r="MD94" s="53"/>
      <c r="ME94" s="53"/>
      <c r="MF94" s="53"/>
      <c r="MG94" s="53"/>
      <c r="MH94" s="53"/>
      <c r="MI94" s="53"/>
      <c r="MJ94" s="53"/>
      <c r="MK94" s="53"/>
      <c r="ML94" s="53"/>
      <c r="MM94" s="53"/>
      <c r="MN94" s="53"/>
      <c r="MO94" s="53"/>
      <c r="MP94" s="53"/>
      <c r="MQ94" s="53"/>
      <c r="MR94" s="53"/>
    </row>
    <row r="95" spans="1:356" s="2" customFormat="1" ht="18.75">
      <c r="A95" s="122" t="s">
        <v>89</v>
      </c>
      <c r="B95" s="2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109"/>
      <c r="T95" s="109"/>
      <c r="U95" s="27"/>
      <c r="V95" s="27"/>
      <c r="W95" s="27"/>
      <c r="X95" s="27"/>
      <c r="Y95" s="110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111"/>
      <c r="AN95" s="27"/>
      <c r="AO95" s="27"/>
      <c r="AP95" s="27"/>
      <c r="AQ95" s="27"/>
      <c r="AR95" s="27"/>
      <c r="AS95" s="27"/>
      <c r="AT95" s="27"/>
      <c r="AU95" s="16"/>
      <c r="AV95" s="16"/>
      <c r="AW95" s="16"/>
      <c r="AX95" s="16"/>
      <c r="AY95" s="16"/>
      <c r="AZ95" s="36"/>
      <c r="BA95" s="12"/>
      <c r="BB95" s="103"/>
      <c r="BC95" s="27"/>
      <c r="BD95" s="27"/>
      <c r="BE95" s="27"/>
      <c r="BF95" s="27"/>
      <c r="BG95" s="115"/>
      <c r="BH95" s="115"/>
      <c r="BI95" s="115"/>
      <c r="BJ95" s="115"/>
      <c r="BK95" s="116"/>
      <c r="BL95" s="116"/>
      <c r="BM95" s="116"/>
      <c r="BN95" s="116"/>
      <c r="BO95" s="27"/>
      <c r="BP95" s="27"/>
      <c r="BQ95" s="27"/>
      <c r="BR95" s="27"/>
      <c r="BS95" s="27"/>
      <c r="BT95" s="27"/>
      <c r="BU95" s="115"/>
      <c r="BV95" s="115"/>
      <c r="BW95" s="115"/>
      <c r="BX95" s="115"/>
      <c r="BY95" s="116"/>
      <c r="BZ95" s="116"/>
      <c r="CA95" s="116"/>
      <c r="CB95" s="116"/>
      <c r="CC95" s="27"/>
      <c r="CD95" s="118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36"/>
      <c r="CV95" s="12"/>
      <c r="CW95" s="103"/>
      <c r="CX95" s="27"/>
      <c r="CY95" s="27"/>
      <c r="CZ95" s="27"/>
      <c r="DA95" s="27"/>
      <c r="DB95" s="115"/>
      <c r="DC95" s="115"/>
      <c r="DD95" s="115"/>
      <c r="DE95" s="115"/>
      <c r="DF95" s="116"/>
      <c r="DG95" s="116"/>
      <c r="DH95" s="116"/>
      <c r="DI95" s="116"/>
      <c r="DJ95" s="27"/>
      <c r="DK95" s="118"/>
      <c r="DL95" s="27"/>
      <c r="DM95" s="27"/>
      <c r="DN95" s="27"/>
      <c r="DO95" s="27"/>
      <c r="DP95" s="115"/>
      <c r="DQ95" s="115"/>
      <c r="DR95" s="115"/>
      <c r="DS95" s="115"/>
      <c r="DT95" s="116"/>
      <c r="DU95" s="116"/>
      <c r="DV95" s="116"/>
      <c r="DW95" s="116"/>
      <c r="DX95" s="36"/>
      <c r="DY95" s="106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  <c r="KJ95" s="53"/>
      <c r="KK95" s="53"/>
      <c r="KL95" s="53"/>
      <c r="KM95" s="53"/>
      <c r="KN95" s="53"/>
      <c r="KO95" s="53"/>
      <c r="KP95" s="53"/>
      <c r="KQ95" s="53"/>
      <c r="KR95" s="53"/>
      <c r="KS95" s="53"/>
      <c r="KT95" s="53"/>
      <c r="KU95" s="53"/>
      <c r="KV95" s="53"/>
      <c r="KW95" s="53"/>
      <c r="KX95" s="53"/>
      <c r="KY95" s="53"/>
      <c r="KZ95" s="53"/>
      <c r="LA95" s="53"/>
      <c r="LB95" s="53"/>
      <c r="LC95" s="53"/>
      <c r="LD95" s="53"/>
      <c r="LE95" s="53"/>
      <c r="LF95" s="53"/>
      <c r="LG95" s="53"/>
      <c r="LH95" s="53"/>
      <c r="LI95" s="53"/>
      <c r="LJ95" s="53"/>
      <c r="LK95" s="53"/>
      <c r="LL95" s="53"/>
      <c r="LM95" s="53"/>
      <c r="LN95" s="53"/>
      <c r="LO95" s="53"/>
      <c r="LP95" s="53"/>
      <c r="LQ95" s="53"/>
      <c r="LR95" s="53"/>
      <c r="LS95" s="53"/>
      <c r="LT95" s="53"/>
      <c r="LU95" s="53"/>
      <c r="LV95" s="53"/>
      <c r="LW95" s="53"/>
      <c r="LX95" s="53"/>
      <c r="LY95" s="53"/>
      <c r="LZ95" s="53"/>
      <c r="MA95" s="53"/>
      <c r="MB95" s="53"/>
      <c r="MC95" s="53"/>
      <c r="MD95" s="53"/>
      <c r="ME95" s="53"/>
      <c r="MF95" s="53"/>
      <c r="MG95" s="53"/>
      <c r="MH95" s="53"/>
      <c r="MI95" s="53"/>
      <c r="MJ95" s="53"/>
      <c r="MK95" s="53"/>
      <c r="ML95" s="53"/>
      <c r="MM95" s="53"/>
      <c r="MN95" s="53"/>
      <c r="MO95" s="53"/>
      <c r="MP95" s="53"/>
      <c r="MQ95" s="53"/>
      <c r="MR95" s="53"/>
    </row>
    <row r="96" spans="1:356" s="2" customFormat="1">
      <c r="A96" s="16" t="s">
        <v>9</v>
      </c>
      <c r="B96" s="24" t="s">
        <v>159</v>
      </c>
      <c r="C96" s="27">
        <v>6630.33</v>
      </c>
      <c r="D96" s="27">
        <v>7013.3</v>
      </c>
      <c r="E96" s="27">
        <f>D96</f>
        <v>7013.3</v>
      </c>
      <c r="F96" s="27">
        <v>7758.74</v>
      </c>
      <c r="G96" s="27">
        <f>F96</f>
        <v>7758.74</v>
      </c>
      <c r="H96" s="27">
        <v>7942.77</v>
      </c>
      <c r="I96" s="27" t="s">
        <v>146</v>
      </c>
      <c r="J96" s="27" t="s">
        <v>146</v>
      </c>
      <c r="K96" s="27">
        <f t="shared" ref="K96:O97" si="45">C96*1.18</f>
        <v>7823.7893999999997</v>
      </c>
      <c r="L96" s="27">
        <f t="shared" si="45"/>
        <v>8275.6939999999995</v>
      </c>
      <c r="M96" s="27">
        <f t="shared" si="45"/>
        <v>8275.6939999999995</v>
      </c>
      <c r="N96" s="27">
        <f t="shared" si="45"/>
        <v>9155.3131999999987</v>
      </c>
      <c r="O96" s="27">
        <f t="shared" si="45"/>
        <v>9155.3131999999987</v>
      </c>
      <c r="P96" s="27">
        <f>H96*1.18-0.01</f>
        <v>9372.4585999999999</v>
      </c>
      <c r="Q96" s="27" t="s">
        <v>146</v>
      </c>
      <c r="R96" s="27" t="s">
        <v>146</v>
      </c>
      <c r="S96" s="109" t="s">
        <v>343</v>
      </c>
      <c r="T96" s="109"/>
      <c r="U96" s="27">
        <v>3335</v>
      </c>
      <c r="V96" s="27">
        <v>4130</v>
      </c>
      <c r="W96" s="27">
        <f>U96</f>
        <v>3335</v>
      </c>
      <c r="X96" s="27">
        <f>V96</f>
        <v>4130</v>
      </c>
      <c r="Y96" s="125" t="str">
        <f>S96</f>
        <v>01.12.2015 № 350</v>
      </c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111"/>
      <c r="AN96" s="27">
        <f>AN94</f>
        <v>19.09</v>
      </c>
      <c r="AO96" s="27">
        <f t="shared" ref="AO96:AY96" si="46">AO94</f>
        <v>20.32</v>
      </c>
      <c r="AP96" s="27">
        <f t="shared" si="46"/>
        <v>20.32</v>
      </c>
      <c r="AQ96" s="27">
        <f t="shared" si="46"/>
        <v>21.65</v>
      </c>
      <c r="AR96" s="27">
        <f t="shared" si="46"/>
        <v>21.65</v>
      </c>
      <c r="AS96" s="27">
        <f t="shared" si="46"/>
        <v>22.81</v>
      </c>
      <c r="AT96" s="27">
        <f t="shared" si="46"/>
        <v>22.526199999999999</v>
      </c>
      <c r="AU96" s="27">
        <f t="shared" si="46"/>
        <v>23.977599999999999</v>
      </c>
      <c r="AV96" s="27">
        <f t="shared" si="46"/>
        <v>23.977599999999999</v>
      </c>
      <c r="AW96" s="27">
        <f t="shared" si="46"/>
        <v>25.546999999999997</v>
      </c>
      <c r="AX96" s="27">
        <f t="shared" si="46"/>
        <v>25.546999999999997</v>
      </c>
      <c r="AY96" s="27">
        <f t="shared" si="46"/>
        <v>26.915799999999997</v>
      </c>
      <c r="AZ96" s="110" t="str">
        <f>Y96</f>
        <v>01.12.2015 № 350</v>
      </c>
      <c r="BA96" s="12"/>
      <c r="BB96" s="103"/>
      <c r="BC96" s="27">
        <v>6630.33</v>
      </c>
      <c r="BD96" s="27">
        <v>19.09</v>
      </c>
      <c r="BE96" s="27">
        <v>3335</v>
      </c>
      <c r="BF96" s="27">
        <v>22.53</v>
      </c>
      <c r="BG96" s="115"/>
      <c r="BH96" s="115"/>
      <c r="BI96" s="115"/>
      <c r="BJ96" s="115"/>
      <c r="BK96" s="116"/>
      <c r="BL96" s="116"/>
      <c r="BM96" s="116"/>
      <c r="BN96" s="116"/>
      <c r="BO96" s="110" t="s">
        <v>344</v>
      </c>
      <c r="BP96" s="157"/>
      <c r="BQ96" s="27">
        <v>7013.3</v>
      </c>
      <c r="BR96" s="27">
        <v>20.32</v>
      </c>
      <c r="BS96" s="27">
        <v>4130</v>
      </c>
      <c r="BT96" s="27">
        <v>23.98</v>
      </c>
      <c r="BU96" s="115"/>
      <c r="BV96" s="115"/>
      <c r="BW96" s="115"/>
      <c r="BX96" s="115"/>
      <c r="BY96" s="116"/>
      <c r="BZ96" s="116"/>
      <c r="CA96" s="116"/>
      <c r="CB96" s="116"/>
      <c r="CC96" s="110" t="s">
        <v>344</v>
      </c>
      <c r="CD96" s="117"/>
      <c r="CE96" s="27">
        <v>7013.3</v>
      </c>
      <c r="CF96" s="27">
        <v>19.09</v>
      </c>
      <c r="CG96" s="27" t="s">
        <v>146</v>
      </c>
      <c r="CH96" s="27">
        <v>22.53</v>
      </c>
      <c r="CI96" s="27">
        <v>7758.74</v>
      </c>
      <c r="CJ96" s="27">
        <v>19.09</v>
      </c>
      <c r="CK96" s="27" t="s">
        <v>146</v>
      </c>
      <c r="CL96" s="27">
        <v>22.53</v>
      </c>
      <c r="CM96" s="27">
        <f t="shared" ref="CM96:CP97" si="47">CI96</f>
        <v>7758.74</v>
      </c>
      <c r="CN96" s="27">
        <f t="shared" si="47"/>
        <v>19.09</v>
      </c>
      <c r="CO96" s="27" t="str">
        <f t="shared" si="47"/>
        <v>-</v>
      </c>
      <c r="CP96" s="27">
        <f t="shared" si="47"/>
        <v>22.53</v>
      </c>
      <c r="CQ96" s="27">
        <v>7942.77</v>
      </c>
      <c r="CR96" s="27">
        <v>19.09</v>
      </c>
      <c r="CS96" s="27" t="s">
        <v>146</v>
      </c>
      <c r="CT96" s="27">
        <v>22.53</v>
      </c>
      <c r="CU96" s="110" t="str">
        <f>AZ96</f>
        <v>01.12.2015 № 350</v>
      </c>
      <c r="CV96" s="12"/>
      <c r="CW96" s="103"/>
      <c r="CX96" s="27">
        <v>6630.33</v>
      </c>
      <c r="CY96" s="27">
        <v>19.09</v>
      </c>
      <c r="CZ96" s="27">
        <v>3335</v>
      </c>
      <c r="DA96" s="27">
        <v>22.53</v>
      </c>
      <c r="DB96" s="115"/>
      <c r="DC96" s="115"/>
      <c r="DD96" s="115"/>
      <c r="DE96" s="115"/>
      <c r="DF96" s="116"/>
      <c r="DG96" s="116"/>
      <c r="DH96" s="116"/>
      <c r="DI96" s="116"/>
      <c r="DJ96" s="27"/>
      <c r="DK96" s="118"/>
      <c r="DL96" s="27">
        <v>7013.3</v>
      </c>
      <c r="DM96" s="27">
        <v>20.32</v>
      </c>
      <c r="DN96" s="27">
        <v>4130</v>
      </c>
      <c r="DO96" s="27">
        <v>23.98</v>
      </c>
      <c r="DP96" s="115"/>
      <c r="DQ96" s="115"/>
      <c r="DR96" s="115"/>
      <c r="DS96" s="115"/>
      <c r="DT96" s="116"/>
      <c r="DU96" s="116"/>
      <c r="DV96" s="116"/>
      <c r="DW96" s="116"/>
      <c r="DX96" s="36" t="s">
        <v>345</v>
      </c>
      <c r="DY96" s="106"/>
      <c r="DZ96" s="53">
        <f>CX96*0.0702+CY96</f>
        <v>484.53916599999997</v>
      </c>
      <c r="EA96" s="53">
        <f>DL96*0.0702+DM96</f>
        <v>512.65366000000006</v>
      </c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  <c r="MN96" s="53"/>
      <c r="MO96" s="53"/>
      <c r="MP96" s="53"/>
      <c r="MQ96" s="53"/>
      <c r="MR96" s="53"/>
    </row>
    <row r="97" spans="1:356" s="167" customFormat="1" ht="60">
      <c r="A97" s="157"/>
      <c r="B97" s="158"/>
      <c r="C97" s="159">
        <v>6630.33</v>
      </c>
      <c r="D97" s="159">
        <v>7013.3</v>
      </c>
      <c r="E97" s="159">
        <f>D97</f>
        <v>7013.3</v>
      </c>
      <c r="F97" s="159">
        <v>7419.85</v>
      </c>
      <c r="G97" s="159">
        <f>F97</f>
        <v>7419.85</v>
      </c>
      <c r="H97" s="159">
        <v>8363.7000000000007</v>
      </c>
      <c r="I97" s="159" t="s">
        <v>146</v>
      </c>
      <c r="J97" s="159" t="s">
        <v>146</v>
      </c>
      <c r="K97" s="159">
        <f t="shared" si="45"/>
        <v>7823.7893999999997</v>
      </c>
      <c r="L97" s="159">
        <f t="shared" si="45"/>
        <v>8275.6939999999995</v>
      </c>
      <c r="M97" s="159">
        <f t="shared" si="45"/>
        <v>8275.6939999999995</v>
      </c>
      <c r="N97" s="159">
        <f t="shared" si="45"/>
        <v>8755.4230000000007</v>
      </c>
      <c r="O97" s="159">
        <f t="shared" si="45"/>
        <v>8755.4230000000007</v>
      </c>
      <c r="P97" s="159">
        <f>H97*1.18</f>
        <v>9869.1660000000011</v>
      </c>
      <c r="Q97" s="159" t="s">
        <v>146</v>
      </c>
      <c r="R97" s="159" t="s">
        <v>146</v>
      </c>
      <c r="S97" s="129"/>
      <c r="T97" s="129" t="s">
        <v>346</v>
      </c>
      <c r="U97" s="159"/>
      <c r="V97" s="159"/>
      <c r="W97" s="159"/>
      <c r="X97" s="159"/>
      <c r="Y97" s="145"/>
      <c r="Z97" s="159"/>
      <c r="AA97" s="159"/>
      <c r="AB97" s="159"/>
      <c r="AC97" s="159">
        <v>3119</v>
      </c>
      <c r="AD97" s="159">
        <v>4000</v>
      </c>
      <c r="AE97" s="159"/>
      <c r="AF97" s="145" t="str">
        <f>T97</f>
        <v>17.12.2015 № 484</v>
      </c>
      <c r="AG97" s="159"/>
      <c r="AH97" s="159"/>
      <c r="AI97" s="159"/>
      <c r="AJ97" s="159"/>
      <c r="AK97" s="159"/>
      <c r="AL97" s="159"/>
      <c r="AM97" s="161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45"/>
      <c r="BA97" s="160"/>
      <c r="BB97" s="162"/>
      <c r="BC97" s="159">
        <v>6630.33</v>
      </c>
      <c r="BD97" s="159">
        <v>19.09</v>
      </c>
      <c r="BE97" s="159">
        <v>3119</v>
      </c>
      <c r="BF97" s="159">
        <v>22.53</v>
      </c>
      <c r="BG97" s="163"/>
      <c r="BH97" s="163"/>
      <c r="BI97" s="163"/>
      <c r="BJ97" s="163"/>
      <c r="BK97" s="119">
        <v>5.7000000000000002E-2</v>
      </c>
      <c r="BL97" s="128">
        <v>200.31</v>
      </c>
      <c r="BM97" s="119">
        <v>5.2600000000000001E-2</v>
      </c>
      <c r="BN97" s="128">
        <v>186.59</v>
      </c>
      <c r="BO97" s="145"/>
      <c r="BP97" s="168" t="s">
        <v>347</v>
      </c>
      <c r="BQ97" s="159">
        <v>7013.3</v>
      </c>
      <c r="BR97" s="159">
        <v>20.32</v>
      </c>
      <c r="BS97" s="159">
        <v>4000</v>
      </c>
      <c r="BT97" s="159">
        <v>23.98</v>
      </c>
      <c r="BU97" s="163"/>
      <c r="BV97" s="163"/>
      <c r="BW97" s="163"/>
      <c r="BX97" s="163"/>
      <c r="BY97" s="119">
        <v>5.7000000000000002E-2</v>
      </c>
      <c r="BZ97" s="128">
        <v>200.31</v>
      </c>
      <c r="CA97" s="119">
        <v>5.2600000000000001E-2</v>
      </c>
      <c r="CB97" s="128">
        <v>186.59</v>
      </c>
      <c r="CC97" s="145"/>
      <c r="CD97" s="168" t="s">
        <v>347</v>
      </c>
      <c r="CE97" s="159">
        <v>7013.3</v>
      </c>
      <c r="CF97" s="159">
        <v>19.09</v>
      </c>
      <c r="CG97" s="159" t="s">
        <v>146</v>
      </c>
      <c r="CH97" s="159">
        <v>22.53</v>
      </c>
      <c r="CI97" s="159">
        <v>7419.85</v>
      </c>
      <c r="CJ97" s="159">
        <v>19.09</v>
      </c>
      <c r="CK97" s="159" t="s">
        <v>146</v>
      </c>
      <c r="CL97" s="159">
        <v>23.53</v>
      </c>
      <c r="CM97" s="159">
        <f t="shared" si="47"/>
        <v>7419.85</v>
      </c>
      <c r="CN97" s="159">
        <f t="shared" si="47"/>
        <v>19.09</v>
      </c>
      <c r="CO97" s="159" t="str">
        <f t="shared" si="47"/>
        <v>-</v>
      </c>
      <c r="CP97" s="159">
        <f t="shared" si="47"/>
        <v>23.53</v>
      </c>
      <c r="CQ97" s="159">
        <v>8363.7000000000007</v>
      </c>
      <c r="CR97" s="159">
        <v>19.09</v>
      </c>
      <c r="CS97" s="159" t="s">
        <v>146</v>
      </c>
      <c r="CT97" s="159">
        <v>23.53</v>
      </c>
      <c r="CU97" s="145"/>
      <c r="CV97" s="169" t="s">
        <v>346</v>
      </c>
      <c r="CW97" s="162"/>
      <c r="CX97" s="159"/>
      <c r="CY97" s="159"/>
      <c r="CZ97" s="159"/>
      <c r="DA97" s="159"/>
      <c r="DB97" s="163"/>
      <c r="DC97" s="163"/>
      <c r="DD97" s="163"/>
      <c r="DE97" s="163"/>
      <c r="DF97" s="128"/>
      <c r="DG97" s="128"/>
      <c r="DH97" s="128"/>
      <c r="DI97" s="128"/>
      <c r="DJ97" s="159"/>
      <c r="DK97" s="152" t="s">
        <v>348</v>
      </c>
      <c r="DL97" s="159"/>
      <c r="DM97" s="159"/>
      <c r="DN97" s="159"/>
      <c r="DO97" s="159"/>
      <c r="DP97" s="163"/>
      <c r="DQ97" s="163"/>
      <c r="DR97" s="163"/>
      <c r="DS97" s="163"/>
      <c r="DT97" s="119">
        <v>7.0199999999999999E-2</v>
      </c>
      <c r="DU97" s="128">
        <v>256.64999999999998</v>
      </c>
      <c r="DV97" s="119">
        <v>6.4799999999999996E-2</v>
      </c>
      <c r="DW97" s="128">
        <v>238.64</v>
      </c>
      <c r="DX97" s="165"/>
      <c r="DY97" s="152" t="s">
        <v>348</v>
      </c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  <c r="ER97" s="166"/>
      <c r="ES97" s="166"/>
      <c r="ET97" s="166"/>
      <c r="EU97" s="166"/>
      <c r="EV97" s="166"/>
      <c r="EW97" s="166"/>
      <c r="EX97" s="166"/>
      <c r="EY97" s="166"/>
      <c r="EZ97" s="166"/>
      <c r="FA97" s="166"/>
      <c r="FB97" s="166"/>
      <c r="FC97" s="166"/>
      <c r="FD97" s="166"/>
      <c r="FE97" s="166"/>
      <c r="FF97" s="166"/>
      <c r="FG97" s="166"/>
      <c r="FH97" s="166"/>
      <c r="FI97" s="166"/>
      <c r="FJ97" s="166"/>
      <c r="FK97" s="166"/>
      <c r="FL97" s="166"/>
      <c r="FM97" s="166"/>
      <c r="FN97" s="166"/>
      <c r="FO97" s="166"/>
      <c r="FP97" s="166"/>
      <c r="FQ97" s="166"/>
      <c r="FR97" s="166"/>
      <c r="FS97" s="166"/>
      <c r="FT97" s="166"/>
      <c r="FU97" s="166"/>
      <c r="FV97" s="166"/>
      <c r="FW97" s="166"/>
      <c r="FX97" s="166"/>
      <c r="FY97" s="166"/>
      <c r="FZ97" s="166"/>
      <c r="GA97" s="166"/>
      <c r="GB97" s="166"/>
      <c r="GC97" s="166"/>
      <c r="GD97" s="166"/>
      <c r="GE97" s="166"/>
      <c r="GF97" s="166"/>
      <c r="GG97" s="166"/>
      <c r="GH97" s="166"/>
      <c r="GI97" s="166"/>
      <c r="GJ97" s="166"/>
      <c r="GK97" s="166"/>
      <c r="GL97" s="166"/>
      <c r="GM97" s="166"/>
      <c r="GN97" s="166"/>
      <c r="GO97" s="166"/>
      <c r="GP97" s="166"/>
      <c r="GQ97" s="166"/>
      <c r="GR97" s="166"/>
      <c r="GS97" s="166"/>
      <c r="GT97" s="166"/>
      <c r="GU97" s="166"/>
      <c r="GV97" s="166"/>
      <c r="GW97" s="166"/>
      <c r="GX97" s="166"/>
      <c r="GY97" s="166"/>
      <c r="GZ97" s="166"/>
      <c r="HA97" s="166"/>
      <c r="HB97" s="166"/>
      <c r="HC97" s="166"/>
      <c r="HD97" s="166"/>
      <c r="HE97" s="166"/>
      <c r="HF97" s="166"/>
      <c r="HG97" s="166"/>
      <c r="HH97" s="166"/>
      <c r="HI97" s="166"/>
      <c r="HJ97" s="166"/>
      <c r="HK97" s="166"/>
      <c r="HL97" s="166"/>
      <c r="HM97" s="166"/>
      <c r="HN97" s="166"/>
      <c r="HO97" s="166"/>
      <c r="HP97" s="166"/>
      <c r="HQ97" s="166"/>
      <c r="HR97" s="166"/>
      <c r="HS97" s="166"/>
      <c r="HT97" s="166"/>
      <c r="HU97" s="166"/>
      <c r="HV97" s="166"/>
      <c r="HW97" s="166"/>
      <c r="HX97" s="166"/>
      <c r="HY97" s="166"/>
      <c r="HZ97" s="166"/>
      <c r="IA97" s="166"/>
      <c r="IB97" s="166"/>
      <c r="IC97" s="166"/>
      <c r="ID97" s="166"/>
      <c r="IE97" s="166"/>
      <c r="IF97" s="166"/>
      <c r="IG97" s="166"/>
      <c r="IH97" s="166"/>
      <c r="II97" s="166"/>
      <c r="IJ97" s="166"/>
      <c r="IK97" s="166"/>
      <c r="IL97" s="166"/>
      <c r="IM97" s="166"/>
      <c r="IN97" s="166"/>
      <c r="IO97" s="166"/>
      <c r="IP97" s="166"/>
      <c r="IQ97" s="166"/>
      <c r="IR97" s="166"/>
      <c r="IS97" s="166"/>
      <c r="IT97" s="166"/>
      <c r="IU97" s="166"/>
      <c r="IV97" s="166"/>
      <c r="IW97" s="166"/>
      <c r="IX97" s="166"/>
      <c r="IY97" s="166"/>
      <c r="IZ97" s="166"/>
      <c r="JA97" s="166"/>
      <c r="JB97" s="166"/>
      <c r="JC97" s="166"/>
      <c r="JD97" s="166"/>
      <c r="JE97" s="166"/>
      <c r="JF97" s="166"/>
      <c r="JG97" s="166"/>
      <c r="JH97" s="166"/>
      <c r="JI97" s="166"/>
      <c r="JJ97" s="166"/>
      <c r="JK97" s="166"/>
      <c r="JL97" s="166"/>
      <c r="JM97" s="166"/>
      <c r="JN97" s="166"/>
      <c r="JO97" s="166"/>
      <c r="JP97" s="166"/>
      <c r="JQ97" s="166"/>
      <c r="JR97" s="166"/>
      <c r="JS97" s="166"/>
      <c r="JT97" s="166"/>
      <c r="JU97" s="166"/>
      <c r="JV97" s="166"/>
      <c r="JW97" s="166"/>
      <c r="JX97" s="166"/>
      <c r="JY97" s="166"/>
      <c r="JZ97" s="166"/>
      <c r="KA97" s="166"/>
      <c r="KB97" s="166"/>
      <c r="KC97" s="166"/>
      <c r="KD97" s="166"/>
      <c r="KE97" s="166"/>
      <c r="KF97" s="166"/>
      <c r="KG97" s="166"/>
      <c r="KH97" s="166"/>
      <c r="KI97" s="166"/>
      <c r="KJ97" s="166"/>
      <c r="KK97" s="166"/>
      <c r="KL97" s="166"/>
      <c r="KM97" s="166"/>
      <c r="KN97" s="166"/>
      <c r="KO97" s="166"/>
      <c r="KP97" s="166"/>
      <c r="KQ97" s="166"/>
      <c r="KR97" s="166"/>
      <c r="KS97" s="166"/>
      <c r="KT97" s="166"/>
      <c r="KU97" s="166"/>
      <c r="KV97" s="166"/>
      <c r="KW97" s="166"/>
      <c r="KX97" s="166"/>
      <c r="KY97" s="166"/>
      <c r="KZ97" s="166"/>
      <c r="LA97" s="166"/>
      <c r="LB97" s="166"/>
      <c r="LC97" s="166"/>
      <c r="LD97" s="166"/>
      <c r="LE97" s="166"/>
      <c r="LF97" s="166"/>
      <c r="LG97" s="166"/>
      <c r="LH97" s="166"/>
      <c r="LI97" s="166"/>
      <c r="LJ97" s="166"/>
      <c r="LK97" s="166"/>
      <c r="LL97" s="166"/>
      <c r="LM97" s="166"/>
      <c r="LN97" s="166"/>
      <c r="LO97" s="166"/>
      <c r="LP97" s="166"/>
      <c r="LQ97" s="166"/>
      <c r="LR97" s="166"/>
      <c r="LS97" s="166"/>
      <c r="LT97" s="166"/>
      <c r="LU97" s="166"/>
      <c r="LV97" s="166"/>
      <c r="LW97" s="166"/>
      <c r="LX97" s="166"/>
      <c r="LY97" s="166"/>
      <c r="LZ97" s="166"/>
      <c r="MA97" s="166"/>
      <c r="MB97" s="166"/>
      <c r="MC97" s="166"/>
      <c r="MD97" s="166"/>
      <c r="ME97" s="166"/>
      <c r="MF97" s="166"/>
      <c r="MG97" s="166"/>
      <c r="MH97" s="166"/>
      <c r="MI97" s="166"/>
      <c r="MJ97" s="166"/>
      <c r="MK97" s="166"/>
      <c r="ML97" s="166"/>
      <c r="MM97" s="166"/>
      <c r="MN97" s="166"/>
      <c r="MO97" s="166"/>
      <c r="MP97" s="166"/>
      <c r="MQ97" s="166"/>
      <c r="MR97" s="166"/>
    </row>
    <row r="98" spans="1:356" s="235" customFormat="1">
      <c r="A98" s="221" t="s">
        <v>10</v>
      </c>
      <c r="B98" s="222" t="s">
        <v>349</v>
      </c>
      <c r="C98" s="223">
        <f>C93</f>
        <v>4358</v>
      </c>
      <c r="D98" s="223">
        <f t="shared" ref="D98:S99" si="48">D93</f>
        <v>4618.96</v>
      </c>
      <c r="E98" s="223">
        <f t="shared" si="48"/>
        <v>4618.6899999999996</v>
      </c>
      <c r="F98" s="223">
        <f t="shared" si="48"/>
        <v>4908.25</v>
      </c>
      <c r="G98" s="223" t="str">
        <f t="shared" si="48"/>
        <v>−</v>
      </c>
      <c r="H98" s="223" t="str">
        <f t="shared" si="48"/>
        <v>−</v>
      </c>
      <c r="I98" s="223" t="str">
        <f t="shared" si="48"/>
        <v>−</v>
      </c>
      <c r="J98" s="223" t="str">
        <f t="shared" si="48"/>
        <v>−</v>
      </c>
      <c r="K98" s="223">
        <f>C98*1.18</f>
        <v>5142.4399999999996</v>
      </c>
      <c r="L98" s="223">
        <f>D98*1.18</f>
        <v>5450.3728000000001</v>
      </c>
      <c r="M98" s="223">
        <v>5450.37</v>
      </c>
      <c r="N98" s="223">
        <f>F98*1.18</f>
        <v>5791.7349999999997</v>
      </c>
      <c r="O98" s="223" t="s">
        <v>146</v>
      </c>
      <c r="P98" s="223" t="s">
        <v>146</v>
      </c>
      <c r="Q98" s="223" t="s">
        <v>146</v>
      </c>
      <c r="R98" s="223" t="s">
        <v>146</v>
      </c>
      <c r="S98" s="224" t="str">
        <f>S93</f>
        <v>10.12.2015 № 394</v>
      </c>
      <c r="T98" s="224"/>
      <c r="U98" s="223" t="s">
        <v>146</v>
      </c>
      <c r="V98" s="223" t="s">
        <v>146</v>
      </c>
      <c r="W98" s="223" t="s">
        <v>146</v>
      </c>
      <c r="X98" s="223" t="s">
        <v>146</v>
      </c>
      <c r="Y98" s="225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6"/>
      <c r="AN98" s="223"/>
      <c r="AO98" s="223"/>
      <c r="AP98" s="223"/>
      <c r="AQ98" s="223"/>
      <c r="AR98" s="223"/>
      <c r="AS98" s="223"/>
      <c r="AT98" s="223"/>
      <c r="AU98" s="221"/>
      <c r="AV98" s="221"/>
      <c r="AW98" s="221"/>
      <c r="AX98" s="221"/>
      <c r="AY98" s="221"/>
      <c r="AZ98" s="227"/>
      <c r="BA98" s="228"/>
      <c r="BB98" s="229"/>
      <c r="BC98" s="223"/>
      <c r="BD98" s="223"/>
      <c r="BE98" s="223"/>
      <c r="BF98" s="223"/>
      <c r="BG98" s="230"/>
      <c r="BH98" s="230"/>
      <c r="BI98" s="230"/>
      <c r="BJ98" s="230"/>
      <c r="BK98" s="231"/>
      <c r="BL98" s="231"/>
      <c r="BM98" s="231"/>
      <c r="BN98" s="231"/>
      <c r="BO98" s="223"/>
      <c r="BP98" s="223"/>
      <c r="BQ98" s="223"/>
      <c r="BR98" s="223"/>
      <c r="BS98" s="223"/>
      <c r="BT98" s="223"/>
      <c r="BU98" s="230"/>
      <c r="BV98" s="230"/>
      <c r="BW98" s="230"/>
      <c r="BX98" s="230"/>
      <c r="BY98" s="231"/>
      <c r="BZ98" s="231"/>
      <c r="CA98" s="231"/>
      <c r="CB98" s="231"/>
      <c r="CC98" s="223"/>
      <c r="CD98" s="232"/>
      <c r="CE98" s="223"/>
      <c r="CF98" s="223"/>
      <c r="CG98" s="223"/>
      <c r="CH98" s="223"/>
      <c r="CI98" s="223"/>
      <c r="CJ98" s="223"/>
      <c r="CK98" s="223"/>
      <c r="CL98" s="223"/>
      <c r="CM98" s="223"/>
      <c r="CN98" s="223"/>
      <c r="CO98" s="223"/>
      <c r="CP98" s="223"/>
      <c r="CQ98" s="223"/>
      <c r="CR98" s="223"/>
      <c r="CS98" s="223"/>
      <c r="CT98" s="223"/>
      <c r="CU98" s="227"/>
      <c r="CV98" s="228"/>
      <c r="CW98" s="229"/>
      <c r="CX98" s="223"/>
      <c r="CY98" s="223"/>
      <c r="CZ98" s="223"/>
      <c r="DA98" s="223"/>
      <c r="DB98" s="230"/>
      <c r="DC98" s="230"/>
      <c r="DD98" s="230"/>
      <c r="DE98" s="230"/>
      <c r="DF98" s="231"/>
      <c r="DG98" s="231"/>
      <c r="DH98" s="231"/>
      <c r="DI98" s="231"/>
      <c r="DJ98" s="223"/>
      <c r="DK98" s="232"/>
      <c r="DL98" s="223"/>
      <c r="DM98" s="223"/>
      <c r="DN98" s="223"/>
      <c r="DO98" s="223"/>
      <c r="DP98" s="230"/>
      <c r="DQ98" s="230"/>
      <c r="DR98" s="230"/>
      <c r="DS98" s="230"/>
      <c r="DT98" s="231"/>
      <c r="DU98" s="231"/>
      <c r="DV98" s="231"/>
      <c r="DW98" s="231"/>
      <c r="DX98" s="227"/>
      <c r="DY98" s="233"/>
      <c r="DZ98" s="234"/>
      <c r="EA98" s="234"/>
      <c r="EB98" s="234"/>
      <c r="EC98" s="234"/>
      <c r="ED98" s="234"/>
      <c r="EE98" s="234"/>
      <c r="EF98" s="234"/>
      <c r="EG98" s="234"/>
      <c r="EH98" s="234"/>
      <c r="EI98" s="234"/>
      <c r="EJ98" s="234"/>
      <c r="EK98" s="234"/>
      <c r="EL98" s="234"/>
      <c r="EM98" s="234"/>
      <c r="EN98" s="234"/>
      <c r="EO98" s="234"/>
      <c r="EP98" s="234"/>
      <c r="EQ98" s="234"/>
      <c r="ER98" s="234"/>
      <c r="ES98" s="234"/>
      <c r="ET98" s="234"/>
      <c r="EU98" s="234"/>
      <c r="EV98" s="234"/>
      <c r="EW98" s="234"/>
      <c r="EX98" s="234"/>
      <c r="EY98" s="234"/>
      <c r="EZ98" s="234"/>
      <c r="FA98" s="234"/>
      <c r="FB98" s="234"/>
      <c r="FC98" s="234"/>
      <c r="FD98" s="234"/>
      <c r="FE98" s="234"/>
      <c r="FF98" s="234"/>
      <c r="FG98" s="234"/>
      <c r="FH98" s="234"/>
      <c r="FI98" s="234"/>
      <c r="FJ98" s="234"/>
      <c r="FK98" s="234"/>
      <c r="FL98" s="234"/>
      <c r="FM98" s="234"/>
      <c r="FN98" s="234"/>
      <c r="FO98" s="234"/>
      <c r="FP98" s="234"/>
      <c r="FQ98" s="234"/>
      <c r="FR98" s="234"/>
      <c r="FS98" s="234"/>
      <c r="FT98" s="234"/>
      <c r="FU98" s="234"/>
      <c r="FV98" s="234"/>
      <c r="FW98" s="234"/>
      <c r="FX98" s="234"/>
      <c r="FY98" s="234"/>
      <c r="FZ98" s="234"/>
      <c r="GA98" s="234"/>
      <c r="GB98" s="234"/>
      <c r="GC98" s="234"/>
      <c r="GD98" s="234"/>
      <c r="GE98" s="234"/>
      <c r="GF98" s="234"/>
      <c r="GG98" s="234"/>
      <c r="GH98" s="234"/>
      <c r="GI98" s="234"/>
      <c r="GJ98" s="234"/>
      <c r="GK98" s="234"/>
      <c r="GL98" s="234"/>
      <c r="GM98" s="234"/>
      <c r="GN98" s="234"/>
      <c r="GO98" s="234"/>
      <c r="GP98" s="234"/>
      <c r="GQ98" s="234"/>
      <c r="GR98" s="234"/>
      <c r="GS98" s="234"/>
      <c r="GT98" s="234"/>
      <c r="GU98" s="234"/>
      <c r="GV98" s="234"/>
      <c r="GW98" s="234"/>
      <c r="GX98" s="234"/>
      <c r="GY98" s="234"/>
      <c r="GZ98" s="234"/>
      <c r="HA98" s="234"/>
      <c r="HB98" s="234"/>
      <c r="HC98" s="234"/>
      <c r="HD98" s="234"/>
      <c r="HE98" s="234"/>
      <c r="HF98" s="234"/>
      <c r="HG98" s="234"/>
      <c r="HH98" s="234"/>
      <c r="HI98" s="234"/>
      <c r="HJ98" s="234"/>
      <c r="HK98" s="234"/>
      <c r="HL98" s="234"/>
      <c r="HM98" s="234"/>
      <c r="HN98" s="234"/>
      <c r="HO98" s="234"/>
      <c r="HP98" s="234"/>
      <c r="HQ98" s="234"/>
      <c r="HR98" s="234"/>
      <c r="HS98" s="234"/>
      <c r="HT98" s="234"/>
      <c r="HU98" s="234"/>
      <c r="HV98" s="234"/>
      <c r="HW98" s="234"/>
      <c r="HX98" s="234"/>
      <c r="HY98" s="234"/>
      <c r="HZ98" s="234"/>
      <c r="IA98" s="234"/>
      <c r="IB98" s="234"/>
      <c r="IC98" s="234"/>
      <c r="ID98" s="234"/>
      <c r="IE98" s="234"/>
      <c r="IF98" s="234"/>
      <c r="IG98" s="234"/>
      <c r="IH98" s="234"/>
      <c r="II98" s="234"/>
      <c r="IJ98" s="234"/>
      <c r="IK98" s="234"/>
      <c r="IL98" s="234"/>
      <c r="IM98" s="234"/>
      <c r="IN98" s="234"/>
      <c r="IO98" s="234"/>
      <c r="IP98" s="234"/>
      <c r="IQ98" s="234"/>
      <c r="IR98" s="234"/>
      <c r="IS98" s="234"/>
      <c r="IT98" s="234"/>
      <c r="IU98" s="234"/>
      <c r="IV98" s="234"/>
      <c r="IW98" s="234"/>
      <c r="IX98" s="234"/>
      <c r="IY98" s="234"/>
      <c r="IZ98" s="234"/>
      <c r="JA98" s="234"/>
      <c r="JB98" s="234"/>
      <c r="JC98" s="234"/>
      <c r="JD98" s="234"/>
      <c r="JE98" s="234"/>
      <c r="JF98" s="234"/>
      <c r="JG98" s="234"/>
      <c r="JH98" s="234"/>
      <c r="JI98" s="234"/>
      <c r="JJ98" s="234"/>
      <c r="JK98" s="234"/>
      <c r="JL98" s="234"/>
      <c r="JM98" s="234"/>
      <c r="JN98" s="234"/>
      <c r="JO98" s="234"/>
      <c r="JP98" s="234"/>
      <c r="JQ98" s="234"/>
      <c r="JR98" s="234"/>
      <c r="JS98" s="234"/>
      <c r="JT98" s="234"/>
      <c r="JU98" s="234"/>
      <c r="JV98" s="234"/>
      <c r="JW98" s="234"/>
      <c r="JX98" s="234"/>
      <c r="JY98" s="234"/>
      <c r="JZ98" s="234"/>
      <c r="KA98" s="234"/>
      <c r="KB98" s="234"/>
      <c r="KC98" s="234"/>
      <c r="KD98" s="234"/>
      <c r="KE98" s="234"/>
      <c r="KF98" s="234"/>
      <c r="KG98" s="234"/>
      <c r="KH98" s="234"/>
      <c r="KI98" s="234"/>
      <c r="KJ98" s="234"/>
      <c r="KK98" s="234"/>
      <c r="KL98" s="234"/>
      <c r="KM98" s="234"/>
      <c r="KN98" s="234"/>
      <c r="KO98" s="234"/>
      <c r="KP98" s="234"/>
      <c r="KQ98" s="234"/>
      <c r="KR98" s="234"/>
      <c r="KS98" s="234"/>
      <c r="KT98" s="234"/>
      <c r="KU98" s="234"/>
      <c r="KV98" s="234"/>
      <c r="KW98" s="234"/>
      <c r="KX98" s="234"/>
      <c r="KY98" s="234"/>
      <c r="KZ98" s="234"/>
      <c r="LA98" s="234"/>
      <c r="LB98" s="234"/>
      <c r="LC98" s="234"/>
      <c r="LD98" s="234"/>
      <c r="LE98" s="234"/>
      <c r="LF98" s="234"/>
      <c r="LG98" s="234"/>
      <c r="LH98" s="234"/>
      <c r="LI98" s="234"/>
      <c r="LJ98" s="234"/>
      <c r="LK98" s="234"/>
      <c r="LL98" s="234"/>
      <c r="LM98" s="234"/>
      <c r="LN98" s="234"/>
      <c r="LO98" s="234"/>
      <c r="LP98" s="234"/>
      <c r="LQ98" s="234"/>
      <c r="LR98" s="234"/>
      <c r="LS98" s="234"/>
      <c r="LT98" s="234"/>
      <c r="LU98" s="234"/>
      <c r="LV98" s="234"/>
      <c r="LW98" s="234"/>
      <c r="LX98" s="234"/>
      <c r="LY98" s="234"/>
      <c r="LZ98" s="234"/>
      <c r="MA98" s="234"/>
      <c r="MB98" s="234"/>
      <c r="MC98" s="234"/>
      <c r="MD98" s="234"/>
      <c r="ME98" s="234"/>
      <c r="MF98" s="234"/>
      <c r="MG98" s="234"/>
      <c r="MH98" s="234"/>
      <c r="MI98" s="234"/>
      <c r="MJ98" s="234"/>
      <c r="MK98" s="234"/>
      <c r="ML98" s="234"/>
      <c r="MM98" s="234"/>
      <c r="MN98" s="234"/>
      <c r="MO98" s="234"/>
      <c r="MP98" s="234"/>
      <c r="MQ98" s="234"/>
      <c r="MR98" s="234"/>
    </row>
    <row r="99" spans="1:356" s="2" customFormat="1" ht="45">
      <c r="A99" s="16" t="s">
        <v>27</v>
      </c>
      <c r="B99" s="60" t="s">
        <v>350</v>
      </c>
      <c r="C99" s="27">
        <f>C94</f>
        <v>8623.34</v>
      </c>
      <c r="D99" s="27">
        <f t="shared" si="48"/>
        <v>11121.46</v>
      </c>
      <c r="E99" s="27">
        <f t="shared" si="48"/>
        <v>9920</v>
      </c>
      <c r="F99" s="27">
        <f t="shared" si="48"/>
        <v>10435.799999999999</v>
      </c>
      <c r="G99" s="27">
        <f t="shared" si="48"/>
        <v>10435.799999999999</v>
      </c>
      <c r="H99" s="27">
        <f t="shared" si="48"/>
        <v>10935.7</v>
      </c>
      <c r="I99" s="27" t="str">
        <f t="shared" si="48"/>
        <v>-</v>
      </c>
      <c r="J99" s="27" t="str">
        <f t="shared" si="48"/>
        <v>-</v>
      </c>
      <c r="K99" s="27">
        <f t="shared" si="48"/>
        <v>10175.5412</v>
      </c>
      <c r="L99" s="27">
        <f t="shared" si="48"/>
        <v>13123.322799999998</v>
      </c>
      <c r="M99" s="27">
        <f t="shared" si="48"/>
        <v>11705.599999999999</v>
      </c>
      <c r="N99" s="27">
        <f t="shared" si="48"/>
        <v>12314.243999999999</v>
      </c>
      <c r="O99" s="27">
        <f t="shared" si="48"/>
        <v>12314.243999999999</v>
      </c>
      <c r="P99" s="27">
        <f t="shared" si="48"/>
        <v>12904.126</v>
      </c>
      <c r="Q99" s="27" t="str">
        <f t="shared" si="48"/>
        <v>-</v>
      </c>
      <c r="R99" s="27" t="str">
        <f t="shared" si="48"/>
        <v>-</v>
      </c>
      <c r="S99" s="110" t="str">
        <f t="shared" si="48"/>
        <v>26.11.2015 № 297</v>
      </c>
      <c r="T99" s="109"/>
      <c r="U99" s="27">
        <v>2730</v>
      </c>
      <c r="V99" s="27">
        <v>2885</v>
      </c>
      <c r="W99" s="27">
        <f>U99</f>
        <v>2730</v>
      </c>
      <c r="X99" s="27">
        <f>V99</f>
        <v>2885</v>
      </c>
      <c r="Y99" s="125" t="str">
        <f>S99</f>
        <v>26.11.2015 № 297</v>
      </c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111"/>
      <c r="AN99" s="27">
        <f>AN94</f>
        <v>19.09</v>
      </c>
      <c r="AO99" s="27">
        <f t="shared" ref="AO99:AZ99" si="49">AO94</f>
        <v>20.32</v>
      </c>
      <c r="AP99" s="27">
        <f t="shared" si="49"/>
        <v>20.32</v>
      </c>
      <c r="AQ99" s="27">
        <f t="shared" si="49"/>
        <v>21.65</v>
      </c>
      <c r="AR99" s="27">
        <f t="shared" si="49"/>
        <v>21.65</v>
      </c>
      <c r="AS99" s="27">
        <f t="shared" si="49"/>
        <v>22.81</v>
      </c>
      <c r="AT99" s="27">
        <f t="shared" si="49"/>
        <v>22.526199999999999</v>
      </c>
      <c r="AU99" s="27">
        <f t="shared" si="49"/>
        <v>23.977599999999999</v>
      </c>
      <c r="AV99" s="27">
        <f t="shared" si="49"/>
        <v>23.977599999999999</v>
      </c>
      <c r="AW99" s="27">
        <f t="shared" si="49"/>
        <v>25.546999999999997</v>
      </c>
      <c r="AX99" s="27">
        <f t="shared" si="49"/>
        <v>25.546999999999997</v>
      </c>
      <c r="AY99" s="27">
        <f t="shared" si="49"/>
        <v>26.915799999999997</v>
      </c>
      <c r="AZ99" s="110" t="str">
        <f t="shared" si="49"/>
        <v>26.11.2015 № 297</v>
      </c>
      <c r="BA99" s="12"/>
      <c r="BB99" s="103"/>
      <c r="BC99" s="27">
        <v>8623.34</v>
      </c>
      <c r="BD99" s="27">
        <f t="shared" ref="BD99:CU99" si="50">BD94</f>
        <v>19.09</v>
      </c>
      <c r="BE99" s="27">
        <v>2730</v>
      </c>
      <c r="BF99" s="27">
        <f t="shared" si="50"/>
        <v>22.53</v>
      </c>
      <c r="BG99" s="113">
        <v>5.4399999999999997E-2</v>
      </c>
      <c r="BH99" s="163">
        <v>171.04</v>
      </c>
      <c r="BI99" s="115"/>
      <c r="BJ99" s="115"/>
      <c r="BK99" s="116"/>
      <c r="BL99" s="116"/>
      <c r="BM99" s="116"/>
      <c r="BN99" s="116"/>
      <c r="BO99" s="110" t="s">
        <v>341</v>
      </c>
      <c r="BP99" s="117" t="s">
        <v>342</v>
      </c>
      <c r="BQ99" s="27">
        <f t="shared" si="50"/>
        <v>11121.46</v>
      </c>
      <c r="BR99" s="27">
        <f t="shared" si="50"/>
        <v>20.32</v>
      </c>
      <c r="BS99" s="27">
        <v>2885</v>
      </c>
      <c r="BT99" s="27">
        <f t="shared" si="50"/>
        <v>23.98</v>
      </c>
      <c r="BU99" s="113">
        <v>5.4399999999999997E-2</v>
      </c>
      <c r="BV99" s="163">
        <v>180.92</v>
      </c>
      <c r="BW99" s="115"/>
      <c r="BX99" s="115"/>
      <c r="BY99" s="116"/>
      <c r="BZ99" s="116"/>
      <c r="CA99" s="116"/>
      <c r="CB99" s="116"/>
      <c r="CC99" s="110" t="s">
        <v>341</v>
      </c>
      <c r="CD99" s="117" t="s">
        <v>342</v>
      </c>
      <c r="CE99" s="27">
        <f t="shared" si="50"/>
        <v>9920</v>
      </c>
      <c r="CF99" s="27">
        <f t="shared" si="50"/>
        <v>20.32</v>
      </c>
      <c r="CG99" s="27" t="str">
        <f t="shared" si="50"/>
        <v>-</v>
      </c>
      <c r="CH99" s="27">
        <f t="shared" si="50"/>
        <v>23.98</v>
      </c>
      <c r="CI99" s="27">
        <f t="shared" si="50"/>
        <v>10435.799999999999</v>
      </c>
      <c r="CJ99" s="27">
        <f t="shared" si="50"/>
        <v>21.65</v>
      </c>
      <c r="CK99" s="27" t="str">
        <f t="shared" si="50"/>
        <v>-</v>
      </c>
      <c r="CL99" s="27">
        <f t="shared" si="50"/>
        <v>25.55</v>
      </c>
      <c r="CM99" s="27">
        <f t="shared" si="50"/>
        <v>10435.799999999999</v>
      </c>
      <c r="CN99" s="27">
        <f t="shared" si="50"/>
        <v>21.65</v>
      </c>
      <c r="CO99" s="27" t="str">
        <f t="shared" si="50"/>
        <v>-</v>
      </c>
      <c r="CP99" s="27">
        <f t="shared" si="50"/>
        <v>25.55</v>
      </c>
      <c r="CQ99" s="27">
        <f t="shared" si="50"/>
        <v>10935.7</v>
      </c>
      <c r="CR99" s="27">
        <f t="shared" si="50"/>
        <v>22.81</v>
      </c>
      <c r="CS99" s="27" t="str">
        <f t="shared" si="50"/>
        <v>-</v>
      </c>
      <c r="CT99" s="27">
        <f t="shared" si="50"/>
        <v>26.92</v>
      </c>
      <c r="CU99" s="110" t="str">
        <f t="shared" si="50"/>
        <v>26.11.2015 № 297</v>
      </c>
      <c r="CV99" s="12"/>
      <c r="CW99" s="103"/>
      <c r="CX99" s="27"/>
      <c r="CY99" s="27"/>
      <c r="CZ99" s="27"/>
      <c r="DA99" s="27"/>
      <c r="DB99" s="115"/>
      <c r="DC99" s="115"/>
      <c r="DD99" s="115"/>
      <c r="DE99" s="115"/>
      <c r="DF99" s="116"/>
      <c r="DG99" s="116"/>
      <c r="DH99" s="116"/>
      <c r="DI99" s="116"/>
      <c r="DJ99" s="27"/>
      <c r="DK99" s="118"/>
      <c r="DL99" s="27"/>
      <c r="DM99" s="27"/>
      <c r="DN99" s="27"/>
      <c r="DO99" s="27"/>
      <c r="DP99" s="115"/>
      <c r="DQ99" s="115"/>
      <c r="DR99" s="115"/>
      <c r="DS99" s="115"/>
      <c r="DT99" s="116"/>
      <c r="DU99" s="116"/>
      <c r="DV99" s="116"/>
      <c r="DW99" s="116"/>
      <c r="DX99" s="36"/>
      <c r="DY99" s="106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</row>
    <row r="100" spans="1:356" s="2" customFormat="1" ht="45">
      <c r="A100" s="16" t="s">
        <v>33</v>
      </c>
      <c r="B100" s="24" t="s">
        <v>171</v>
      </c>
      <c r="C100" s="27">
        <v>22273.31</v>
      </c>
      <c r="D100" s="27">
        <v>22346.78</v>
      </c>
      <c r="E100" s="27">
        <f>D100</f>
        <v>22346.78</v>
      </c>
      <c r="F100" s="27">
        <v>24839.11</v>
      </c>
      <c r="G100" s="27">
        <v>24485.34</v>
      </c>
      <c r="H100" s="27">
        <v>24783.47</v>
      </c>
      <c r="I100" s="27" t="s">
        <v>146</v>
      </c>
      <c r="J100" s="27" t="s">
        <v>146</v>
      </c>
      <c r="K100" s="27">
        <f t="shared" ref="K100:P100" si="51">C100*1.18</f>
        <v>26282.505799999999</v>
      </c>
      <c r="L100" s="27">
        <f t="shared" si="51"/>
        <v>26369.200399999998</v>
      </c>
      <c r="M100" s="27">
        <f t="shared" si="51"/>
        <v>26369.200399999998</v>
      </c>
      <c r="N100" s="27">
        <f t="shared" si="51"/>
        <v>29310.149799999999</v>
      </c>
      <c r="O100" s="27">
        <f t="shared" si="51"/>
        <v>28892.7012</v>
      </c>
      <c r="P100" s="27">
        <f t="shared" si="51"/>
        <v>29244.494599999998</v>
      </c>
      <c r="Q100" s="27" t="s">
        <v>146</v>
      </c>
      <c r="R100" s="27" t="s">
        <v>146</v>
      </c>
      <c r="S100" s="109" t="s">
        <v>351</v>
      </c>
      <c r="T100" s="109"/>
      <c r="U100" s="27">
        <v>2364</v>
      </c>
      <c r="V100" s="27">
        <v>2520</v>
      </c>
      <c r="W100" s="27">
        <f>U100</f>
        <v>2364</v>
      </c>
      <c r="X100" s="27">
        <f>V100</f>
        <v>2520</v>
      </c>
      <c r="Y100" s="125" t="str">
        <f>S100</f>
        <v>01.12.2015 № 380</v>
      </c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111"/>
      <c r="AN100" s="27">
        <v>52.16</v>
      </c>
      <c r="AO100" s="27">
        <v>55.36</v>
      </c>
      <c r="AP100" s="27">
        <f>AO100</f>
        <v>55.36</v>
      </c>
      <c r="AQ100" s="27">
        <v>55.78</v>
      </c>
      <c r="AR100" s="27">
        <f>AQ100</f>
        <v>55.78</v>
      </c>
      <c r="AS100" s="27">
        <v>60.2</v>
      </c>
      <c r="AT100" s="27">
        <v>22.28</v>
      </c>
      <c r="AU100" s="112">
        <v>23</v>
      </c>
      <c r="AV100" s="16" t="s">
        <v>146</v>
      </c>
      <c r="AW100" s="16" t="s">
        <v>146</v>
      </c>
      <c r="AX100" s="16" t="s">
        <v>146</v>
      </c>
      <c r="AY100" s="16" t="s">
        <v>146</v>
      </c>
      <c r="AZ100" s="110" t="str">
        <f>Y100</f>
        <v>01.12.2015 № 380</v>
      </c>
      <c r="BA100" s="12"/>
      <c r="BB100" s="103"/>
      <c r="BC100" s="27">
        <v>22273.31</v>
      </c>
      <c r="BD100" s="27">
        <v>52.16</v>
      </c>
      <c r="BE100" s="27">
        <v>2364</v>
      </c>
      <c r="BF100" s="27">
        <v>22.28</v>
      </c>
      <c r="BG100" s="115"/>
      <c r="BH100" s="115"/>
      <c r="BI100" s="115"/>
      <c r="BJ100" s="115"/>
      <c r="BK100" s="119">
        <v>5.7700000000000001E-2</v>
      </c>
      <c r="BL100" s="128">
        <f>BE100*BK100+BF100</f>
        <v>158.68280000000001</v>
      </c>
      <c r="BM100" s="116"/>
      <c r="BN100" s="116"/>
      <c r="BO100" s="110" t="s">
        <v>351</v>
      </c>
      <c r="BP100" s="117" t="s">
        <v>352</v>
      </c>
      <c r="BQ100" s="27">
        <v>22346.78</v>
      </c>
      <c r="BR100" s="27">
        <v>55.36</v>
      </c>
      <c r="BS100" s="27">
        <v>2520</v>
      </c>
      <c r="BT100" s="27">
        <v>23</v>
      </c>
      <c r="BU100" s="115"/>
      <c r="BV100" s="115"/>
      <c r="BW100" s="115"/>
      <c r="BX100" s="115"/>
      <c r="BY100" s="119">
        <v>5.7700000000000001E-2</v>
      </c>
      <c r="BZ100" s="128">
        <f>BS100*BY100+BT100</f>
        <v>168.404</v>
      </c>
      <c r="CA100" s="116"/>
      <c r="CB100" s="116"/>
      <c r="CC100" s="110" t="s">
        <v>351</v>
      </c>
      <c r="CD100" s="117" t="s">
        <v>352</v>
      </c>
      <c r="CE100" s="27">
        <f>BQ100</f>
        <v>22346.78</v>
      </c>
      <c r="CF100" s="27">
        <f>BR100</f>
        <v>55.36</v>
      </c>
      <c r="CG100" s="27" t="s">
        <v>146</v>
      </c>
      <c r="CH100" s="27" t="s">
        <v>146</v>
      </c>
      <c r="CI100" s="27">
        <v>24839.11</v>
      </c>
      <c r="CJ100" s="27">
        <v>55.78</v>
      </c>
      <c r="CK100" s="27" t="s">
        <v>146</v>
      </c>
      <c r="CL100" s="27" t="s">
        <v>146</v>
      </c>
      <c r="CM100" s="27">
        <v>24485.34</v>
      </c>
      <c r="CN100" s="27">
        <v>55.78</v>
      </c>
      <c r="CO100" s="27" t="s">
        <v>146</v>
      </c>
      <c r="CP100" s="27" t="s">
        <v>146</v>
      </c>
      <c r="CQ100" s="27">
        <v>24783.47</v>
      </c>
      <c r="CR100" s="27">
        <v>60.2</v>
      </c>
      <c r="CS100" s="27" t="s">
        <v>146</v>
      </c>
      <c r="CT100" s="27" t="s">
        <v>146</v>
      </c>
      <c r="CU100" s="110" t="str">
        <f>S100</f>
        <v>01.12.2015 № 380</v>
      </c>
      <c r="CV100" s="16"/>
      <c r="CW100" s="103"/>
      <c r="CX100" s="27"/>
      <c r="CY100" s="27"/>
      <c r="CZ100" s="27"/>
      <c r="DA100" s="27"/>
      <c r="DB100" s="115"/>
      <c r="DC100" s="115"/>
      <c r="DD100" s="115"/>
      <c r="DE100" s="115"/>
      <c r="DF100" s="116"/>
      <c r="DG100" s="116"/>
      <c r="DH100" s="116"/>
      <c r="DI100" s="116"/>
      <c r="DJ100" s="27"/>
      <c r="DK100" s="118"/>
      <c r="DL100" s="27"/>
      <c r="DM100" s="27"/>
      <c r="DN100" s="27"/>
      <c r="DO100" s="27"/>
      <c r="DP100" s="115"/>
      <c r="DQ100" s="115"/>
      <c r="DR100" s="115"/>
      <c r="DS100" s="115"/>
      <c r="DT100" s="116"/>
      <c r="DU100" s="116"/>
      <c r="DV100" s="116"/>
      <c r="DW100" s="116"/>
      <c r="DX100" s="36"/>
      <c r="DY100" s="106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  <c r="MN100" s="53"/>
      <c r="MO100" s="53"/>
      <c r="MP100" s="53"/>
      <c r="MQ100" s="53"/>
      <c r="MR100" s="53"/>
    </row>
    <row r="101" spans="1:356" s="100" customFormat="1" ht="26.25">
      <c r="A101" s="993" t="s">
        <v>21</v>
      </c>
      <c r="B101" s="993"/>
      <c r="C101" s="993"/>
      <c r="D101" s="993"/>
      <c r="E101" s="993"/>
      <c r="F101" s="993"/>
      <c r="G101" s="993"/>
      <c r="H101" s="993"/>
      <c r="I101" s="993"/>
      <c r="J101" s="993"/>
      <c r="K101" s="993"/>
      <c r="L101" s="993"/>
      <c r="M101" s="993"/>
      <c r="N101" s="993"/>
      <c r="O101" s="993"/>
      <c r="P101" s="993"/>
      <c r="Q101" s="993"/>
      <c r="R101" s="993"/>
      <c r="S101" s="993"/>
      <c r="T101" s="993"/>
      <c r="U101" s="993"/>
      <c r="V101" s="993"/>
      <c r="W101" s="993"/>
      <c r="X101" s="993"/>
      <c r="Y101" s="993"/>
      <c r="Z101" s="993"/>
      <c r="AA101" s="993"/>
      <c r="AB101" s="993"/>
      <c r="AC101" s="993"/>
      <c r="AD101" s="993"/>
      <c r="AE101" s="993"/>
      <c r="AF101" s="993"/>
      <c r="AG101" s="993"/>
      <c r="AH101" s="993"/>
      <c r="AI101" s="993"/>
      <c r="AJ101" s="993"/>
      <c r="AK101" s="993"/>
      <c r="AL101" s="993"/>
      <c r="AM101" s="993"/>
      <c r="AN101" s="993"/>
      <c r="AO101" s="993"/>
      <c r="AP101" s="993"/>
      <c r="AQ101" s="993"/>
      <c r="AR101" s="993"/>
      <c r="AS101" s="993"/>
      <c r="AT101" s="993"/>
      <c r="AU101" s="993"/>
      <c r="AV101" s="993"/>
      <c r="AW101" s="993"/>
      <c r="AX101" s="993"/>
      <c r="AY101" s="993"/>
      <c r="AZ101" s="993"/>
      <c r="BA101" s="993"/>
      <c r="BB101" s="993"/>
      <c r="BC101" s="993"/>
      <c r="BD101" s="993"/>
      <c r="BE101" s="993"/>
      <c r="BF101" s="993"/>
      <c r="BG101" s="993"/>
      <c r="BH101" s="993"/>
      <c r="BI101" s="993"/>
      <c r="BJ101" s="993"/>
      <c r="BK101" s="993"/>
      <c r="BL101" s="993"/>
      <c r="BM101" s="993"/>
      <c r="BN101" s="993"/>
      <c r="BO101" s="993"/>
      <c r="BP101" s="993"/>
      <c r="BQ101" s="993"/>
      <c r="BR101" s="993"/>
      <c r="BS101" s="993"/>
      <c r="BT101" s="993"/>
      <c r="BU101" s="993"/>
      <c r="BV101" s="993"/>
      <c r="BW101" s="993"/>
      <c r="BX101" s="993"/>
      <c r="BY101" s="993"/>
      <c r="BZ101" s="993"/>
      <c r="CA101" s="993"/>
      <c r="CB101" s="993"/>
      <c r="CC101" s="993"/>
      <c r="CD101" s="993"/>
      <c r="CE101" s="993"/>
      <c r="CF101" s="993"/>
      <c r="CG101" s="993"/>
      <c r="CH101" s="993"/>
      <c r="CI101" s="993"/>
      <c r="CJ101" s="993"/>
      <c r="CK101" s="993"/>
      <c r="CL101" s="993"/>
      <c r="CM101" s="993"/>
      <c r="CN101" s="993"/>
      <c r="CO101" s="993"/>
      <c r="CP101" s="993"/>
      <c r="CQ101" s="993"/>
      <c r="CR101" s="993"/>
      <c r="CS101" s="993"/>
      <c r="CT101" s="993"/>
      <c r="CU101" s="993"/>
      <c r="CV101" s="993"/>
      <c r="CW101" s="993"/>
      <c r="CX101" s="993"/>
      <c r="CY101" s="993"/>
      <c r="CZ101" s="993"/>
      <c r="DA101" s="993"/>
      <c r="DB101" s="993"/>
      <c r="DC101" s="993"/>
      <c r="DD101" s="993"/>
      <c r="DE101" s="993"/>
      <c r="DF101" s="993"/>
      <c r="DG101" s="993"/>
      <c r="DH101" s="993"/>
      <c r="DI101" s="993"/>
      <c r="DJ101" s="993"/>
      <c r="DK101" s="993"/>
      <c r="DL101" s="993"/>
      <c r="DM101" s="993"/>
      <c r="DN101" s="993"/>
      <c r="DO101" s="993"/>
      <c r="DP101" s="993"/>
      <c r="DQ101" s="993"/>
      <c r="DR101" s="993"/>
      <c r="DS101" s="993"/>
      <c r="DT101" s="993"/>
      <c r="DU101" s="993"/>
      <c r="DV101" s="993"/>
      <c r="DW101" s="993"/>
      <c r="DX101" s="993"/>
      <c r="DY101" s="993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  <c r="EK101" s="99"/>
      <c r="EL101" s="99"/>
      <c r="EM101" s="99"/>
      <c r="EN101" s="99"/>
      <c r="EO101" s="99"/>
      <c r="EP101" s="99"/>
      <c r="EQ101" s="99"/>
      <c r="ER101" s="99"/>
      <c r="ES101" s="99"/>
      <c r="ET101" s="99"/>
      <c r="EU101" s="99"/>
      <c r="EV101" s="99"/>
      <c r="EW101" s="99"/>
      <c r="EX101" s="99"/>
      <c r="EY101" s="99"/>
      <c r="EZ101" s="99"/>
      <c r="FA101" s="99"/>
      <c r="FB101" s="99"/>
      <c r="FC101" s="99"/>
      <c r="FD101" s="99"/>
      <c r="FE101" s="99"/>
      <c r="FF101" s="99"/>
      <c r="FG101" s="99"/>
      <c r="FH101" s="99"/>
      <c r="FI101" s="99"/>
      <c r="FJ101" s="99"/>
      <c r="FK101" s="99"/>
      <c r="FL101" s="99"/>
      <c r="FM101" s="99"/>
      <c r="FN101" s="99"/>
      <c r="FO101" s="99"/>
      <c r="FP101" s="99"/>
      <c r="FQ101" s="99"/>
      <c r="FR101" s="99"/>
      <c r="FS101" s="99"/>
      <c r="FT101" s="99"/>
      <c r="FU101" s="99"/>
      <c r="FV101" s="99"/>
      <c r="FW101" s="99"/>
      <c r="FX101" s="99"/>
      <c r="FY101" s="99"/>
      <c r="FZ101" s="99"/>
      <c r="GA101" s="99"/>
      <c r="GB101" s="99"/>
      <c r="GC101" s="99"/>
      <c r="GD101" s="99"/>
      <c r="GE101" s="99"/>
      <c r="GF101" s="99"/>
      <c r="GG101" s="99"/>
      <c r="GH101" s="99"/>
      <c r="GI101" s="99"/>
      <c r="GJ101" s="99"/>
      <c r="GK101" s="99"/>
      <c r="GL101" s="99"/>
      <c r="GM101" s="99"/>
      <c r="GN101" s="99"/>
      <c r="GO101" s="99"/>
      <c r="GP101" s="99"/>
      <c r="GQ101" s="99"/>
      <c r="GR101" s="99"/>
      <c r="GS101" s="99"/>
      <c r="GT101" s="99"/>
      <c r="GU101" s="99"/>
      <c r="GV101" s="99"/>
      <c r="GW101" s="99"/>
      <c r="GX101" s="99"/>
      <c r="GY101" s="99"/>
      <c r="GZ101" s="99"/>
      <c r="HA101" s="99"/>
      <c r="HB101" s="99"/>
      <c r="HC101" s="99"/>
      <c r="HD101" s="99"/>
      <c r="HE101" s="99"/>
      <c r="HF101" s="99"/>
      <c r="HG101" s="99"/>
      <c r="HH101" s="99"/>
      <c r="HI101" s="99"/>
      <c r="HJ101" s="99"/>
      <c r="HK101" s="99"/>
      <c r="HL101" s="99"/>
      <c r="HM101" s="99"/>
      <c r="HN101" s="99"/>
      <c r="HO101" s="99"/>
      <c r="HP101" s="99"/>
      <c r="HQ101" s="99"/>
      <c r="HR101" s="99"/>
      <c r="HS101" s="99"/>
      <c r="HT101" s="99"/>
      <c r="HU101" s="99"/>
      <c r="HV101" s="99"/>
      <c r="HW101" s="99"/>
      <c r="HX101" s="99"/>
      <c r="HY101" s="99"/>
      <c r="HZ101" s="99"/>
      <c r="IA101" s="99"/>
      <c r="IB101" s="99"/>
      <c r="IC101" s="99"/>
      <c r="ID101" s="99"/>
      <c r="IE101" s="99"/>
      <c r="IF101" s="99"/>
      <c r="IG101" s="99"/>
      <c r="IH101" s="99"/>
      <c r="II101" s="99"/>
      <c r="IJ101" s="99"/>
      <c r="IK101" s="99"/>
      <c r="IL101" s="99"/>
      <c r="IM101" s="99"/>
      <c r="IN101" s="99"/>
      <c r="IO101" s="99"/>
      <c r="IP101" s="99"/>
      <c r="IQ101" s="99"/>
      <c r="IR101" s="99"/>
      <c r="IS101" s="99"/>
      <c r="IT101" s="99"/>
      <c r="IU101" s="99"/>
      <c r="IV101" s="99"/>
      <c r="IW101" s="99"/>
      <c r="IX101" s="99"/>
      <c r="IY101" s="99"/>
      <c r="IZ101" s="99"/>
      <c r="JA101" s="99"/>
      <c r="JB101" s="99"/>
      <c r="JC101" s="99"/>
      <c r="JD101" s="99"/>
      <c r="JE101" s="99"/>
      <c r="JF101" s="99"/>
      <c r="JG101" s="99"/>
      <c r="JH101" s="99"/>
      <c r="JI101" s="99"/>
      <c r="JJ101" s="99"/>
      <c r="JK101" s="99"/>
      <c r="JL101" s="99"/>
      <c r="JM101" s="99"/>
      <c r="JN101" s="99"/>
      <c r="JO101" s="99"/>
      <c r="JP101" s="99"/>
      <c r="JQ101" s="99"/>
      <c r="JR101" s="99"/>
      <c r="JS101" s="99"/>
      <c r="JT101" s="99"/>
      <c r="JU101" s="99"/>
      <c r="JV101" s="99"/>
      <c r="JW101" s="99"/>
      <c r="JX101" s="99"/>
      <c r="JY101" s="99"/>
      <c r="JZ101" s="99"/>
      <c r="KA101" s="99"/>
      <c r="KB101" s="99"/>
      <c r="KC101" s="99"/>
      <c r="KD101" s="99"/>
      <c r="KE101" s="99"/>
      <c r="KF101" s="99"/>
      <c r="KG101" s="99"/>
      <c r="KH101" s="99"/>
      <c r="KI101" s="99"/>
      <c r="KJ101" s="99"/>
      <c r="KK101" s="99"/>
      <c r="KL101" s="99"/>
      <c r="KM101" s="99"/>
      <c r="KN101" s="99"/>
      <c r="KO101" s="99"/>
      <c r="KP101" s="99"/>
      <c r="KQ101" s="99"/>
      <c r="KR101" s="99"/>
      <c r="KS101" s="99"/>
      <c r="KT101" s="99"/>
      <c r="KU101" s="99"/>
      <c r="KV101" s="99"/>
      <c r="KW101" s="99"/>
      <c r="KX101" s="99"/>
      <c r="KY101" s="99"/>
      <c r="KZ101" s="99"/>
      <c r="LA101" s="99"/>
      <c r="LB101" s="99"/>
      <c r="LC101" s="99"/>
      <c r="LD101" s="99"/>
      <c r="LE101" s="99"/>
      <c r="LF101" s="99"/>
      <c r="LG101" s="99"/>
      <c r="LH101" s="99"/>
      <c r="LI101" s="99"/>
      <c r="LJ101" s="99"/>
      <c r="LK101" s="99"/>
      <c r="LL101" s="99"/>
      <c r="LM101" s="99"/>
      <c r="LN101" s="99"/>
      <c r="LO101" s="99"/>
      <c r="LP101" s="99"/>
      <c r="LQ101" s="99"/>
      <c r="LR101" s="99"/>
      <c r="LS101" s="99"/>
      <c r="LT101" s="99"/>
      <c r="LU101" s="99"/>
      <c r="LV101" s="99"/>
      <c r="LW101" s="99"/>
      <c r="LX101" s="99"/>
      <c r="LY101" s="99"/>
      <c r="LZ101" s="99"/>
      <c r="MA101" s="99"/>
      <c r="MB101" s="99"/>
      <c r="MC101" s="99"/>
      <c r="MD101" s="99"/>
      <c r="ME101" s="99"/>
      <c r="MF101" s="99"/>
      <c r="MG101" s="99"/>
      <c r="MH101" s="99"/>
      <c r="MI101" s="99"/>
      <c r="MJ101" s="99"/>
      <c r="MK101" s="99"/>
      <c r="ML101" s="99"/>
      <c r="MM101" s="99"/>
      <c r="MN101" s="99"/>
      <c r="MO101" s="99"/>
      <c r="MP101" s="99"/>
      <c r="MQ101" s="99"/>
      <c r="MR101" s="99"/>
    </row>
    <row r="102" spans="1:356" ht="18.75">
      <c r="A102" s="101" t="s">
        <v>61</v>
      </c>
      <c r="B102" s="24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102"/>
      <c r="T102" s="102"/>
      <c r="U102" s="61"/>
      <c r="V102" s="61"/>
      <c r="W102" s="61"/>
      <c r="X102" s="61"/>
      <c r="Y102" s="19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96"/>
      <c r="AN102" s="61"/>
      <c r="AO102" s="61"/>
      <c r="AP102" s="61"/>
      <c r="AQ102" s="61"/>
      <c r="AR102" s="61"/>
      <c r="AS102" s="61"/>
      <c r="AT102" s="61"/>
      <c r="AU102" s="112"/>
      <c r="AV102" s="112"/>
      <c r="AW102" s="112"/>
      <c r="AX102" s="112"/>
      <c r="AY102" s="112"/>
      <c r="AZ102" s="36"/>
      <c r="BA102" s="12"/>
      <c r="BB102" s="103"/>
      <c r="BC102" s="27"/>
      <c r="BD102" s="27"/>
      <c r="BE102" s="27"/>
      <c r="BF102" s="27"/>
      <c r="BG102" s="115"/>
      <c r="BH102" s="115"/>
      <c r="BI102" s="115"/>
      <c r="BJ102" s="115"/>
      <c r="BK102" s="116"/>
      <c r="BL102" s="116"/>
      <c r="BM102" s="116"/>
      <c r="BN102" s="116"/>
      <c r="BO102" s="27"/>
      <c r="BP102" s="27"/>
      <c r="BQ102" s="27"/>
      <c r="BR102" s="27"/>
      <c r="BS102" s="27"/>
      <c r="BT102" s="27"/>
      <c r="BU102" s="115"/>
      <c r="BV102" s="115"/>
      <c r="BW102" s="115"/>
      <c r="BX102" s="115"/>
      <c r="BY102" s="116"/>
      <c r="BZ102" s="116"/>
      <c r="CA102" s="116"/>
      <c r="CB102" s="116"/>
      <c r="CC102" s="27"/>
      <c r="CD102" s="118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36"/>
      <c r="CV102" s="12"/>
      <c r="CW102" s="103"/>
      <c r="CX102" s="12"/>
      <c r="CY102" s="12"/>
      <c r="CZ102" s="12"/>
      <c r="DA102" s="12"/>
      <c r="DB102" s="104"/>
      <c r="DC102" s="104"/>
      <c r="DD102" s="104"/>
      <c r="DE102" s="104"/>
      <c r="DF102" s="105"/>
      <c r="DG102" s="105"/>
      <c r="DH102" s="105"/>
      <c r="DI102" s="105"/>
      <c r="DJ102" s="12"/>
      <c r="DK102" s="106"/>
      <c r="DL102" s="12"/>
      <c r="DM102" s="12"/>
      <c r="DN102" s="12"/>
      <c r="DO102" s="12"/>
      <c r="DP102" s="104"/>
      <c r="DQ102" s="104"/>
      <c r="DR102" s="104"/>
      <c r="DS102" s="104"/>
      <c r="DT102" s="105"/>
      <c r="DU102" s="105"/>
      <c r="DV102" s="105"/>
      <c r="DW102" s="105"/>
      <c r="DX102" s="19"/>
      <c r="DY102" s="107"/>
    </row>
    <row r="103" spans="1:356" s="2" customFormat="1" ht="45">
      <c r="A103" s="16" t="s">
        <v>9</v>
      </c>
      <c r="B103" s="24" t="s">
        <v>162</v>
      </c>
      <c r="C103" s="27">
        <v>15368.86</v>
      </c>
      <c r="D103" s="27">
        <v>17872.54</v>
      </c>
      <c r="E103" s="27" t="s">
        <v>146</v>
      </c>
      <c r="F103" s="27" t="s">
        <v>146</v>
      </c>
      <c r="G103" s="27" t="s">
        <v>146</v>
      </c>
      <c r="H103" s="27" t="s">
        <v>146</v>
      </c>
      <c r="I103" s="27" t="s">
        <v>146</v>
      </c>
      <c r="J103" s="27" t="s">
        <v>146</v>
      </c>
      <c r="K103" s="27">
        <f>C103*1.18</f>
        <v>18135.254799999999</v>
      </c>
      <c r="L103" s="27">
        <f>D103*1.18</f>
        <v>21089.5972</v>
      </c>
      <c r="M103" s="27" t="s">
        <v>146</v>
      </c>
      <c r="N103" s="27" t="s">
        <v>146</v>
      </c>
      <c r="O103" s="27" t="s">
        <v>146</v>
      </c>
      <c r="P103" s="27" t="s">
        <v>146</v>
      </c>
      <c r="Q103" s="27" t="s">
        <v>146</v>
      </c>
      <c r="R103" s="27" t="s">
        <v>146</v>
      </c>
      <c r="S103" s="109" t="s">
        <v>353</v>
      </c>
      <c r="T103" s="109"/>
      <c r="U103" s="27">
        <v>1095</v>
      </c>
      <c r="V103" s="27">
        <v>1162</v>
      </c>
      <c r="W103" s="27">
        <f>U103</f>
        <v>1095</v>
      </c>
      <c r="X103" s="27">
        <f>V103</f>
        <v>1162</v>
      </c>
      <c r="Y103" s="125" t="str">
        <f>S103</f>
        <v>01.12.2015 № 369</v>
      </c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111"/>
      <c r="AN103" s="27">
        <v>92.7</v>
      </c>
      <c r="AO103" s="27">
        <v>98.71</v>
      </c>
      <c r="AP103" s="27" t="s">
        <v>146</v>
      </c>
      <c r="AQ103" s="27" t="s">
        <v>146</v>
      </c>
      <c r="AR103" s="27" t="s">
        <v>146</v>
      </c>
      <c r="AS103" s="27" t="s">
        <v>146</v>
      </c>
      <c r="AT103" s="27">
        <v>95</v>
      </c>
      <c r="AU103" s="112">
        <v>95</v>
      </c>
      <c r="AV103" s="27" t="s">
        <v>146</v>
      </c>
      <c r="AW103" s="27" t="s">
        <v>146</v>
      </c>
      <c r="AX103" s="27" t="s">
        <v>146</v>
      </c>
      <c r="AY103" s="27" t="s">
        <v>146</v>
      </c>
      <c r="AZ103" s="110" t="str">
        <f>S103</f>
        <v>01.12.2015 № 369</v>
      </c>
      <c r="BA103" s="12"/>
      <c r="BB103" s="103"/>
      <c r="BC103" s="27">
        <v>15368.86</v>
      </c>
      <c r="BD103" s="27">
        <v>92.7</v>
      </c>
      <c r="BE103" s="27">
        <v>1095</v>
      </c>
      <c r="BF103" s="27">
        <v>95</v>
      </c>
      <c r="BG103" s="115"/>
      <c r="BH103" s="115"/>
      <c r="BI103" s="115"/>
      <c r="BJ103" s="115"/>
      <c r="BK103" s="116"/>
      <c r="BL103" s="116"/>
      <c r="BM103" s="119">
        <v>5.8799999999999998E-2</v>
      </c>
      <c r="BN103" s="120">
        <v>159.38999999999999</v>
      </c>
      <c r="BO103" s="110" t="s">
        <v>353</v>
      </c>
      <c r="BP103" s="117" t="s">
        <v>354</v>
      </c>
      <c r="BQ103" s="27">
        <v>17872.54</v>
      </c>
      <c r="BR103" s="27">
        <v>98.71</v>
      </c>
      <c r="BS103" s="27">
        <v>1162</v>
      </c>
      <c r="BT103" s="27">
        <v>95</v>
      </c>
      <c r="BU103" s="115"/>
      <c r="BV103" s="115"/>
      <c r="BW103" s="115"/>
      <c r="BX103" s="115"/>
      <c r="BY103" s="116"/>
      <c r="BZ103" s="116"/>
      <c r="CA103" s="119">
        <v>5.8799999999999998E-2</v>
      </c>
      <c r="CB103" s="120">
        <v>163.33000000000001</v>
      </c>
      <c r="CC103" s="110" t="s">
        <v>353</v>
      </c>
      <c r="CD103" s="117" t="s">
        <v>354</v>
      </c>
      <c r="CE103" s="27" t="s">
        <v>146</v>
      </c>
      <c r="CF103" s="27" t="s">
        <v>146</v>
      </c>
      <c r="CG103" s="27" t="s">
        <v>146</v>
      </c>
      <c r="CH103" s="27" t="s">
        <v>146</v>
      </c>
      <c r="CI103" s="27" t="s">
        <v>146</v>
      </c>
      <c r="CJ103" s="27" t="s">
        <v>146</v>
      </c>
      <c r="CK103" s="27" t="s">
        <v>146</v>
      </c>
      <c r="CL103" s="27" t="s">
        <v>146</v>
      </c>
      <c r="CM103" s="27" t="s">
        <v>146</v>
      </c>
      <c r="CN103" s="27" t="s">
        <v>146</v>
      </c>
      <c r="CO103" s="27" t="s">
        <v>146</v>
      </c>
      <c r="CP103" s="27" t="s">
        <v>146</v>
      </c>
      <c r="CQ103" s="27" t="s">
        <v>146</v>
      </c>
      <c r="CR103" s="27" t="s">
        <v>146</v>
      </c>
      <c r="CS103" s="27" t="s">
        <v>146</v>
      </c>
      <c r="CT103" s="27" t="s">
        <v>146</v>
      </c>
      <c r="CU103" s="110" t="str">
        <f>S103</f>
        <v>01.12.2015 № 369</v>
      </c>
      <c r="CV103" s="12"/>
      <c r="CW103" s="103"/>
      <c r="CX103" s="12"/>
      <c r="CY103" s="12"/>
      <c r="CZ103" s="12"/>
      <c r="DA103" s="12"/>
      <c r="DB103" s="104"/>
      <c r="DC103" s="104"/>
      <c r="DD103" s="104"/>
      <c r="DE103" s="104"/>
      <c r="DF103" s="105"/>
      <c r="DG103" s="105"/>
      <c r="DH103" s="105"/>
      <c r="DI103" s="105"/>
      <c r="DJ103" s="12"/>
      <c r="DK103" s="106"/>
      <c r="DL103" s="12"/>
      <c r="DM103" s="12"/>
      <c r="DN103" s="12"/>
      <c r="DO103" s="12"/>
      <c r="DP103" s="104"/>
      <c r="DQ103" s="104"/>
      <c r="DR103" s="104"/>
      <c r="DS103" s="104"/>
      <c r="DT103" s="105"/>
      <c r="DU103" s="105"/>
      <c r="DV103" s="105"/>
      <c r="DW103" s="105"/>
      <c r="DX103" s="36"/>
      <c r="DY103" s="106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</row>
    <row r="104" spans="1:356" s="2" customFormat="1" ht="18.75">
      <c r="A104" s="122" t="s">
        <v>65</v>
      </c>
      <c r="B104" s="2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109"/>
      <c r="T104" s="109"/>
      <c r="U104" s="27"/>
      <c r="V104" s="27"/>
      <c r="W104" s="27"/>
      <c r="X104" s="27"/>
      <c r="Y104" s="110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111"/>
      <c r="AN104" s="27"/>
      <c r="AO104" s="27"/>
      <c r="AP104" s="27"/>
      <c r="AQ104" s="27"/>
      <c r="AR104" s="27"/>
      <c r="AS104" s="27"/>
      <c r="AT104" s="27"/>
      <c r="AU104" s="112"/>
      <c r="AV104" s="112"/>
      <c r="AW104" s="112"/>
      <c r="AX104" s="112"/>
      <c r="AY104" s="112"/>
      <c r="AZ104" s="36"/>
      <c r="BA104" s="12"/>
      <c r="BB104" s="103"/>
      <c r="BC104" s="27"/>
      <c r="BD104" s="27"/>
      <c r="BE104" s="27"/>
      <c r="BF104" s="27"/>
      <c r="BG104" s="115"/>
      <c r="BH104" s="115"/>
      <c r="BI104" s="115"/>
      <c r="BJ104" s="115"/>
      <c r="BK104" s="116"/>
      <c r="BL104" s="116"/>
      <c r="BM104" s="116"/>
      <c r="BN104" s="116"/>
      <c r="BO104" s="27"/>
      <c r="BP104" s="27"/>
      <c r="BQ104" s="27"/>
      <c r="BR104" s="27"/>
      <c r="BS104" s="27"/>
      <c r="BT104" s="27"/>
      <c r="BU104" s="115"/>
      <c r="BV104" s="115"/>
      <c r="BW104" s="115"/>
      <c r="BX104" s="115"/>
      <c r="BY104" s="116"/>
      <c r="BZ104" s="116"/>
      <c r="CA104" s="116"/>
      <c r="CB104" s="116"/>
      <c r="CC104" s="27"/>
      <c r="CD104" s="118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36"/>
      <c r="CV104" s="12"/>
      <c r="CW104" s="103"/>
      <c r="CX104" s="12"/>
      <c r="CY104" s="12"/>
      <c r="CZ104" s="12"/>
      <c r="DA104" s="12"/>
      <c r="DB104" s="104"/>
      <c r="DC104" s="104"/>
      <c r="DD104" s="104"/>
      <c r="DE104" s="104"/>
      <c r="DF104" s="105"/>
      <c r="DG104" s="105"/>
      <c r="DH104" s="105"/>
      <c r="DI104" s="105"/>
      <c r="DJ104" s="12"/>
      <c r="DK104" s="106"/>
      <c r="DL104" s="12"/>
      <c r="DM104" s="12"/>
      <c r="DN104" s="12"/>
      <c r="DO104" s="12"/>
      <c r="DP104" s="104"/>
      <c r="DQ104" s="104"/>
      <c r="DR104" s="104"/>
      <c r="DS104" s="104"/>
      <c r="DT104" s="105"/>
      <c r="DU104" s="105"/>
      <c r="DV104" s="105"/>
      <c r="DW104" s="105"/>
      <c r="DX104" s="36"/>
      <c r="DY104" s="106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  <c r="MN104" s="53"/>
      <c r="MO104" s="53"/>
      <c r="MP104" s="53"/>
      <c r="MQ104" s="53"/>
      <c r="MR104" s="53"/>
    </row>
    <row r="105" spans="1:356" s="2" customFormat="1">
      <c r="A105" s="16" t="s">
        <v>9</v>
      </c>
      <c r="B105" s="24" t="s">
        <v>162</v>
      </c>
      <c r="C105" s="27">
        <v>13106.02</v>
      </c>
      <c r="D105" s="27">
        <v>13207.63</v>
      </c>
      <c r="E105" s="27">
        <f>D105</f>
        <v>13207.63</v>
      </c>
      <c r="F105" s="27">
        <v>14947.52</v>
      </c>
      <c r="G105" s="27">
        <v>14300</v>
      </c>
      <c r="H105" s="27">
        <v>14852.32</v>
      </c>
      <c r="I105" s="27" t="s">
        <v>146</v>
      </c>
      <c r="J105" s="27" t="s">
        <v>146</v>
      </c>
      <c r="K105" s="27">
        <f t="shared" ref="K105:P105" si="52">C105*1.18</f>
        <v>15465.1036</v>
      </c>
      <c r="L105" s="27">
        <f t="shared" si="52"/>
        <v>15585.003399999998</v>
      </c>
      <c r="M105" s="27">
        <f t="shared" si="52"/>
        <v>15585.003399999998</v>
      </c>
      <c r="N105" s="27">
        <f t="shared" si="52"/>
        <v>17638.0736</v>
      </c>
      <c r="O105" s="27">
        <f t="shared" si="52"/>
        <v>16874</v>
      </c>
      <c r="P105" s="27">
        <f t="shared" si="52"/>
        <v>17525.7376</v>
      </c>
      <c r="Q105" s="27" t="s">
        <v>146</v>
      </c>
      <c r="R105" s="27" t="s">
        <v>146</v>
      </c>
      <c r="S105" s="109" t="s">
        <v>355</v>
      </c>
      <c r="T105" s="109"/>
      <c r="U105" s="27">
        <v>1270</v>
      </c>
      <c r="V105" s="27">
        <v>1345</v>
      </c>
      <c r="W105" s="27">
        <f>U105</f>
        <v>1270</v>
      </c>
      <c r="X105" s="27">
        <f>V105</f>
        <v>1345</v>
      </c>
      <c r="Y105" s="125" t="str">
        <f>S105</f>
        <v>01.12.2015 № 362</v>
      </c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111"/>
      <c r="AN105" s="27"/>
      <c r="AO105" s="27"/>
      <c r="AP105" s="27"/>
      <c r="AQ105" s="27"/>
      <c r="AR105" s="27"/>
      <c r="AS105" s="27"/>
      <c r="AT105" s="27"/>
      <c r="AU105" s="112"/>
      <c r="AV105" s="112"/>
      <c r="AW105" s="112"/>
      <c r="AX105" s="112"/>
      <c r="AY105" s="112"/>
      <c r="AZ105" s="36"/>
      <c r="BA105" s="12"/>
      <c r="BB105" s="103"/>
      <c r="BC105" s="27"/>
      <c r="BD105" s="27"/>
      <c r="BE105" s="27"/>
      <c r="BF105" s="27"/>
      <c r="BG105" s="115"/>
      <c r="BH105" s="115"/>
      <c r="BI105" s="115"/>
      <c r="BJ105" s="115"/>
      <c r="BK105" s="116"/>
      <c r="BL105" s="116"/>
      <c r="BM105" s="116"/>
      <c r="BN105" s="116"/>
      <c r="BO105" s="27"/>
      <c r="BP105" s="27"/>
      <c r="BQ105" s="27"/>
      <c r="BR105" s="27"/>
      <c r="BS105" s="27"/>
      <c r="BT105" s="27"/>
      <c r="BU105" s="115"/>
      <c r="BV105" s="115"/>
      <c r="BW105" s="115"/>
      <c r="BX105" s="115"/>
      <c r="BY105" s="116"/>
      <c r="BZ105" s="116"/>
      <c r="CA105" s="116"/>
      <c r="CB105" s="116"/>
      <c r="CC105" s="27"/>
      <c r="CD105" s="118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36"/>
      <c r="CV105" s="12"/>
      <c r="CW105" s="103"/>
      <c r="CX105" s="12"/>
      <c r="CY105" s="12"/>
      <c r="CZ105" s="12"/>
      <c r="DA105" s="12"/>
      <c r="DB105" s="104"/>
      <c r="DC105" s="104"/>
      <c r="DD105" s="104"/>
      <c r="DE105" s="104"/>
      <c r="DF105" s="105"/>
      <c r="DG105" s="105"/>
      <c r="DH105" s="105"/>
      <c r="DI105" s="105"/>
      <c r="DJ105" s="12"/>
      <c r="DK105" s="106"/>
      <c r="DL105" s="12"/>
      <c r="DM105" s="12"/>
      <c r="DN105" s="12"/>
      <c r="DO105" s="12"/>
      <c r="DP105" s="104"/>
      <c r="DQ105" s="104"/>
      <c r="DR105" s="104"/>
      <c r="DS105" s="104"/>
      <c r="DT105" s="105"/>
      <c r="DU105" s="105"/>
      <c r="DV105" s="105"/>
      <c r="DW105" s="105"/>
      <c r="DX105" s="36"/>
      <c r="DY105" s="106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  <c r="MN105" s="53"/>
      <c r="MO105" s="53"/>
      <c r="MP105" s="53"/>
      <c r="MQ105" s="53"/>
      <c r="MR105" s="53"/>
    </row>
    <row r="106" spans="1:356" s="2" customFormat="1" ht="18.75">
      <c r="A106" s="122" t="s">
        <v>163</v>
      </c>
      <c r="B106" s="2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109"/>
      <c r="T106" s="109"/>
      <c r="U106" s="27"/>
      <c r="V106" s="27"/>
      <c r="W106" s="27"/>
      <c r="X106" s="27"/>
      <c r="Y106" s="110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111"/>
      <c r="AN106" s="27"/>
      <c r="AO106" s="27"/>
      <c r="AP106" s="27"/>
      <c r="AQ106" s="27"/>
      <c r="AR106" s="27"/>
      <c r="AS106" s="27"/>
      <c r="AT106" s="27"/>
      <c r="AU106" s="112"/>
      <c r="AV106" s="112"/>
      <c r="AW106" s="112"/>
      <c r="AX106" s="112"/>
      <c r="AY106" s="112"/>
      <c r="AZ106" s="36"/>
      <c r="BA106" s="12"/>
      <c r="BB106" s="103"/>
      <c r="BC106" s="27"/>
      <c r="BD106" s="27"/>
      <c r="BE106" s="27"/>
      <c r="BF106" s="27"/>
      <c r="BG106" s="115"/>
      <c r="BH106" s="115"/>
      <c r="BI106" s="115"/>
      <c r="BJ106" s="115"/>
      <c r="BK106" s="116"/>
      <c r="BL106" s="116"/>
      <c r="BM106" s="116"/>
      <c r="BN106" s="116"/>
      <c r="BO106" s="27"/>
      <c r="BP106" s="27"/>
      <c r="BQ106" s="27"/>
      <c r="BR106" s="27"/>
      <c r="BS106" s="27"/>
      <c r="BT106" s="27"/>
      <c r="BU106" s="115"/>
      <c r="BV106" s="115"/>
      <c r="BW106" s="115"/>
      <c r="BX106" s="115"/>
      <c r="BY106" s="116"/>
      <c r="BZ106" s="116"/>
      <c r="CA106" s="116"/>
      <c r="CB106" s="116"/>
      <c r="CC106" s="27"/>
      <c r="CD106" s="118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36"/>
      <c r="CV106" s="12"/>
      <c r="CW106" s="103"/>
      <c r="CX106" s="12"/>
      <c r="CY106" s="12"/>
      <c r="CZ106" s="12"/>
      <c r="DA106" s="12"/>
      <c r="DB106" s="104"/>
      <c r="DC106" s="104"/>
      <c r="DD106" s="104"/>
      <c r="DE106" s="104"/>
      <c r="DF106" s="105"/>
      <c r="DG106" s="105"/>
      <c r="DH106" s="105"/>
      <c r="DI106" s="105"/>
      <c r="DJ106" s="12"/>
      <c r="DK106" s="106"/>
      <c r="DL106" s="12"/>
      <c r="DM106" s="12"/>
      <c r="DN106" s="12"/>
      <c r="DO106" s="12"/>
      <c r="DP106" s="104"/>
      <c r="DQ106" s="104"/>
      <c r="DR106" s="104"/>
      <c r="DS106" s="104"/>
      <c r="DT106" s="105"/>
      <c r="DU106" s="105"/>
      <c r="DV106" s="105"/>
      <c r="DW106" s="105"/>
      <c r="DX106" s="36"/>
      <c r="DY106" s="106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  <c r="KJ106" s="53"/>
      <c r="KK106" s="53"/>
      <c r="KL106" s="53"/>
      <c r="KM106" s="53"/>
      <c r="KN106" s="53"/>
      <c r="KO106" s="53"/>
      <c r="KP106" s="53"/>
      <c r="KQ106" s="53"/>
      <c r="KR106" s="53"/>
      <c r="KS106" s="53"/>
      <c r="KT106" s="53"/>
      <c r="KU106" s="53"/>
      <c r="KV106" s="53"/>
      <c r="KW106" s="53"/>
      <c r="KX106" s="53"/>
      <c r="KY106" s="53"/>
      <c r="KZ106" s="53"/>
      <c r="LA106" s="53"/>
      <c r="LB106" s="53"/>
      <c r="LC106" s="53"/>
      <c r="LD106" s="53"/>
      <c r="LE106" s="53"/>
      <c r="LF106" s="53"/>
      <c r="LG106" s="53"/>
      <c r="LH106" s="53"/>
      <c r="LI106" s="53"/>
      <c r="LJ106" s="53"/>
      <c r="LK106" s="53"/>
      <c r="LL106" s="53"/>
      <c r="LM106" s="53"/>
      <c r="LN106" s="53"/>
      <c r="LO106" s="53"/>
      <c r="LP106" s="53"/>
      <c r="LQ106" s="53"/>
      <c r="LR106" s="53"/>
      <c r="LS106" s="53"/>
      <c r="LT106" s="53"/>
      <c r="LU106" s="53"/>
      <c r="LV106" s="53"/>
      <c r="LW106" s="53"/>
      <c r="LX106" s="53"/>
      <c r="LY106" s="53"/>
      <c r="LZ106" s="53"/>
      <c r="MA106" s="53"/>
      <c r="MB106" s="53"/>
      <c r="MC106" s="53"/>
      <c r="MD106" s="53"/>
      <c r="ME106" s="53"/>
      <c r="MF106" s="53"/>
      <c r="MG106" s="53"/>
      <c r="MH106" s="53"/>
      <c r="MI106" s="53"/>
      <c r="MJ106" s="53"/>
      <c r="MK106" s="53"/>
      <c r="ML106" s="53"/>
      <c r="MM106" s="53"/>
      <c r="MN106" s="53"/>
      <c r="MO106" s="53"/>
      <c r="MP106" s="53"/>
      <c r="MQ106" s="53"/>
      <c r="MR106" s="53"/>
    </row>
    <row r="107" spans="1:356" s="2" customFormat="1">
      <c r="A107" s="16"/>
      <c r="B107" s="24" t="s">
        <v>162</v>
      </c>
      <c r="C107" s="27">
        <v>12682.41</v>
      </c>
      <c r="D107" s="27">
        <v>13541.74</v>
      </c>
      <c r="E107" s="27">
        <f>D107</f>
        <v>13541.74</v>
      </c>
      <c r="F107" s="27">
        <v>13875.42</v>
      </c>
      <c r="G107" s="27">
        <f>F107</f>
        <v>13875.42</v>
      </c>
      <c r="H107" s="27">
        <v>15435.17</v>
      </c>
      <c r="I107" s="27" t="s">
        <v>146</v>
      </c>
      <c r="J107" s="27" t="s">
        <v>146</v>
      </c>
      <c r="K107" s="27">
        <f t="shared" ref="K107:P107" si="53">C107*1.18</f>
        <v>14965.243799999998</v>
      </c>
      <c r="L107" s="27">
        <f t="shared" si="53"/>
        <v>15979.253199999999</v>
      </c>
      <c r="M107" s="27">
        <f t="shared" si="53"/>
        <v>15979.253199999999</v>
      </c>
      <c r="N107" s="27">
        <f t="shared" si="53"/>
        <v>16372.995599999998</v>
      </c>
      <c r="O107" s="27">
        <f t="shared" si="53"/>
        <v>16372.995599999998</v>
      </c>
      <c r="P107" s="27">
        <f t="shared" si="53"/>
        <v>18213.500599999999</v>
      </c>
      <c r="Q107" s="27" t="s">
        <v>146</v>
      </c>
      <c r="R107" s="27" t="s">
        <v>146</v>
      </c>
      <c r="S107" s="109" t="s">
        <v>356</v>
      </c>
      <c r="T107" s="109"/>
      <c r="U107" s="27"/>
      <c r="V107" s="27"/>
      <c r="W107" s="27">
        <f>U107</f>
        <v>0</v>
      </c>
      <c r="X107" s="27">
        <f>V107</f>
        <v>0</v>
      </c>
      <c r="Y107" s="125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111"/>
      <c r="AN107" s="27"/>
      <c r="AO107" s="27"/>
      <c r="AP107" s="27"/>
      <c r="AQ107" s="27"/>
      <c r="AR107" s="27"/>
      <c r="AS107" s="27"/>
      <c r="AT107" s="27"/>
      <c r="AU107" s="112"/>
      <c r="AV107" s="112"/>
      <c r="AW107" s="112"/>
      <c r="AX107" s="112"/>
      <c r="AY107" s="112"/>
      <c r="AZ107" s="36"/>
      <c r="BA107" s="12"/>
      <c r="BB107" s="103"/>
      <c r="BC107" s="27"/>
      <c r="BD107" s="27"/>
      <c r="BE107" s="27"/>
      <c r="BF107" s="27"/>
      <c r="BG107" s="115"/>
      <c r="BH107" s="115"/>
      <c r="BI107" s="115"/>
      <c r="BJ107" s="115"/>
      <c r="BK107" s="116"/>
      <c r="BL107" s="116"/>
      <c r="BM107" s="116"/>
      <c r="BN107" s="116"/>
      <c r="BO107" s="27"/>
      <c r="BP107" s="27"/>
      <c r="BQ107" s="27"/>
      <c r="BR107" s="27"/>
      <c r="BS107" s="27"/>
      <c r="BT107" s="27"/>
      <c r="BU107" s="115"/>
      <c r="BV107" s="115"/>
      <c r="BW107" s="115"/>
      <c r="BX107" s="115"/>
      <c r="BY107" s="116"/>
      <c r="BZ107" s="116"/>
      <c r="CA107" s="116"/>
      <c r="CB107" s="116"/>
      <c r="CC107" s="27"/>
      <c r="CD107" s="118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36"/>
      <c r="CV107" s="12"/>
      <c r="CW107" s="103"/>
      <c r="CX107" s="12"/>
      <c r="CY107" s="12"/>
      <c r="CZ107" s="12"/>
      <c r="DA107" s="12"/>
      <c r="DB107" s="104"/>
      <c r="DC107" s="104"/>
      <c r="DD107" s="104"/>
      <c r="DE107" s="104"/>
      <c r="DF107" s="105"/>
      <c r="DG107" s="105"/>
      <c r="DH107" s="105"/>
      <c r="DI107" s="105"/>
      <c r="DJ107" s="12"/>
      <c r="DK107" s="106"/>
      <c r="DL107" s="12"/>
      <c r="DM107" s="12"/>
      <c r="DN107" s="12"/>
      <c r="DO107" s="12"/>
      <c r="DP107" s="104"/>
      <c r="DQ107" s="104"/>
      <c r="DR107" s="104"/>
      <c r="DS107" s="104"/>
      <c r="DT107" s="105"/>
      <c r="DU107" s="105"/>
      <c r="DV107" s="105"/>
      <c r="DW107" s="105"/>
      <c r="DX107" s="36"/>
      <c r="DY107" s="106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</row>
    <row r="108" spans="1:356" s="2" customFormat="1" ht="18.75">
      <c r="A108" s="122" t="s">
        <v>62</v>
      </c>
      <c r="B108" s="2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109"/>
      <c r="T108" s="109"/>
      <c r="U108" s="27"/>
      <c r="V108" s="27"/>
      <c r="W108" s="27"/>
      <c r="X108" s="27"/>
      <c r="Y108" s="110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111"/>
      <c r="AN108" s="27"/>
      <c r="AO108" s="27"/>
      <c r="AP108" s="27"/>
      <c r="AQ108" s="27"/>
      <c r="AR108" s="27"/>
      <c r="AS108" s="27"/>
      <c r="AT108" s="27"/>
      <c r="AU108" s="112"/>
      <c r="AV108" s="112"/>
      <c r="AW108" s="112"/>
      <c r="AX108" s="112"/>
      <c r="AY108" s="112"/>
      <c r="AZ108" s="36"/>
      <c r="BA108" s="12"/>
      <c r="BB108" s="103"/>
      <c r="BC108" s="27"/>
      <c r="BD108" s="27"/>
      <c r="BE108" s="27"/>
      <c r="BF108" s="27"/>
      <c r="BG108" s="115"/>
      <c r="BH108" s="115"/>
      <c r="BI108" s="115"/>
      <c r="BJ108" s="115"/>
      <c r="BK108" s="116"/>
      <c r="BL108" s="116"/>
      <c r="BM108" s="116"/>
      <c r="BN108" s="116"/>
      <c r="BO108" s="27"/>
      <c r="BP108" s="27"/>
      <c r="BQ108" s="27"/>
      <c r="BR108" s="27"/>
      <c r="BS108" s="27"/>
      <c r="BT108" s="27"/>
      <c r="BU108" s="115"/>
      <c r="BV108" s="115"/>
      <c r="BW108" s="115"/>
      <c r="BX108" s="115"/>
      <c r="BY108" s="116"/>
      <c r="BZ108" s="116"/>
      <c r="CA108" s="116"/>
      <c r="CB108" s="116"/>
      <c r="CC108" s="27"/>
      <c r="CD108" s="118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36"/>
      <c r="CV108" s="12"/>
      <c r="CW108" s="103"/>
      <c r="CX108" s="12"/>
      <c r="CY108" s="12"/>
      <c r="CZ108" s="12"/>
      <c r="DA108" s="12"/>
      <c r="DB108" s="104"/>
      <c r="DC108" s="104"/>
      <c r="DD108" s="104"/>
      <c r="DE108" s="104"/>
      <c r="DF108" s="105"/>
      <c r="DG108" s="105"/>
      <c r="DH108" s="105"/>
      <c r="DI108" s="105"/>
      <c r="DJ108" s="12"/>
      <c r="DK108" s="106"/>
      <c r="DL108" s="12"/>
      <c r="DM108" s="12"/>
      <c r="DN108" s="12"/>
      <c r="DO108" s="12"/>
      <c r="DP108" s="104"/>
      <c r="DQ108" s="104"/>
      <c r="DR108" s="104"/>
      <c r="DS108" s="104"/>
      <c r="DT108" s="105"/>
      <c r="DU108" s="105"/>
      <c r="DV108" s="105"/>
      <c r="DW108" s="105"/>
      <c r="DX108" s="36"/>
      <c r="DY108" s="106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  <c r="IW108" s="53"/>
      <c r="IX108" s="53"/>
      <c r="IY108" s="53"/>
      <c r="IZ108" s="53"/>
      <c r="JA108" s="53"/>
      <c r="JB108" s="53"/>
      <c r="JC108" s="53"/>
      <c r="JD108" s="53"/>
      <c r="JE108" s="53"/>
      <c r="JF108" s="53"/>
      <c r="JG108" s="53"/>
      <c r="JH108" s="53"/>
      <c r="JI108" s="53"/>
      <c r="JJ108" s="53"/>
      <c r="JK108" s="53"/>
      <c r="JL108" s="53"/>
      <c r="JM108" s="53"/>
      <c r="JN108" s="53"/>
      <c r="JO108" s="53"/>
      <c r="JP108" s="53"/>
      <c r="JQ108" s="53"/>
      <c r="JR108" s="53"/>
      <c r="JS108" s="53"/>
      <c r="JT108" s="53"/>
      <c r="JU108" s="53"/>
      <c r="JV108" s="53"/>
      <c r="JW108" s="53"/>
      <c r="JX108" s="53"/>
      <c r="JY108" s="53"/>
      <c r="JZ108" s="53"/>
      <c r="KA108" s="53"/>
      <c r="KB108" s="53"/>
      <c r="KC108" s="53"/>
      <c r="KD108" s="53"/>
      <c r="KE108" s="53"/>
      <c r="KF108" s="53"/>
      <c r="KG108" s="53"/>
      <c r="KH108" s="53"/>
      <c r="KI108" s="53"/>
      <c r="KJ108" s="53"/>
      <c r="KK108" s="53"/>
      <c r="KL108" s="53"/>
      <c r="KM108" s="53"/>
      <c r="KN108" s="53"/>
      <c r="KO108" s="53"/>
      <c r="KP108" s="53"/>
      <c r="KQ108" s="53"/>
      <c r="KR108" s="53"/>
      <c r="KS108" s="53"/>
      <c r="KT108" s="53"/>
      <c r="KU108" s="53"/>
      <c r="KV108" s="53"/>
      <c r="KW108" s="53"/>
      <c r="KX108" s="53"/>
      <c r="KY108" s="53"/>
      <c r="KZ108" s="53"/>
      <c r="LA108" s="53"/>
      <c r="LB108" s="53"/>
      <c r="LC108" s="53"/>
      <c r="LD108" s="53"/>
      <c r="LE108" s="53"/>
      <c r="LF108" s="53"/>
      <c r="LG108" s="53"/>
      <c r="LH108" s="53"/>
      <c r="LI108" s="53"/>
      <c r="LJ108" s="53"/>
      <c r="LK108" s="53"/>
      <c r="LL108" s="53"/>
      <c r="LM108" s="53"/>
      <c r="LN108" s="53"/>
      <c r="LO108" s="53"/>
      <c r="LP108" s="53"/>
      <c r="LQ108" s="53"/>
      <c r="LR108" s="53"/>
      <c r="LS108" s="53"/>
      <c r="LT108" s="53"/>
      <c r="LU108" s="53"/>
      <c r="LV108" s="53"/>
      <c r="LW108" s="53"/>
      <c r="LX108" s="53"/>
      <c r="LY108" s="53"/>
      <c r="LZ108" s="53"/>
      <c r="MA108" s="53"/>
      <c r="MB108" s="53"/>
      <c r="MC108" s="53"/>
      <c r="MD108" s="53"/>
      <c r="ME108" s="53"/>
      <c r="MF108" s="53"/>
      <c r="MG108" s="53"/>
      <c r="MH108" s="53"/>
      <c r="MI108" s="53"/>
      <c r="MJ108" s="53"/>
      <c r="MK108" s="53"/>
      <c r="ML108" s="53"/>
      <c r="MM108" s="53"/>
      <c r="MN108" s="53"/>
      <c r="MO108" s="53"/>
      <c r="MP108" s="53"/>
      <c r="MQ108" s="53"/>
      <c r="MR108" s="53"/>
    </row>
    <row r="109" spans="1:356" s="2" customFormat="1" ht="45">
      <c r="A109" s="16" t="s">
        <v>9</v>
      </c>
      <c r="B109" s="24" t="s">
        <v>162</v>
      </c>
      <c r="C109" s="27">
        <v>12305.47</v>
      </c>
      <c r="D109" s="27">
        <v>12626.57</v>
      </c>
      <c r="E109" s="27">
        <f>D109</f>
        <v>12626.57</v>
      </c>
      <c r="F109" s="27">
        <v>14320.44</v>
      </c>
      <c r="G109" s="27">
        <v>14200</v>
      </c>
      <c r="H109" s="27">
        <v>14329.59</v>
      </c>
      <c r="I109" s="27" t="s">
        <v>146</v>
      </c>
      <c r="J109" s="27" t="s">
        <v>146</v>
      </c>
      <c r="K109" s="27">
        <f t="shared" ref="K109:P109" si="54">C109*1.18</f>
        <v>14520.454599999999</v>
      </c>
      <c r="L109" s="27">
        <f t="shared" si="54"/>
        <v>14899.352599999998</v>
      </c>
      <c r="M109" s="27">
        <f t="shared" si="54"/>
        <v>14899.352599999998</v>
      </c>
      <c r="N109" s="27">
        <f t="shared" si="54"/>
        <v>16898.119200000001</v>
      </c>
      <c r="O109" s="27">
        <f t="shared" si="54"/>
        <v>16756</v>
      </c>
      <c r="P109" s="27">
        <f t="shared" si="54"/>
        <v>16908.9162</v>
      </c>
      <c r="Q109" s="27" t="s">
        <v>146</v>
      </c>
      <c r="R109" s="27" t="s">
        <v>146</v>
      </c>
      <c r="S109" s="109" t="s">
        <v>357</v>
      </c>
      <c r="T109" s="129" t="s">
        <v>358</v>
      </c>
      <c r="U109" s="27">
        <v>964</v>
      </c>
      <c r="V109" s="27">
        <v>1016</v>
      </c>
      <c r="W109" s="27">
        <f>U109</f>
        <v>964</v>
      </c>
      <c r="X109" s="27">
        <f>V109</f>
        <v>1016</v>
      </c>
      <c r="Y109" s="125" t="str">
        <f>S109</f>
        <v>01.12.2015 № 367</v>
      </c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111"/>
      <c r="AN109" s="27">
        <v>130</v>
      </c>
      <c r="AO109" s="27">
        <v>138.51</v>
      </c>
      <c r="AP109" s="27">
        <f>AO109</f>
        <v>138.51</v>
      </c>
      <c r="AQ109" s="27">
        <v>147.57</v>
      </c>
      <c r="AR109" s="27">
        <f>AQ109</f>
        <v>147.57</v>
      </c>
      <c r="AS109" s="27">
        <v>157.03</v>
      </c>
      <c r="AT109" s="27">
        <v>54</v>
      </c>
      <c r="AU109" s="112">
        <v>57</v>
      </c>
      <c r="AV109" s="112">
        <f>AU109</f>
        <v>57</v>
      </c>
      <c r="AW109" s="112">
        <v>60.76</v>
      </c>
      <c r="AX109" s="112">
        <f>AW109</f>
        <v>60.76</v>
      </c>
      <c r="AY109" s="112">
        <v>64.83</v>
      </c>
      <c r="AZ109" s="110" t="str">
        <f>S111</f>
        <v>01.12.2015 № 366</v>
      </c>
      <c r="BA109" s="12"/>
      <c r="BB109" s="103"/>
      <c r="BC109" s="27">
        <v>12305.47</v>
      </c>
      <c r="BD109" s="27">
        <v>130</v>
      </c>
      <c r="BE109" s="27">
        <v>964</v>
      </c>
      <c r="BF109" s="27">
        <v>54</v>
      </c>
      <c r="BG109" s="115"/>
      <c r="BH109" s="115"/>
      <c r="BI109" s="115"/>
      <c r="BJ109" s="115"/>
      <c r="BK109" s="116"/>
      <c r="BL109" s="116"/>
      <c r="BM109" s="119">
        <v>5.8799999999999998E-2</v>
      </c>
      <c r="BN109" s="120">
        <v>130.44</v>
      </c>
      <c r="BO109" s="110" t="s">
        <v>357</v>
      </c>
      <c r="BP109" s="117" t="s">
        <v>359</v>
      </c>
      <c r="BQ109" s="27">
        <v>12626.57</v>
      </c>
      <c r="BR109" s="27">
        <v>138.51</v>
      </c>
      <c r="BS109" s="27">
        <v>1016</v>
      </c>
      <c r="BT109" s="27">
        <v>57</v>
      </c>
      <c r="BU109" s="115"/>
      <c r="BV109" s="115"/>
      <c r="BW109" s="115"/>
      <c r="BX109" s="115"/>
      <c r="BY109" s="116"/>
      <c r="BZ109" s="116"/>
      <c r="CA109" s="119">
        <v>5.8799999999999998E-2</v>
      </c>
      <c r="CB109" s="120">
        <v>137.85</v>
      </c>
      <c r="CC109" s="110" t="s">
        <v>357</v>
      </c>
      <c r="CD109" s="117" t="s">
        <v>359</v>
      </c>
      <c r="CE109" s="27">
        <f>BQ109</f>
        <v>12626.57</v>
      </c>
      <c r="CF109" s="27">
        <f>BR109</f>
        <v>138.51</v>
      </c>
      <c r="CG109" s="27" t="s">
        <v>146</v>
      </c>
      <c r="CH109" s="27">
        <f>BT109</f>
        <v>57</v>
      </c>
      <c r="CI109" s="27">
        <v>14320.44</v>
      </c>
      <c r="CJ109" s="27">
        <v>147.57</v>
      </c>
      <c r="CK109" s="27" t="s">
        <v>146</v>
      </c>
      <c r="CL109" s="27">
        <v>60.76</v>
      </c>
      <c r="CM109" s="27">
        <v>14200</v>
      </c>
      <c r="CN109" s="27">
        <f>CJ109</f>
        <v>147.57</v>
      </c>
      <c r="CO109" s="27" t="str">
        <f>CK109</f>
        <v>-</v>
      </c>
      <c r="CP109" s="27">
        <f>CL109</f>
        <v>60.76</v>
      </c>
      <c r="CQ109" s="27">
        <v>14329.59</v>
      </c>
      <c r="CR109" s="27">
        <v>157.03</v>
      </c>
      <c r="CS109" s="27" t="s">
        <v>146</v>
      </c>
      <c r="CT109" s="27">
        <v>64.83</v>
      </c>
      <c r="CU109" s="110" t="str">
        <f>S109</f>
        <v>01.12.2015 № 367</v>
      </c>
      <c r="CV109" s="12"/>
      <c r="CW109" s="103"/>
      <c r="CX109" s="12"/>
      <c r="CY109" s="12"/>
      <c r="CZ109" s="12"/>
      <c r="DA109" s="12"/>
      <c r="DB109" s="104"/>
      <c r="DC109" s="104"/>
      <c r="DD109" s="104"/>
      <c r="DE109" s="104"/>
      <c r="DF109" s="105"/>
      <c r="DG109" s="105"/>
      <c r="DH109" s="105"/>
      <c r="DI109" s="105"/>
      <c r="DJ109" s="12"/>
      <c r="DK109" s="106"/>
      <c r="DL109" s="12"/>
      <c r="DM109" s="12"/>
      <c r="DN109" s="12"/>
      <c r="DO109" s="12"/>
      <c r="DP109" s="104"/>
      <c r="DQ109" s="104"/>
      <c r="DR109" s="104"/>
      <c r="DS109" s="104"/>
      <c r="DT109" s="105"/>
      <c r="DU109" s="105"/>
      <c r="DV109" s="105"/>
      <c r="DW109" s="105"/>
      <c r="DX109" s="36"/>
      <c r="DY109" s="106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  <c r="KJ109" s="53"/>
      <c r="KK109" s="53"/>
      <c r="KL109" s="53"/>
      <c r="KM109" s="53"/>
      <c r="KN109" s="53"/>
      <c r="KO109" s="53"/>
      <c r="KP109" s="53"/>
      <c r="KQ109" s="53"/>
      <c r="KR109" s="53"/>
      <c r="KS109" s="53"/>
      <c r="KT109" s="53"/>
      <c r="KU109" s="53"/>
      <c r="KV109" s="53"/>
      <c r="KW109" s="53"/>
      <c r="KX109" s="53"/>
      <c r="KY109" s="53"/>
      <c r="KZ109" s="53"/>
      <c r="LA109" s="53"/>
      <c r="LB109" s="53"/>
      <c r="LC109" s="53"/>
      <c r="LD109" s="53"/>
      <c r="LE109" s="53"/>
      <c r="LF109" s="53"/>
      <c r="LG109" s="53"/>
      <c r="LH109" s="53"/>
      <c r="LI109" s="53"/>
      <c r="LJ109" s="53"/>
      <c r="LK109" s="53"/>
      <c r="LL109" s="53"/>
      <c r="LM109" s="53"/>
      <c r="LN109" s="53"/>
      <c r="LO109" s="53"/>
      <c r="LP109" s="53"/>
      <c r="LQ109" s="53"/>
      <c r="LR109" s="53"/>
      <c r="LS109" s="53"/>
      <c r="LT109" s="53"/>
      <c r="LU109" s="53"/>
      <c r="LV109" s="53"/>
      <c r="LW109" s="53"/>
      <c r="LX109" s="53"/>
      <c r="LY109" s="53"/>
      <c r="LZ109" s="53"/>
      <c r="MA109" s="53"/>
      <c r="MB109" s="53"/>
      <c r="MC109" s="53"/>
      <c r="MD109" s="53"/>
      <c r="ME109" s="53"/>
      <c r="MF109" s="53"/>
      <c r="MG109" s="53"/>
      <c r="MH109" s="53"/>
      <c r="MI109" s="53"/>
      <c r="MJ109" s="53"/>
      <c r="MK109" s="53"/>
      <c r="ML109" s="53"/>
      <c r="MM109" s="53"/>
      <c r="MN109" s="53"/>
      <c r="MO109" s="53"/>
      <c r="MP109" s="53"/>
      <c r="MQ109" s="53"/>
      <c r="MR109" s="53"/>
    </row>
    <row r="110" spans="1:356" s="2" customFormat="1" ht="18.75">
      <c r="A110" s="122" t="s">
        <v>164</v>
      </c>
      <c r="B110" s="2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109"/>
      <c r="T110" s="109"/>
      <c r="U110" s="27"/>
      <c r="V110" s="27"/>
      <c r="W110" s="27"/>
      <c r="X110" s="27"/>
      <c r="Y110" s="110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111"/>
      <c r="AN110" s="27"/>
      <c r="AO110" s="27"/>
      <c r="AP110" s="27"/>
      <c r="AQ110" s="27"/>
      <c r="AR110" s="27"/>
      <c r="AS110" s="27"/>
      <c r="AT110" s="27"/>
      <c r="AU110" s="112"/>
      <c r="AV110" s="112"/>
      <c r="AW110" s="112"/>
      <c r="AX110" s="112"/>
      <c r="AY110" s="112"/>
      <c r="AZ110" s="36"/>
      <c r="BA110" s="12"/>
      <c r="BB110" s="103"/>
      <c r="BC110" s="27"/>
      <c r="BD110" s="27"/>
      <c r="BE110" s="27"/>
      <c r="BF110" s="27"/>
      <c r="BG110" s="115"/>
      <c r="BH110" s="115"/>
      <c r="BI110" s="115"/>
      <c r="BJ110" s="115"/>
      <c r="BK110" s="116"/>
      <c r="BL110" s="116"/>
      <c r="BM110" s="116"/>
      <c r="BN110" s="116"/>
      <c r="BO110" s="27"/>
      <c r="BP110" s="118"/>
      <c r="BQ110" s="27"/>
      <c r="BR110" s="27"/>
      <c r="BS110" s="27"/>
      <c r="BT110" s="27"/>
      <c r="BU110" s="115"/>
      <c r="BV110" s="115"/>
      <c r="BW110" s="115"/>
      <c r="BX110" s="115"/>
      <c r="BY110" s="116"/>
      <c r="BZ110" s="116"/>
      <c r="CA110" s="116"/>
      <c r="CB110" s="116"/>
      <c r="CC110" s="27"/>
      <c r="CD110" s="118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36"/>
      <c r="CV110" s="12"/>
      <c r="CW110" s="103"/>
      <c r="CX110" s="12"/>
      <c r="CY110" s="12"/>
      <c r="CZ110" s="12"/>
      <c r="DA110" s="12"/>
      <c r="DB110" s="104"/>
      <c r="DC110" s="104"/>
      <c r="DD110" s="104"/>
      <c r="DE110" s="104"/>
      <c r="DF110" s="105"/>
      <c r="DG110" s="105"/>
      <c r="DH110" s="105"/>
      <c r="DI110" s="105"/>
      <c r="DJ110" s="12"/>
      <c r="DK110" s="106"/>
      <c r="DL110" s="12"/>
      <c r="DM110" s="12"/>
      <c r="DN110" s="12"/>
      <c r="DO110" s="12"/>
      <c r="DP110" s="104"/>
      <c r="DQ110" s="104"/>
      <c r="DR110" s="104"/>
      <c r="DS110" s="104"/>
      <c r="DT110" s="105"/>
      <c r="DU110" s="105"/>
      <c r="DV110" s="105"/>
      <c r="DW110" s="105"/>
      <c r="DX110" s="36"/>
      <c r="DY110" s="106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  <c r="KH110" s="53"/>
      <c r="KI110" s="53"/>
      <c r="KJ110" s="53"/>
      <c r="KK110" s="53"/>
      <c r="KL110" s="53"/>
      <c r="KM110" s="53"/>
      <c r="KN110" s="53"/>
      <c r="KO110" s="53"/>
      <c r="KP110" s="53"/>
      <c r="KQ110" s="53"/>
      <c r="KR110" s="53"/>
      <c r="KS110" s="53"/>
      <c r="KT110" s="53"/>
      <c r="KU110" s="53"/>
      <c r="KV110" s="53"/>
      <c r="KW110" s="53"/>
      <c r="KX110" s="53"/>
      <c r="KY110" s="53"/>
      <c r="KZ110" s="53"/>
      <c r="LA110" s="53"/>
      <c r="LB110" s="53"/>
      <c r="LC110" s="53"/>
      <c r="LD110" s="53"/>
      <c r="LE110" s="53"/>
      <c r="LF110" s="53"/>
      <c r="LG110" s="53"/>
      <c r="LH110" s="53"/>
      <c r="LI110" s="53"/>
      <c r="LJ110" s="53"/>
      <c r="LK110" s="53"/>
      <c r="LL110" s="53"/>
      <c r="LM110" s="53"/>
      <c r="LN110" s="53"/>
      <c r="LO110" s="53"/>
      <c r="LP110" s="53"/>
      <c r="LQ110" s="53"/>
      <c r="LR110" s="53"/>
      <c r="LS110" s="53"/>
      <c r="LT110" s="53"/>
      <c r="LU110" s="53"/>
      <c r="LV110" s="53"/>
      <c r="LW110" s="53"/>
      <c r="LX110" s="53"/>
      <c r="LY110" s="53"/>
      <c r="LZ110" s="53"/>
      <c r="MA110" s="53"/>
      <c r="MB110" s="53"/>
      <c r="MC110" s="53"/>
      <c r="MD110" s="53"/>
      <c r="ME110" s="53"/>
      <c r="MF110" s="53"/>
      <c r="MG110" s="53"/>
      <c r="MH110" s="53"/>
      <c r="MI110" s="53"/>
      <c r="MJ110" s="53"/>
      <c r="MK110" s="53"/>
      <c r="ML110" s="53"/>
      <c r="MM110" s="53"/>
      <c r="MN110" s="53"/>
      <c r="MO110" s="53"/>
      <c r="MP110" s="53"/>
      <c r="MQ110" s="53"/>
      <c r="MR110" s="53"/>
    </row>
    <row r="111" spans="1:356" s="2" customFormat="1">
      <c r="A111" s="16" t="s">
        <v>9</v>
      </c>
      <c r="B111" s="24" t="s">
        <v>162</v>
      </c>
      <c r="C111" s="27">
        <v>11026.54</v>
      </c>
      <c r="D111" s="27">
        <v>11262.73</v>
      </c>
      <c r="E111" s="27">
        <f>D111</f>
        <v>11262.73</v>
      </c>
      <c r="F111" s="27">
        <v>12483.92</v>
      </c>
      <c r="G111" s="27">
        <v>12200</v>
      </c>
      <c r="H111" s="27">
        <v>12704.44</v>
      </c>
      <c r="I111" s="27" t="s">
        <v>146</v>
      </c>
      <c r="J111" s="27" t="s">
        <v>146</v>
      </c>
      <c r="K111" s="27">
        <f t="shared" ref="K111:P111" si="55">C111*1.18</f>
        <v>13011.3172</v>
      </c>
      <c r="L111" s="27">
        <f t="shared" si="55"/>
        <v>13290.0214</v>
      </c>
      <c r="M111" s="27">
        <f t="shared" si="55"/>
        <v>13290.0214</v>
      </c>
      <c r="N111" s="27">
        <f t="shared" si="55"/>
        <v>14731.025599999999</v>
      </c>
      <c r="O111" s="27">
        <f t="shared" si="55"/>
        <v>14396</v>
      </c>
      <c r="P111" s="27">
        <f t="shared" si="55"/>
        <v>14991.2392</v>
      </c>
      <c r="Q111" s="27" t="s">
        <v>146</v>
      </c>
      <c r="R111" s="27" t="s">
        <v>146</v>
      </c>
      <c r="S111" s="109" t="s">
        <v>360</v>
      </c>
      <c r="T111" s="109"/>
      <c r="U111" s="27"/>
      <c r="V111" s="27"/>
      <c r="W111" s="27">
        <f>U111</f>
        <v>0</v>
      </c>
      <c r="X111" s="27">
        <f>V111</f>
        <v>0</v>
      </c>
      <c r="Y111" s="125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111"/>
      <c r="AN111" s="27"/>
      <c r="AO111" s="27"/>
      <c r="AP111" s="27"/>
      <c r="AQ111" s="27"/>
      <c r="AR111" s="27"/>
      <c r="AS111" s="27"/>
      <c r="AT111" s="27"/>
      <c r="AU111" s="112"/>
      <c r="AV111" s="112"/>
      <c r="AW111" s="112"/>
      <c r="AX111" s="112"/>
      <c r="AY111" s="112"/>
      <c r="AZ111" s="36"/>
      <c r="BA111" s="12"/>
      <c r="BB111" s="103"/>
      <c r="BC111" s="27"/>
      <c r="BD111" s="27"/>
      <c r="BE111" s="27"/>
      <c r="BF111" s="27"/>
      <c r="BG111" s="115"/>
      <c r="BH111" s="115"/>
      <c r="BI111" s="115"/>
      <c r="BJ111" s="115"/>
      <c r="BK111" s="116"/>
      <c r="BL111" s="116"/>
      <c r="BM111" s="116"/>
      <c r="BN111" s="116"/>
      <c r="BO111" s="27"/>
      <c r="BP111" s="118"/>
      <c r="BQ111" s="27"/>
      <c r="BR111" s="27"/>
      <c r="BS111" s="27"/>
      <c r="BT111" s="27"/>
      <c r="BU111" s="115"/>
      <c r="BV111" s="115"/>
      <c r="BW111" s="115"/>
      <c r="BX111" s="115"/>
      <c r="BY111" s="116"/>
      <c r="BZ111" s="116"/>
      <c r="CA111" s="116"/>
      <c r="CB111" s="116"/>
      <c r="CC111" s="27"/>
      <c r="CD111" s="118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36"/>
      <c r="CV111" s="12"/>
      <c r="CW111" s="103"/>
      <c r="CX111" s="12"/>
      <c r="CY111" s="12"/>
      <c r="CZ111" s="12"/>
      <c r="DA111" s="12"/>
      <c r="DB111" s="104"/>
      <c r="DC111" s="104"/>
      <c r="DD111" s="104"/>
      <c r="DE111" s="104"/>
      <c r="DF111" s="105"/>
      <c r="DG111" s="105"/>
      <c r="DH111" s="105"/>
      <c r="DI111" s="105"/>
      <c r="DJ111" s="12"/>
      <c r="DK111" s="106"/>
      <c r="DL111" s="12"/>
      <c r="DM111" s="12"/>
      <c r="DN111" s="12"/>
      <c r="DO111" s="12"/>
      <c r="DP111" s="104"/>
      <c r="DQ111" s="104"/>
      <c r="DR111" s="104"/>
      <c r="DS111" s="104"/>
      <c r="DT111" s="105"/>
      <c r="DU111" s="105"/>
      <c r="DV111" s="105"/>
      <c r="DW111" s="105"/>
      <c r="DX111" s="36"/>
      <c r="DY111" s="106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  <c r="KJ111" s="53"/>
      <c r="KK111" s="53"/>
      <c r="KL111" s="53"/>
      <c r="KM111" s="53"/>
      <c r="KN111" s="53"/>
      <c r="KO111" s="53"/>
      <c r="KP111" s="53"/>
      <c r="KQ111" s="53"/>
      <c r="KR111" s="53"/>
      <c r="KS111" s="53"/>
      <c r="KT111" s="53"/>
      <c r="KU111" s="53"/>
      <c r="KV111" s="53"/>
      <c r="KW111" s="53"/>
      <c r="KX111" s="53"/>
      <c r="KY111" s="53"/>
      <c r="KZ111" s="53"/>
      <c r="LA111" s="53"/>
      <c r="LB111" s="53"/>
      <c r="LC111" s="53"/>
      <c r="LD111" s="53"/>
      <c r="LE111" s="53"/>
      <c r="LF111" s="53"/>
      <c r="LG111" s="53"/>
      <c r="LH111" s="53"/>
      <c r="LI111" s="53"/>
      <c r="LJ111" s="53"/>
      <c r="LK111" s="53"/>
      <c r="LL111" s="53"/>
      <c r="LM111" s="53"/>
      <c r="LN111" s="53"/>
      <c r="LO111" s="53"/>
      <c r="LP111" s="53"/>
      <c r="LQ111" s="53"/>
      <c r="LR111" s="53"/>
      <c r="LS111" s="53"/>
      <c r="LT111" s="53"/>
      <c r="LU111" s="53"/>
      <c r="LV111" s="53"/>
      <c r="LW111" s="53"/>
      <c r="LX111" s="53"/>
      <c r="LY111" s="53"/>
      <c r="LZ111" s="53"/>
      <c r="MA111" s="53"/>
      <c r="MB111" s="53"/>
      <c r="MC111" s="53"/>
      <c r="MD111" s="53"/>
      <c r="ME111" s="53"/>
      <c r="MF111" s="53"/>
      <c r="MG111" s="53"/>
      <c r="MH111" s="53"/>
      <c r="MI111" s="53"/>
      <c r="MJ111" s="53"/>
      <c r="MK111" s="53"/>
      <c r="ML111" s="53"/>
      <c r="MM111" s="53"/>
      <c r="MN111" s="53"/>
      <c r="MO111" s="53"/>
      <c r="MP111" s="53"/>
      <c r="MQ111" s="53"/>
      <c r="MR111" s="53"/>
    </row>
    <row r="112" spans="1:356" s="2" customFormat="1" ht="18.75">
      <c r="A112" s="122" t="s">
        <v>63</v>
      </c>
      <c r="B112" s="2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109"/>
      <c r="T112" s="109"/>
      <c r="U112" s="27"/>
      <c r="V112" s="27"/>
      <c r="W112" s="27"/>
      <c r="X112" s="27"/>
      <c r="Y112" s="110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111"/>
      <c r="AN112" s="27"/>
      <c r="AO112" s="27"/>
      <c r="AP112" s="27"/>
      <c r="AQ112" s="27"/>
      <c r="AR112" s="27"/>
      <c r="AS112" s="27"/>
      <c r="AT112" s="27"/>
      <c r="AU112" s="112"/>
      <c r="AV112" s="112"/>
      <c r="AW112" s="112"/>
      <c r="AX112" s="112"/>
      <c r="AY112" s="112"/>
      <c r="AZ112" s="36"/>
      <c r="BA112" s="12"/>
      <c r="BB112" s="103"/>
      <c r="BC112" s="27"/>
      <c r="BD112" s="27"/>
      <c r="BE112" s="27"/>
      <c r="BF112" s="27"/>
      <c r="BG112" s="115"/>
      <c r="BH112" s="115"/>
      <c r="BI112" s="115"/>
      <c r="BJ112" s="115"/>
      <c r="BK112" s="116"/>
      <c r="BL112" s="116"/>
      <c r="BM112" s="116"/>
      <c r="BN112" s="116"/>
      <c r="BO112" s="27"/>
      <c r="BP112" s="118"/>
      <c r="BQ112" s="27"/>
      <c r="BR112" s="27"/>
      <c r="BS112" s="27"/>
      <c r="BT112" s="27"/>
      <c r="BU112" s="115"/>
      <c r="BV112" s="115"/>
      <c r="BW112" s="115"/>
      <c r="BX112" s="115"/>
      <c r="BY112" s="116"/>
      <c r="BZ112" s="116"/>
      <c r="CA112" s="116"/>
      <c r="CB112" s="116"/>
      <c r="CC112" s="27"/>
      <c r="CD112" s="118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36"/>
      <c r="CV112" s="12"/>
      <c r="CW112" s="103"/>
      <c r="CX112" s="12"/>
      <c r="CY112" s="12"/>
      <c r="CZ112" s="12"/>
      <c r="DA112" s="12"/>
      <c r="DB112" s="104"/>
      <c r="DC112" s="104"/>
      <c r="DD112" s="104"/>
      <c r="DE112" s="104"/>
      <c r="DF112" s="105"/>
      <c r="DG112" s="105"/>
      <c r="DH112" s="105"/>
      <c r="DI112" s="105"/>
      <c r="DJ112" s="12"/>
      <c r="DK112" s="106"/>
      <c r="DL112" s="12"/>
      <c r="DM112" s="12"/>
      <c r="DN112" s="12"/>
      <c r="DO112" s="12"/>
      <c r="DP112" s="104"/>
      <c r="DQ112" s="104"/>
      <c r="DR112" s="104"/>
      <c r="DS112" s="104"/>
      <c r="DT112" s="105"/>
      <c r="DU112" s="105"/>
      <c r="DV112" s="105"/>
      <c r="DW112" s="105"/>
      <c r="DX112" s="36"/>
      <c r="DY112" s="106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3"/>
      <c r="JP112" s="53"/>
      <c r="JQ112" s="53"/>
      <c r="JR112" s="53"/>
      <c r="JS112" s="53"/>
      <c r="JT112" s="53"/>
      <c r="JU112" s="53"/>
      <c r="JV112" s="53"/>
      <c r="JW112" s="53"/>
      <c r="JX112" s="53"/>
      <c r="JY112" s="53"/>
      <c r="JZ112" s="53"/>
      <c r="KA112" s="53"/>
      <c r="KB112" s="53"/>
      <c r="KC112" s="53"/>
      <c r="KD112" s="53"/>
      <c r="KE112" s="53"/>
      <c r="KF112" s="53"/>
      <c r="KG112" s="53"/>
      <c r="KH112" s="53"/>
      <c r="KI112" s="53"/>
      <c r="KJ112" s="53"/>
      <c r="KK112" s="53"/>
      <c r="KL112" s="53"/>
      <c r="KM112" s="53"/>
      <c r="KN112" s="53"/>
      <c r="KO112" s="53"/>
      <c r="KP112" s="53"/>
      <c r="KQ112" s="53"/>
      <c r="KR112" s="53"/>
      <c r="KS112" s="53"/>
      <c r="KT112" s="53"/>
      <c r="KU112" s="53"/>
      <c r="KV112" s="53"/>
      <c r="KW112" s="53"/>
      <c r="KX112" s="53"/>
      <c r="KY112" s="53"/>
      <c r="KZ112" s="53"/>
      <c r="LA112" s="53"/>
      <c r="LB112" s="53"/>
      <c r="LC112" s="53"/>
      <c r="LD112" s="53"/>
      <c r="LE112" s="53"/>
      <c r="LF112" s="53"/>
      <c r="LG112" s="53"/>
      <c r="LH112" s="53"/>
      <c r="LI112" s="53"/>
      <c r="LJ112" s="53"/>
      <c r="LK112" s="53"/>
      <c r="LL112" s="53"/>
      <c r="LM112" s="53"/>
      <c r="LN112" s="53"/>
      <c r="LO112" s="53"/>
      <c r="LP112" s="53"/>
      <c r="LQ112" s="53"/>
      <c r="LR112" s="53"/>
      <c r="LS112" s="53"/>
      <c r="LT112" s="53"/>
      <c r="LU112" s="53"/>
      <c r="LV112" s="53"/>
      <c r="LW112" s="53"/>
      <c r="LX112" s="53"/>
      <c r="LY112" s="53"/>
      <c r="LZ112" s="53"/>
      <c r="MA112" s="53"/>
      <c r="MB112" s="53"/>
      <c r="MC112" s="53"/>
      <c r="MD112" s="53"/>
      <c r="ME112" s="53"/>
      <c r="MF112" s="53"/>
      <c r="MG112" s="53"/>
      <c r="MH112" s="53"/>
      <c r="MI112" s="53"/>
      <c r="MJ112" s="53"/>
      <c r="MK112" s="53"/>
      <c r="ML112" s="53"/>
      <c r="MM112" s="53"/>
      <c r="MN112" s="53"/>
      <c r="MO112" s="53"/>
      <c r="MP112" s="53"/>
      <c r="MQ112" s="53"/>
      <c r="MR112" s="53"/>
    </row>
    <row r="113" spans="1:356" s="2" customFormat="1" ht="45">
      <c r="A113" s="16" t="s">
        <v>9</v>
      </c>
      <c r="B113" s="24" t="s">
        <v>162</v>
      </c>
      <c r="C113" s="27">
        <v>10290.83</v>
      </c>
      <c r="D113" s="27">
        <v>11377.46</v>
      </c>
      <c r="E113" s="27">
        <f>D113</f>
        <v>11377.46</v>
      </c>
      <c r="F113" s="27">
        <v>12886.29</v>
      </c>
      <c r="G113" s="27">
        <f>F113</f>
        <v>12886.29</v>
      </c>
      <c r="H113" s="27">
        <v>13334.79</v>
      </c>
      <c r="I113" s="27" t="s">
        <v>146</v>
      </c>
      <c r="J113" s="27" t="s">
        <v>146</v>
      </c>
      <c r="K113" s="27">
        <f t="shared" ref="K113:P113" si="56">C113*1.18</f>
        <v>12143.179399999999</v>
      </c>
      <c r="L113" s="27">
        <f t="shared" si="56"/>
        <v>13425.402799999998</v>
      </c>
      <c r="M113" s="27">
        <f t="shared" si="56"/>
        <v>13425.402799999998</v>
      </c>
      <c r="N113" s="27">
        <f t="shared" si="56"/>
        <v>15205.822200000001</v>
      </c>
      <c r="O113" s="27">
        <f t="shared" si="56"/>
        <v>15205.822200000001</v>
      </c>
      <c r="P113" s="27">
        <f t="shared" si="56"/>
        <v>15735.0522</v>
      </c>
      <c r="Q113" s="27" t="s">
        <v>146</v>
      </c>
      <c r="R113" s="27" t="s">
        <v>146</v>
      </c>
      <c r="S113" s="109" t="s">
        <v>361</v>
      </c>
      <c r="T113" s="109"/>
      <c r="U113" s="27">
        <v>1005</v>
      </c>
      <c r="V113" s="27">
        <v>1080</v>
      </c>
      <c r="W113" s="27">
        <f>U113</f>
        <v>1005</v>
      </c>
      <c r="X113" s="27">
        <f>V113</f>
        <v>1080</v>
      </c>
      <c r="Y113" s="125" t="str">
        <f>S113</f>
        <v>01.12.2015 № 365</v>
      </c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111"/>
      <c r="AN113" s="27">
        <v>447.46</v>
      </c>
      <c r="AO113" s="27">
        <v>476.89</v>
      </c>
      <c r="AP113" s="27">
        <f>AO113</f>
        <v>476.89</v>
      </c>
      <c r="AQ113" s="27">
        <v>549.19000000000005</v>
      </c>
      <c r="AR113" s="27">
        <f>AQ113</f>
        <v>549.19000000000005</v>
      </c>
      <c r="AS113" s="27">
        <v>632.46</v>
      </c>
      <c r="AT113" s="27">
        <v>94</v>
      </c>
      <c r="AU113" s="112">
        <v>95</v>
      </c>
      <c r="AV113" s="112">
        <v>95</v>
      </c>
      <c r="AW113" s="112">
        <v>101.27</v>
      </c>
      <c r="AX113" s="112">
        <f>AW113</f>
        <v>101.27</v>
      </c>
      <c r="AY113" s="112">
        <v>108.06</v>
      </c>
      <c r="AZ113" s="110" t="str">
        <f>S113</f>
        <v>01.12.2015 № 365</v>
      </c>
      <c r="BA113" s="12"/>
      <c r="BB113" s="103"/>
      <c r="BC113" s="27">
        <v>10290.83</v>
      </c>
      <c r="BD113" s="27">
        <v>447.46</v>
      </c>
      <c r="BE113" s="27">
        <v>1005</v>
      </c>
      <c r="BF113" s="27">
        <v>94</v>
      </c>
      <c r="BG113" s="115"/>
      <c r="BH113" s="115"/>
      <c r="BI113" s="115"/>
      <c r="BJ113" s="115"/>
      <c r="BK113" s="116"/>
      <c r="BL113" s="116"/>
      <c r="BM113" s="119">
        <v>5.8799999999999998E-2</v>
      </c>
      <c r="BN113" s="120">
        <v>153.09</v>
      </c>
      <c r="BO113" s="110" t="s">
        <v>361</v>
      </c>
      <c r="BP113" s="117" t="s">
        <v>362</v>
      </c>
      <c r="BQ113" s="27">
        <v>11377.46</v>
      </c>
      <c r="BR113" s="27">
        <v>476.89</v>
      </c>
      <c r="BS113" s="27">
        <v>1080</v>
      </c>
      <c r="BT113" s="27">
        <v>95</v>
      </c>
      <c r="BU113" s="115"/>
      <c r="BV113" s="115"/>
      <c r="BW113" s="115"/>
      <c r="BX113" s="115"/>
      <c r="BY113" s="116"/>
      <c r="BZ113" s="116"/>
      <c r="CA113" s="119">
        <v>5.8799999999999998E-2</v>
      </c>
      <c r="CB113" s="236">
        <v>158.5</v>
      </c>
      <c r="CC113" s="110" t="s">
        <v>361</v>
      </c>
      <c r="CD113" s="117" t="s">
        <v>362</v>
      </c>
      <c r="CE113" s="27">
        <f>BQ113</f>
        <v>11377.46</v>
      </c>
      <c r="CF113" s="27">
        <f>BR113</f>
        <v>476.89</v>
      </c>
      <c r="CG113" s="27" t="s">
        <v>146</v>
      </c>
      <c r="CH113" s="27">
        <f>BT113</f>
        <v>95</v>
      </c>
      <c r="CI113" s="27">
        <v>12886.29</v>
      </c>
      <c r="CJ113" s="27">
        <v>549.19000000000005</v>
      </c>
      <c r="CK113" s="27" t="s">
        <v>146</v>
      </c>
      <c r="CL113" s="27">
        <v>101.27</v>
      </c>
      <c r="CM113" s="27">
        <f>CI113</f>
        <v>12886.29</v>
      </c>
      <c r="CN113" s="27">
        <f>CJ113</f>
        <v>549.19000000000005</v>
      </c>
      <c r="CO113" s="27" t="str">
        <f>CK113</f>
        <v>-</v>
      </c>
      <c r="CP113" s="27">
        <f>CL113</f>
        <v>101.27</v>
      </c>
      <c r="CQ113" s="27">
        <v>13334.79</v>
      </c>
      <c r="CR113" s="27">
        <v>632.46</v>
      </c>
      <c r="CS113" s="27" t="s">
        <v>146</v>
      </c>
      <c r="CT113" s="27">
        <v>108.06</v>
      </c>
      <c r="CU113" s="110" t="str">
        <f>S113</f>
        <v>01.12.2015 № 365</v>
      </c>
      <c r="CV113" s="12"/>
      <c r="CW113" s="103"/>
      <c r="CX113" s="12"/>
      <c r="CY113" s="12"/>
      <c r="CZ113" s="12"/>
      <c r="DA113" s="12"/>
      <c r="DB113" s="104"/>
      <c r="DC113" s="104"/>
      <c r="DD113" s="104"/>
      <c r="DE113" s="104"/>
      <c r="DF113" s="105"/>
      <c r="DG113" s="105"/>
      <c r="DH113" s="105"/>
      <c r="DI113" s="105"/>
      <c r="DJ113" s="12"/>
      <c r="DK113" s="106"/>
      <c r="DL113" s="12"/>
      <c r="DM113" s="12"/>
      <c r="DN113" s="12"/>
      <c r="DO113" s="12"/>
      <c r="DP113" s="104"/>
      <c r="DQ113" s="104"/>
      <c r="DR113" s="104"/>
      <c r="DS113" s="104"/>
      <c r="DT113" s="105"/>
      <c r="DU113" s="105"/>
      <c r="DV113" s="105"/>
      <c r="DW113" s="105"/>
      <c r="DX113" s="36"/>
      <c r="DY113" s="106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3"/>
      <c r="JP113" s="53"/>
      <c r="JQ113" s="53"/>
      <c r="JR113" s="53"/>
      <c r="JS113" s="53"/>
      <c r="JT113" s="53"/>
      <c r="JU113" s="53"/>
      <c r="JV113" s="53"/>
      <c r="JW113" s="53"/>
      <c r="JX113" s="53"/>
      <c r="JY113" s="53"/>
      <c r="JZ113" s="53"/>
      <c r="KA113" s="53"/>
      <c r="KB113" s="53"/>
      <c r="KC113" s="53"/>
      <c r="KD113" s="53"/>
      <c r="KE113" s="53"/>
      <c r="KF113" s="53"/>
      <c r="KG113" s="53"/>
      <c r="KH113" s="53"/>
      <c r="KI113" s="53"/>
      <c r="KJ113" s="53"/>
      <c r="KK113" s="53"/>
      <c r="KL113" s="53"/>
      <c r="KM113" s="53"/>
      <c r="KN113" s="53"/>
      <c r="KO113" s="53"/>
      <c r="KP113" s="53"/>
      <c r="KQ113" s="53"/>
      <c r="KR113" s="53"/>
      <c r="KS113" s="53"/>
      <c r="KT113" s="53"/>
      <c r="KU113" s="53"/>
      <c r="KV113" s="53"/>
      <c r="KW113" s="53"/>
      <c r="KX113" s="53"/>
      <c r="KY113" s="53"/>
      <c r="KZ113" s="53"/>
      <c r="LA113" s="53"/>
      <c r="LB113" s="53"/>
      <c r="LC113" s="53"/>
      <c r="LD113" s="53"/>
      <c r="LE113" s="53"/>
      <c r="LF113" s="53"/>
      <c r="LG113" s="53"/>
      <c r="LH113" s="53"/>
      <c r="LI113" s="53"/>
      <c r="LJ113" s="53"/>
      <c r="LK113" s="53"/>
      <c r="LL113" s="53"/>
      <c r="LM113" s="53"/>
      <c r="LN113" s="53"/>
      <c r="LO113" s="53"/>
      <c r="LP113" s="53"/>
      <c r="LQ113" s="53"/>
      <c r="LR113" s="53"/>
      <c r="LS113" s="53"/>
      <c r="LT113" s="53"/>
      <c r="LU113" s="53"/>
      <c r="LV113" s="53"/>
      <c r="LW113" s="53"/>
      <c r="LX113" s="53"/>
      <c r="LY113" s="53"/>
      <c r="LZ113" s="53"/>
      <c r="MA113" s="53"/>
      <c r="MB113" s="53"/>
      <c r="MC113" s="53"/>
      <c r="MD113" s="53"/>
      <c r="ME113" s="53"/>
      <c r="MF113" s="53"/>
      <c r="MG113" s="53"/>
      <c r="MH113" s="53"/>
      <c r="MI113" s="53"/>
      <c r="MJ113" s="53"/>
      <c r="MK113" s="53"/>
      <c r="ML113" s="53"/>
      <c r="MM113" s="53"/>
      <c r="MN113" s="53"/>
      <c r="MO113" s="53"/>
      <c r="MP113" s="53"/>
      <c r="MQ113" s="53"/>
      <c r="MR113" s="53"/>
    </row>
    <row r="114" spans="1:356" s="2" customFormat="1" ht="18.75">
      <c r="A114" s="122" t="s">
        <v>64</v>
      </c>
      <c r="B114" s="2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109"/>
      <c r="T114" s="109"/>
      <c r="U114" s="27"/>
      <c r="V114" s="27"/>
      <c r="W114" s="27"/>
      <c r="X114" s="27"/>
      <c r="Y114" s="110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111"/>
      <c r="AN114" s="27"/>
      <c r="AO114" s="27"/>
      <c r="AP114" s="27"/>
      <c r="AQ114" s="27"/>
      <c r="AR114" s="27"/>
      <c r="AS114" s="27"/>
      <c r="AT114" s="27"/>
      <c r="AU114" s="112"/>
      <c r="AV114" s="112"/>
      <c r="AW114" s="112"/>
      <c r="AX114" s="112"/>
      <c r="AY114" s="112"/>
      <c r="AZ114" s="36"/>
      <c r="BA114" s="12"/>
      <c r="BB114" s="103"/>
      <c r="BC114" s="27"/>
      <c r="BD114" s="27"/>
      <c r="BE114" s="27"/>
      <c r="BF114" s="27"/>
      <c r="BG114" s="115"/>
      <c r="BH114" s="115"/>
      <c r="BI114" s="115"/>
      <c r="BJ114" s="115"/>
      <c r="BK114" s="116"/>
      <c r="BL114" s="116"/>
      <c r="BM114" s="116"/>
      <c r="BN114" s="116"/>
      <c r="BO114" s="27"/>
      <c r="BP114" s="118"/>
      <c r="BQ114" s="27"/>
      <c r="BR114" s="27"/>
      <c r="BS114" s="27"/>
      <c r="BT114" s="27"/>
      <c r="BU114" s="115"/>
      <c r="BV114" s="115"/>
      <c r="BW114" s="115"/>
      <c r="BX114" s="115"/>
      <c r="BY114" s="116"/>
      <c r="BZ114" s="116"/>
      <c r="CA114" s="116"/>
      <c r="CB114" s="116"/>
      <c r="CC114" s="27"/>
      <c r="CD114" s="118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36"/>
      <c r="CV114" s="12"/>
      <c r="CW114" s="103"/>
      <c r="CX114" s="12"/>
      <c r="CY114" s="12"/>
      <c r="CZ114" s="12"/>
      <c r="DA114" s="12"/>
      <c r="DB114" s="104"/>
      <c r="DC114" s="104"/>
      <c r="DD114" s="104"/>
      <c r="DE114" s="104"/>
      <c r="DF114" s="105"/>
      <c r="DG114" s="105"/>
      <c r="DH114" s="105"/>
      <c r="DI114" s="105"/>
      <c r="DJ114" s="12"/>
      <c r="DK114" s="106"/>
      <c r="DL114" s="12"/>
      <c r="DM114" s="12"/>
      <c r="DN114" s="12"/>
      <c r="DO114" s="12"/>
      <c r="DP114" s="104"/>
      <c r="DQ114" s="104"/>
      <c r="DR114" s="104"/>
      <c r="DS114" s="104"/>
      <c r="DT114" s="105"/>
      <c r="DU114" s="105"/>
      <c r="DV114" s="105"/>
      <c r="DW114" s="105"/>
      <c r="DX114" s="36"/>
      <c r="DY114" s="106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  <c r="KY114" s="53"/>
      <c r="KZ114" s="53"/>
      <c r="LA114" s="53"/>
      <c r="LB114" s="53"/>
      <c r="LC114" s="53"/>
      <c r="LD114" s="53"/>
      <c r="LE114" s="53"/>
      <c r="LF114" s="53"/>
      <c r="LG114" s="53"/>
      <c r="LH114" s="53"/>
      <c r="LI114" s="53"/>
      <c r="LJ114" s="53"/>
      <c r="LK114" s="53"/>
      <c r="LL114" s="53"/>
      <c r="LM114" s="53"/>
      <c r="LN114" s="53"/>
      <c r="LO114" s="53"/>
      <c r="LP114" s="53"/>
      <c r="LQ114" s="53"/>
      <c r="LR114" s="53"/>
      <c r="LS114" s="53"/>
      <c r="LT114" s="53"/>
      <c r="LU114" s="53"/>
      <c r="LV114" s="53"/>
      <c r="LW114" s="53"/>
      <c r="LX114" s="53"/>
      <c r="LY114" s="53"/>
      <c r="LZ114" s="53"/>
      <c r="MA114" s="53"/>
      <c r="MB114" s="53"/>
      <c r="MC114" s="53"/>
      <c r="MD114" s="53"/>
      <c r="ME114" s="53"/>
      <c r="MF114" s="53"/>
      <c r="MG114" s="53"/>
      <c r="MH114" s="53"/>
      <c r="MI114" s="53"/>
      <c r="MJ114" s="53"/>
      <c r="MK114" s="53"/>
      <c r="ML114" s="53"/>
      <c r="MM114" s="53"/>
      <c r="MN114" s="53"/>
      <c r="MO114" s="53"/>
      <c r="MP114" s="53"/>
      <c r="MQ114" s="53"/>
      <c r="MR114" s="53"/>
    </row>
    <row r="115" spans="1:356" s="2" customFormat="1" ht="45">
      <c r="A115" s="16" t="s">
        <v>9</v>
      </c>
      <c r="B115" s="24" t="s">
        <v>162</v>
      </c>
      <c r="C115" s="27">
        <v>12305.47</v>
      </c>
      <c r="D115" s="27">
        <v>12626.57</v>
      </c>
      <c r="E115" s="27">
        <f>D115</f>
        <v>12626.57</v>
      </c>
      <c r="F115" s="27">
        <v>14320.44</v>
      </c>
      <c r="G115" s="27">
        <v>14200</v>
      </c>
      <c r="H115" s="27">
        <v>14329.59</v>
      </c>
      <c r="I115" s="27" t="s">
        <v>146</v>
      </c>
      <c r="J115" s="27" t="s">
        <v>146</v>
      </c>
      <c r="K115" s="27">
        <f t="shared" ref="K115:P115" si="57">C115*1.18</f>
        <v>14520.454599999999</v>
      </c>
      <c r="L115" s="27">
        <f t="shared" si="57"/>
        <v>14899.352599999998</v>
      </c>
      <c r="M115" s="27">
        <f t="shared" si="57"/>
        <v>14899.352599999998</v>
      </c>
      <c r="N115" s="27">
        <f t="shared" si="57"/>
        <v>16898.119200000001</v>
      </c>
      <c r="O115" s="27">
        <f t="shared" si="57"/>
        <v>16756</v>
      </c>
      <c r="P115" s="27">
        <f t="shared" si="57"/>
        <v>16908.9162</v>
      </c>
      <c r="Q115" s="27" t="s">
        <v>146</v>
      </c>
      <c r="R115" s="27" t="s">
        <v>146</v>
      </c>
      <c r="S115" s="109" t="s">
        <v>357</v>
      </c>
      <c r="T115" s="109"/>
      <c r="U115" s="27">
        <v>1300</v>
      </c>
      <c r="V115" s="27">
        <v>1375</v>
      </c>
      <c r="W115" s="27">
        <f>U109</f>
        <v>964</v>
      </c>
      <c r="X115" s="27">
        <f>V109</f>
        <v>1016</v>
      </c>
      <c r="Y115" s="125" t="str">
        <f>S115</f>
        <v>01.12.2015 № 367</v>
      </c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111"/>
      <c r="AN115" s="27">
        <v>130</v>
      </c>
      <c r="AO115" s="27">
        <v>138.51</v>
      </c>
      <c r="AP115" s="27">
        <f>AO115</f>
        <v>138.51</v>
      </c>
      <c r="AQ115" s="27">
        <v>147.57</v>
      </c>
      <c r="AR115" s="27">
        <f>AQ115</f>
        <v>147.57</v>
      </c>
      <c r="AS115" s="27">
        <v>157.03</v>
      </c>
      <c r="AT115" s="27">
        <v>54</v>
      </c>
      <c r="AU115" s="112">
        <v>57</v>
      </c>
      <c r="AV115" s="112">
        <f>AU115</f>
        <v>57</v>
      </c>
      <c r="AW115" s="112">
        <v>60.76</v>
      </c>
      <c r="AX115" s="112">
        <f>AW115</f>
        <v>60.76</v>
      </c>
      <c r="AY115" s="112">
        <v>64.83</v>
      </c>
      <c r="AZ115" s="110" t="str">
        <f>S117</f>
        <v>01.12.2015 № 368</v>
      </c>
      <c r="BA115" s="12"/>
      <c r="BB115" s="103"/>
      <c r="BC115" s="27">
        <v>12305.47</v>
      </c>
      <c r="BD115" s="27">
        <v>130</v>
      </c>
      <c r="BE115" s="27">
        <v>1300</v>
      </c>
      <c r="BF115" s="27">
        <v>54</v>
      </c>
      <c r="BG115" s="115"/>
      <c r="BH115" s="115"/>
      <c r="BI115" s="115"/>
      <c r="BJ115" s="115"/>
      <c r="BK115" s="116"/>
      <c r="BL115" s="116"/>
      <c r="BM115" s="119">
        <v>5.8799999999999998E-2</v>
      </c>
      <c r="BN115" s="120">
        <v>130.44</v>
      </c>
      <c r="BO115" s="110" t="s">
        <v>357</v>
      </c>
      <c r="BP115" s="117" t="s">
        <v>359</v>
      </c>
      <c r="BQ115" s="27">
        <v>12626.57</v>
      </c>
      <c r="BR115" s="27">
        <v>138.51</v>
      </c>
      <c r="BS115" s="27">
        <v>1375</v>
      </c>
      <c r="BT115" s="27">
        <v>57</v>
      </c>
      <c r="BU115" s="115"/>
      <c r="BV115" s="115"/>
      <c r="BW115" s="115"/>
      <c r="BX115" s="115"/>
      <c r="BY115" s="116"/>
      <c r="BZ115" s="116"/>
      <c r="CA115" s="119">
        <v>5.8799999999999998E-2</v>
      </c>
      <c r="CB115" s="120">
        <v>137.85</v>
      </c>
      <c r="CC115" s="110" t="s">
        <v>357</v>
      </c>
      <c r="CD115" s="117" t="s">
        <v>359</v>
      </c>
      <c r="CE115" s="27">
        <f>BQ115</f>
        <v>12626.57</v>
      </c>
      <c r="CF115" s="27">
        <f>BR115</f>
        <v>138.51</v>
      </c>
      <c r="CG115" s="27" t="s">
        <v>146</v>
      </c>
      <c r="CH115" s="27">
        <f>BT115</f>
        <v>57</v>
      </c>
      <c r="CI115" s="27">
        <v>14320.44</v>
      </c>
      <c r="CJ115" s="27">
        <v>147.57</v>
      </c>
      <c r="CK115" s="27" t="s">
        <v>146</v>
      </c>
      <c r="CL115" s="27">
        <v>60.76</v>
      </c>
      <c r="CM115" s="27">
        <v>14200</v>
      </c>
      <c r="CN115" s="27">
        <f>CJ115</f>
        <v>147.57</v>
      </c>
      <c r="CO115" s="27" t="str">
        <f>CK115</f>
        <v>-</v>
      </c>
      <c r="CP115" s="27">
        <f>CL115</f>
        <v>60.76</v>
      </c>
      <c r="CQ115" s="27">
        <v>14329.59</v>
      </c>
      <c r="CR115" s="27">
        <v>157.03</v>
      </c>
      <c r="CS115" s="27" t="s">
        <v>146</v>
      </c>
      <c r="CT115" s="27">
        <v>64.83</v>
      </c>
      <c r="CU115" s="110" t="str">
        <f>S115</f>
        <v>01.12.2015 № 367</v>
      </c>
      <c r="CV115" s="12"/>
      <c r="CW115" s="103"/>
      <c r="CX115" s="12"/>
      <c r="CY115" s="12"/>
      <c r="CZ115" s="12"/>
      <c r="DA115" s="12"/>
      <c r="DB115" s="104"/>
      <c r="DC115" s="104"/>
      <c r="DD115" s="104"/>
      <c r="DE115" s="104"/>
      <c r="DF115" s="105"/>
      <c r="DG115" s="105"/>
      <c r="DH115" s="105"/>
      <c r="DI115" s="105"/>
      <c r="DJ115" s="12"/>
      <c r="DK115" s="106"/>
      <c r="DL115" s="12"/>
      <c r="DM115" s="12"/>
      <c r="DN115" s="12"/>
      <c r="DO115" s="12"/>
      <c r="DP115" s="104"/>
      <c r="DQ115" s="104"/>
      <c r="DR115" s="104"/>
      <c r="DS115" s="104"/>
      <c r="DT115" s="105"/>
      <c r="DU115" s="105"/>
      <c r="DV115" s="105"/>
      <c r="DW115" s="105"/>
      <c r="DX115" s="36"/>
      <c r="DY115" s="106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  <c r="KJ115" s="53"/>
      <c r="KK115" s="53"/>
      <c r="KL115" s="53"/>
      <c r="KM115" s="53"/>
      <c r="KN115" s="53"/>
      <c r="KO115" s="53"/>
      <c r="KP115" s="53"/>
      <c r="KQ115" s="53"/>
      <c r="KR115" s="53"/>
      <c r="KS115" s="53"/>
      <c r="KT115" s="53"/>
      <c r="KU115" s="53"/>
      <c r="KV115" s="53"/>
      <c r="KW115" s="53"/>
      <c r="KX115" s="53"/>
      <c r="KY115" s="53"/>
      <c r="KZ115" s="53"/>
      <c r="LA115" s="53"/>
      <c r="LB115" s="53"/>
      <c r="LC115" s="53"/>
      <c r="LD115" s="53"/>
      <c r="LE115" s="53"/>
      <c r="LF115" s="53"/>
      <c r="LG115" s="53"/>
      <c r="LH115" s="53"/>
      <c r="LI115" s="53"/>
      <c r="LJ115" s="53"/>
      <c r="LK115" s="53"/>
      <c r="LL115" s="53"/>
      <c r="LM115" s="53"/>
      <c r="LN115" s="53"/>
      <c r="LO115" s="53"/>
      <c r="LP115" s="53"/>
      <c r="LQ115" s="53"/>
      <c r="LR115" s="53"/>
      <c r="LS115" s="53"/>
      <c r="LT115" s="53"/>
      <c r="LU115" s="53"/>
      <c r="LV115" s="53"/>
      <c r="LW115" s="53"/>
      <c r="LX115" s="53"/>
      <c r="LY115" s="53"/>
      <c r="LZ115" s="53"/>
      <c r="MA115" s="53"/>
      <c r="MB115" s="53"/>
      <c r="MC115" s="53"/>
      <c r="MD115" s="53"/>
      <c r="ME115" s="53"/>
      <c r="MF115" s="53"/>
      <c r="MG115" s="53"/>
      <c r="MH115" s="53"/>
      <c r="MI115" s="53"/>
      <c r="MJ115" s="53"/>
      <c r="MK115" s="53"/>
      <c r="ML115" s="53"/>
      <c r="MM115" s="53"/>
      <c r="MN115" s="53"/>
      <c r="MO115" s="53"/>
      <c r="MP115" s="53"/>
      <c r="MQ115" s="53"/>
      <c r="MR115" s="53"/>
    </row>
    <row r="116" spans="1:356" s="2" customFormat="1" ht="18.75">
      <c r="A116" s="122" t="s">
        <v>90</v>
      </c>
      <c r="B116" s="2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109"/>
      <c r="T116" s="109"/>
      <c r="U116" s="27"/>
      <c r="V116" s="27"/>
      <c r="W116" s="27"/>
      <c r="X116" s="27"/>
      <c r="Y116" s="110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111"/>
      <c r="AN116" s="27"/>
      <c r="AO116" s="27"/>
      <c r="AP116" s="27"/>
      <c r="AQ116" s="27"/>
      <c r="AR116" s="27"/>
      <c r="AS116" s="27"/>
      <c r="AT116" s="27"/>
      <c r="AU116" s="112"/>
      <c r="AV116" s="112"/>
      <c r="AW116" s="112"/>
      <c r="AX116" s="112"/>
      <c r="AY116" s="112"/>
      <c r="AZ116" s="36"/>
      <c r="BA116" s="12"/>
      <c r="BB116" s="103"/>
      <c r="BC116" s="27"/>
      <c r="BD116" s="27"/>
      <c r="BE116" s="27"/>
      <c r="BF116" s="27"/>
      <c r="BG116" s="115"/>
      <c r="BH116" s="115"/>
      <c r="BI116" s="115"/>
      <c r="BJ116" s="115"/>
      <c r="BK116" s="116"/>
      <c r="BL116" s="116"/>
      <c r="BM116" s="116"/>
      <c r="BN116" s="116"/>
      <c r="BO116" s="27"/>
      <c r="BP116" s="27"/>
      <c r="BQ116" s="27"/>
      <c r="BR116" s="27"/>
      <c r="BS116" s="27"/>
      <c r="BT116" s="27"/>
      <c r="BU116" s="115"/>
      <c r="BV116" s="115"/>
      <c r="BW116" s="115"/>
      <c r="BX116" s="115"/>
      <c r="BY116" s="116"/>
      <c r="BZ116" s="116"/>
      <c r="CA116" s="116"/>
      <c r="CB116" s="116"/>
      <c r="CC116" s="27"/>
      <c r="CD116" s="118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36"/>
      <c r="CV116" s="12"/>
      <c r="CW116" s="103"/>
      <c r="CX116" s="12"/>
      <c r="CY116" s="12"/>
      <c r="CZ116" s="12"/>
      <c r="DA116" s="12"/>
      <c r="DB116" s="104"/>
      <c r="DC116" s="104"/>
      <c r="DD116" s="104"/>
      <c r="DE116" s="104"/>
      <c r="DF116" s="105"/>
      <c r="DG116" s="105"/>
      <c r="DH116" s="105"/>
      <c r="DI116" s="105"/>
      <c r="DJ116" s="12"/>
      <c r="DK116" s="106"/>
      <c r="DL116" s="12"/>
      <c r="DM116" s="12"/>
      <c r="DN116" s="12"/>
      <c r="DO116" s="12"/>
      <c r="DP116" s="104"/>
      <c r="DQ116" s="104"/>
      <c r="DR116" s="104"/>
      <c r="DS116" s="104"/>
      <c r="DT116" s="105"/>
      <c r="DU116" s="105"/>
      <c r="DV116" s="105"/>
      <c r="DW116" s="105"/>
      <c r="DX116" s="36"/>
      <c r="DY116" s="106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  <c r="KI116" s="53"/>
      <c r="KJ116" s="53"/>
      <c r="KK116" s="53"/>
      <c r="KL116" s="53"/>
      <c r="KM116" s="53"/>
      <c r="KN116" s="53"/>
      <c r="KO116" s="53"/>
      <c r="KP116" s="53"/>
      <c r="KQ116" s="53"/>
      <c r="KR116" s="53"/>
      <c r="KS116" s="53"/>
      <c r="KT116" s="53"/>
      <c r="KU116" s="53"/>
      <c r="KV116" s="53"/>
      <c r="KW116" s="53"/>
      <c r="KX116" s="53"/>
      <c r="KY116" s="53"/>
      <c r="KZ116" s="53"/>
      <c r="LA116" s="53"/>
      <c r="LB116" s="53"/>
      <c r="LC116" s="53"/>
      <c r="LD116" s="53"/>
      <c r="LE116" s="53"/>
      <c r="LF116" s="53"/>
      <c r="LG116" s="53"/>
      <c r="LH116" s="53"/>
      <c r="LI116" s="53"/>
      <c r="LJ116" s="53"/>
      <c r="LK116" s="53"/>
      <c r="LL116" s="53"/>
      <c r="LM116" s="53"/>
      <c r="LN116" s="53"/>
      <c r="LO116" s="53"/>
      <c r="LP116" s="53"/>
      <c r="LQ116" s="53"/>
      <c r="LR116" s="53"/>
      <c r="LS116" s="53"/>
      <c r="LT116" s="53"/>
      <c r="LU116" s="53"/>
      <c r="LV116" s="53"/>
      <c r="LW116" s="53"/>
      <c r="LX116" s="53"/>
      <c r="LY116" s="53"/>
      <c r="LZ116" s="53"/>
      <c r="MA116" s="53"/>
      <c r="MB116" s="53"/>
      <c r="MC116" s="53"/>
      <c r="MD116" s="53"/>
      <c r="ME116" s="53"/>
      <c r="MF116" s="53"/>
      <c r="MG116" s="53"/>
      <c r="MH116" s="53"/>
      <c r="MI116" s="53"/>
      <c r="MJ116" s="53"/>
      <c r="MK116" s="53"/>
      <c r="ML116" s="53"/>
      <c r="MM116" s="53"/>
      <c r="MN116" s="53"/>
      <c r="MO116" s="53"/>
      <c r="MP116" s="53"/>
      <c r="MQ116" s="53"/>
      <c r="MR116" s="53"/>
    </row>
    <row r="117" spans="1:356" s="2" customFormat="1">
      <c r="A117" s="16" t="s">
        <v>9</v>
      </c>
      <c r="B117" s="24" t="s">
        <v>162</v>
      </c>
      <c r="C117" s="27">
        <v>12539.71</v>
      </c>
      <c r="D117" s="27">
        <v>13396.97</v>
      </c>
      <c r="E117" s="27">
        <v>13300</v>
      </c>
      <c r="F117" s="27">
        <v>13401.73</v>
      </c>
      <c r="G117" s="27">
        <f>F117</f>
        <v>13401.73</v>
      </c>
      <c r="H117" s="27">
        <v>13623</v>
      </c>
      <c r="I117" s="27" t="s">
        <v>146</v>
      </c>
      <c r="J117" s="27" t="s">
        <v>146</v>
      </c>
      <c r="K117" s="27">
        <f t="shared" ref="K117:P117" si="58">C117*1.18</f>
        <v>14796.857799999998</v>
      </c>
      <c r="L117" s="27">
        <f t="shared" si="58"/>
        <v>15808.424599999998</v>
      </c>
      <c r="M117" s="27">
        <f t="shared" si="58"/>
        <v>15694</v>
      </c>
      <c r="N117" s="27">
        <f t="shared" si="58"/>
        <v>15814.041399999998</v>
      </c>
      <c r="O117" s="27">
        <f t="shared" si="58"/>
        <v>15814.041399999998</v>
      </c>
      <c r="P117" s="27">
        <f t="shared" si="58"/>
        <v>16075.14</v>
      </c>
      <c r="Q117" s="27" t="s">
        <v>146</v>
      </c>
      <c r="R117" s="27" t="s">
        <v>146</v>
      </c>
      <c r="S117" s="109" t="s">
        <v>363</v>
      </c>
      <c r="T117" s="109"/>
      <c r="U117" s="27">
        <v>1105</v>
      </c>
      <c r="V117" s="27">
        <v>1166</v>
      </c>
      <c r="W117" s="27">
        <f>U117</f>
        <v>1105</v>
      </c>
      <c r="X117" s="27">
        <f>V117</f>
        <v>1166</v>
      </c>
      <c r="Y117" s="125" t="str">
        <f>S117</f>
        <v>01.12.2015 № 368</v>
      </c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111"/>
      <c r="AN117" s="27"/>
      <c r="AO117" s="27"/>
      <c r="AP117" s="27"/>
      <c r="AQ117" s="27"/>
      <c r="AR117" s="27"/>
      <c r="AS117" s="27"/>
      <c r="AT117" s="27"/>
      <c r="AU117" s="112"/>
      <c r="AV117" s="112"/>
      <c r="AW117" s="112"/>
      <c r="AX117" s="112"/>
      <c r="AY117" s="112"/>
      <c r="AZ117" s="36"/>
      <c r="BA117" s="12"/>
      <c r="BB117" s="103"/>
      <c r="BC117" s="27"/>
      <c r="BD117" s="27"/>
      <c r="BE117" s="27"/>
      <c r="BF117" s="27"/>
      <c r="BG117" s="115"/>
      <c r="BH117" s="115"/>
      <c r="BI117" s="115"/>
      <c r="BJ117" s="115"/>
      <c r="BK117" s="116"/>
      <c r="BL117" s="116"/>
      <c r="BM117" s="116"/>
      <c r="BN117" s="116"/>
      <c r="BO117" s="27"/>
      <c r="BP117" s="27"/>
      <c r="BQ117" s="27"/>
      <c r="BR117" s="27"/>
      <c r="BS117" s="27"/>
      <c r="BT117" s="27"/>
      <c r="BU117" s="115"/>
      <c r="BV117" s="115"/>
      <c r="BW117" s="115"/>
      <c r="BX117" s="115"/>
      <c r="BY117" s="116"/>
      <c r="BZ117" s="116"/>
      <c r="CA117" s="116"/>
      <c r="CB117" s="116"/>
      <c r="CC117" s="27"/>
      <c r="CD117" s="118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36"/>
      <c r="CV117" s="12"/>
      <c r="CW117" s="103"/>
      <c r="CX117" s="12"/>
      <c r="CY117" s="12"/>
      <c r="CZ117" s="12"/>
      <c r="DA117" s="12"/>
      <c r="DB117" s="104"/>
      <c r="DC117" s="104"/>
      <c r="DD117" s="104"/>
      <c r="DE117" s="104"/>
      <c r="DF117" s="105"/>
      <c r="DG117" s="105"/>
      <c r="DH117" s="105"/>
      <c r="DI117" s="105"/>
      <c r="DJ117" s="12"/>
      <c r="DK117" s="106"/>
      <c r="DL117" s="12"/>
      <c r="DM117" s="12"/>
      <c r="DN117" s="12"/>
      <c r="DO117" s="12"/>
      <c r="DP117" s="104"/>
      <c r="DQ117" s="104"/>
      <c r="DR117" s="104"/>
      <c r="DS117" s="104"/>
      <c r="DT117" s="105"/>
      <c r="DU117" s="105"/>
      <c r="DV117" s="105"/>
      <c r="DW117" s="105"/>
      <c r="DX117" s="36"/>
      <c r="DY117" s="106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  <c r="KI117" s="53"/>
      <c r="KJ117" s="53"/>
      <c r="KK117" s="53"/>
      <c r="KL117" s="53"/>
      <c r="KM117" s="53"/>
      <c r="KN117" s="53"/>
      <c r="KO117" s="53"/>
      <c r="KP117" s="53"/>
      <c r="KQ117" s="53"/>
      <c r="KR117" s="53"/>
      <c r="KS117" s="53"/>
      <c r="KT117" s="53"/>
      <c r="KU117" s="53"/>
      <c r="KV117" s="53"/>
      <c r="KW117" s="53"/>
      <c r="KX117" s="53"/>
      <c r="KY117" s="53"/>
      <c r="KZ117" s="53"/>
      <c r="LA117" s="53"/>
      <c r="LB117" s="53"/>
      <c r="LC117" s="53"/>
      <c r="LD117" s="53"/>
      <c r="LE117" s="53"/>
      <c r="LF117" s="53"/>
      <c r="LG117" s="53"/>
      <c r="LH117" s="53"/>
      <c r="LI117" s="53"/>
      <c r="LJ117" s="53"/>
      <c r="LK117" s="53"/>
      <c r="LL117" s="53"/>
      <c r="LM117" s="53"/>
      <c r="LN117" s="53"/>
      <c r="LO117" s="53"/>
      <c r="LP117" s="53"/>
      <c r="LQ117" s="53"/>
      <c r="LR117" s="53"/>
      <c r="LS117" s="53"/>
      <c r="LT117" s="53"/>
      <c r="LU117" s="53"/>
      <c r="LV117" s="53"/>
      <c r="LW117" s="53"/>
      <c r="LX117" s="53"/>
      <c r="LY117" s="53"/>
      <c r="LZ117" s="53"/>
      <c r="MA117" s="53"/>
      <c r="MB117" s="53"/>
      <c r="MC117" s="53"/>
      <c r="MD117" s="53"/>
      <c r="ME117" s="53"/>
      <c r="MF117" s="53"/>
      <c r="MG117" s="53"/>
      <c r="MH117" s="53"/>
      <c r="MI117" s="53"/>
      <c r="MJ117" s="53"/>
      <c r="MK117" s="53"/>
      <c r="ML117" s="53"/>
      <c r="MM117" s="53"/>
      <c r="MN117" s="53"/>
      <c r="MO117" s="53"/>
      <c r="MP117" s="53"/>
      <c r="MQ117" s="53"/>
      <c r="MR117" s="53"/>
    </row>
    <row r="118" spans="1:356" s="100" customFormat="1" ht="26.25">
      <c r="A118" s="993" t="s">
        <v>22</v>
      </c>
      <c r="B118" s="993"/>
      <c r="C118" s="993"/>
      <c r="D118" s="993"/>
      <c r="E118" s="993"/>
      <c r="F118" s="993"/>
      <c r="G118" s="993"/>
      <c r="H118" s="993"/>
      <c r="I118" s="993"/>
      <c r="J118" s="993"/>
      <c r="K118" s="993"/>
      <c r="L118" s="993"/>
      <c r="M118" s="993"/>
      <c r="N118" s="993"/>
      <c r="O118" s="993"/>
      <c r="P118" s="993"/>
      <c r="Q118" s="993"/>
      <c r="R118" s="993"/>
      <c r="S118" s="993"/>
      <c r="T118" s="993"/>
      <c r="U118" s="993"/>
      <c r="V118" s="993"/>
      <c r="W118" s="993"/>
      <c r="X118" s="993"/>
      <c r="Y118" s="993"/>
      <c r="Z118" s="993"/>
      <c r="AA118" s="993"/>
      <c r="AB118" s="993"/>
      <c r="AC118" s="993"/>
      <c r="AD118" s="993"/>
      <c r="AE118" s="993"/>
      <c r="AF118" s="993"/>
      <c r="AG118" s="993"/>
      <c r="AH118" s="993"/>
      <c r="AI118" s="993"/>
      <c r="AJ118" s="993"/>
      <c r="AK118" s="993"/>
      <c r="AL118" s="993"/>
      <c r="AM118" s="993"/>
      <c r="AN118" s="993"/>
      <c r="AO118" s="993"/>
      <c r="AP118" s="993"/>
      <c r="AQ118" s="993"/>
      <c r="AR118" s="993"/>
      <c r="AS118" s="993"/>
      <c r="AT118" s="993"/>
      <c r="AU118" s="993"/>
      <c r="AV118" s="993"/>
      <c r="AW118" s="993"/>
      <c r="AX118" s="993"/>
      <c r="AY118" s="993"/>
      <c r="AZ118" s="993"/>
      <c r="BA118" s="993"/>
      <c r="BB118" s="993"/>
      <c r="BC118" s="993"/>
      <c r="BD118" s="993"/>
      <c r="BE118" s="993"/>
      <c r="BF118" s="993"/>
      <c r="BG118" s="993"/>
      <c r="BH118" s="993"/>
      <c r="BI118" s="993"/>
      <c r="BJ118" s="993"/>
      <c r="BK118" s="993"/>
      <c r="BL118" s="993"/>
      <c r="BM118" s="993"/>
      <c r="BN118" s="993"/>
      <c r="BO118" s="993"/>
      <c r="BP118" s="993"/>
      <c r="BQ118" s="993"/>
      <c r="BR118" s="993"/>
      <c r="BS118" s="993"/>
      <c r="BT118" s="993"/>
      <c r="BU118" s="993"/>
      <c r="BV118" s="993"/>
      <c r="BW118" s="993"/>
      <c r="BX118" s="993"/>
      <c r="BY118" s="993"/>
      <c r="BZ118" s="993"/>
      <c r="CA118" s="993"/>
      <c r="CB118" s="993"/>
      <c r="CC118" s="993"/>
      <c r="CD118" s="993"/>
      <c r="CE118" s="993"/>
      <c r="CF118" s="993"/>
      <c r="CG118" s="993"/>
      <c r="CH118" s="993"/>
      <c r="CI118" s="993"/>
      <c r="CJ118" s="993"/>
      <c r="CK118" s="993"/>
      <c r="CL118" s="993"/>
      <c r="CM118" s="993"/>
      <c r="CN118" s="993"/>
      <c r="CO118" s="993"/>
      <c r="CP118" s="993"/>
      <c r="CQ118" s="993"/>
      <c r="CR118" s="993"/>
      <c r="CS118" s="993"/>
      <c r="CT118" s="993"/>
      <c r="CU118" s="993"/>
      <c r="CV118" s="993"/>
      <c r="CW118" s="993"/>
      <c r="CX118" s="993"/>
      <c r="CY118" s="993"/>
      <c r="CZ118" s="993"/>
      <c r="DA118" s="993"/>
      <c r="DB118" s="993"/>
      <c r="DC118" s="993"/>
      <c r="DD118" s="993"/>
      <c r="DE118" s="993"/>
      <c r="DF118" s="993"/>
      <c r="DG118" s="993"/>
      <c r="DH118" s="993"/>
      <c r="DI118" s="993"/>
      <c r="DJ118" s="993"/>
      <c r="DK118" s="993"/>
      <c r="DL118" s="993"/>
      <c r="DM118" s="993"/>
      <c r="DN118" s="993"/>
      <c r="DO118" s="993"/>
      <c r="DP118" s="993"/>
      <c r="DQ118" s="993"/>
      <c r="DR118" s="993"/>
      <c r="DS118" s="993"/>
      <c r="DT118" s="993"/>
      <c r="DU118" s="993"/>
      <c r="DV118" s="993"/>
      <c r="DW118" s="993"/>
      <c r="DX118" s="993"/>
      <c r="DY118" s="993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  <c r="EK118" s="99"/>
      <c r="EL118" s="99"/>
      <c r="EM118" s="99"/>
      <c r="EN118" s="99"/>
      <c r="EO118" s="99"/>
      <c r="EP118" s="99"/>
      <c r="EQ118" s="99"/>
      <c r="ER118" s="99"/>
      <c r="ES118" s="99"/>
      <c r="ET118" s="99"/>
      <c r="EU118" s="99"/>
      <c r="EV118" s="99"/>
      <c r="EW118" s="99"/>
      <c r="EX118" s="99"/>
      <c r="EY118" s="99"/>
      <c r="EZ118" s="99"/>
      <c r="FA118" s="99"/>
      <c r="FB118" s="99"/>
      <c r="FC118" s="99"/>
      <c r="FD118" s="99"/>
      <c r="FE118" s="99"/>
      <c r="FF118" s="99"/>
      <c r="FG118" s="99"/>
      <c r="FH118" s="99"/>
      <c r="FI118" s="99"/>
      <c r="FJ118" s="99"/>
      <c r="FK118" s="99"/>
      <c r="FL118" s="99"/>
      <c r="FM118" s="99"/>
      <c r="FN118" s="99"/>
      <c r="FO118" s="99"/>
      <c r="FP118" s="99"/>
      <c r="FQ118" s="99"/>
      <c r="FR118" s="99"/>
      <c r="FS118" s="99"/>
      <c r="FT118" s="99"/>
      <c r="FU118" s="99"/>
      <c r="FV118" s="99"/>
      <c r="FW118" s="99"/>
      <c r="FX118" s="99"/>
      <c r="FY118" s="99"/>
      <c r="FZ118" s="99"/>
      <c r="GA118" s="99"/>
      <c r="GB118" s="99"/>
      <c r="GC118" s="99"/>
      <c r="GD118" s="99"/>
      <c r="GE118" s="99"/>
      <c r="GF118" s="99"/>
      <c r="GG118" s="99"/>
      <c r="GH118" s="99"/>
      <c r="GI118" s="99"/>
      <c r="GJ118" s="99"/>
      <c r="GK118" s="99"/>
      <c r="GL118" s="99"/>
      <c r="GM118" s="99"/>
      <c r="GN118" s="99"/>
      <c r="GO118" s="99"/>
      <c r="GP118" s="99"/>
      <c r="GQ118" s="99"/>
      <c r="GR118" s="99"/>
      <c r="GS118" s="99"/>
      <c r="GT118" s="99"/>
      <c r="GU118" s="99"/>
      <c r="GV118" s="99"/>
      <c r="GW118" s="99"/>
      <c r="GX118" s="99"/>
      <c r="GY118" s="99"/>
      <c r="GZ118" s="99"/>
      <c r="HA118" s="99"/>
      <c r="HB118" s="99"/>
      <c r="HC118" s="99"/>
      <c r="HD118" s="99"/>
      <c r="HE118" s="99"/>
      <c r="HF118" s="99"/>
      <c r="HG118" s="99"/>
      <c r="HH118" s="99"/>
      <c r="HI118" s="99"/>
      <c r="HJ118" s="99"/>
      <c r="HK118" s="99"/>
      <c r="HL118" s="99"/>
      <c r="HM118" s="99"/>
      <c r="HN118" s="99"/>
      <c r="HO118" s="99"/>
      <c r="HP118" s="99"/>
      <c r="HQ118" s="99"/>
      <c r="HR118" s="99"/>
      <c r="HS118" s="99"/>
      <c r="HT118" s="99"/>
      <c r="HU118" s="99"/>
      <c r="HV118" s="99"/>
      <c r="HW118" s="99"/>
      <c r="HX118" s="99"/>
      <c r="HY118" s="99"/>
      <c r="HZ118" s="99"/>
      <c r="IA118" s="99"/>
      <c r="IB118" s="99"/>
      <c r="IC118" s="99"/>
      <c r="ID118" s="99"/>
      <c r="IE118" s="99"/>
      <c r="IF118" s="99"/>
      <c r="IG118" s="99"/>
      <c r="IH118" s="99"/>
      <c r="II118" s="99"/>
      <c r="IJ118" s="99"/>
      <c r="IK118" s="99"/>
      <c r="IL118" s="99"/>
      <c r="IM118" s="99"/>
      <c r="IN118" s="99"/>
      <c r="IO118" s="99"/>
      <c r="IP118" s="99"/>
      <c r="IQ118" s="99"/>
      <c r="IR118" s="99"/>
      <c r="IS118" s="99"/>
      <c r="IT118" s="99"/>
      <c r="IU118" s="99"/>
      <c r="IV118" s="99"/>
      <c r="IW118" s="99"/>
      <c r="IX118" s="99"/>
      <c r="IY118" s="99"/>
      <c r="IZ118" s="99"/>
      <c r="JA118" s="99"/>
      <c r="JB118" s="99"/>
      <c r="JC118" s="99"/>
      <c r="JD118" s="99"/>
      <c r="JE118" s="99"/>
      <c r="JF118" s="99"/>
      <c r="JG118" s="99"/>
      <c r="JH118" s="99"/>
      <c r="JI118" s="99"/>
      <c r="JJ118" s="99"/>
      <c r="JK118" s="99"/>
      <c r="JL118" s="99"/>
      <c r="JM118" s="99"/>
      <c r="JN118" s="99"/>
      <c r="JO118" s="99"/>
      <c r="JP118" s="99"/>
      <c r="JQ118" s="99"/>
      <c r="JR118" s="99"/>
      <c r="JS118" s="99"/>
      <c r="JT118" s="99"/>
      <c r="JU118" s="99"/>
      <c r="JV118" s="99"/>
      <c r="JW118" s="99"/>
      <c r="JX118" s="99"/>
      <c r="JY118" s="99"/>
      <c r="JZ118" s="99"/>
      <c r="KA118" s="99"/>
      <c r="KB118" s="99"/>
      <c r="KC118" s="99"/>
      <c r="KD118" s="99"/>
      <c r="KE118" s="99"/>
      <c r="KF118" s="99"/>
      <c r="KG118" s="99"/>
      <c r="KH118" s="99"/>
      <c r="KI118" s="99"/>
      <c r="KJ118" s="99"/>
      <c r="KK118" s="99"/>
      <c r="KL118" s="99"/>
      <c r="KM118" s="99"/>
      <c r="KN118" s="99"/>
      <c r="KO118" s="99"/>
      <c r="KP118" s="99"/>
      <c r="KQ118" s="99"/>
      <c r="KR118" s="99"/>
      <c r="KS118" s="99"/>
      <c r="KT118" s="99"/>
      <c r="KU118" s="99"/>
      <c r="KV118" s="99"/>
      <c r="KW118" s="99"/>
      <c r="KX118" s="99"/>
      <c r="KY118" s="99"/>
      <c r="KZ118" s="99"/>
      <c r="LA118" s="99"/>
      <c r="LB118" s="99"/>
      <c r="LC118" s="99"/>
      <c r="LD118" s="99"/>
      <c r="LE118" s="99"/>
      <c r="LF118" s="99"/>
      <c r="LG118" s="99"/>
      <c r="LH118" s="99"/>
      <c r="LI118" s="99"/>
      <c r="LJ118" s="99"/>
      <c r="LK118" s="99"/>
      <c r="LL118" s="99"/>
      <c r="LM118" s="99"/>
      <c r="LN118" s="99"/>
      <c r="LO118" s="99"/>
      <c r="LP118" s="99"/>
      <c r="LQ118" s="99"/>
      <c r="LR118" s="99"/>
      <c r="LS118" s="99"/>
      <c r="LT118" s="99"/>
      <c r="LU118" s="99"/>
      <c r="LV118" s="99"/>
      <c r="LW118" s="99"/>
      <c r="LX118" s="99"/>
      <c r="LY118" s="99"/>
      <c r="LZ118" s="99"/>
      <c r="MA118" s="99"/>
      <c r="MB118" s="99"/>
      <c r="MC118" s="99"/>
      <c r="MD118" s="99"/>
      <c r="ME118" s="99"/>
      <c r="MF118" s="99"/>
      <c r="MG118" s="99"/>
      <c r="MH118" s="99"/>
      <c r="MI118" s="99"/>
      <c r="MJ118" s="99"/>
      <c r="MK118" s="99"/>
      <c r="ML118" s="99"/>
      <c r="MM118" s="99"/>
      <c r="MN118" s="99"/>
      <c r="MO118" s="99"/>
      <c r="MP118" s="99"/>
      <c r="MQ118" s="99"/>
      <c r="MR118" s="99"/>
    </row>
    <row r="119" spans="1:356" ht="18.75">
      <c r="A119" s="101" t="s">
        <v>66</v>
      </c>
      <c r="B119" s="24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102"/>
      <c r="T119" s="102"/>
      <c r="U119" s="61"/>
      <c r="V119" s="61"/>
      <c r="W119" s="61"/>
      <c r="X119" s="61"/>
      <c r="Y119" s="19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96"/>
      <c r="AN119" s="26"/>
      <c r="AO119" s="26"/>
      <c r="AP119" s="26"/>
      <c r="AQ119" s="26"/>
      <c r="AR119" s="26"/>
      <c r="AS119" s="26"/>
      <c r="AT119" s="26"/>
      <c r="AU119" s="27"/>
      <c r="AV119" s="27"/>
      <c r="AW119" s="27"/>
      <c r="AX119" s="27"/>
      <c r="AY119" s="27"/>
      <c r="AZ119" s="36"/>
      <c r="BA119" s="12"/>
      <c r="BB119" s="103"/>
      <c r="BC119" s="12"/>
      <c r="BD119" s="12"/>
      <c r="BE119" s="12"/>
      <c r="BF119" s="12"/>
      <c r="BG119" s="104"/>
      <c r="BH119" s="104"/>
      <c r="BI119" s="104"/>
      <c r="BJ119" s="104"/>
      <c r="BK119" s="105"/>
      <c r="BL119" s="105"/>
      <c r="BM119" s="105"/>
      <c r="BN119" s="105"/>
      <c r="BO119" s="12"/>
      <c r="BP119" s="12"/>
      <c r="BQ119" s="12"/>
      <c r="BR119" s="12"/>
      <c r="BS119" s="12"/>
      <c r="BT119" s="12"/>
      <c r="BU119" s="104"/>
      <c r="BV119" s="104"/>
      <c r="BW119" s="104"/>
      <c r="BX119" s="104"/>
      <c r="BY119" s="105"/>
      <c r="BZ119" s="105"/>
      <c r="CA119" s="105"/>
      <c r="CB119" s="105"/>
      <c r="CC119" s="12"/>
      <c r="CD119" s="106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36"/>
      <c r="CV119" s="12"/>
      <c r="CW119" s="103"/>
      <c r="CX119" s="12"/>
      <c r="CY119" s="12"/>
      <c r="CZ119" s="12"/>
      <c r="DA119" s="12"/>
      <c r="DB119" s="104"/>
      <c r="DC119" s="104"/>
      <c r="DD119" s="104"/>
      <c r="DE119" s="104"/>
      <c r="DF119" s="105"/>
      <c r="DG119" s="105"/>
      <c r="DH119" s="105"/>
      <c r="DI119" s="105"/>
      <c r="DJ119" s="12"/>
      <c r="DK119" s="106"/>
      <c r="DL119" s="12"/>
      <c r="DM119" s="12"/>
      <c r="DN119" s="12"/>
      <c r="DO119" s="12"/>
      <c r="DP119" s="104"/>
      <c r="DQ119" s="104"/>
      <c r="DR119" s="104"/>
      <c r="DS119" s="104"/>
      <c r="DT119" s="105"/>
      <c r="DU119" s="105"/>
      <c r="DV119" s="105"/>
      <c r="DW119" s="105"/>
      <c r="DX119" s="19"/>
      <c r="DY119" s="107"/>
    </row>
    <row r="120" spans="1:356" s="2" customFormat="1">
      <c r="A120" s="16" t="s">
        <v>9</v>
      </c>
      <c r="B120" s="60" t="s">
        <v>150</v>
      </c>
      <c r="C120" s="27">
        <v>15850.4</v>
      </c>
      <c r="D120" s="27">
        <v>16549.560000000001</v>
      </c>
      <c r="E120" s="27">
        <f>D120</f>
        <v>16549.560000000001</v>
      </c>
      <c r="F120" s="27">
        <v>17459.84</v>
      </c>
      <c r="G120" s="27">
        <f>F120</f>
        <v>17459.84</v>
      </c>
      <c r="H120" s="27">
        <v>18281.939999999999</v>
      </c>
      <c r="I120" s="27" t="s">
        <v>146</v>
      </c>
      <c r="J120" s="27" t="s">
        <v>146</v>
      </c>
      <c r="K120" s="27">
        <f t="shared" ref="K120:P120" si="59">C120*1.18</f>
        <v>18703.471999999998</v>
      </c>
      <c r="L120" s="27">
        <f t="shared" si="59"/>
        <v>19528.480800000001</v>
      </c>
      <c r="M120" s="27">
        <f t="shared" si="59"/>
        <v>19528.480800000001</v>
      </c>
      <c r="N120" s="27">
        <f t="shared" si="59"/>
        <v>20602.611199999999</v>
      </c>
      <c r="O120" s="27">
        <f t="shared" si="59"/>
        <v>20602.611199999999</v>
      </c>
      <c r="P120" s="27">
        <f t="shared" si="59"/>
        <v>21572.689199999997</v>
      </c>
      <c r="Q120" s="27" t="s">
        <v>146</v>
      </c>
      <c r="R120" s="27" t="s">
        <v>146</v>
      </c>
      <c r="S120" s="109" t="s">
        <v>364</v>
      </c>
      <c r="T120" s="109"/>
      <c r="U120" s="27">
        <v>2536</v>
      </c>
      <c r="V120" s="27">
        <v>2716</v>
      </c>
      <c r="W120" s="27">
        <f>U120</f>
        <v>2536</v>
      </c>
      <c r="X120" s="27">
        <f>V120</f>
        <v>2716</v>
      </c>
      <c r="Y120" s="110" t="s">
        <v>364</v>
      </c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111"/>
      <c r="AN120" s="27">
        <v>154.38</v>
      </c>
      <c r="AO120" s="27">
        <v>156.08000000000001</v>
      </c>
      <c r="AP120" s="27">
        <f>AO120</f>
        <v>156.08000000000001</v>
      </c>
      <c r="AQ120" s="27">
        <v>160.38</v>
      </c>
      <c r="AR120" s="27">
        <f>AQ120</f>
        <v>160.38</v>
      </c>
      <c r="AS120" s="27">
        <v>166.38</v>
      </c>
      <c r="AT120" s="27">
        <v>97</v>
      </c>
      <c r="AU120" s="27">
        <v>97</v>
      </c>
      <c r="AV120" s="27">
        <v>97</v>
      </c>
      <c r="AW120" s="27">
        <v>102.82</v>
      </c>
      <c r="AX120" s="27">
        <v>102.82</v>
      </c>
      <c r="AY120" s="27">
        <v>109</v>
      </c>
      <c r="AZ120" s="110" t="str">
        <f>AZ122</f>
        <v>26.11.2015 № 298</v>
      </c>
      <c r="BA120" s="12"/>
      <c r="BB120" s="103"/>
      <c r="BC120" s="27">
        <v>15850.4</v>
      </c>
      <c r="BD120" s="27">
        <v>154.38</v>
      </c>
      <c r="BE120" s="27">
        <v>2536</v>
      </c>
      <c r="BF120" s="27">
        <v>97</v>
      </c>
      <c r="BG120" s="115"/>
      <c r="BH120" s="115"/>
      <c r="BI120" s="115"/>
      <c r="BJ120" s="115"/>
      <c r="BK120" s="116"/>
      <c r="BL120" s="116"/>
      <c r="BM120" s="116"/>
      <c r="BN120" s="116"/>
      <c r="BO120" s="110" t="s">
        <v>364</v>
      </c>
      <c r="BP120" s="27"/>
      <c r="BQ120" s="27">
        <v>16549.560000000001</v>
      </c>
      <c r="BR120" s="27">
        <v>156.08000000000001</v>
      </c>
      <c r="BS120" s="27">
        <v>2716</v>
      </c>
      <c r="BT120" s="27">
        <v>97</v>
      </c>
      <c r="BU120" s="115"/>
      <c r="BV120" s="115"/>
      <c r="BW120" s="115"/>
      <c r="BX120" s="115"/>
      <c r="BY120" s="116"/>
      <c r="BZ120" s="116"/>
      <c r="CA120" s="116"/>
      <c r="CB120" s="116"/>
      <c r="CC120" s="110" t="s">
        <v>364</v>
      </c>
      <c r="CD120" s="118"/>
      <c r="CE120" s="27">
        <v>16549.560000000001</v>
      </c>
      <c r="CF120" s="27">
        <v>156.08000000000001</v>
      </c>
      <c r="CG120" s="27" t="s">
        <v>146</v>
      </c>
      <c r="CH120" s="27">
        <v>97</v>
      </c>
      <c r="CI120" s="27">
        <v>17459.84</v>
      </c>
      <c r="CJ120" s="27">
        <v>160.38</v>
      </c>
      <c r="CK120" s="27" t="s">
        <v>146</v>
      </c>
      <c r="CL120" s="27">
        <v>102.82</v>
      </c>
      <c r="CM120" s="27">
        <v>17459.84</v>
      </c>
      <c r="CN120" s="27">
        <v>160.38</v>
      </c>
      <c r="CO120" s="27" t="s">
        <v>146</v>
      </c>
      <c r="CP120" s="27">
        <v>102.82</v>
      </c>
      <c r="CQ120" s="27">
        <v>18281.439999999999</v>
      </c>
      <c r="CR120" s="27">
        <v>166.38</v>
      </c>
      <c r="CS120" s="27" t="s">
        <v>146</v>
      </c>
      <c r="CT120" s="27">
        <v>109</v>
      </c>
      <c r="CU120" s="110" t="str">
        <f>CU122</f>
        <v>26.11.2015 № 298</v>
      </c>
      <c r="CV120" s="12"/>
      <c r="CW120" s="103"/>
      <c r="CX120" s="12"/>
      <c r="CY120" s="12"/>
      <c r="CZ120" s="12"/>
      <c r="DA120" s="12"/>
      <c r="DB120" s="104"/>
      <c r="DC120" s="104"/>
      <c r="DD120" s="104"/>
      <c r="DE120" s="104"/>
      <c r="DF120" s="105"/>
      <c r="DG120" s="105"/>
      <c r="DH120" s="105"/>
      <c r="DI120" s="105"/>
      <c r="DJ120" s="12"/>
      <c r="DK120" s="106"/>
      <c r="DL120" s="12"/>
      <c r="DM120" s="12"/>
      <c r="DN120" s="12"/>
      <c r="DO120" s="12"/>
      <c r="DP120" s="104"/>
      <c r="DQ120" s="104"/>
      <c r="DR120" s="104"/>
      <c r="DS120" s="104"/>
      <c r="DT120" s="105"/>
      <c r="DU120" s="105"/>
      <c r="DV120" s="105"/>
      <c r="DW120" s="105"/>
      <c r="DX120" s="36"/>
      <c r="DY120" s="106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  <c r="KJ120" s="53"/>
      <c r="KK120" s="53"/>
      <c r="KL120" s="53"/>
      <c r="KM120" s="53"/>
      <c r="KN120" s="53"/>
      <c r="KO120" s="53"/>
      <c r="KP120" s="53"/>
      <c r="KQ120" s="53"/>
      <c r="KR120" s="53"/>
      <c r="KS120" s="53"/>
      <c r="KT120" s="53"/>
      <c r="KU120" s="53"/>
      <c r="KV120" s="53"/>
      <c r="KW120" s="53"/>
      <c r="KX120" s="53"/>
      <c r="KY120" s="53"/>
      <c r="KZ120" s="53"/>
      <c r="LA120" s="53"/>
      <c r="LB120" s="53"/>
      <c r="LC120" s="53"/>
      <c r="LD120" s="53"/>
      <c r="LE120" s="53"/>
      <c r="LF120" s="53"/>
      <c r="LG120" s="53"/>
      <c r="LH120" s="53"/>
      <c r="LI120" s="53"/>
      <c r="LJ120" s="53"/>
      <c r="LK120" s="53"/>
      <c r="LL120" s="53"/>
      <c r="LM120" s="53"/>
      <c r="LN120" s="53"/>
      <c r="LO120" s="53"/>
      <c r="LP120" s="53"/>
      <c r="LQ120" s="53"/>
      <c r="LR120" s="53"/>
      <c r="LS120" s="53"/>
      <c r="LT120" s="53"/>
      <c r="LU120" s="53"/>
      <c r="LV120" s="53"/>
      <c r="LW120" s="53"/>
      <c r="LX120" s="53"/>
      <c r="LY120" s="53"/>
      <c r="LZ120" s="53"/>
      <c r="MA120" s="53"/>
      <c r="MB120" s="53"/>
      <c r="MC120" s="53"/>
      <c r="MD120" s="53"/>
      <c r="ME120" s="53"/>
      <c r="MF120" s="53"/>
      <c r="MG120" s="53"/>
      <c r="MH120" s="53"/>
      <c r="MI120" s="53"/>
      <c r="MJ120" s="53"/>
      <c r="MK120" s="53"/>
      <c r="ML120" s="53"/>
      <c r="MM120" s="53"/>
      <c r="MN120" s="53"/>
      <c r="MO120" s="53"/>
      <c r="MP120" s="53"/>
      <c r="MQ120" s="53"/>
      <c r="MR120" s="53"/>
    </row>
    <row r="121" spans="1:356" s="2" customFormat="1" ht="18.75">
      <c r="A121" s="122" t="s">
        <v>67</v>
      </c>
      <c r="B121" s="2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109"/>
      <c r="T121" s="109"/>
      <c r="U121" s="27"/>
      <c r="V121" s="27"/>
      <c r="W121" s="27"/>
      <c r="X121" s="27"/>
      <c r="Y121" s="110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111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36"/>
      <c r="BA121" s="12"/>
      <c r="BB121" s="103"/>
      <c r="BC121" s="27"/>
      <c r="BD121" s="27"/>
      <c r="BE121" s="27"/>
      <c r="BF121" s="27"/>
      <c r="BG121" s="115"/>
      <c r="BH121" s="115"/>
      <c r="BI121" s="115"/>
      <c r="BJ121" s="115"/>
      <c r="BK121" s="116"/>
      <c r="BL121" s="116"/>
      <c r="BM121" s="116"/>
      <c r="BN121" s="116"/>
      <c r="BO121" s="36"/>
      <c r="BP121" s="27"/>
      <c r="BQ121" s="27"/>
      <c r="BR121" s="27"/>
      <c r="BS121" s="27"/>
      <c r="BT121" s="27"/>
      <c r="BU121" s="115"/>
      <c r="BV121" s="115"/>
      <c r="BW121" s="115"/>
      <c r="BX121" s="115"/>
      <c r="BY121" s="116"/>
      <c r="BZ121" s="116"/>
      <c r="CA121" s="116"/>
      <c r="CB121" s="116"/>
      <c r="CC121" s="36"/>
      <c r="CD121" s="118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36"/>
      <c r="CV121" s="12"/>
      <c r="CW121" s="103"/>
      <c r="CX121" s="12"/>
      <c r="CY121" s="12"/>
      <c r="CZ121" s="12"/>
      <c r="DA121" s="12"/>
      <c r="DB121" s="104"/>
      <c r="DC121" s="104"/>
      <c r="DD121" s="104"/>
      <c r="DE121" s="104"/>
      <c r="DF121" s="105"/>
      <c r="DG121" s="105"/>
      <c r="DH121" s="105"/>
      <c r="DI121" s="105"/>
      <c r="DJ121" s="12"/>
      <c r="DK121" s="106"/>
      <c r="DL121" s="12"/>
      <c r="DM121" s="12"/>
      <c r="DN121" s="12"/>
      <c r="DO121" s="12"/>
      <c r="DP121" s="104"/>
      <c r="DQ121" s="104"/>
      <c r="DR121" s="104"/>
      <c r="DS121" s="104"/>
      <c r="DT121" s="105"/>
      <c r="DU121" s="105"/>
      <c r="DV121" s="105"/>
      <c r="DW121" s="105"/>
      <c r="DX121" s="36"/>
      <c r="DY121" s="106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  <c r="MG121" s="53"/>
      <c r="MH121" s="53"/>
      <c r="MI121" s="53"/>
      <c r="MJ121" s="53"/>
      <c r="MK121" s="53"/>
      <c r="ML121" s="53"/>
      <c r="MM121" s="53"/>
      <c r="MN121" s="53"/>
      <c r="MO121" s="53"/>
      <c r="MP121" s="53"/>
      <c r="MQ121" s="53"/>
      <c r="MR121" s="53"/>
    </row>
    <row r="122" spans="1:356" s="2" customFormat="1">
      <c r="A122" s="25" t="s">
        <v>9</v>
      </c>
      <c r="B122" s="60" t="s">
        <v>150</v>
      </c>
      <c r="C122" s="27">
        <f>C120</f>
        <v>15850.4</v>
      </c>
      <c r="D122" s="27">
        <f t="shared" ref="D122:S122" si="60">D120</f>
        <v>16549.560000000001</v>
      </c>
      <c r="E122" s="27">
        <f t="shared" si="60"/>
        <v>16549.560000000001</v>
      </c>
      <c r="F122" s="27">
        <f t="shared" si="60"/>
        <v>17459.84</v>
      </c>
      <c r="G122" s="27">
        <f t="shared" si="60"/>
        <v>17459.84</v>
      </c>
      <c r="H122" s="27">
        <f t="shared" si="60"/>
        <v>18281.939999999999</v>
      </c>
      <c r="I122" s="27" t="str">
        <f t="shared" si="60"/>
        <v>-</v>
      </c>
      <c r="J122" s="27" t="str">
        <f t="shared" si="60"/>
        <v>-</v>
      </c>
      <c r="K122" s="27">
        <f t="shared" si="60"/>
        <v>18703.471999999998</v>
      </c>
      <c r="L122" s="27">
        <f t="shared" si="60"/>
        <v>19528.480800000001</v>
      </c>
      <c r="M122" s="27">
        <f t="shared" si="60"/>
        <v>19528.480800000001</v>
      </c>
      <c r="N122" s="27">
        <f t="shared" si="60"/>
        <v>20602.611199999999</v>
      </c>
      <c r="O122" s="27">
        <f t="shared" si="60"/>
        <v>20602.611199999999</v>
      </c>
      <c r="P122" s="27">
        <f t="shared" si="60"/>
        <v>21572.689199999997</v>
      </c>
      <c r="Q122" s="27" t="str">
        <f t="shared" si="60"/>
        <v>-</v>
      </c>
      <c r="R122" s="27" t="str">
        <f t="shared" si="60"/>
        <v>-</v>
      </c>
      <c r="S122" s="110" t="str">
        <f t="shared" si="60"/>
        <v>26.11.2015 № 298</v>
      </c>
      <c r="T122" s="109"/>
      <c r="U122" s="27">
        <v>2422</v>
      </c>
      <c r="V122" s="27">
        <v>2575</v>
      </c>
      <c r="W122" s="27">
        <f>U122</f>
        <v>2422</v>
      </c>
      <c r="X122" s="27">
        <f>V122</f>
        <v>2575</v>
      </c>
      <c r="Y122" s="110" t="str">
        <f>S122</f>
        <v>26.11.2015 № 298</v>
      </c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111"/>
      <c r="AN122" s="27">
        <v>124.7</v>
      </c>
      <c r="AO122" s="27">
        <v>132.76</v>
      </c>
      <c r="AP122" s="27">
        <f>AO122</f>
        <v>132.76</v>
      </c>
      <c r="AQ122" s="27">
        <v>140.08000000000001</v>
      </c>
      <c r="AR122" s="27">
        <f>AQ122</f>
        <v>140.08000000000001</v>
      </c>
      <c r="AS122" s="27">
        <v>150.5</v>
      </c>
      <c r="AT122" s="27">
        <v>95</v>
      </c>
      <c r="AU122" s="27">
        <v>95</v>
      </c>
      <c r="AV122" s="27">
        <v>95</v>
      </c>
      <c r="AW122" s="27">
        <v>100.7</v>
      </c>
      <c r="AX122" s="27">
        <v>100.7</v>
      </c>
      <c r="AY122" s="27">
        <v>106.74</v>
      </c>
      <c r="AZ122" s="110" t="str">
        <f>Y122</f>
        <v>26.11.2015 № 298</v>
      </c>
      <c r="BA122" s="12"/>
      <c r="BB122" s="103"/>
      <c r="BC122" s="27">
        <v>15850.4</v>
      </c>
      <c r="BD122" s="27">
        <v>124.7</v>
      </c>
      <c r="BE122" s="27">
        <v>2422</v>
      </c>
      <c r="BF122" s="27">
        <v>95</v>
      </c>
      <c r="BG122" s="115"/>
      <c r="BH122" s="115"/>
      <c r="BI122" s="115"/>
      <c r="BJ122" s="115"/>
      <c r="BK122" s="116"/>
      <c r="BL122" s="116"/>
      <c r="BM122" s="116"/>
      <c r="BN122" s="116"/>
      <c r="BO122" s="110" t="s">
        <v>364</v>
      </c>
      <c r="BP122" s="27"/>
      <c r="BQ122" s="27">
        <v>16549.560000000001</v>
      </c>
      <c r="BR122" s="27">
        <v>132.76</v>
      </c>
      <c r="BS122" s="27">
        <v>2575</v>
      </c>
      <c r="BT122" s="27">
        <v>95</v>
      </c>
      <c r="BU122" s="115"/>
      <c r="BV122" s="115"/>
      <c r="BW122" s="115"/>
      <c r="BX122" s="115"/>
      <c r="BY122" s="116"/>
      <c r="BZ122" s="116"/>
      <c r="CA122" s="116"/>
      <c r="CB122" s="116"/>
      <c r="CC122" s="110" t="s">
        <v>364</v>
      </c>
      <c r="CD122" s="118"/>
      <c r="CE122" s="27">
        <v>16549.560000000001</v>
      </c>
      <c r="CF122" s="27">
        <v>132.76</v>
      </c>
      <c r="CG122" s="27" t="s">
        <v>146</v>
      </c>
      <c r="CH122" s="27">
        <v>95</v>
      </c>
      <c r="CI122" s="27">
        <v>17459.84</v>
      </c>
      <c r="CJ122" s="27">
        <v>140.08000000000001</v>
      </c>
      <c r="CK122" s="27" t="s">
        <v>146</v>
      </c>
      <c r="CL122" s="27">
        <v>100.7</v>
      </c>
      <c r="CM122" s="27">
        <v>17459.84</v>
      </c>
      <c r="CN122" s="27">
        <v>140.08000000000001</v>
      </c>
      <c r="CO122" s="27" t="s">
        <v>146</v>
      </c>
      <c r="CP122" s="27">
        <v>100.7</v>
      </c>
      <c r="CQ122" s="27">
        <v>18281.439999999999</v>
      </c>
      <c r="CR122" s="27">
        <v>150.5</v>
      </c>
      <c r="CS122" s="27" t="s">
        <v>146</v>
      </c>
      <c r="CT122" s="27">
        <v>106.74</v>
      </c>
      <c r="CU122" s="110" t="str">
        <f>AZ122</f>
        <v>26.11.2015 № 298</v>
      </c>
      <c r="CV122" s="12"/>
      <c r="CW122" s="103"/>
      <c r="CX122" s="12"/>
      <c r="CY122" s="12"/>
      <c r="CZ122" s="12"/>
      <c r="DA122" s="12"/>
      <c r="DB122" s="104"/>
      <c r="DC122" s="104"/>
      <c r="DD122" s="104"/>
      <c r="DE122" s="104"/>
      <c r="DF122" s="105"/>
      <c r="DG122" s="105"/>
      <c r="DH122" s="105"/>
      <c r="DI122" s="105"/>
      <c r="DJ122" s="12"/>
      <c r="DK122" s="106"/>
      <c r="DL122" s="12"/>
      <c r="DM122" s="12"/>
      <c r="DN122" s="12"/>
      <c r="DO122" s="12"/>
      <c r="DP122" s="104"/>
      <c r="DQ122" s="104"/>
      <c r="DR122" s="104"/>
      <c r="DS122" s="104"/>
      <c r="DT122" s="105"/>
      <c r="DU122" s="105"/>
      <c r="DV122" s="105"/>
      <c r="DW122" s="105"/>
      <c r="DX122" s="36"/>
      <c r="DY122" s="106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T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  <c r="MG122" s="53"/>
      <c r="MH122" s="53"/>
      <c r="MI122" s="53"/>
      <c r="MJ122" s="53"/>
      <c r="MK122" s="53"/>
      <c r="ML122" s="53"/>
      <c r="MM122" s="53"/>
      <c r="MN122" s="53"/>
      <c r="MO122" s="53"/>
      <c r="MP122" s="53"/>
      <c r="MQ122" s="53"/>
      <c r="MR122" s="53"/>
    </row>
    <row r="123" spans="1:356" s="2" customFormat="1" ht="18.75">
      <c r="A123" s="122" t="s">
        <v>68</v>
      </c>
      <c r="B123" s="2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110"/>
      <c r="T123" s="109"/>
      <c r="U123" s="27"/>
      <c r="V123" s="27"/>
      <c r="W123" s="27"/>
      <c r="X123" s="27"/>
      <c r="Y123" s="110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111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36"/>
      <c r="BA123" s="12"/>
      <c r="BB123" s="103"/>
      <c r="BC123" s="27"/>
      <c r="BD123" s="27"/>
      <c r="BE123" s="27"/>
      <c r="BF123" s="27"/>
      <c r="BG123" s="115"/>
      <c r="BH123" s="115"/>
      <c r="BI123" s="115"/>
      <c r="BJ123" s="115"/>
      <c r="BK123" s="116"/>
      <c r="BL123" s="116"/>
      <c r="BM123" s="116"/>
      <c r="BN123" s="116"/>
      <c r="BO123" s="36"/>
      <c r="BP123" s="27"/>
      <c r="BQ123" s="27"/>
      <c r="BR123" s="27"/>
      <c r="BS123" s="27"/>
      <c r="BT123" s="27"/>
      <c r="BU123" s="115"/>
      <c r="BV123" s="115"/>
      <c r="BW123" s="115"/>
      <c r="BX123" s="115"/>
      <c r="BY123" s="116"/>
      <c r="BZ123" s="116"/>
      <c r="CA123" s="116"/>
      <c r="CB123" s="116"/>
      <c r="CC123" s="36"/>
      <c r="CD123" s="118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12"/>
      <c r="CQ123" s="27"/>
      <c r="CR123" s="27"/>
      <c r="CS123" s="27"/>
      <c r="CT123" s="27"/>
      <c r="CU123" s="36"/>
      <c r="CV123" s="12"/>
      <c r="CW123" s="103"/>
      <c r="CX123" s="12"/>
      <c r="CY123" s="12"/>
      <c r="CZ123" s="12"/>
      <c r="DA123" s="12"/>
      <c r="DB123" s="104"/>
      <c r="DC123" s="104"/>
      <c r="DD123" s="104"/>
      <c r="DE123" s="104"/>
      <c r="DF123" s="105"/>
      <c r="DG123" s="105"/>
      <c r="DH123" s="105"/>
      <c r="DI123" s="105"/>
      <c r="DJ123" s="12"/>
      <c r="DK123" s="106"/>
      <c r="DL123" s="12"/>
      <c r="DM123" s="12"/>
      <c r="DN123" s="12"/>
      <c r="DO123" s="12"/>
      <c r="DP123" s="104"/>
      <c r="DQ123" s="104"/>
      <c r="DR123" s="104"/>
      <c r="DS123" s="104"/>
      <c r="DT123" s="105"/>
      <c r="DU123" s="105"/>
      <c r="DV123" s="105"/>
      <c r="DW123" s="105"/>
      <c r="DX123" s="36"/>
      <c r="DY123" s="106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  <c r="KJ123" s="53"/>
      <c r="KK123" s="53"/>
      <c r="KL123" s="53"/>
      <c r="KM123" s="53"/>
      <c r="KN123" s="53"/>
      <c r="KO123" s="53"/>
      <c r="KP123" s="53"/>
      <c r="KQ123" s="53"/>
      <c r="KR123" s="53"/>
      <c r="KS123" s="53"/>
      <c r="KT123" s="53"/>
      <c r="KU123" s="53"/>
      <c r="KV123" s="53"/>
      <c r="KW123" s="53"/>
      <c r="KX123" s="53"/>
      <c r="KY123" s="53"/>
      <c r="KZ123" s="53"/>
      <c r="LA123" s="53"/>
      <c r="LB123" s="53"/>
      <c r="LC123" s="53"/>
      <c r="LD123" s="53"/>
      <c r="LE123" s="53"/>
      <c r="LF123" s="53"/>
      <c r="LG123" s="53"/>
      <c r="LH123" s="53"/>
      <c r="LI123" s="53"/>
      <c r="LJ123" s="53"/>
      <c r="LK123" s="53"/>
      <c r="LL123" s="53"/>
      <c r="LM123" s="53"/>
      <c r="LN123" s="53"/>
      <c r="LO123" s="53"/>
      <c r="LP123" s="53"/>
      <c r="LQ123" s="53"/>
      <c r="LR123" s="53"/>
      <c r="LS123" s="53"/>
      <c r="LT123" s="53"/>
      <c r="LU123" s="53"/>
      <c r="LV123" s="53"/>
      <c r="LW123" s="53"/>
      <c r="LX123" s="53"/>
      <c r="LY123" s="53"/>
      <c r="LZ123" s="53"/>
      <c r="MA123" s="53"/>
      <c r="MB123" s="53"/>
      <c r="MC123" s="53"/>
      <c r="MD123" s="53"/>
      <c r="ME123" s="53"/>
      <c r="MF123" s="53"/>
      <c r="MG123" s="53"/>
      <c r="MH123" s="53"/>
      <c r="MI123" s="53"/>
      <c r="MJ123" s="53"/>
      <c r="MK123" s="53"/>
      <c r="ML123" s="53"/>
      <c r="MM123" s="53"/>
      <c r="MN123" s="53"/>
      <c r="MO123" s="53"/>
      <c r="MP123" s="53"/>
      <c r="MQ123" s="53"/>
      <c r="MR123" s="53"/>
    </row>
    <row r="124" spans="1:356" s="2" customFormat="1">
      <c r="A124" s="25" t="s">
        <v>9</v>
      </c>
      <c r="B124" s="60" t="s">
        <v>150</v>
      </c>
      <c r="C124" s="27">
        <f>C120</f>
        <v>15850.4</v>
      </c>
      <c r="D124" s="27">
        <f t="shared" ref="D124:S124" si="61">D120</f>
        <v>16549.560000000001</v>
      </c>
      <c r="E124" s="27">
        <f t="shared" si="61"/>
        <v>16549.560000000001</v>
      </c>
      <c r="F124" s="27">
        <f t="shared" si="61"/>
        <v>17459.84</v>
      </c>
      <c r="G124" s="27">
        <f t="shared" si="61"/>
        <v>17459.84</v>
      </c>
      <c r="H124" s="27">
        <f t="shared" si="61"/>
        <v>18281.939999999999</v>
      </c>
      <c r="I124" s="27" t="str">
        <f t="shared" si="61"/>
        <v>-</v>
      </c>
      <c r="J124" s="27" t="str">
        <f t="shared" si="61"/>
        <v>-</v>
      </c>
      <c r="K124" s="27">
        <f t="shared" si="61"/>
        <v>18703.471999999998</v>
      </c>
      <c r="L124" s="27">
        <f t="shared" si="61"/>
        <v>19528.480800000001</v>
      </c>
      <c r="M124" s="27">
        <f t="shared" si="61"/>
        <v>19528.480800000001</v>
      </c>
      <c r="N124" s="27">
        <f t="shared" si="61"/>
        <v>20602.611199999999</v>
      </c>
      <c r="O124" s="27">
        <f t="shared" si="61"/>
        <v>20602.611199999999</v>
      </c>
      <c r="P124" s="27">
        <f t="shared" si="61"/>
        <v>21572.689199999997</v>
      </c>
      <c r="Q124" s="27" t="str">
        <f t="shared" si="61"/>
        <v>-</v>
      </c>
      <c r="R124" s="27" t="str">
        <f t="shared" si="61"/>
        <v>-</v>
      </c>
      <c r="S124" s="110" t="str">
        <f t="shared" si="61"/>
        <v>26.11.2015 № 298</v>
      </c>
      <c r="T124" s="109"/>
      <c r="U124" s="27">
        <f>U122</f>
        <v>2422</v>
      </c>
      <c r="V124" s="27">
        <f>V122</f>
        <v>2575</v>
      </c>
      <c r="W124" s="27">
        <f>W122</f>
        <v>2422</v>
      </c>
      <c r="X124" s="27">
        <f>X122</f>
        <v>2575</v>
      </c>
      <c r="Y124" s="110" t="str">
        <f>Y122</f>
        <v>26.11.2015 № 298</v>
      </c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111"/>
      <c r="AN124" s="27">
        <f>AN122</f>
        <v>124.7</v>
      </c>
      <c r="AO124" s="27">
        <f t="shared" ref="AO124:AZ124" si="62">AO122</f>
        <v>132.76</v>
      </c>
      <c r="AP124" s="27">
        <f t="shared" si="62"/>
        <v>132.76</v>
      </c>
      <c r="AQ124" s="27">
        <f t="shared" si="62"/>
        <v>140.08000000000001</v>
      </c>
      <c r="AR124" s="27">
        <f t="shared" si="62"/>
        <v>140.08000000000001</v>
      </c>
      <c r="AS124" s="27">
        <f t="shared" si="62"/>
        <v>150.5</v>
      </c>
      <c r="AT124" s="27">
        <f t="shared" si="62"/>
        <v>95</v>
      </c>
      <c r="AU124" s="27">
        <f t="shared" si="62"/>
        <v>95</v>
      </c>
      <c r="AV124" s="27">
        <f t="shared" si="62"/>
        <v>95</v>
      </c>
      <c r="AW124" s="27">
        <f t="shared" si="62"/>
        <v>100.7</v>
      </c>
      <c r="AX124" s="27">
        <f t="shared" si="62"/>
        <v>100.7</v>
      </c>
      <c r="AY124" s="27">
        <f t="shared" si="62"/>
        <v>106.74</v>
      </c>
      <c r="AZ124" s="110" t="str">
        <f t="shared" si="62"/>
        <v>26.11.2015 № 298</v>
      </c>
      <c r="BA124" s="12"/>
      <c r="BB124" s="103"/>
      <c r="BC124" s="27">
        <v>15850.4</v>
      </c>
      <c r="BD124" s="27">
        <f t="shared" ref="BD124:CU124" si="63">BD122</f>
        <v>124.7</v>
      </c>
      <c r="BE124" s="27">
        <f t="shared" si="63"/>
        <v>2422</v>
      </c>
      <c r="BF124" s="27">
        <f t="shared" si="63"/>
        <v>95</v>
      </c>
      <c r="BG124" s="115"/>
      <c r="BH124" s="115"/>
      <c r="BI124" s="115"/>
      <c r="BJ124" s="115"/>
      <c r="BK124" s="116"/>
      <c r="BL124" s="116"/>
      <c r="BM124" s="116"/>
      <c r="BN124" s="116"/>
      <c r="BO124" s="110" t="s">
        <v>364</v>
      </c>
      <c r="BP124" s="27"/>
      <c r="BQ124" s="27">
        <f t="shared" si="63"/>
        <v>16549.560000000001</v>
      </c>
      <c r="BR124" s="27">
        <f t="shared" si="63"/>
        <v>132.76</v>
      </c>
      <c r="BS124" s="27">
        <f t="shared" si="63"/>
        <v>2575</v>
      </c>
      <c r="BT124" s="27">
        <f t="shared" si="63"/>
        <v>95</v>
      </c>
      <c r="BU124" s="115"/>
      <c r="BV124" s="115"/>
      <c r="BW124" s="115"/>
      <c r="BX124" s="115"/>
      <c r="BY124" s="116"/>
      <c r="BZ124" s="116"/>
      <c r="CA124" s="116"/>
      <c r="CB124" s="116"/>
      <c r="CC124" s="110" t="s">
        <v>364</v>
      </c>
      <c r="CD124" s="118"/>
      <c r="CE124" s="27">
        <f t="shared" si="63"/>
        <v>16549.560000000001</v>
      </c>
      <c r="CF124" s="27">
        <f t="shared" si="63"/>
        <v>132.76</v>
      </c>
      <c r="CG124" s="27" t="str">
        <f t="shared" si="63"/>
        <v>-</v>
      </c>
      <c r="CH124" s="27">
        <f t="shared" si="63"/>
        <v>95</v>
      </c>
      <c r="CI124" s="27">
        <f t="shared" si="63"/>
        <v>17459.84</v>
      </c>
      <c r="CJ124" s="27">
        <f t="shared" si="63"/>
        <v>140.08000000000001</v>
      </c>
      <c r="CK124" s="27" t="str">
        <f t="shared" si="63"/>
        <v>-</v>
      </c>
      <c r="CL124" s="27">
        <f t="shared" si="63"/>
        <v>100.7</v>
      </c>
      <c r="CM124" s="27">
        <f t="shared" si="63"/>
        <v>17459.84</v>
      </c>
      <c r="CN124" s="27">
        <f t="shared" si="63"/>
        <v>140.08000000000001</v>
      </c>
      <c r="CO124" s="27" t="str">
        <f t="shared" si="63"/>
        <v>-</v>
      </c>
      <c r="CP124" s="27">
        <f t="shared" si="63"/>
        <v>100.7</v>
      </c>
      <c r="CQ124" s="27">
        <f t="shared" si="63"/>
        <v>18281.439999999999</v>
      </c>
      <c r="CR124" s="27">
        <f t="shared" si="63"/>
        <v>150.5</v>
      </c>
      <c r="CS124" s="27" t="str">
        <f t="shared" si="63"/>
        <v>-</v>
      </c>
      <c r="CT124" s="27">
        <f t="shared" si="63"/>
        <v>106.74</v>
      </c>
      <c r="CU124" s="110" t="str">
        <f t="shared" si="63"/>
        <v>26.11.2015 № 298</v>
      </c>
      <c r="CV124" s="12"/>
      <c r="CW124" s="103"/>
      <c r="CX124" s="12"/>
      <c r="CY124" s="12"/>
      <c r="CZ124" s="12"/>
      <c r="DA124" s="12"/>
      <c r="DB124" s="104"/>
      <c r="DC124" s="104"/>
      <c r="DD124" s="104"/>
      <c r="DE124" s="104"/>
      <c r="DF124" s="105"/>
      <c r="DG124" s="105"/>
      <c r="DH124" s="105"/>
      <c r="DI124" s="105"/>
      <c r="DJ124" s="12"/>
      <c r="DK124" s="106"/>
      <c r="DL124" s="12"/>
      <c r="DM124" s="12"/>
      <c r="DN124" s="12"/>
      <c r="DO124" s="12"/>
      <c r="DP124" s="104"/>
      <c r="DQ124" s="104"/>
      <c r="DR124" s="104"/>
      <c r="DS124" s="104"/>
      <c r="DT124" s="105"/>
      <c r="DU124" s="105"/>
      <c r="DV124" s="105"/>
      <c r="DW124" s="105"/>
      <c r="DX124" s="36"/>
      <c r="DY124" s="106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  <c r="KJ124" s="53"/>
      <c r="KK124" s="53"/>
      <c r="KL124" s="53"/>
      <c r="KM124" s="53"/>
      <c r="KN124" s="53"/>
      <c r="KO124" s="53"/>
      <c r="KP124" s="53"/>
      <c r="KQ124" s="53"/>
      <c r="KR124" s="53"/>
      <c r="KS124" s="53"/>
      <c r="KT124" s="53"/>
      <c r="KU124" s="53"/>
      <c r="KV124" s="53"/>
      <c r="KW124" s="53"/>
      <c r="KX124" s="53"/>
      <c r="KY124" s="53"/>
      <c r="KZ124" s="53"/>
      <c r="LA124" s="53"/>
      <c r="LB124" s="53"/>
      <c r="LC124" s="53"/>
      <c r="LD124" s="53"/>
      <c r="LE124" s="53"/>
      <c r="LF124" s="53"/>
      <c r="LG124" s="53"/>
      <c r="LH124" s="53"/>
      <c r="LI124" s="53"/>
      <c r="LJ124" s="53"/>
      <c r="LK124" s="53"/>
      <c r="LL124" s="53"/>
      <c r="LM124" s="53"/>
      <c r="LN124" s="53"/>
      <c r="LO124" s="53"/>
      <c r="LP124" s="53"/>
      <c r="LQ124" s="53"/>
      <c r="LR124" s="53"/>
      <c r="LS124" s="53"/>
      <c r="LT124" s="53"/>
      <c r="LU124" s="53"/>
      <c r="LV124" s="53"/>
      <c r="LW124" s="53"/>
      <c r="LX124" s="53"/>
      <c r="LY124" s="53"/>
      <c r="LZ124" s="53"/>
      <c r="MA124" s="53"/>
      <c r="MB124" s="53"/>
      <c r="MC124" s="53"/>
      <c r="MD124" s="53"/>
      <c r="ME124" s="53"/>
      <c r="MF124" s="53"/>
      <c r="MG124" s="53"/>
      <c r="MH124" s="53"/>
      <c r="MI124" s="53"/>
      <c r="MJ124" s="53"/>
      <c r="MK124" s="53"/>
      <c r="ML124" s="53"/>
      <c r="MM124" s="53"/>
      <c r="MN124" s="53"/>
      <c r="MO124" s="53"/>
      <c r="MP124" s="53"/>
      <c r="MQ124" s="53"/>
      <c r="MR124" s="53"/>
    </row>
    <row r="125" spans="1:356" s="2" customFormat="1" ht="18.75">
      <c r="A125" s="122" t="s">
        <v>69</v>
      </c>
      <c r="B125" s="2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110"/>
      <c r="T125" s="109"/>
      <c r="U125" s="27"/>
      <c r="V125" s="27"/>
      <c r="W125" s="27"/>
      <c r="X125" s="27"/>
      <c r="Y125" s="110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111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36"/>
      <c r="BA125" s="12"/>
      <c r="BB125" s="103"/>
      <c r="BC125" s="27"/>
      <c r="BD125" s="27"/>
      <c r="BE125" s="27"/>
      <c r="BF125" s="27"/>
      <c r="BG125" s="115"/>
      <c r="BH125" s="115"/>
      <c r="BI125" s="115"/>
      <c r="BJ125" s="115"/>
      <c r="BK125" s="116"/>
      <c r="BL125" s="116"/>
      <c r="BM125" s="116"/>
      <c r="BN125" s="116"/>
      <c r="BO125" s="36"/>
      <c r="BP125" s="27"/>
      <c r="BQ125" s="27"/>
      <c r="BR125" s="27"/>
      <c r="BS125" s="27"/>
      <c r="BT125" s="27"/>
      <c r="BU125" s="115"/>
      <c r="BV125" s="115"/>
      <c r="BW125" s="115"/>
      <c r="BX125" s="115"/>
      <c r="BY125" s="116"/>
      <c r="BZ125" s="116"/>
      <c r="CA125" s="116"/>
      <c r="CB125" s="116"/>
      <c r="CC125" s="36"/>
      <c r="CD125" s="118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36"/>
      <c r="CV125" s="12"/>
      <c r="CW125" s="103"/>
      <c r="CX125" s="12"/>
      <c r="CY125" s="12"/>
      <c r="CZ125" s="12"/>
      <c r="DA125" s="12"/>
      <c r="DB125" s="104"/>
      <c r="DC125" s="104"/>
      <c r="DD125" s="104"/>
      <c r="DE125" s="104"/>
      <c r="DF125" s="105"/>
      <c r="DG125" s="105"/>
      <c r="DH125" s="105"/>
      <c r="DI125" s="105"/>
      <c r="DJ125" s="12"/>
      <c r="DK125" s="106"/>
      <c r="DL125" s="12"/>
      <c r="DM125" s="12"/>
      <c r="DN125" s="12"/>
      <c r="DO125" s="12"/>
      <c r="DP125" s="104"/>
      <c r="DQ125" s="104"/>
      <c r="DR125" s="104"/>
      <c r="DS125" s="104"/>
      <c r="DT125" s="105"/>
      <c r="DU125" s="105"/>
      <c r="DV125" s="105"/>
      <c r="DW125" s="105"/>
      <c r="DX125" s="36"/>
      <c r="DY125" s="106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  <c r="KJ125" s="53"/>
      <c r="KK125" s="53"/>
      <c r="KL125" s="53"/>
      <c r="KM125" s="53"/>
      <c r="KN125" s="53"/>
      <c r="KO125" s="53"/>
      <c r="KP125" s="53"/>
      <c r="KQ125" s="53"/>
      <c r="KR125" s="53"/>
      <c r="KS125" s="53"/>
      <c r="KT125" s="53"/>
      <c r="KU125" s="53"/>
      <c r="KV125" s="53"/>
      <c r="KW125" s="53"/>
      <c r="KX125" s="53"/>
      <c r="KY125" s="53"/>
      <c r="KZ125" s="53"/>
      <c r="LA125" s="53"/>
      <c r="LB125" s="53"/>
      <c r="LC125" s="53"/>
      <c r="LD125" s="53"/>
      <c r="LE125" s="53"/>
      <c r="LF125" s="53"/>
      <c r="LG125" s="53"/>
      <c r="LH125" s="53"/>
      <c r="LI125" s="53"/>
      <c r="LJ125" s="53"/>
      <c r="LK125" s="53"/>
      <c r="LL125" s="53"/>
      <c r="LM125" s="53"/>
      <c r="LN125" s="53"/>
      <c r="LO125" s="53"/>
      <c r="LP125" s="53"/>
      <c r="LQ125" s="53"/>
      <c r="LR125" s="53"/>
      <c r="LS125" s="53"/>
      <c r="LT125" s="53"/>
      <c r="LU125" s="53"/>
      <c r="LV125" s="53"/>
      <c r="LW125" s="53"/>
      <c r="LX125" s="53"/>
      <c r="LY125" s="53"/>
      <c r="LZ125" s="53"/>
      <c r="MA125" s="53"/>
      <c r="MB125" s="53"/>
      <c r="MC125" s="53"/>
      <c r="MD125" s="53"/>
      <c r="ME125" s="53"/>
      <c r="MF125" s="53"/>
      <c r="MG125" s="53"/>
      <c r="MH125" s="53"/>
      <c r="MI125" s="53"/>
      <c r="MJ125" s="53"/>
      <c r="MK125" s="53"/>
      <c r="ML125" s="53"/>
      <c r="MM125" s="53"/>
      <c r="MN125" s="53"/>
      <c r="MO125" s="53"/>
      <c r="MP125" s="53"/>
      <c r="MQ125" s="53"/>
      <c r="MR125" s="53"/>
    </row>
    <row r="126" spans="1:356" s="2" customFormat="1">
      <c r="A126" s="25" t="s">
        <v>9</v>
      </c>
      <c r="B126" s="60" t="s">
        <v>150</v>
      </c>
      <c r="C126" s="27">
        <f>C120</f>
        <v>15850.4</v>
      </c>
      <c r="D126" s="27">
        <f t="shared" ref="D126:S126" si="64">D120</f>
        <v>16549.560000000001</v>
      </c>
      <c r="E126" s="27">
        <f t="shared" si="64"/>
        <v>16549.560000000001</v>
      </c>
      <c r="F126" s="27">
        <f t="shared" si="64"/>
        <v>17459.84</v>
      </c>
      <c r="G126" s="27">
        <f t="shared" si="64"/>
        <v>17459.84</v>
      </c>
      <c r="H126" s="27">
        <f t="shared" si="64"/>
        <v>18281.939999999999</v>
      </c>
      <c r="I126" s="27" t="str">
        <f t="shared" si="64"/>
        <v>-</v>
      </c>
      <c r="J126" s="27" t="str">
        <f t="shared" si="64"/>
        <v>-</v>
      </c>
      <c r="K126" s="27">
        <f t="shared" si="64"/>
        <v>18703.471999999998</v>
      </c>
      <c r="L126" s="27">
        <f t="shared" si="64"/>
        <v>19528.480800000001</v>
      </c>
      <c r="M126" s="27">
        <f t="shared" si="64"/>
        <v>19528.480800000001</v>
      </c>
      <c r="N126" s="27">
        <f t="shared" si="64"/>
        <v>20602.611199999999</v>
      </c>
      <c r="O126" s="27">
        <f t="shared" si="64"/>
        <v>20602.611199999999</v>
      </c>
      <c r="P126" s="27">
        <f t="shared" si="64"/>
        <v>21572.689199999997</v>
      </c>
      <c r="Q126" s="27" t="str">
        <f t="shared" si="64"/>
        <v>-</v>
      </c>
      <c r="R126" s="27" t="str">
        <f t="shared" si="64"/>
        <v>-</v>
      </c>
      <c r="S126" s="110" t="str">
        <f t="shared" si="64"/>
        <v>26.11.2015 № 298</v>
      </c>
      <c r="T126" s="109"/>
      <c r="U126" s="27">
        <f>U120</f>
        <v>2536</v>
      </c>
      <c r="V126" s="27">
        <f>V120</f>
        <v>2716</v>
      </c>
      <c r="W126" s="27">
        <f>W120</f>
        <v>2536</v>
      </c>
      <c r="X126" s="27">
        <f>X120</f>
        <v>2716</v>
      </c>
      <c r="Y126" s="110" t="str">
        <f>Y120</f>
        <v>26.11.2015 № 298</v>
      </c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111"/>
      <c r="AN126" s="27">
        <f>AN120</f>
        <v>154.38</v>
      </c>
      <c r="AO126" s="27">
        <f t="shared" ref="AO126:AZ126" si="65">AO120</f>
        <v>156.08000000000001</v>
      </c>
      <c r="AP126" s="27">
        <f t="shared" si="65"/>
        <v>156.08000000000001</v>
      </c>
      <c r="AQ126" s="27">
        <f t="shared" si="65"/>
        <v>160.38</v>
      </c>
      <c r="AR126" s="27">
        <f t="shared" si="65"/>
        <v>160.38</v>
      </c>
      <c r="AS126" s="27">
        <f t="shared" si="65"/>
        <v>166.38</v>
      </c>
      <c r="AT126" s="27">
        <f t="shared" si="65"/>
        <v>97</v>
      </c>
      <c r="AU126" s="27">
        <f t="shared" si="65"/>
        <v>97</v>
      </c>
      <c r="AV126" s="27">
        <f t="shared" si="65"/>
        <v>97</v>
      </c>
      <c r="AW126" s="27">
        <f t="shared" si="65"/>
        <v>102.82</v>
      </c>
      <c r="AX126" s="27">
        <f t="shared" si="65"/>
        <v>102.82</v>
      </c>
      <c r="AY126" s="27">
        <f t="shared" si="65"/>
        <v>109</v>
      </c>
      <c r="AZ126" s="110" t="str">
        <f t="shared" si="65"/>
        <v>26.11.2015 № 298</v>
      </c>
      <c r="BA126" s="12"/>
      <c r="BB126" s="103"/>
      <c r="BC126" s="27">
        <v>15850.4</v>
      </c>
      <c r="BD126" s="27">
        <f t="shared" ref="BD126:CU126" si="66">BD120</f>
        <v>154.38</v>
      </c>
      <c r="BE126" s="27">
        <f t="shared" si="66"/>
        <v>2536</v>
      </c>
      <c r="BF126" s="27">
        <f t="shared" si="66"/>
        <v>97</v>
      </c>
      <c r="BG126" s="115"/>
      <c r="BH126" s="115"/>
      <c r="BI126" s="115"/>
      <c r="BJ126" s="115"/>
      <c r="BK126" s="116"/>
      <c r="BL126" s="116"/>
      <c r="BM126" s="116"/>
      <c r="BN126" s="116"/>
      <c r="BO126" s="110" t="s">
        <v>364</v>
      </c>
      <c r="BP126" s="27"/>
      <c r="BQ126" s="27">
        <f t="shared" si="66"/>
        <v>16549.560000000001</v>
      </c>
      <c r="BR126" s="27">
        <f t="shared" si="66"/>
        <v>156.08000000000001</v>
      </c>
      <c r="BS126" s="27">
        <f t="shared" si="66"/>
        <v>2716</v>
      </c>
      <c r="BT126" s="27">
        <f t="shared" si="66"/>
        <v>97</v>
      </c>
      <c r="BU126" s="115"/>
      <c r="BV126" s="115"/>
      <c r="BW126" s="115"/>
      <c r="BX126" s="115"/>
      <c r="BY126" s="116"/>
      <c r="BZ126" s="116"/>
      <c r="CA126" s="116"/>
      <c r="CB126" s="116"/>
      <c r="CC126" s="110" t="s">
        <v>364</v>
      </c>
      <c r="CD126" s="118"/>
      <c r="CE126" s="27">
        <f t="shared" si="66"/>
        <v>16549.560000000001</v>
      </c>
      <c r="CF126" s="27">
        <f t="shared" si="66"/>
        <v>156.08000000000001</v>
      </c>
      <c r="CG126" s="27" t="str">
        <f t="shared" si="66"/>
        <v>-</v>
      </c>
      <c r="CH126" s="27">
        <f t="shared" si="66"/>
        <v>97</v>
      </c>
      <c r="CI126" s="27">
        <f t="shared" si="66"/>
        <v>17459.84</v>
      </c>
      <c r="CJ126" s="27">
        <f t="shared" si="66"/>
        <v>160.38</v>
      </c>
      <c r="CK126" s="27" t="str">
        <f t="shared" si="66"/>
        <v>-</v>
      </c>
      <c r="CL126" s="27">
        <f t="shared" si="66"/>
        <v>102.82</v>
      </c>
      <c r="CM126" s="27">
        <f t="shared" si="66"/>
        <v>17459.84</v>
      </c>
      <c r="CN126" s="27">
        <f t="shared" si="66"/>
        <v>160.38</v>
      </c>
      <c r="CO126" s="27" t="str">
        <f t="shared" si="66"/>
        <v>-</v>
      </c>
      <c r="CP126" s="27">
        <f t="shared" si="66"/>
        <v>102.82</v>
      </c>
      <c r="CQ126" s="27">
        <f t="shared" si="66"/>
        <v>18281.439999999999</v>
      </c>
      <c r="CR126" s="27">
        <f t="shared" si="66"/>
        <v>166.38</v>
      </c>
      <c r="CS126" s="27" t="str">
        <f t="shared" si="66"/>
        <v>-</v>
      </c>
      <c r="CT126" s="27">
        <f t="shared" si="66"/>
        <v>109</v>
      </c>
      <c r="CU126" s="110" t="str">
        <f t="shared" si="66"/>
        <v>26.11.2015 № 298</v>
      </c>
      <c r="CV126" s="12"/>
      <c r="CW126" s="103"/>
      <c r="CX126" s="12"/>
      <c r="CY126" s="12"/>
      <c r="CZ126" s="12"/>
      <c r="DA126" s="12"/>
      <c r="DB126" s="104"/>
      <c r="DC126" s="104"/>
      <c r="DD126" s="104"/>
      <c r="DE126" s="104"/>
      <c r="DF126" s="105"/>
      <c r="DG126" s="105"/>
      <c r="DH126" s="105"/>
      <c r="DI126" s="105"/>
      <c r="DJ126" s="12"/>
      <c r="DK126" s="106"/>
      <c r="DL126" s="12"/>
      <c r="DM126" s="12"/>
      <c r="DN126" s="12"/>
      <c r="DO126" s="12"/>
      <c r="DP126" s="104"/>
      <c r="DQ126" s="104"/>
      <c r="DR126" s="104"/>
      <c r="DS126" s="104"/>
      <c r="DT126" s="105"/>
      <c r="DU126" s="105"/>
      <c r="DV126" s="105"/>
      <c r="DW126" s="105"/>
      <c r="DX126" s="36"/>
      <c r="DY126" s="106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  <c r="KJ126" s="53"/>
      <c r="KK126" s="53"/>
      <c r="KL126" s="53"/>
      <c r="KM126" s="53"/>
      <c r="KN126" s="53"/>
      <c r="KO126" s="53"/>
      <c r="KP126" s="53"/>
      <c r="KQ126" s="53"/>
      <c r="KR126" s="53"/>
      <c r="KS126" s="53"/>
      <c r="KT126" s="53"/>
      <c r="KU126" s="53"/>
      <c r="KV126" s="53"/>
      <c r="KW126" s="53"/>
      <c r="KX126" s="53"/>
      <c r="KY126" s="53"/>
      <c r="KZ126" s="53"/>
      <c r="LA126" s="53"/>
      <c r="LB126" s="53"/>
      <c r="LC126" s="53"/>
      <c r="LD126" s="53"/>
      <c r="LE126" s="53"/>
      <c r="LF126" s="53"/>
      <c r="LG126" s="53"/>
      <c r="LH126" s="53"/>
      <c r="LI126" s="53"/>
      <c r="LJ126" s="53"/>
      <c r="LK126" s="53"/>
      <c r="LL126" s="53"/>
      <c r="LM126" s="53"/>
      <c r="LN126" s="53"/>
      <c r="LO126" s="53"/>
      <c r="LP126" s="53"/>
      <c r="LQ126" s="53"/>
      <c r="LR126" s="53"/>
      <c r="LS126" s="53"/>
      <c r="LT126" s="53"/>
      <c r="LU126" s="53"/>
      <c r="LV126" s="53"/>
      <c r="LW126" s="53"/>
      <c r="LX126" s="53"/>
      <c r="LY126" s="53"/>
      <c r="LZ126" s="53"/>
      <c r="MA126" s="53"/>
      <c r="MB126" s="53"/>
      <c r="MC126" s="53"/>
      <c r="MD126" s="53"/>
      <c r="ME126" s="53"/>
      <c r="MF126" s="53"/>
      <c r="MG126" s="53"/>
      <c r="MH126" s="53"/>
      <c r="MI126" s="53"/>
      <c r="MJ126" s="53"/>
      <c r="MK126" s="53"/>
      <c r="ML126" s="53"/>
      <c r="MM126" s="53"/>
      <c r="MN126" s="53"/>
      <c r="MO126" s="53"/>
      <c r="MP126" s="53"/>
      <c r="MQ126" s="53"/>
      <c r="MR126" s="53"/>
    </row>
    <row r="127" spans="1:356" s="2" customFormat="1" ht="18.75">
      <c r="A127" s="122" t="s">
        <v>70</v>
      </c>
      <c r="B127" s="2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110"/>
      <c r="T127" s="109"/>
      <c r="U127" s="27"/>
      <c r="V127" s="27"/>
      <c r="W127" s="27"/>
      <c r="X127" s="27"/>
      <c r="Y127" s="110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111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36"/>
      <c r="BA127" s="12"/>
      <c r="BB127" s="103"/>
      <c r="BC127" s="27"/>
      <c r="BD127" s="27"/>
      <c r="BE127" s="27"/>
      <c r="BF127" s="27"/>
      <c r="BG127" s="115"/>
      <c r="BH127" s="115"/>
      <c r="BI127" s="115"/>
      <c r="BJ127" s="115"/>
      <c r="BK127" s="116"/>
      <c r="BL127" s="116"/>
      <c r="BM127" s="116"/>
      <c r="BN127" s="116"/>
      <c r="BO127" s="27"/>
      <c r="BP127" s="27"/>
      <c r="BQ127" s="27"/>
      <c r="BR127" s="27"/>
      <c r="BS127" s="27"/>
      <c r="BT127" s="27"/>
      <c r="BU127" s="115"/>
      <c r="BV127" s="115"/>
      <c r="BW127" s="115"/>
      <c r="BX127" s="115"/>
      <c r="BY127" s="116"/>
      <c r="BZ127" s="116"/>
      <c r="CA127" s="116"/>
      <c r="CB127" s="116"/>
      <c r="CC127" s="27"/>
      <c r="CD127" s="118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36"/>
      <c r="CV127" s="12"/>
      <c r="CW127" s="103"/>
      <c r="CX127" s="12"/>
      <c r="CY127" s="12"/>
      <c r="CZ127" s="12"/>
      <c r="DA127" s="12"/>
      <c r="DB127" s="104"/>
      <c r="DC127" s="104"/>
      <c r="DD127" s="104"/>
      <c r="DE127" s="104"/>
      <c r="DF127" s="105"/>
      <c r="DG127" s="105"/>
      <c r="DH127" s="105"/>
      <c r="DI127" s="105"/>
      <c r="DJ127" s="12"/>
      <c r="DK127" s="106"/>
      <c r="DL127" s="12"/>
      <c r="DM127" s="12"/>
      <c r="DN127" s="12"/>
      <c r="DO127" s="12"/>
      <c r="DP127" s="104"/>
      <c r="DQ127" s="104"/>
      <c r="DR127" s="104"/>
      <c r="DS127" s="104"/>
      <c r="DT127" s="105"/>
      <c r="DU127" s="105"/>
      <c r="DV127" s="105"/>
      <c r="DW127" s="105"/>
      <c r="DX127" s="36"/>
      <c r="DY127" s="106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  <c r="MN127" s="53"/>
      <c r="MO127" s="53"/>
      <c r="MP127" s="53"/>
      <c r="MQ127" s="53"/>
      <c r="MR127" s="53"/>
    </row>
    <row r="128" spans="1:356" s="2" customFormat="1">
      <c r="A128" s="25" t="s">
        <v>9</v>
      </c>
      <c r="B128" s="60" t="s">
        <v>150</v>
      </c>
      <c r="C128" s="27">
        <f>C120</f>
        <v>15850.4</v>
      </c>
      <c r="D128" s="27">
        <f t="shared" ref="D128:S128" si="67">D120</f>
        <v>16549.560000000001</v>
      </c>
      <c r="E128" s="27">
        <f t="shared" si="67"/>
        <v>16549.560000000001</v>
      </c>
      <c r="F128" s="27">
        <f t="shared" si="67"/>
        <v>17459.84</v>
      </c>
      <c r="G128" s="27">
        <f t="shared" si="67"/>
        <v>17459.84</v>
      </c>
      <c r="H128" s="27">
        <f t="shared" si="67"/>
        <v>18281.939999999999</v>
      </c>
      <c r="I128" s="27" t="str">
        <f t="shared" si="67"/>
        <v>-</v>
      </c>
      <c r="J128" s="27" t="str">
        <f t="shared" si="67"/>
        <v>-</v>
      </c>
      <c r="K128" s="27">
        <f t="shared" si="67"/>
        <v>18703.471999999998</v>
      </c>
      <c r="L128" s="27">
        <f t="shared" si="67"/>
        <v>19528.480800000001</v>
      </c>
      <c r="M128" s="27">
        <f t="shared" si="67"/>
        <v>19528.480800000001</v>
      </c>
      <c r="N128" s="27">
        <f t="shared" si="67"/>
        <v>20602.611199999999</v>
      </c>
      <c r="O128" s="27">
        <f t="shared" si="67"/>
        <v>20602.611199999999</v>
      </c>
      <c r="P128" s="27">
        <f t="shared" si="67"/>
        <v>21572.689199999997</v>
      </c>
      <c r="Q128" s="27" t="str">
        <f t="shared" si="67"/>
        <v>-</v>
      </c>
      <c r="R128" s="27" t="str">
        <f t="shared" si="67"/>
        <v>-</v>
      </c>
      <c r="S128" s="110" t="str">
        <f t="shared" si="67"/>
        <v>26.11.2015 № 298</v>
      </c>
      <c r="T128" s="109"/>
      <c r="U128" s="27"/>
      <c r="V128" s="27"/>
      <c r="W128" s="27"/>
      <c r="X128" s="27"/>
      <c r="Y128" s="110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111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36"/>
      <c r="BA128" s="12"/>
      <c r="BB128" s="103"/>
      <c r="BC128" s="27"/>
      <c r="BD128" s="27"/>
      <c r="BE128" s="27"/>
      <c r="BF128" s="27"/>
      <c r="BG128" s="115"/>
      <c r="BH128" s="115"/>
      <c r="BI128" s="115"/>
      <c r="BJ128" s="115"/>
      <c r="BK128" s="116"/>
      <c r="BL128" s="116"/>
      <c r="BM128" s="116"/>
      <c r="BN128" s="116"/>
      <c r="BO128" s="27"/>
      <c r="BP128" s="27"/>
      <c r="BQ128" s="27"/>
      <c r="BR128" s="27"/>
      <c r="BS128" s="27"/>
      <c r="BT128" s="27"/>
      <c r="BU128" s="115"/>
      <c r="BV128" s="115"/>
      <c r="BW128" s="115"/>
      <c r="BX128" s="115"/>
      <c r="BY128" s="116"/>
      <c r="BZ128" s="116"/>
      <c r="CA128" s="116"/>
      <c r="CB128" s="116"/>
      <c r="CC128" s="27"/>
      <c r="CD128" s="118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36"/>
      <c r="CV128" s="12"/>
      <c r="CW128" s="103"/>
      <c r="CX128" s="12"/>
      <c r="CY128" s="12"/>
      <c r="CZ128" s="12"/>
      <c r="DA128" s="12"/>
      <c r="DB128" s="104"/>
      <c r="DC128" s="104"/>
      <c r="DD128" s="104"/>
      <c r="DE128" s="104"/>
      <c r="DF128" s="105"/>
      <c r="DG128" s="105"/>
      <c r="DH128" s="105"/>
      <c r="DI128" s="105"/>
      <c r="DJ128" s="12"/>
      <c r="DK128" s="106"/>
      <c r="DL128" s="12"/>
      <c r="DM128" s="12"/>
      <c r="DN128" s="12"/>
      <c r="DO128" s="12"/>
      <c r="DP128" s="104"/>
      <c r="DQ128" s="104"/>
      <c r="DR128" s="104"/>
      <c r="DS128" s="104"/>
      <c r="DT128" s="105"/>
      <c r="DU128" s="105"/>
      <c r="DV128" s="105"/>
      <c r="DW128" s="105"/>
      <c r="DX128" s="36"/>
      <c r="DY128" s="106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  <c r="MN128" s="53"/>
      <c r="MO128" s="53"/>
      <c r="MP128" s="53"/>
      <c r="MQ128" s="53"/>
      <c r="MR128" s="53"/>
    </row>
    <row r="129" spans="1:356" s="100" customFormat="1" ht="26.25">
      <c r="A129" s="993" t="s">
        <v>12</v>
      </c>
      <c r="B129" s="993"/>
      <c r="C129" s="993"/>
      <c r="D129" s="993"/>
      <c r="E129" s="993"/>
      <c r="F129" s="993"/>
      <c r="G129" s="993"/>
      <c r="H129" s="993"/>
      <c r="I129" s="993"/>
      <c r="J129" s="993"/>
      <c r="K129" s="993"/>
      <c r="L129" s="993"/>
      <c r="M129" s="993"/>
      <c r="N129" s="993"/>
      <c r="O129" s="993"/>
      <c r="P129" s="993"/>
      <c r="Q129" s="993"/>
      <c r="R129" s="993"/>
      <c r="S129" s="993"/>
      <c r="T129" s="993"/>
      <c r="U129" s="993"/>
      <c r="V129" s="993"/>
      <c r="W129" s="993"/>
      <c r="X129" s="993"/>
      <c r="Y129" s="993"/>
      <c r="Z129" s="993"/>
      <c r="AA129" s="993"/>
      <c r="AB129" s="993"/>
      <c r="AC129" s="993"/>
      <c r="AD129" s="993"/>
      <c r="AE129" s="993"/>
      <c r="AF129" s="993"/>
      <c r="AG129" s="993"/>
      <c r="AH129" s="993"/>
      <c r="AI129" s="993"/>
      <c r="AJ129" s="993"/>
      <c r="AK129" s="993"/>
      <c r="AL129" s="993"/>
      <c r="AM129" s="993"/>
      <c r="AN129" s="993"/>
      <c r="AO129" s="993"/>
      <c r="AP129" s="993"/>
      <c r="AQ129" s="993"/>
      <c r="AR129" s="993"/>
      <c r="AS129" s="993"/>
      <c r="AT129" s="993"/>
      <c r="AU129" s="993"/>
      <c r="AV129" s="993"/>
      <c r="AW129" s="993"/>
      <c r="AX129" s="993"/>
      <c r="AY129" s="993"/>
      <c r="AZ129" s="993"/>
      <c r="BA129" s="993"/>
      <c r="BB129" s="993"/>
      <c r="BC129" s="993"/>
      <c r="BD129" s="993"/>
      <c r="BE129" s="993"/>
      <c r="BF129" s="993"/>
      <c r="BG129" s="993"/>
      <c r="BH129" s="993"/>
      <c r="BI129" s="993"/>
      <c r="BJ129" s="993"/>
      <c r="BK129" s="993"/>
      <c r="BL129" s="993"/>
      <c r="BM129" s="993"/>
      <c r="BN129" s="993"/>
      <c r="BO129" s="993"/>
      <c r="BP129" s="993"/>
      <c r="BQ129" s="993"/>
      <c r="BR129" s="993"/>
      <c r="BS129" s="993"/>
      <c r="BT129" s="993"/>
      <c r="BU129" s="993"/>
      <c r="BV129" s="993"/>
      <c r="BW129" s="993"/>
      <c r="BX129" s="993"/>
      <c r="BY129" s="993"/>
      <c r="BZ129" s="993"/>
      <c r="CA129" s="993"/>
      <c r="CB129" s="993"/>
      <c r="CC129" s="993"/>
      <c r="CD129" s="993"/>
      <c r="CE129" s="993"/>
      <c r="CF129" s="993"/>
      <c r="CG129" s="993"/>
      <c r="CH129" s="993"/>
      <c r="CI129" s="993"/>
      <c r="CJ129" s="993"/>
      <c r="CK129" s="993"/>
      <c r="CL129" s="993"/>
      <c r="CM129" s="993"/>
      <c r="CN129" s="993"/>
      <c r="CO129" s="993"/>
      <c r="CP129" s="993"/>
      <c r="CQ129" s="993"/>
      <c r="CR129" s="993"/>
      <c r="CS129" s="993"/>
      <c r="CT129" s="993"/>
      <c r="CU129" s="993"/>
      <c r="CV129" s="993"/>
      <c r="CW129" s="993"/>
      <c r="CX129" s="993"/>
      <c r="CY129" s="993"/>
      <c r="CZ129" s="993"/>
      <c r="DA129" s="993"/>
      <c r="DB129" s="993"/>
      <c r="DC129" s="993"/>
      <c r="DD129" s="993"/>
      <c r="DE129" s="993"/>
      <c r="DF129" s="993"/>
      <c r="DG129" s="993"/>
      <c r="DH129" s="993"/>
      <c r="DI129" s="993"/>
      <c r="DJ129" s="993"/>
      <c r="DK129" s="993"/>
      <c r="DL129" s="993"/>
      <c r="DM129" s="993"/>
      <c r="DN129" s="993"/>
      <c r="DO129" s="993"/>
      <c r="DP129" s="993"/>
      <c r="DQ129" s="993"/>
      <c r="DR129" s="993"/>
      <c r="DS129" s="993"/>
      <c r="DT129" s="993"/>
      <c r="DU129" s="993"/>
      <c r="DV129" s="993"/>
      <c r="DW129" s="993"/>
      <c r="DX129" s="993"/>
      <c r="DY129" s="993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  <c r="EK129" s="99"/>
      <c r="EL129" s="99"/>
      <c r="EM129" s="99"/>
      <c r="EN129" s="99"/>
      <c r="EO129" s="99"/>
      <c r="EP129" s="99"/>
      <c r="EQ129" s="99"/>
      <c r="ER129" s="99"/>
      <c r="ES129" s="99"/>
      <c r="ET129" s="99"/>
      <c r="EU129" s="99"/>
      <c r="EV129" s="99"/>
      <c r="EW129" s="99"/>
      <c r="EX129" s="99"/>
      <c r="EY129" s="99"/>
      <c r="EZ129" s="99"/>
      <c r="FA129" s="99"/>
      <c r="FB129" s="99"/>
      <c r="FC129" s="99"/>
      <c r="FD129" s="99"/>
      <c r="FE129" s="99"/>
      <c r="FF129" s="99"/>
      <c r="FG129" s="99"/>
      <c r="FH129" s="99"/>
      <c r="FI129" s="99"/>
      <c r="FJ129" s="99"/>
      <c r="FK129" s="99"/>
      <c r="FL129" s="99"/>
      <c r="FM129" s="99"/>
      <c r="FN129" s="99"/>
      <c r="FO129" s="99"/>
      <c r="FP129" s="99"/>
      <c r="FQ129" s="99"/>
      <c r="FR129" s="99"/>
      <c r="FS129" s="99"/>
      <c r="FT129" s="99"/>
      <c r="FU129" s="99"/>
      <c r="FV129" s="99"/>
      <c r="FW129" s="99"/>
      <c r="FX129" s="99"/>
      <c r="FY129" s="99"/>
      <c r="FZ129" s="99"/>
      <c r="GA129" s="99"/>
      <c r="GB129" s="99"/>
      <c r="GC129" s="99"/>
      <c r="GD129" s="99"/>
      <c r="GE129" s="99"/>
      <c r="GF129" s="99"/>
      <c r="GG129" s="99"/>
      <c r="GH129" s="99"/>
      <c r="GI129" s="99"/>
      <c r="GJ129" s="99"/>
      <c r="GK129" s="99"/>
      <c r="GL129" s="99"/>
      <c r="GM129" s="99"/>
      <c r="GN129" s="99"/>
      <c r="GO129" s="99"/>
      <c r="GP129" s="99"/>
      <c r="GQ129" s="99"/>
      <c r="GR129" s="99"/>
      <c r="GS129" s="99"/>
      <c r="GT129" s="99"/>
      <c r="GU129" s="99"/>
      <c r="GV129" s="99"/>
      <c r="GW129" s="99"/>
      <c r="GX129" s="99"/>
      <c r="GY129" s="99"/>
      <c r="GZ129" s="99"/>
      <c r="HA129" s="99"/>
      <c r="HB129" s="99"/>
      <c r="HC129" s="99"/>
      <c r="HD129" s="99"/>
      <c r="HE129" s="99"/>
      <c r="HF129" s="99"/>
      <c r="HG129" s="99"/>
      <c r="HH129" s="99"/>
      <c r="HI129" s="99"/>
      <c r="HJ129" s="99"/>
      <c r="HK129" s="99"/>
      <c r="HL129" s="99"/>
      <c r="HM129" s="99"/>
      <c r="HN129" s="99"/>
      <c r="HO129" s="99"/>
      <c r="HP129" s="99"/>
      <c r="HQ129" s="99"/>
      <c r="HR129" s="99"/>
      <c r="HS129" s="99"/>
      <c r="HT129" s="99"/>
      <c r="HU129" s="99"/>
      <c r="HV129" s="99"/>
      <c r="HW129" s="99"/>
      <c r="HX129" s="99"/>
      <c r="HY129" s="99"/>
      <c r="HZ129" s="99"/>
      <c r="IA129" s="99"/>
      <c r="IB129" s="99"/>
      <c r="IC129" s="99"/>
      <c r="ID129" s="99"/>
      <c r="IE129" s="99"/>
      <c r="IF129" s="99"/>
      <c r="IG129" s="99"/>
      <c r="IH129" s="99"/>
      <c r="II129" s="99"/>
      <c r="IJ129" s="99"/>
      <c r="IK129" s="99"/>
      <c r="IL129" s="99"/>
      <c r="IM129" s="99"/>
      <c r="IN129" s="99"/>
      <c r="IO129" s="99"/>
      <c r="IP129" s="99"/>
      <c r="IQ129" s="99"/>
      <c r="IR129" s="99"/>
      <c r="IS129" s="99"/>
      <c r="IT129" s="99"/>
      <c r="IU129" s="99"/>
      <c r="IV129" s="99"/>
      <c r="IW129" s="99"/>
      <c r="IX129" s="99"/>
      <c r="IY129" s="99"/>
      <c r="IZ129" s="99"/>
      <c r="JA129" s="99"/>
      <c r="JB129" s="99"/>
      <c r="JC129" s="99"/>
      <c r="JD129" s="99"/>
      <c r="JE129" s="99"/>
      <c r="JF129" s="99"/>
      <c r="JG129" s="99"/>
      <c r="JH129" s="99"/>
      <c r="JI129" s="99"/>
      <c r="JJ129" s="99"/>
      <c r="JK129" s="99"/>
      <c r="JL129" s="99"/>
      <c r="JM129" s="99"/>
      <c r="JN129" s="99"/>
      <c r="JO129" s="99"/>
      <c r="JP129" s="99"/>
      <c r="JQ129" s="99"/>
      <c r="JR129" s="99"/>
      <c r="JS129" s="99"/>
      <c r="JT129" s="99"/>
      <c r="JU129" s="99"/>
      <c r="JV129" s="99"/>
      <c r="JW129" s="99"/>
      <c r="JX129" s="99"/>
      <c r="JY129" s="99"/>
      <c r="JZ129" s="99"/>
      <c r="KA129" s="99"/>
      <c r="KB129" s="99"/>
      <c r="KC129" s="99"/>
      <c r="KD129" s="99"/>
      <c r="KE129" s="99"/>
      <c r="KF129" s="99"/>
      <c r="KG129" s="99"/>
      <c r="KH129" s="99"/>
      <c r="KI129" s="99"/>
      <c r="KJ129" s="99"/>
      <c r="KK129" s="99"/>
      <c r="KL129" s="99"/>
      <c r="KM129" s="99"/>
      <c r="KN129" s="99"/>
      <c r="KO129" s="99"/>
      <c r="KP129" s="99"/>
      <c r="KQ129" s="99"/>
      <c r="KR129" s="99"/>
      <c r="KS129" s="99"/>
      <c r="KT129" s="99"/>
      <c r="KU129" s="99"/>
      <c r="KV129" s="99"/>
      <c r="KW129" s="99"/>
      <c r="KX129" s="99"/>
      <c r="KY129" s="99"/>
      <c r="KZ129" s="99"/>
      <c r="LA129" s="99"/>
      <c r="LB129" s="99"/>
      <c r="LC129" s="99"/>
      <c r="LD129" s="99"/>
      <c r="LE129" s="99"/>
      <c r="LF129" s="99"/>
      <c r="LG129" s="99"/>
      <c r="LH129" s="99"/>
      <c r="LI129" s="99"/>
      <c r="LJ129" s="99"/>
      <c r="LK129" s="99"/>
      <c r="LL129" s="99"/>
      <c r="LM129" s="99"/>
      <c r="LN129" s="99"/>
      <c r="LO129" s="99"/>
      <c r="LP129" s="99"/>
      <c r="LQ129" s="99"/>
      <c r="LR129" s="99"/>
      <c r="LS129" s="99"/>
      <c r="LT129" s="99"/>
      <c r="LU129" s="99"/>
      <c r="LV129" s="99"/>
      <c r="LW129" s="99"/>
      <c r="LX129" s="99"/>
      <c r="LY129" s="99"/>
      <c r="LZ129" s="99"/>
      <c r="MA129" s="99"/>
      <c r="MB129" s="99"/>
      <c r="MC129" s="99"/>
      <c r="MD129" s="99"/>
      <c r="ME129" s="99"/>
      <c r="MF129" s="99"/>
      <c r="MG129" s="99"/>
      <c r="MH129" s="99"/>
      <c r="MI129" s="99"/>
      <c r="MJ129" s="99"/>
      <c r="MK129" s="99"/>
      <c r="ML129" s="99"/>
      <c r="MM129" s="99"/>
      <c r="MN129" s="99"/>
      <c r="MO129" s="99"/>
      <c r="MP129" s="99"/>
      <c r="MQ129" s="99"/>
      <c r="MR129" s="99"/>
    </row>
    <row r="130" spans="1:356" s="2" customFormat="1">
      <c r="A130" s="16" t="s">
        <v>9</v>
      </c>
      <c r="B130" s="37" t="s">
        <v>159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1012" t="s">
        <v>365</v>
      </c>
      <c r="T130" s="109"/>
      <c r="U130" s="27"/>
      <c r="V130" s="27"/>
      <c r="W130" s="27"/>
      <c r="X130" s="27"/>
      <c r="Y130" s="110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111"/>
      <c r="AN130" s="27"/>
      <c r="AO130" s="27"/>
      <c r="AP130" s="27"/>
      <c r="AQ130" s="27"/>
      <c r="AR130" s="27"/>
      <c r="AS130" s="27"/>
      <c r="AT130" s="27"/>
      <c r="AU130" s="16"/>
      <c r="AV130" s="16"/>
      <c r="AW130" s="16"/>
      <c r="AX130" s="16"/>
      <c r="AY130" s="16"/>
      <c r="AZ130" s="36"/>
      <c r="BA130" s="12"/>
      <c r="BB130" s="103"/>
      <c r="BC130" s="126"/>
      <c r="BD130" s="126"/>
      <c r="BE130" s="126"/>
      <c r="BF130" s="126"/>
      <c r="BG130" s="237"/>
      <c r="BH130" s="237"/>
      <c r="BI130" s="237"/>
      <c r="BJ130" s="237"/>
      <c r="BK130" s="238"/>
      <c r="BL130" s="238"/>
      <c r="BM130" s="238"/>
      <c r="BN130" s="238"/>
      <c r="BO130" s="126"/>
      <c r="BP130" s="126"/>
      <c r="BQ130" s="126"/>
      <c r="BR130" s="126"/>
      <c r="BS130" s="126"/>
      <c r="BT130" s="126"/>
      <c r="BU130" s="237"/>
      <c r="BV130" s="237"/>
      <c r="BW130" s="237"/>
      <c r="BX130" s="237"/>
      <c r="BY130" s="238"/>
      <c r="BZ130" s="238"/>
      <c r="CA130" s="238"/>
      <c r="CB130" s="238"/>
      <c r="CC130" s="126"/>
      <c r="CD130" s="130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36"/>
      <c r="CV130" s="12"/>
      <c r="CW130" s="103"/>
      <c r="CX130" s="126"/>
      <c r="CY130" s="126"/>
      <c r="CZ130" s="126"/>
      <c r="DA130" s="126"/>
      <c r="DB130" s="237"/>
      <c r="DC130" s="237"/>
      <c r="DD130" s="237"/>
      <c r="DE130" s="237"/>
      <c r="DF130" s="238"/>
      <c r="DG130" s="238"/>
      <c r="DH130" s="238"/>
      <c r="DI130" s="238"/>
      <c r="DJ130" s="126"/>
      <c r="DK130" s="130"/>
      <c r="DL130" s="126"/>
      <c r="DM130" s="126"/>
      <c r="DN130" s="126"/>
      <c r="DO130" s="126"/>
      <c r="DP130" s="237"/>
      <c r="DQ130" s="237"/>
      <c r="DR130" s="237"/>
      <c r="DS130" s="237"/>
      <c r="DT130" s="238"/>
      <c r="DU130" s="238"/>
      <c r="DV130" s="238"/>
      <c r="DW130" s="238"/>
      <c r="DX130" s="36"/>
      <c r="DY130" s="106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  <c r="MG130" s="53"/>
      <c r="MH130" s="53"/>
      <c r="MI130" s="53"/>
      <c r="MJ130" s="53"/>
      <c r="MK130" s="53"/>
      <c r="ML130" s="53"/>
      <c r="MM130" s="53"/>
      <c r="MN130" s="53"/>
      <c r="MO130" s="53"/>
      <c r="MP130" s="53"/>
      <c r="MQ130" s="53"/>
      <c r="MR130" s="53"/>
    </row>
    <row r="131" spans="1:356" s="2" customFormat="1" ht="45">
      <c r="A131" s="16"/>
      <c r="B131" s="239" t="s">
        <v>366</v>
      </c>
      <c r="C131" s="27">
        <v>2681.18</v>
      </c>
      <c r="D131" s="27">
        <v>2842.05</v>
      </c>
      <c r="E131" s="27">
        <f>D131</f>
        <v>2842.05</v>
      </c>
      <c r="F131" s="27">
        <v>3468.85</v>
      </c>
      <c r="G131" s="27">
        <v>3155.78</v>
      </c>
      <c r="H131" s="27">
        <v>3300.95</v>
      </c>
      <c r="I131" s="16" t="s">
        <v>146</v>
      </c>
      <c r="J131" s="16" t="s">
        <v>146</v>
      </c>
      <c r="K131" s="27">
        <f>C131*1.18</f>
        <v>3163.7923999999998</v>
      </c>
      <c r="L131" s="27">
        <f t="shared" ref="L131:P137" si="68">D131*1.18</f>
        <v>3353.6190000000001</v>
      </c>
      <c r="M131" s="27">
        <f t="shared" si="68"/>
        <v>3353.6190000000001</v>
      </c>
      <c r="N131" s="27">
        <f t="shared" si="68"/>
        <v>4093.2429999999995</v>
      </c>
      <c r="O131" s="27">
        <f t="shared" si="68"/>
        <v>3723.8204000000001</v>
      </c>
      <c r="P131" s="27">
        <f t="shared" si="68"/>
        <v>3895.1209999999996</v>
      </c>
      <c r="Q131" s="27" t="s">
        <v>146</v>
      </c>
      <c r="R131" s="27" t="s">
        <v>146</v>
      </c>
      <c r="S131" s="1013"/>
      <c r="T131" s="109"/>
      <c r="U131" s="27"/>
      <c r="V131" s="27"/>
      <c r="W131" s="27"/>
      <c r="X131" s="27"/>
      <c r="Y131" s="110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111"/>
      <c r="AN131" s="27">
        <v>92.44</v>
      </c>
      <c r="AO131" s="27">
        <v>94.98</v>
      </c>
      <c r="AP131" s="27">
        <f>AO131</f>
        <v>94.98</v>
      </c>
      <c r="AQ131" s="27">
        <v>96.51</v>
      </c>
      <c r="AR131" s="27">
        <f>AQ131</f>
        <v>96.51</v>
      </c>
      <c r="AS131" s="27">
        <v>97.31</v>
      </c>
      <c r="AT131" s="27">
        <f>AN131*1.18</f>
        <v>109.07919999999999</v>
      </c>
      <c r="AU131" s="27">
        <f t="shared" ref="AU131:AY133" si="69">AO131*1.18</f>
        <v>112.07639999999999</v>
      </c>
      <c r="AV131" s="27">
        <f t="shared" si="69"/>
        <v>112.07639999999999</v>
      </c>
      <c r="AW131" s="27">
        <f t="shared" si="69"/>
        <v>113.8818</v>
      </c>
      <c r="AX131" s="27">
        <f t="shared" si="69"/>
        <v>113.8818</v>
      </c>
      <c r="AY131" s="27">
        <f t="shared" si="69"/>
        <v>114.8258</v>
      </c>
      <c r="AZ131" s="110" t="str">
        <f>AK133</f>
        <v>01.12.2015 № 348</v>
      </c>
      <c r="BA131" s="12"/>
      <c r="BB131" s="103"/>
      <c r="BC131" s="27">
        <v>2681.18</v>
      </c>
      <c r="BD131" s="27">
        <v>92.44</v>
      </c>
      <c r="BE131" s="27">
        <v>3163.79</v>
      </c>
      <c r="BF131" s="27">
        <v>109.08</v>
      </c>
      <c r="BG131" s="115"/>
      <c r="BH131" s="115"/>
      <c r="BI131" s="115"/>
      <c r="BJ131" s="115"/>
      <c r="BK131" s="119">
        <v>8.3699999999999997E-2</v>
      </c>
      <c r="BL131" s="128">
        <v>373.89</v>
      </c>
      <c r="BM131" s="116"/>
      <c r="BN131" s="116"/>
      <c r="BO131" s="110" t="s">
        <v>365</v>
      </c>
      <c r="BP131" s="117" t="s">
        <v>367</v>
      </c>
      <c r="BQ131" s="27">
        <v>2842.05</v>
      </c>
      <c r="BR131" s="27">
        <v>94.98</v>
      </c>
      <c r="BS131" s="27">
        <v>3353.62</v>
      </c>
      <c r="BT131" s="27">
        <v>112.08</v>
      </c>
      <c r="BU131" s="115"/>
      <c r="BV131" s="115"/>
      <c r="BW131" s="115"/>
      <c r="BX131" s="115"/>
      <c r="BY131" s="119">
        <v>8.3699999999999997E-2</v>
      </c>
      <c r="BZ131" s="128">
        <v>392.78</v>
      </c>
      <c r="CA131" s="123"/>
      <c r="CB131" s="240"/>
      <c r="CC131" s="110" t="s">
        <v>365</v>
      </c>
      <c r="CD131" s="117" t="s">
        <v>367</v>
      </c>
      <c r="CE131" s="27">
        <f>BQ131</f>
        <v>2842.05</v>
      </c>
      <c r="CF131" s="27">
        <f>BR131</f>
        <v>94.98</v>
      </c>
      <c r="CG131" s="27">
        <f>BS131</f>
        <v>3353.62</v>
      </c>
      <c r="CH131" s="27">
        <f>BT131</f>
        <v>112.08</v>
      </c>
      <c r="CI131" s="27">
        <v>3468.85</v>
      </c>
      <c r="CJ131" s="27">
        <v>96.51</v>
      </c>
      <c r="CK131" s="27">
        <v>4093.24</v>
      </c>
      <c r="CL131" s="27">
        <v>113.88</v>
      </c>
      <c r="CM131" s="27">
        <v>3155.78</v>
      </c>
      <c r="CN131" s="27">
        <v>96.51</v>
      </c>
      <c r="CO131" s="27">
        <v>3723.82</v>
      </c>
      <c r="CP131" s="27">
        <v>113.88</v>
      </c>
      <c r="CQ131" s="27">
        <v>3300.95</v>
      </c>
      <c r="CR131" s="27">
        <v>97.31</v>
      </c>
      <c r="CS131" s="27">
        <v>3895.12</v>
      </c>
      <c r="CT131" s="27">
        <v>114.83</v>
      </c>
      <c r="CU131" s="110" t="str">
        <f>AZ131</f>
        <v>01.12.2015 № 348</v>
      </c>
      <c r="CV131" s="12"/>
      <c r="CW131" s="103"/>
      <c r="CX131" s="126"/>
      <c r="CY131" s="126"/>
      <c r="CZ131" s="126"/>
      <c r="DA131" s="126"/>
      <c r="DB131" s="237"/>
      <c r="DC131" s="237"/>
      <c r="DD131" s="237"/>
      <c r="DE131" s="237"/>
      <c r="DF131" s="238"/>
      <c r="DG131" s="238"/>
      <c r="DH131" s="238"/>
      <c r="DI131" s="238"/>
      <c r="DJ131" s="126"/>
      <c r="DK131" s="130"/>
      <c r="DL131" s="126"/>
      <c r="DM131" s="126"/>
      <c r="DN131" s="126"/>
      <c r="DO131" s="126"/>
      <c r="DP131" s="237"/>
      <c r="DQ131" s="237"/>
      <c r="DR131" s="237"/>
      <c r="DS131" s="237"/>
      <c r="DT131" s="238"/>
      <c r="DU131" s="238"/>
      <c r="DV131" s="238"/>
      <c r="DW131" s="238"/>
      <c r="DX131" s="36"/>
      <c r="DY131" s="106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  <c r="KJ131" s="53"/>
      <c r="KK131" s="53"/>
      <c r="KL131" s="53"/>
      <c r="KM131" s="53"/>
      <c r="KN131" s="53"/>
      <c r="KO131" s="53"/>
      <c r="KP131" s="53"/>
      <c r="KQ131" s="53"/>
      <c r="KR131" s="53"/>
      <c r="KS131" s="53"/>
      <c r="KT131" s="53"/>
      <c r="KU131" s="53"/>
      <c r="KV131" s="53"/>
      <c r="KW131" s="53"/>
      <c r="KX131" s="53"/>
      <c r="KY131" s="53"/>
      <c r="KZ131" s="53"/>
      <c r="LA131" s="53"/>
      <c r="LB131" s="53"/>
      <c r="LC131" s="53"/>
      <c r="LD131" s="53"/>
      <c r="LE131" s="53"/>
      <c r="LF131" s="53"/>
      <c r="LG131" s="53"/>
      <c r="LH131" s="53"/>
      <c r="LI131" s="53"/>
      <c r="LJ131" s="53"/>
      <c r="LK131" s="53"/>
      <c r="LL131" s="53"/>
      <c r="LM131" s="53"/>
      <c r="LN131" s="53"/>
      <c r="LO131" s="53"/>
      <c r="LP131" s="53"/>
      <c r="LQ131" s="53"/>
      <c r="LR131" s="53"/>
      <c r="LS131" s="53"/>
      <c r="LT131" s="53"/>
      <c r="LU131" s="53"/>
      <c r="LV131" s="53"/>
      <c r="LW131" s="53"/>
      <c r="LX131" s="53"/>
      <c r="LY131" s="53"/>
      <c r="LZ131" s="53"/>
      <c r="MA131" s="53"/>
      <c r="MB131" s="53"/>
      <c r="MC131" s="53"/>
      <c r="MD131" s="53"/>
      <c r="ME131" s="53"/>
      <c r="MF131" s="53"/>
      <c r="MG131" s="53"/>
      <c r="MH131" s="53"/>
      <c r="MI131" s="53"/>
      <c r="MJ131" s="53"/>
      <c r="MK131" s="53"/>
      <c r="ML131" s="53"/>
      <c r="MM131" s="53"/>
      <c r="MN131" s="53"/>
      <c r="MO131" s="53"/>
      <c r="MP131" s="53"/>
      <c r="MQ131" s="53"/>
      <c r="MR131" s="53"/>
    </row>
    <row r="132" spans="1:356" s="2" customFormat="1" ht="45">
      <c r="A132" s="16"/>
      <c r="B132" s="239"/>
      <c r="C132" s="27"/>
      <c r="D132" s="27"/>
      <c r="E132" s="27"/>
      <c r="F132" s="159">
        <v>3203.82</v>
      </c>
      <c r="G132" s="159">
        <f>F132</f>
        <v>3203.82</v>
      </c>
      <c r="H132" s="159">
        <v>3239.25</v>
      </c>
      <c r="I132" s="16"/>
      <c r="J132" s="16"/>
      <c r="K132" s="27"/>
      <c r="L132" s="27"/>
      <c r="M132" s="27"/>
      <c r="N132" s="159">
        <v>3780.51</v>
      </c>
      <c r="O132" s="159">
        <f>N132</f>
        <v>3780.51</v>
      </c>
      <c r="P132" s="159">
        <v>3822.32</v>
      </c>
      <c r="Q132" s="27"/>
      <c r="R132" s="27"/>
      <c r="S132" s="1013"/>
      <c r="T132" s="129" t="s">
        <v>368</v>
      </c>
      <c r="U132" s="27"/>
      <c r="V132" s="27"/>
      <c r="W132" s="27"/>
      <c r="X132" s="27"/>
      <c r="Y132" s="110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111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110"/>
      <c r="BA132" s="12"/>
      <c r="BB132" s="103"/>
      <c r="BC132" s="27"/>
      <c r="BD132" s="27"/>
      <c r="BE132" s="27"/>
      <c r="BF132" s="27"/>
      <c r="BG132" s="115"/>
      <c r="BH132" s="115"/>
      <c r="BI132" s="115"/>
      <c r="BJ132" s="115"/>
      <c r="BK132" s="119">
        <v>6.4799999999999996E-2</v>
      </c>
      <c r="BL132" s="128">
        <v>274.14</v>
      </c>
      <c r="BM132" s="119">
        <v>5.9799999999999999E-2</v>
      </c>
      <c r="BN132" s="128">
        <v>256.79000000000002</v>
      </c>
      <c r="BO132" s="12"/>
      <c r="BP132" s="129" t="s">
        <v>369</v>
      </c>
      <c r="BQ132" s="27"/>
      <c r="BR132" s="27"/>
      <c r="BS132" s="27"/>
      <c r="BT132" s="27"/>
      <c r="BU132" s="115"/>
      <c r="BV132" s="115"/>
      <c r="BW132" s="115"/>
      <c r="BX132" s="115"/>
      <c r="BY132" s="119">
        <v>6.4799999999999996E-2</v>
      </c>
      <c r="BZ132" s="128">
        <v>293.05</v>
      </c>
      <c r="CA132" s="119">
        <v>5.9799999999999999E-2</v>
      </c>
      <c r="CB132" s="128">
        <v>274.35000000000002</v>
      </c>
      <c r="CC132" s="12"/>
      <c r="CD132" s="129" t="s">
        <v>369</v>
      </c>
      <c r="CE132" s="27"/>
      <c r="CF132" s="27"/>
      <c r="CG132" s="27"/>
      <c r="CH132" s="27"/>
      <c r="CI132" s="159">
        <v>3203.82</v>
      </c>
      <c r="CJ132" s="159">
        <v>96.51</v>
      </c>
      <c r="CK132" s="159">
        <v>3780.51</v>
      </c>
      <c r="CL132" s="159">
        <v>113.88</v>
      </c>
      <c r="CM132" s="159">
        <f>CI132</f>
        <v>3203.82</v>
      </c>
      <c r="CN132" s="159">
        <f>CJ132</f>
        <v>96.51</v>
      </c>
      <c r="CO132" s="159">
        <f>CK132</f>
        <v>3780.51</v>
      </c>
      <c r="CP132" s="159">
        <f>CL132</f>
        <v>113.88</v>
      </c>
      <c r="CQ132" s="159">
        <v>3239.25</v>
      </c>
      <c r="CR132" s="159">
        <v>97.31</v>
      </c>
      <c r="CS132" s="159">
        <v>3822.32</v>
      </c>
      <c r="CT132" s="159">
        <v>114.83</v>
      </c>
      <c r="CU132" s="12"/>
      <c r="CV132" s="145" t="s">
        <v>368</v>
      </c>
      <c r="CW132" s="103"/>
      <c r="CX132" s="126"/>
      <c r="CY132" s="126"/>
      <c r="CZ132" s="126"/>
      <c r="DA132" s="126"/>
      <c r="DB132" s="237"/>
      <c r="DC132" s="237"/>
      <c r="DD132" s="237"/>
      <c r="DE132" s="237"/>
      <c r="DF132" s="119">
        <v>7.1300000000000002E-2</v>
      </c>
      <c r="DG132" s="128">
        <v>349.52</v>
      </c>
      <c r="DH132" s="119">
        <v>6.5799999999999997E-2</v>
      </c>
      <c r="DI132" s="128">
        <v>326.37</v>
      </c>
      <c r="DJ132" s="241"/>
      <c r="DK132" s="152" t="s">
        <v>370</v>
      </c>
      <c r="DL132" s="126"/>
      <c r="DM132" s="126"/>
      <c r="DN132" s="126"/>
      <c r="DO132" s="126"/>
      <c r="DP132" s="237"/>
      <c r="DQ132" s="237"/>
      <c r="DR132" s="237"/>
      <c r="DS132" s="237"/>
      <c r="DT132" s="119">
        <v>7.1300000000000002E-2</v>
      </c>
      <c r="DU132" s="128">
        <v>367.27</v>
      </c>
      <c r="DV132" s="119">
        <v>6.5799999999999997E-2</v>
      </c>
      <c r="DW132" s="128">
        <v>342.85</v>
      </c>
      <c r="DX132" s="242"/>
      <c r="DY132" s="152" t="s">
        <v>370</v>
      </c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  <c r="KI132" s="53"/>
      <c r="KJ132" s="53"/>
      <c r="KK132" s="53"/>
      <c r="KL132" s="53"/>
      <c r="KM132" s="53"/>
      <c r="KN132" s="53"/>
      <c r="KO132" s="53"/>
      <c r="KP132" s="53"/>
      <c r="KQ132" s="53"/>
      <c r="KR132" s="53"/>
      <c r="KS132" s="53"/>
      <c r="KT132" s="53"/>
      <c r="KU132" s="53"/>
      <c r="KV132" s="53"/>
      <c r="KW132" s="53"/>
      <c r="KX132" s="53"/>
      <c r="KY132" s="53"/>
      <c r="KZ132" s="53"/>
      <c r="LA132" s="53"/>
      <c r="LB132" s="53"/>
      <c r="LC132" s="53"/>
      <c r="LD132" s="53"/>
      <c r="LE132" s="53"/>
      <c r="LF132" s="53"/>
      <c r="LG132" s="53"/>
      <c r="LH132" s="53"/>
      <c r="LI132" s="53"/>
      <c r="LJ132" s="53"/>
      <c r="LK132" s="53"/>
      <c r="LL132" s="53"/>
      <c r="LM132" s="53"/>
      <c r="LN132" s="53"/>
      <c r="LO132" s="53"/>
      <c r="LP132" s="53"/>
      <c r="LQ132" s="53"/>
      <c r="LR132" s="53"/>
      <c r="LS132" s="53"/>
      <c r="LT132" s="53"/>
      <c r="LU132" s="53"/>
      <c r="LV132" s="53"/>
      <c r="LW132" s="53"/>
      <c r="LX132" s="53"/>
      <c r="LY132" s="53"/>
      <c r="LZ132" s="53"/>
      <c r="MA132" s="53"/>
      <c r="MB132" s="53"/>
      <c r="MC132" s="53"/>
      <c r="MD132" s="53"/>
      <c r="ME132" s="53"/>
      <c r="MF132" s="53"/>
      <c r="MG132" s="53"/>
      <c r="MH132" s="53"/>
      <c r="MI132" s="53"/>
      <c r="MJ132" s="53"/>
      <c r="MK132" s="53"/>
      <c r="ML132" s="53"/>
      <c r="MM132" s="53"/>
      <c r="MN132" s="53"/>
      <c r="MO132" s="53"/>
      <c r="MP132" s="53"/>
      <c r="MQ132" s="53"/>
      <c r="MR132" s="53"/>
    </row>
    <row r="133" spans="1:356" s="2" customFormat="1" ht="15.75">
      <c r="A133" s="16"/>
      <c r="B133" s="239" t="s">
        <v>371</v>
      </c>
      <c r="C133" s="27">
        <v>4449.88</v>
      </c>
      <c r="D133" s="27">
        <v>4716.87</v>
      </c>
      <c r="E133" s="27">
        <f>D133</f>
        <v>4716.87</v>
      </c>
      <c r="F133" s="27">
        <v>5757.15</v>
      </c>
      <c r="G133" s="27">
        <v>5237.5600000000004</v>
      </c>
      <c r="H133" s="27">
        <v>5478.49</v>
      </c>
      <c r="I133" s="16" t="s">
        <v>146</v>
      </c>
      <c r="J133" s="16" t="s">
        <v>146</v>
      </c>
      <c r="K133" s="27">
        <f>C133*1.18</f>
        <v>5250.8584000000001</v>
      </c>
      <c r="L133" s="27">
        <f t="shared" si="68"/>
        <v>5565.9065999999993</v>
      </c>
      <c r="M133" s="27">
        <f t="shared" si="68"/>
        <v>5565.9065999999993</v>
      </c>
      <c r="N133" s="27">
        <f t="shared" si="68"/>
        <v>6793.436999999999</v>
      </c>
      <c r="O133" s="27">
        <f t="shared" si="68"/>
        <v>6180.3208000000004</v>
      </c>
      <c r="P133" s="27">
        <f t="shared" si="68"/>
        <v>6464.618199999999</v>
      </c>
      <c r="Q133" s="27" t="s">
        <v>146</v>
      </c>
      <c r="R133" s="27" t="s">
        <v>146</v>
      </c>
      <c r="S133" s="1013"/>
      <c r="T133" s="109"/>
      <c r="U133" s="12"/>
      <c r="V133" s="12"/>
      <c r="W133" s="243"/>
      <c r="X133" s="243"/>
      <c r="Y133" s="110"/>
      <c r="Z133" s="27"/>
      <c r="AA133" s="27"/>
      <c r="AB133" s="27"/>
      <c r="AC133" s="27">
        <v>3468.94</v>
      </c>
      <c r="AD133" s="27">
        <v>3659.2</v>
      </c>
      <c r="AE133" s="110" t="str">
        <f>S130</f>
        <v>01.12.2015 № 348</v>
      </c>
      <c r="AF133" s="27"/>
      <c r="AG133" s="244">
        <v>4340</v>
      </c>
      <c r="AH133" s="244">
        <v>4570</v>
      </c>
      <c r="AI133" s="27">
        <f>AG133</f>
        <v>4340</v>
      </c>
      <c r="AJ133" s="27">
        <f>AH133</f>
        <v>4570</v>
      </c>
      <c r="AK133" s="110" t="str">
        <f>S130</f>
        <v>01.12.2015 № 348</v>
      </c>
      <c r="AL133" s="27"/>
      <c r="AM133" s="111"/>
      <c r="AN133" s="27">
        <v>41.82</v>
      </c>
      <c r="AO133" s="16">
        <v>42.97</v>
      </c>
      <c r="AP133" s="16">
        <f>AO133</f>
        <v>42.97</v>
      </c>
      <c r="AQ133" s="16">
        <v>43.66</v>
      </c>
      <c r="AR133" s="16">
        <f>AQ133</f>
        <v>43.66</v>
      </c>
      <c r="AS133" s="16">
        <v>44.02</v>
      </c>
      <c r="AT133" s="27">
        <f>AN133*1.18</f>
        <v>49.3476</v>
      </c>
      <c r="AU133" s="27">
        <f t="shared" si="69"/>
        <v>50.704599999999999</v>
      </c>
      <c r="AV133" s="27">
        <f t="shared" si="69"/>
        <v>50.704599999999999</v>
      </c>
      <c r="AW133" s="27">
        <f t="shared" si="69"/>
        <v>51.518799999999992</v>
      </c>
      <c r="AX133" s="27">
        <f t="shared" si="69"/>
        <v>51.518799999999992</v>
      </c>
      <c r="AY133" s="27">
        <f t="shared" si="69"/>
        <v>51.943600000000004</v>
      </c>
      <c r="AZ133" s="110" t="str">
        <f>AZ131</f>
        <v>01.12.2015 № 348</v>
      </c>
      <c r="BA133" s="12"/>
      <c r="BB133" s="103"/>
      <c r="BC133" s="27">
        <v>4449.88</v>
      </c>
      <c r="BD133" s="27">
        <v>41.82</v>
      </c>
      <c r="BE133" s="27">
        <v>3468.94</v>
      </c>
      <c r="BF133" s="27">
        <v>49.35</v>
      </c>
      <c r="BG133" s="115"/>
      <c r="BH133" s="115"/>
      <c r="BI133" s="115"/>
      <c r="BJ133" s="115"/>
      <c r="BK133" s="116"/>
      <c r="BL133" s="116"/>
      <c r="BM133" s="116"/>
      <c r="BN133" s="116"/>
      <c r="BO133" s="110" t="s">
        <v>365</v>
      </c>
      <c r="BP133" s="157"/>
      <c r="BQ133" s="27">
        <v>4716.87</v>
      </c>
      <c r="BR133" s="27">
        <v>42.97</v>
      </c>
      <c r="BS133" s="27">
        <v>3659.2</v>
      </c>
      <c r="BT133" s="27">
        <v>50.7</v>
      </c>
      <c r="BU133" s="115"/>
      <c r="BV133" s="115"/>
      <c r="BW133" s="115"/>
      <c r="BX133" s="115"/>
      <c r="BY133" s="116"/>
      <c r="BZ133" s="116"/>
      <c r="CA133" s="116"/>
      <c r="CB133" s="116"/>
      <c r="CC133" s="110" t="s">
        <v>365</v>
      </c>
      <c r="CD133" s="117"/>
      <c r="CE133" s="27">
        <f>BQ133</f>
        <v>4716.87</v>
      </c>
      <c r="CF133" s="27">
        <f>BR133</f>
        <v>42.97</v>
      </c>
      <c r="CG133" s="27" t="s">
        <v>146</v>
      </c>
      <c r="CH133" s="27">
        <f>BT133</f>
        <v>50.7</v>
      </c>
      <c r="CI133" s="27">
        <v>5757.15</v>
      </c>
      <c r="CJ133" s="27">
        <v>43.66</v>
      </c>
      <c r="CK133" s="27" t="s">
        <v>146</v>
      </c>
      <c r="CL133" s="27">
        <v>51.52</v>
      </c>
      <c r="CM133" s="27">
        <v>5237.5600000000004</v>
      </c>
      <c r="CN133" s="27">
        <v>43.66</v>
      </c>
      <c r="CO133" s="27" t="s">
        <v>146</v>
      </c>
      <c r="CP133" s="27">
        <v>51.52</v>
      </c>
      <c r="CQ133" s="27">
        <v>5478</v>
      </c>
      <c r="CR133" s="27">
        <v>44.02</v>
      </c>
      <c r="CS133" s="27" t="s">
        <v>146</v>
      </c>
      <c r="CT133" s="27">
        <v>51.94</v>
      </c>
      <c r="CU133" s="110" t="str">
        <f>AZ133</f>
        <v>01.12.2015 № 348</v>
      </c>
      <c r="CV133" s="12"/>
      <c r="CW133" s="103"/>
      <c r="CX133" s="27">
        <v>4449.88</v>
      </c>
      <c r="CY133" s="27">
        <v>41.82</v>
      </c>
      <c r="CZ133" s="27">
        <v>4210</v>
      </c>
      <c r="DA133" s="27">
        <v>49.35</v>
      </c>
      <c r="DB133" s="115"/>
      <c r="DC133" s="115"/>
      <c r="DD133" s="115"/>
      <c r="DE133" s="115"/>
      <c r="DF133" s="119"/>
      <c r="DG133" s="128"/>
      <c r="DH133" s="119"/>
      <c r="DI133" s="128"/>
      <c r="DJ133" s="245"/>
      <c r="DK133" s="106"/>
      <c r="DL133" s="27">
        <v>4716.87</v>
      </c>
      <c r="DM133" s="27">
        <v>42.97</v>
      </c>
      <c r="DN133" s="27">
        <v>4440</v>
      </c>
      <c r="DO133" s="27">
        <v>50.7</v>
      </c>
      <c r="DP133" s="115"/>
      <c r="DQ133" s="115"/>
      <c r="DR133" s="115"/>
      <c r="DS133" s="115"/>
      <c r="DT133" s="116"/>
      <c r="DU133" s="116"/>
      <c r="DV133" s="116"/>
      <c r="DW133" s="116"/>
      <c r="DX133" s="242" t="s">
        <v>372</v>
      </c>
      <c r="DY133" s="106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  <c r="KJ133" s="53"/>
      <c r="KK133" s="53"/>
      <c r="KL133" s="53"/>
      <c r="KM133" s="53"/>
      <c r="KN133" s="53"/>
      <c r="KO133" s="53"/>
      <c r="KP133" s="53"/>
      <c r="KQ133" s="53"/>
      <c r="KR133" s="53"/>
      <c r="KS133" s="53"/>
      <c r="KT133" s="53"/>
      <c r="KU133" s="53"/>
      <c r="KV133" s="53"/>
      <c r="KW133" s="53"/>
      <c r="KX133" s="53"/>
      <c r="KY133" s="53"/>
      <c r="KZ133" s="53"/>
      <c r="LA133" s="53"/>
      <c r="LB133" s="53"/>
      <c r="LC133" s="53"/>
      <c r="LD133" s="53"/>
      <c r="LE133" s="53"/>
      <c r="LF133" s="53"/>
      <c r="LG133" s="53"/>
      <c r="LH133" s="53"/>
      <c r="LI133" s="53"/>
      <c r="LJ133" s="53"/>
      <c r="LK133" s="53"/>
      <c r="LL133" s="53"/>
      <c r="LM133" s="53"/>
      <c r="LN133" s="53"/>
      <c r="LO133" s="53"/>
      <c r="LP133" s="53"/>
      <c r="LQ133" s="53"/>
      <c r="LR133" s="53"/>
      <c r="LS133" s="53"/>
      <c r="LT133" s="53"/>
      <c r="LU133" s="53"/>
      <c r="LV133" s="53"/>
      <c r="LW133" s="53"/>
      <c r="LX133" s="53"/>
      <c r="LY133" s="53"/>
      <c r="LZ133" s="53"/>
      <c r="MA133" s="53"/>
      <c r="MB133" s="53"/>
      <c r="MC133" s="53"/>
      <c r="MD133" s="53"/>
      <c r="ME133" s="53"/>
      <c r="MF133" s="53"/>
      <c r="MG133" s="53"/>
      <c r="MH133" s="53"/>
      <c r="MI133" s="53"/>
      <c r="MJ133" s="53"/>
      <c r="MK133" s="53"/>
      <c r="ML133" s="53"/>
      <c r="MM133" s="53"/>
      <c r="MN133" s="53"/>
      <c r="MO133" s="53"/>
      <c r="MP133" s="53"/>
      <c r="MQ133" s="53"/>
      <c r="MR133" s="53"/>
    </row>
    <row r="134" spans="1:356" s="2" customFormat="1" ht="45">
      <c r="A134" s="16"/>
      <c r="B134" s="239"/>
      <c r="C134" s="27"/>
      <c r="D134" s="27"/>
      <c r="E134" s="27"/>
      <c r="F134" s="159">
        <v>5317.28</v>
      </c>
      <c r="G134" s="159">
        <f>F134</f>
        <v>5317.28</v>
      </c>
      <c r="H134" s="159">
        <v>5376.08</v>
      </c>
      <c r="I134" s="16"/>
      <c r="J134" s="16"/>
      <c r="K134" s="27"/>
      <c r="L134" s="27"/>
      <c r="M134" s="27"/>
      <c r="N134" s="159">
        <v>6274.39</v>
      </c>
      <c r="O134" s="159">
        <f>N134</f>
        <v>6274.39</v>
      </c>
      <c r="P134" s="159">
        <v>6343.77</v>
      </c>
      <c r="Q134" s="27"/>
      <c r="R134" s="27"/>
      <c r="S134" s="1013"/>
      <c r="T134" s="129" t="str">
        <f>T132</f>
        <v>17.12.2015 № 481</v>
      </c>
      <c r="U134" s="159">
        <v>4340</v>
      </c>
      <c r="V134" s="159">
        <v>4570</v>
      </c>
      <c r="W134" s="243"/>
      <c r="X134" s="243"/>
      <c r="Y134" s="145" t="str">
        <f>T134</f>
        <v>17.12.2015 № 481</v>
      </c>
      <c r="Z134" s="27"/>
      <c r="AA134" s="27"/>
      <c r="AB134" s="27"/>
      <c r="AC134" s="159">
        <v>3468.94</v>
      </c>
      <c r="AD134" s="159">
        <v>3740</v>
      </c>
      <c r="AE134" s="110"/>
      <c r="AF134" s="145" t="str">
        <f>AL134</f>
        <v>17.12.2015 № 481</v>
      </c>
      <c r="AG134" s="244"/>
      <c r="AH134" s="244"/>
      <c r="AI134" s="159">
        <v>4210</v>
      </c>
      <c r="AJ134" s="159">
        <v>4440</v>
      </c>
      <c r="AK134" s="145"/>
      <c r="AL134" s="145" t="str">
        <f>Y134</f>
        <v>17.12.2015 № 481</v>
      </c>
      <c r="AM134" s="111"/>
      <c r="AN134" s="27"/>
      <c r="AO134" s="16"/>
      <c r="AP134" s="16"/>
      <c r="AQ134" s="16"/>
      <c r="AR134" s="16"/>
      <c r="AS134" s="16"/>
      <c r="AT134" s="27"/>
      <c r="AU134" s="27"/>
      <c r="AV134" s="27"/>
      <c r="AW134" s="27"/>
      <c r="AX134" s="27"/>
      <c r="AY134" s="27"/>
      <c r="AZ134" s="110"/>
      <c r="BA134" s="12"/>
      <c r="BB134" s="103"/>
      <c r="BC134" s="27"/>
      <c r="BD134" s="27"/>
      <c r="BE134" s="27"/>
      <c r="BF134" s="27"/>
      <c r="BG134" s="115"/>
      <c r="BH134" s="115"/>
      <c r="BI134" s="115"/>
      <c r="BJ134" s="115"/>
      <c r="BK134" s="119">
        <v>6.0600000000000001E-2</v>
      </c>
      <c r="BL134" s="128">
        <v>259.57</v>
      </c>
      <c r="BM134" s="119">
        <v>5.5899999999999998E-2</v>
      </c>
      <c r="BN134" s="128">
        <v>243.26</v>
      </c>
      <c r="BO134" s="110"/>
      <c r="BP134" s="129" t="s">
        <v>369</v>
      </c>
      <c r="BQ134" s="27"/>
      <c r="BR134" s="27"/>
      <c r="BS134" s="27"/>
      <c r="BT134" s="27"/>
      <c r="BU134" s="115"/>
      <c r="BV134" s="115"/>
      <c r="BW134" s="115"/>
      <c r="BX134" s="115"/>
      <c r="BY134" s="119">
        <v>6.0600000000000001E-2</v>
      </c>
      <c r="BZ134" s="128">
        <v>277.33999999999997</v>
      </c>
      <c r="CA134" s="119">
        <v>5.5899999999999998E-2</v>
      </c>
      <c r="CB134" s="128">
        <v>259.77</v>
      </c>
      <c r="CC134" s="110"/>
      <c r="CD134" s="129" t="s">
        <v>369</v>
      </c>
      <c r="CE134" s="27"/>
      <c r="CF134" s="27"/>
      <c r="CG134" s="27"/>
      <c r="CH134" s="27"/>
      <c r="CI134" s="159">
        <v>5317.28</v>
      </c>
      <c r="CJ134" s="159">
        <v>43.66</v>
      </c>
      <c r="CK134" s="159">
        <v>3468.94</v>
      </c>
      <c r="CL134" s="159">
        <v>49.35</v>
      </c>
      <c r="CM134" s="159">
        <f>CI134</f>
        <v>5317.28</v>
      </c>
      <c r="CN134" s="159">
        <f>CJ134</f>
        <v>43.66</v>
      </c>
      <c r="CO134" s="159">
        <v>3740</v>
      </c>
      <c r="CP134" s="159">
        <v>50.7</v>
      </c>
      <c r="CQ134" s="159">
        <v>5376.08</v>
      </c>
      <c r="CR134" s="159">
        <v>44.02</v>
      </c>
      <c r="CS134" s="27"/>
      <c r="CT134" s="27"/>
      <c r="CU134" s="110"/>
      <c r="CV134" s="145" t="str">
        <f>CV132</f>
        <v>17.12.2015 № 481</v>
      </c>
      <c r="CW134" s="103"/>
      <c r="CX134" s="27"/>
      <c r="CY134" s="27"/>
      <c r="CZ134" s="27"/>
      <c r="DA134" s="27"/>
      <c r="DB134" s="115"/>
      <c r="DC134" s="115"/>
      <c r="DD134" s="115"/>
      <c r="DE134" s="115"/>
      <c r="DF134" s="119">
        <v>7.0900000000000005E-2</v>
      </c>
      <c r="DG134" s="128">
        <v>347.84</v>
      </c>
      <c r="DH134" s="119">
        <v>6.5500000000000003E-2</v>
      </c>
      <c r="DI134" s="128">
        <v>325.11</v>
      </c>
      <c r="DJ134" s="245"/>
      <c r="DK134" s="152" t="s">
        <v>370</v>
      </c>
      <c r="DL134" s="27"/>
      <c r="DM134" s="27"/>
      <c r="DN134" s="27"/>
      <c r="DO134" s="27"/>
      <c r="DP134" s="115"/>
      <c r="DQ134" s="115"/>
      <c r="DR134" s="115"/>
      <c r="DS134" s="115"/>
      <c r="DT134" s="119">
        <v>7.0900000000000005E-2</v>
      </c>
      <c r="DU134" s="128">
        <v>365.5</v>
      </c>
      <c r="DV134" s="119">
        <v>6.5500000000000003E-2</v>
      </c>
      <c r="DW134" s="128">
        <v>341.52</v>
      </c>
      <c r="DX134" s="165"/>
      <c r="DY134" s="152" t="s">
        <v>370</v>
      </c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  <c r="MN134" s="53"/>
      <c r="MO134" s="53"/>
      <c r="MP134" s="53"/>
      <c r="MQ134" s="53"/>
      <c r="MR134" s="53"/>
    </row>
    <row r="135" spans="1:356" s="2" customFormat="1">
      <c r="A135" s="16"/>
      <c r="B135" s="24" t="s">
        <v>373</v>
      </c>
      <c r="C135" s="27">
        <v>2442.23</v>
      </c>
      <c r="D135" s="27">
        <v>2588.7600000000002</v>
      </c>
      <c r="E135" s="27">
        <f>D135</f>
        <v>2588.7600000000002</v>
      </c>
      <c r="F135" s="27">
        <v>3159.7</v>
      </c>
      <c r="G135" s="27">
        <v>2874.53</v>
      </c>
      <c r="H135" s="27">
        <v>3006.76</v>
      </c>
      <c r="I135" s="1015" t="s">
        <v>374</v>
      </c>
      <c r="J135" s="1016"/>
      <c r="K135" s="27">
        <f>C135*1.18</f>
        <v>2881.8314</v>
      </c>
      <c r="L135" s="27">
        <f t="shared" si="68"/>
        <v>3054.7368000000001</v>
      </c>
      <c r="M135" s="27">
        <f t="shared" si="68"/>
        <v>3054.7368000000001</v>
      </c>
      <c r="N135" s="27">
        <f t="shared" si="68"/>
        <v>3728.4459999999995</v>
      </c>
      <c r="O135" s="27">
        <f t="shared" si="68"/>
        <v>3391.9454000000001</v>
      </c>
      <c r="P135" s="27">
        <f t="shared" si="68"/>
        <v>3547.9767999999999</v>
      </c>
      <c r="Q135" s="27" t="s">
        <v>146</v>
      </c>
      <c r="R135" s="27" t="s">
        <v>146</v>
      </c>
      <c r="S135" s="1013"/>
      <c r="T135" s="109"/>
      <c r="U135" s="243"/>
      <c r="V135" s="243"/>
      <c r="W135" s="243"/>
      <c r="X135" s="243"/>
      <c r="Y135" s="110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111"/>
      <c r="AN135" s="27"/>
      <c r="AO135" s="16"/>
      <c r="AP135" s="16"/>
      <c r="AQ135" s="16"/>
      <c r="AR135" s="16"/>
      <c r="AS135" s="16"/>
      <c r="AT135" s="27"/>
      <c r="AU135" s="16"/>
      <c r="AV135" s="16"/>
      <c r="AW135" s="16"/>
      <c r="AX135" s="16"/>
      <c r="AY135" s="16"/>
      <c r="AZ135" s="110"/>
      <c r="BA135" s="12"/>
      <c r="BB135" s="103"/>
      <c r="BC135" s="27"/>
      <c r="BD135" s="27"/>
      <c r="BE135" s="27"/>
      <c r="BF135" s="27"/>
      <c r="BG135" s="115"/>
      <c r="BH135" s="115"/>
      <c r="BI135" s="115"/>
      <c r="BJ135" s="115"/>
      <c r="BK135" s="116"/>
      <c r="BL135" s="116"/>
      <c r="BM135" s="116"/>
      <c r="BN135" s="116"/>
      <c r="BO135" s="27"/>
      <c r="BP135" s="27"/>
      <c r="BQ135" s="27"/>
      <c r="BR135" s="27"/>
      <c r="BS135" s="27"/>
      <c r="BT135" s="27"/>
      <c r="BU135" s="115"/>
      <c r="BV135" s="115"/>
      <c r="BW135" s="115"/>
      <c r="BX135" s="115"/>
      <c r="BY135" s="116"/>
      <c r="BZ135" s="116"/>
      <c r="CA135" s="116"/>
      <c r="CB135" s="116"/>
      <c r="CC135" s="27"/>
      <c r="CD135" s="118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36"/>
      <c r="CV135" s="12"/>
      <c r="CW135" s="103"/>
      <c r="CX135" s="27"/>
      <c r="CY135" s="27"/>
      <c r="CZ135" s="27"/>
      <c r="DA135" s="27"/>
      <c r="DB135" s="115"/>
      <c r="DC135" s="115"/>
      <c r="DD135" s="115"/>
      <c r="DE135" s="115"/>
      <c r="DF135" s="116"/>
      <c r="DG135" s="116"/>
      <c r="DH135" s="116"/>
      <c r="DI135" s="116"/>
      <c r="DJ135" s="245"/>
      <c r="DK135" s="106"/>
      <c r="DL135" s="27"/>
      <c r="DM135" s="27"/>
      <c r="DN135" s="27"/>
      <c r="DO135" s="27"/>
      <c r="DP135" s="115"/>
      <c r="DQ135" s="115"/>
      <c r="DR135" s="115"/>
      <c r="DS135" s="115"/>
      <c r="DT135" s="116"/>
      <c r="DU135" s="116"/>
      <c r="DV135" s="116"/>
      <c r="DW135" s="116"/>
      <c r="DX135" s="242"/>
      <c r="DY135" s="106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  <c r="MG135" s="53"/>
      <c r="MH135" s="53"/>
      <c r="MI135" s="53"/>
      <c r="MJ135" s="53"/>
      <c r="MK135" s="53"/>
      <c r="ML135" s="53"/>
      <c r="MM135" s="53"/>
      <c r="MN135" s="53"/>
      <c r="MO135" s="53"/>
      <c r="MP135" s="53"/>
      <c r="MQ135" s="53"/>
      <c r="MR135" s="53"/>
    </row>
    <row r="136" spans="1:356" s="2" customFormat="1">
      <c r="A136" s="16"/>
      <c r="B136" s="24"/>
      <c r="C136" s="27"/>
      <c r="D136" s="27"/>
      <c r="E136" s="27"/>
      <c r="F136" s="159">
        <v>2918.28</v>
      </c>
      <c r="G136" s="159">
        <f>F136</f>
        <v>2918.28</v>
      </c>
      <c r="H136" s="159">
        <v>2950.56</v>
      </c>
      <c r="I136" s="16"/>
      <c r="J136" s="16"/>
      <c r="K136" s="27"/>
      <c r="L136" s="27"/>
      <c r="M136" s="27"/>
      <c r="N136" s="159">
        <v>3443.57</v>
      </c>
      <c r="O136" s="159">
        <f>N136</f>
        <v>3443.57</v>
      </c>
      <c r="P136" s="159">
        <v>3481.66</v>
      </c>
      <c r="Q136" s="27"/>
      <c r="R136" s="27"/>
      <c r="S136" s="1013"/>
      <c r="T136" s="129" t="str">
        <f>T134</f>
        <v>17.12.2015 № 481</v>
      </c>
      <c r="U136" s="243"/>
      <c r="V136" s="243"/>
      <c r="W136" s="243"/>
      <c r="X136" s="243"/>
      <c r="Y136" s="110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111"/>
      <c r="AN136" s="27"/>
      <c r="AO136" s="16"/>
      <c r="AP136" s="16"/>
      <c r="AQ136" s="16"/>
      <c r="AR136" s="16"/>
      <c r="AS136" s="16"/>
      <c r="AT136" s="27"/>
      <c r="AU136" s="16"/>
      <c r="AV136" s="16"/>
      <c r="AW136" s="16"/>
      <c r="AX136" s="16"/>
      <c r="AY136" s="16"/>
      <c r="AZ136" s="110"/>
      <c r="BA136" s="12"/>
      <c r="BB136" s="103"/>
      <c r="BC136" s="27"/>
      <c r="BD136" s="27"/>
      <c r="BE136" s="27"/>
      <c r="BF136" s="27"/>
      <c r="BG136" s="115"/>
      <c r="BH136" s="115"/>
      <c r="BI136" s="115"/>
      <c r="BJ136" s="115"/>
      <c r="BK136" s="116"/>
      <c r="BL136" s="116"/>
      <c r="BM136" s="116"/>
      <c r="BN136" s="116"/>
      <c r="BO136" s="27"/>
      <c r="BP136" s="27"/>
      <c r="BQ136" s="27"/>
      <c r="BR136" s="27"/>
      <c r="BS136" s="27"/>
      <c r="BT136" s="27"/>
      <c r="BU136" s="115"/>
      <c r="BV136" s="115"/>
      <c r="BW136" s="115"/>
      <c r="BX136" s="115"/>
      <c r="BY136" s="116"/>
      <c r="BZ136" s="116"/>
      <c r="CA136" s="116"/>
      <c r="CB136" s="116"/>
      <c r="CC136" s="27"/>
      <c r="CD136" s="118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36"/>
      <c r="CV136" s="12"/>
      <c r="CW136" s="103"/>
      <c r="CX136" s="27"/>
      <c r="CY136" s="27"/>
      <c r="CZ136" s="27"/>
      <c r="DA136" s="27"/>
      <c r="DB136" s="115"/>
      <c r="DC136" s="115"/>
      <c r="DD136" s="115"/>
      <c r="DE136" s="115"/>
      <c r="DF136" s="116"/>
      <c r="DG136" s="116"/>
      <c r="DH136" s="116"/>
      <c r="DI136" s="116"/>
      <c r="DJ136" s="245"/>
      <c r="DK136" s="106"/>
      <c r="DL136" s="27"/>
      <c r="DM136" s="27"/>
      <c r="DN136" s="27"/>
      <c r="DO136" s="27"/>
      <c r="DP136" s="115"/>
      <c r="DQ136" s="115"/>
      <c r="DR136" s="115"/>
      <c r="DS136" s="115"/>
      <c r="DT136" s="116"/>
      <c r="DU136" s="116"/>
      <c r="DV136" s="116"/>
      <c r="DW136" s="116"/>
      <c r="DX136" s="242"/>
      <c r="DY136" s="106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  <c r="IU136" s="53"/>
      <c r="IV136" s="53"/>
      <c r="IW136" s="53"/>
      <c r="IX136" s="53"/>
      <c r="IY136" s="53"/>
      <c r="IZ136" s="53"/>
      <c r="JA136" s="53"/>
      <c r="JB136" s="53"/>
      <c r="JC136" s="53"/>
      <c r="JD136" s="53"/>
      <c r="JE136" s="53"/>
      <c r="JF136" s="53"/>
      <c r="JG136" s="53"/>
      <c r="JH136" s="53"/>
      <c r="JI136" s="53"/>
      <c r="JJ136" s="53"/>
      <c r="JK136" s="53"/>
      <c r="JL136" s="53"/>
      <c r="JM136" s="53"/>
      <c r="JN136" s="53"/>
      <c r="JO136" s="53"/>
      <c r="JP136" s="53"/>
      <c r="JQ136" s="53"/>
      <c r="JR136" s="53"/>
      <c r="JS136" s="53"/>
      <c r="JT136" s="53"/>
      <c r="JU136" s="53"/>
      <c r="JV136" s="53"/>
      <c r="JW136" s="53"/>
      <c r="JX136" s="53"/>
      <c r="JY136" s="53"/>
      <c r="JZ136" s="53"/>
      <c r="KA136" s="53"/>
      <c r="KB136" s="53"/>
      <c r="KC136" s="53"/>
      <c r="KD136" s="53"/>
      <c r="KE136" s="53"/>
      <c r="KF136" s="53"/>
      <c r="KG136" s="53"/>
      <c r="KH136" s="53"/>
      <c r="KI136" s="53"/>
      <c r="KJ136" s="53"/>
      <c r="KK136" s="53"/>
      <c r="KL136" s="53"/>
      <c r="KM136" s="53"/>
      <c r="KN136" s="53"/>
      <c r="KO136" s="53"/>
      <c r="KP136" s="53"/>
      <c r="KQ136" s="53"/>
      <c r="KR136" s="53"/>
      <c r="KS136" s="53"/>
      <c r="KT136" s="53"/>
      <c r="KU136" s="53"/>
      <c r="KV136" s="53"/>
      <c r="KW136" s="53"/>
      <c r="KX136" s="53"/>
      <c r="KY136" s="53"/>
      <c r="KZ136" s="53"/>
      <c r="LA136" s="53"/>
      <c r="LB136" s="53"/>
      <c r="LC136" s="53"/>
      <c r="LD136" s="53"/>
      <c r="LE136" s="53"/>
      <c r="LF136" s="53"/>
      <c r="LG136" s="53"/>
      <c r="LH136" s="53"/>
      <c r="LI136" s="53"/>
      <c r="LJ136" s="53"/>
      <c r="LK136" s="53"/>
      <c r="LL136" s="53"/>
      <c r="LM136" s="53"/>
      <c r="LN136" s="53"/>
      <c r="LO136" s="53"/>
      <c r="LP136" s="53"/>
      <c r="LQ136" s="53"/>
      <c r="LR136" s="53"/>
      <c r="LS136" s="53"/>
      <c r="LT136" s="53"/>
      <c r="LU136" s="53"/>
      <c r="LV136" s="53"/>
      <c r="LW136" s="53"/>
      <c r="LX136" s="53"/>
      <c r="LY136" s="53"/>
      <c r="LZ136" s="53"/>
      <c r="MA136" s="53"/>
      <c r="MB136" s="53"/>
      <c r="MC136" s="53"/>
      <c r="MD136" s="53"/>
      <c r="ME136" s="53"/>
      <c r="MF136" s="53"/>
      <c r="MG136" s="53"/>
      <c r="MH136" s="53"/>
      <c r="MI136" s="53"/>
      <c r="MJ136" s="53"/>
      <c r="MK136" s="53"/>
      <c r="ML136" s="53"/>
      <c r="MM136" s="53"/>
      <c r="MN136" s="53"/>
      <c r="MO136" s="53"/>
      <c r="MP136" s="53"/>
      <c r="MQ136" s="53"/>
      <c r="MR136" s="53"/>
    </row>
    <row r="137" spans="1:356" s="2" customFormat="1">
      <c r="A137" s="16"/>
      <c r="B137" s="24" t="s">
        <v>375</v>
      </c>
      <c r="C137" s="27">
        <v>3175.78</v>
      </c>
      <c r="D137" s="27">
        <v>3366.33</v>
      </c>
      <c r="E137" s="27">
        <f>D137</f>
        <v>3366.33</v>
      </c>
      <c r="F137" s="27">
        <v>4108.75</v>
      </c>
      <c r="G137" s="27">
        <v>3737.93</v>
      </c>
      <c r="H137" s="27">
        <v>3909.88</v>
      </c>
      <c r="I137" s="16" t="s">
        <v>146</v>
      </c>
      <c r="J137" s="16" t="s">
        <v>146</v>
      </c>
      <c r="K137" s="27">
        <f>C137*1.18</f>
        <v>3747.4204</v>
      </c>
      <c r="L137" s="27">
        <f t="shared" si="68"/>
        <v>3972.2693999999997</v>
      </c>
      <c r="M137" s="27">
        <f t="shared" si="68"/>
        <v>3972.2693999999997</v>
      </c>
      <c r="N137" s="27">
        <f t="shared" si="68"/>
        <v>4848.3249999999998</v>
      </c>
      <c r="O137" s="27">
        <f t="shared" si="68"/>
        <v>4410.7573999999995</v>
      </c>
      <c r="P137" s="27">
        <f t="shared" si="68"/>
        <v>4613.6584000000003</v>
      </c>
      <c r="Q137" s="27" t="s">
        <v>146</v>
      </c>
      <c r="R137" s="27" t="s">
        <v>146</v>
      </c>
      <c r="S137" s="1014"/>
      <c r="T137" s="109"/>
      <c r="U137" s="27"/>
      <c r="V137" s="27"/>
      <c r="W137" s="27"/>
      <c r="X137" s="27"/>
      <c r="Y137" s="110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111"/>
      <c r="AN137" s="27"/>
      <c r="AO137" s="27"/>
      <c r="AP137" s="27"/>
      <c r="AQ137" s="27"/>
      <c r="AR137" s="27"/>
      <c r="AS137" s="27"/>
      <c r="AT137" s="27"/>
      <c r="AU137" s="16"/>
      <c r="AV137" s="16"/>
      <c r="AW137" s="16"/>
      <c r="AX137" s="16"/>
      <c r="AY137" s="16"/>
      <c r="AZ137" s="110">
        <f>Y137</f>
        <v>0</v>
      </c>
      <c r="BA137" s="12"/>
      <c r="BB137" s="103"/>
      <c r="BC137" s="126"/>
      <c r="BD137" s="126"/>
      <c r="BE137" s="126"/>
      <c r="BF137" s="126"/>
      <c r="BG137" s="237"/>
      <c r="BH137" s="237"/>
      <c r="BI137" s="237"/>
      <c r="BJ137" s="237"/>
      <c r="BK137" s="238"/>
      <c r="BL137" s="238"/>
      <c r="BM137" s="238"/>
      <c r="BN137" s="238"/>
      <c r="BO137" s="126"/>
      <c r="BP137" s="126"/>
      <c r="BQ137" s="126"/>
      <c r="BR137" s="126"/>
      <c r="BS137" s="126"/>
      <c r="BT137" s="126"/>
      <c r="BU137" s="237"/>
      <c r="BV137" s="237"/>
      <c r="BW137" s="237"/>
      <c r="BX137" s="237"/>
      <c r="BY137" s="238"/>
      <c r="BZ137" s="238"/>
      <c r="CA137" s="238"/>
      <c r="CB137" s="238"/>
      <c r="CC137" s="126"/>
      <c r="CD137" s="130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36"/>
      <c r="CV137" s="12"/>
      <c r="CW137" s="103"/>
      <c r="CX137" s="126"/>
      <c r="CY137" s="126"/>
      <c r="CZ137" s="126"/>
      <c r="DA137" s="126"/>
      <c r="DB137" s="237"/>
      <c r="DC137" s="237"/>
      <c r="DD137" s="237"/>
      <c r="DE137" s="237"/>
      <c r="DF137" s="238"/>
      <c r="DG137" s="238"/>
      <c r="DH137" s="238"/>
      <c r="DI137" s="238"/>
      <c r="DJ137" s="241"/>
      <c r="DK137" s="106"/>
      <c r="DL137" s="126"/>
      <c r="DM137" s="126"/>
      <c r="DN137" s="126"/>
      <c r="DO137" s="126"/>
      <c r="DP137" s="237"/>
      <c r="DQ137" s="237"/>
      <c r="DR137" s="237"/>
      <c r="DS137" s="237"/>
      <c r="DT137" s="238"/>
      <c r="DU137" s="238"/>
      <c r="DV137" s="238"/>
      <c r="DW137" s="238"/>
      <c r="DX137" s="242"/>
      <c r="DY137" s="106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  <c r="KJ137" s="53"/>
      <c r="KK137" s="53"/>
      <c r="KL137" s="53"/>
      <c r="KM137" s="53"/>
      <c r="KN137" s="53"/>
      <c r="KO137" s="53"/>
      <c r="KP137" s="53"/>
      <c r="KQ137" s="53"/>
      <c r="KR137" s="53"/>
      <c r="KS137" s="53"/>
      <c r="KT137" s="53"/>
      <c r="KU137" s="53"/>
      <c r="KV137" s="53"/>
      <c r="KW137" s="53"/>
      <c r="KX137" s="53"/>
      <c r="KY137" s="53"/>
      <c r="KZ137" s="53"/>
      <c r="LA137" s="53"/>
      <c r="LB137" s="53"/>
      <c r="LC137" s="53"/>
      <c r="LD137" s="53"/>
      <c r="LE137" s="53"/>
      <c r="LF137" s="53"/>
      <c r="LG137" s="53"/>
      <c r="LH137" s="53"/>
      <c r="LI137" s="53"/>
      <c r="LJ137" s="53"/>
      <c r="LK137" s="53"/>
      <c r="LL137" s="53"/>
      <c r="LM137" s="53"/>
      <c r="LN137" s="53"/>
      <c r="LO137" s="53"/>
      <c r="LP137" s="53"/>
      <c r="LQ137" s="53"/>
      <c r="LR137" s="53"/>
      <c r="LS137" s="53"/>
      <c r="LT137" s="53"/>
      <c r="LU137" s="53"/>
      <c r="LV137" s="53"/>
      <c r="LW137" s="53"/>
      <c r="LX137" s="53"/>
      <c r="LY137" s="53"/>
      <c r="LZ137" s="53"/>
      <c r="MA137" s="53"/>
      <c r="MB137" s="53"/>
      <c r="MC137" s="53"/>
      <c r="MD137" s="53"/>
      <c r="ME137" s="53"/>
      <c r="MF137" s="53"/>
      <c r="MG137" s="53"/>
      <c r="MH137" s="53"/>
      <c r="MI137" s="53"/>
      <c r="MJ137" s="53"/>
      <c r="MK137" s="53"/>
      <c r="ML137" s="53"/>
      <c r="MM137" s="53"/>
      <c r="MN137" s="53"/>
      <c r="MO137" s="53"/>
      <c r="MP137" s="53"/>
      <c r="MQ137" s="53"/>
      <c r="MR137" s="53"/>
    </row>
    <row r="138" spans="1:356" s="2" customFormat="1">
      <c r="A138" s="16"/>
      <c r="B138" s="24"/>
      <c r="C138" s="27"/>
      <c r="D138" s="27"/>
      <c r="E138" s="27"/>
      <c r="F138" s="159">
        <v>3794.82</v>
      </c>
      <c r="G138" s="159">
        <f>F138</f>
        <v>3794.82</v>
      </c>
      <c r="H138" s="159">
        <v>3836.79</v>
      </c>
      <c r="I138" s="16"/>
      <c r="J138" s="16"/>
      <c r="K138" s="27"/>
      <c r="L138" s="27"/>
      <c r="M138" s="27"/>
      <c r="N138" s="159">
        <v>4477.8900000000003</v>
      </c>
      <c r="O138" s="159">
        <f>N138</f>
        <v>4477.8900000000003</v>
      </c>
      <c r="P138" s="159">
        <v>4527.41</v>
      </c>
      <c r="Q138" s="27"/>
      <c r="R138" s="27"/>
      <c r="S138" s="246"/>
      <c r="T138" s="129" t="str">
        <f>T136</f>
        <v>17.12.2015 № 481</v>
      </c>
      <c r="U138" s="27"/>
      <c r="V138" s="27"/>
      <c r="W138" s="27"/>
      <c r="X138" s="27"/>
      <c r="Y138" s="110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111"/>
      <c r="AN138" s="27"/>
      <c r="AO138" s="27"/>
      <c r="AP138" s="27"/>
      <c r="AQ138" s="27"/>
      <c r="AR138" s="27"/>
      <c r="AS138" s="27"/>
      <c r="AT138" s="27"/>
      <c r="AU138" s="16"/>
      <c r="AV138" s="16"/>
      <c r="AW138" s="16"/>
      <c r="AX138" s="16"/>
      <c r="AY138" s="16"/>
      <c r="AZ138" s="110"/>
      <c r="BA138" s="12"/>
      <c r="BB138" s="103"/>
      <c r="BC138" s="126"/>
      <c r="BD138" s="126"/>
      <c r="BE138" s="126"/>
      <c r="BF138" s="126"/>
      <c r="BG138" s="237"/>
      <c r="BH138" s="237"/>
      <c r="BI138" s="237"/>
      <c r="BJ138" s="237"/>
      <c r="BK138" s="238"/>
      <c r="BL138" s="238"/>
      <c r="BM138" s="238"/>
      <c r="BN138" s="238"/>
      <c r="BO138" s="126"/>
      <c r="BP138" s="126"/>
      <c r="BQ138" s="126"/>
      <c r="BR138" s="126"/>
      <c r="BS138" s="126"/>
      <c r="BT138" s="126"/>
      <c r="BU138" s="237"/>
      <c r="BV138" s="237"/>
      <c r="BW138" s="237"/>
      <c r="BX138" s="237"/>
      <c r="BY138" s="238"/>
      <c r="BZ138" s="238"/>
      <c r="CA138" s="238"/>
      <c r="CB138" s="238"/>
      <c r="CC138" s="126"/>
      <c r="CD138" s="130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36"/>
      <c r="CV138" s="12"/>
      <c r="CW138" s="103"/>
      <c r="CX138" s="126"/>
      <c r="CY138" s="126"/>
      <c r="CZ138" s="126"/>
      <c r="DA138" s="126"/>
      <c r="DB138" s="237"/>
      <c r="DC138" s="237"/>
      <c r="DD138" s="237"/>
      <c r="DE138" s="237"/>
      <c r="DF138" s="238"/>
      <c r="DG138" s="238"/>
      <c r="DH138" s="238"/>
      <c r="DI138" s="238"/>
      <c r="DJ138" s="241"/>
      <c r="DK138" s="106"/>
      <c r="DL138" s="126"/>
      <c r="DM138" s="126"/>
      <c r="DN138" s="126"/>
      <c r="DO138" s="126"/>
      <c r="DP138" s="237"/>
      <c r="DQ138" s="237"/>
      <c r="DR138" s="237"/>
      <c r="DS138" s="237"/>
      <c r="DT138" s="238"/>
      <c r="DU138" s="238"/>
      <c r="DV138" s="238"/>
      <c r="DW138" s="238"/>
      <c r="DX138" s="242"/>
      <c r="DY138" s="106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  <c r="KJ138" s="53"/>
      <c r="KK138" s="53"/>
      <c r="KL138" s="53"/>
      <c r="KM138" s="53"/>
      <c r="KN138" s="53"/>
      <c r="KO138" s="53"/>
      <c r="KP138" s="53"/>
      <c r="KQ138" s="53"/>
      <c r="KR138" s="53"/>
      <c r="KS138" s="53"/>
      <c r="KT138" s="53"/>
      <c r="KU138" s="53"/>
      <c r="KV138" s="53"/>
      <c r="KW138" s="53"/>
      <c r="KX138" s="53"/>
      <c r="KY138" s="53"/>
      <c r="KZ138" s="53"/>
      <c r="LA138" s="53"/>
      <c r="LB138" s="53"/>
      <c r="LC138" s="53"/>
      <c r="LD138" s="53"/>
      <c r="LE138" s="53"/>
      <c r="LF138" s="53"/>
      <c r="LG138" s="53"/>
      <c r="LH138" s="53"/>
      <c r="LI138" s="53"/>
      <c r="LJ138" s="53"/>
      <c r="LK138" s="53"/>
      <c r="LL138" s="53"/>
      <c r="LM138" s="53"/>
      <c r="LN138" s="53"/>
      <c r="LO138" s="53"/>
      <c r="LP138" s="53"/>
      <c r="LQ138" s="53"/>
      <c r="LR138" s="53"/>
      <c r="LS138" s="53"/>
      <c r="LT138" s="53"/>
      <c r="LU138" s="53"/>
      <c r="LV138" s="53"/>
      <c r="LW138" s="53"/>
      <c r="LX138" s="53"/>
      <c r="LY138" s="53"/>
      <c r="LZ138" s="53"/>
      <c r="MA138" s="53"/>
      <c r="MB138" s="53"/>
      <c r="MC138" s="53"/>
      <c r="MD138" s="53"/>
      <c r="ME138" s="53"/>
      <c r="MF138" s="53"/>
      <c r="MG138" s="53"/>
      <c r="MH138" s="53"/>
      <c r="MI138" s="53"/>
      <c r="MJ138" s="53"/>
      <c r="MK138" s="53"/>
      <c r="ML138" s="53"/>
      <c r="MM138" s="53"/>
      <c r="MN138" s="53"/>
      <c r="MO138" s="53"/>
      <c r="MP138" s="53"/>
      <c r="MQ138" s="53"/>
      <c r="MR138" s="53"/>
    </row>
    <row r="139" spans="1:356" s="2" customFormat="1" ht="33.75" customHeight="1">
      <c r="A139" s="58" t="s">
        <v>27</v>
      </c>
      <c r="B139" s="247" t="s">
        <v>39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8"/>
      <c r="V139" s="28"/>
      <c r="W139" s="28"/>
      <c r="X139" s="28"/>
      <c r="Y139" s="125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48"/>
      <c r="AN139" s="28"/>
      <c r="AO139" s="28"/>
      <c r="AP139" s="28"/>
      <c r="AQ139" s="28"/>
      <c r="AR139" s="28"/>
      <c r="AS139" s="28"/>
      <c r="AT139" s="28"/>
      <c r="AU139" s="58"/>
      <c r="AV139" s="58"/>
      <c r="AW139" s="58"/>
      <c r="AX139" s="58"/>
      <c r="AY139" s="58"/>
      <c r="AZ139" s="110">
        <f>Y139</f>
        <v>0</v>
      </c>
      <c r="BA139" s="12"/>
      <c r="BB139" s="103"/>
      <c r="BC139" s="27"/>
      <c r="BD139" s="27"/>
      <c r="BE139" s="27"/>
      <c r="BF139" s="27"/>
      <c r="BG139" s="115"/>
      <c r="BH139" s="115"/>
      <c r="BI139" s="115"/>
      <c r="BJ139" s="115"/>
      <c r="BK139" s="116"/>
      <c r="BL139" s="116"/>
      <c r="BM139" s="116"/>
      <c r="BN139" s="116"/>
      <c r="BO139" s="27"/>
      <c r="BP139" s="27"/>
      <c r="BQ139" s="27"/>
      <c r="BR139" s="27"/>
      <c r="BS139" s="27"/>
      <c r="BT139" s="27"/>
      <c r="BU139" s="115"/>
      <c r="BV139" s="115"/>
      <c r="BW139" s="115"/>
      <c r="BX139" s="115"/>
      <c r="BY139" s="116"/>
      <c r="BZ139" s="116"/>
      <c r="CA139" s="116"/>
      <c r="CB139" s="116"/>
      <c r="CC139" s="27"/>
      <c r="CD139" s="118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36"/>
      <c r="CV139" s="12"/>
      <c r="CW139" s="103"/>
      <c r="CX139" s="27">
        <v>2805</v>
      </c>
      <c r="CY139" s="27">
        <v>49.35</v>
      </c>
      <c r="CZ139" s="27">
        <v>1779.5</v>
      </c>
      <c r="DA139" s="27">
        <v>49.35</v>
      </c>
      <c r="DB139" s="115"/>
      <c r="DC139" s="115"/>
      <c r="DD139" s="115"/>
      <c r="DE139" s="115"/>
      <c r="DF139" s="116"/>
      <c r="DG139" s="116"/>
      <c r="DH139" s="119">
        <v>7.0300000000000001E-2</v>
      </c>
      <c r="DI139" s="128">
        <v>164.82</v>
      </c>
      <c r="DJ139" s="245"/>
      <c r="DK139" s="152" t="s">
        <v>376</v>
      </c>
      <c r="DL139" s="27">
        <v>2973.52</v>
      </c>
      <c r="DM139" s="27">
        <v>50.7</v>
      </c>
      <c r="DN139" s="27">
        <v>1891.61</v>
      </c>
      <c r="DO139" s="27">
        <v>50.7</v>
      </c>
      <c r="DP139" s="115"/>
      <c r="DQ139" s="115"/>
      <c r="DR139" s="115"/>
      <c r="DS139" s="115"/>
      <c r="DT139" s="116"/>
      <c r="DU139" s="116"/>
      <c r="DV139" s="119">
        <v>7.0300000000000001E-2</v>
      </c>
      <c r="DW139" s="128">
        <v>164.82</v>
      </c>
      <c r="DX139" s="242" t="s">
        <v>377</v>
      </c>
      <c r="DY139" s="152" t="s">
        <v>376</v>
      </c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  <c r="KJ139" s="53"/>
      <c r="KK139" s="53"/>
      <c r="KL139" s="53"/>
      <c r="KM139" s="53"/>
      <c r="KN139" s="53"/>
      <c r="KO139" s="53"/>
      <c r="KP139" s="53"/>
      <c r="KQ139" s="53"/>
      <c r="KR139" s="53"/>
      <c r="KS139" s="53"/>
      <c r="KT139" s="53"/>
      <c r="KU139" s="53"/>
      <c r="KV139" s="53"/>
      <c r="KW139" s="53"/>
      <c r="KX139" s="53"/>
      <c r="KY139" s="53"/>
      <c r="KZ139" s="53"/>
      <c r="LA139" s="53"/>
      <c r="LB139" s="53"/>
      <c r="LC139" s="53"/>
      <c r="LD139" s="53"/>
      <c r="LE139" s="53"/>
      <c r="LF139" s="53"/>
      <c r="LG139" s="53"/>
      <c r="LH139" s="53"/>
      <c r="LI139" s="53"/>
      <c r="LJ139" s="53"/>
      <c r="LK139" s="53"/>
      <c r="LL139" s="53"/>
      <c r="LM139" s="53"/>
      <c r="LN139" s="53"/>
      <c r="LO139" s="53"/>
      <c r="LP139" s="53"/>
      <c r="LQ139" s="53"/>
      <c r="LR139" s="53"/>
      <c r="LS139" s="53"/>
      <c r="LT139" s="53"/>
      <c r="LU139" s="53"/>
      <c r="LV139" s="53"/>
      <c r="LW139" s="53"/>
      <c r="LX139" s="53"/>
      <c r="LY139" s="53"/>
      <c r="LZ139" s="53"/>
      <c r="MA139" s="53"/>
      <c r="MB139" s="53"/>
      <c r="MC139" s="53"/>
      <c r="MD139" s="53"/>
      <c r="ME139" s="53"/>
      <c r="MF139" s="53"/>
      <c r="MG139" s="53"/>
      <c r="MH139" s="53"/>
      <c r="MI139" s="53"/>
      <c r="MJ139" s="53"/>
      <c r="MK139" s="53"/>
      <c r="ML139" s="53"/>
      <c r="MM139" s="53"/>
      <c r="MN139" s="53"/>
      <c r="MO139" s="53"/>
      <c r="MP139" s="53"/>
      <c r="MQ139" s="53"/>
      <c r="MR139" s="53"/>
    </row>
    <row r="140" spans="1:356" s="2" customFormat="1" ht="30">
      <c r="A140" s="58"/>
      <c r="B140" s="179" t="s">
        <v>378</v>
      </c>
      <c r="C140" s="249">
        <v>2805</v>
      </c>
      <c r="D140" s="249">
        <v>2973.52</v>
      </c>
      <c r="E140" s="249">
        <f>D140</f>
        <v>2973.52</v>
      </c>
      <c r="F140" s="249">
        <v>3188.5</v>
      </c>
      <c r="G140" s="157" t="s">
        <v>146</v>
      </c>
      <c r="H140" s="157" t="s">
        <v>146</v>
      </c>
      <c r="I140" s="157" t="s">
        <v>146</v>
      </c>
      <c r="J140" s="157" t="s">
        <v>146</v>
      </c>
      <c r="K140" s="159">
        <f t="shared" ref="K140:P141" si="70">C140</f>
        <v>2805</v>
      </c>
      <c r="L140" s="159">
        <f t="shared" si="70"/>
        <v>2973.52</v>
      </c>
      <c r="M140" s="159">
        <f t="shared" si="70"/>
        <v>2973.52</v>
      </c>
      <c r="N140" s="159">
        <f t="shared" si="70"/>
        <v>3188.5</v>
      </c>
      <c r="O140" s="159" t="str">
        <f t="shared" si="70"/>
        <v>-</v>
      </c>
      <c r="P140" s="159" t="str">
        <f t="shared" si="70"/>
        <v>-</v>
      </c>
      <c r="Q140" s="157" t="s">
        <v>146</v>
      </c>
      <c r="R140" s="157" t="s">
        <v>146</v>
      </c>
      <c r="S140" s="250"/>
      <c r="T140" s="250" t="s">
        <v>379</v>
      </c>
      <c r="U140" s="28" t="s">
        <v>146</v>
      </c>
      <c r="V140" s="28" t="s">
        <v>146</v>
      </c>
      <c r="W140" s="28" t="s">
        <v>146</v>
      </c>
      <c r="X140" s="28" t="s">
        <v>146</v>
      </c>
      <c r="Y140" s="125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48"/>
      <c r="AN140" s="28"/>
      <c r="AO140" s="28"/>
      <c r="AP140" s="28"/>
      <c r="AQ140" s="28"/>
      <c r="AR140" s="28"/>
      <c r="AS140" s="28"/>
      <c r="AT140" s="28"/>
      <c r="AU140" s="58"/>
      <c r="AV140" s="58"/>
      <c r="AW140" s="58"/>
      <c r="AX140" s="58"/>
      <c r="AY140" s="58"/>
      <c r="AZ140" s="110"/>
      <c r="BA140" s="12"/>
      <c r="BB140" s="103"/>
      <c r="BC140" s="27"/>
      <c r="BD140" s="27"/>
      <c r="BE140" s="27"/>
      <c r="BF140" s="27"/>
      <c r="BG140" s="115"/>
      <c r="BH140" s="115"/>
      <c r="BI140" s="115"/>
      <c r="BJ140" s="115"/>
      <c r="BK140" s="116"/>
      <c r="BL140" s="116"/>
      <c r="BM140" s="116"/>
      <c r="BN140" s="116"/>
      <c r="BO140" s="27"/>
      <c r="BP140" s="27"/>
      <c r="BQ140" s="27"/>
      <c r="BR140" s="27"/>
      <c r="BS140" s="27"/>
      <c r="BT140" s="27"/>
      <c r="BU140" s="115"/>
      <c r="BV140" s="115"/>
      <c r="BW140" s="115"/>
      <c r="BX140" s="115"/>
      <c r="BY140" s="116"/>
      <c r="BZ140" s="116"/>
      <c r="CA140" s="116"/>
      <c r="CB140" s="116"/>
      <c r="CC140" s="27"/>
      <c r="CD140" s="118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36"/>
      <c r="CV140" s="12"/>
      <c r="CW140" s="103"/>
      <c r="CX140" s="27"/>
      <c r="CY140" s="27"/>
      <c r="CZ140" s="159"/>
      <c r="DA140" s="159"/>
      <c r="DB140" s="163"/>
      <c r="DC140" s="163"/>
      <c r="DD140" s="163"/>
      <c r="DE140" s="163"/>
      <c r="DF140" s="128"/>
      <c r="DG140" s="128"/>
      <c r="DH140" s="119">
        <v>7.0300000000000001E-2</v>
      </c>
      <c r="DI140" s="128">
        <v>164.82</v>
      </c>
      <c r="DJ140" s="251"/>
      <c r="DK140" s="117" t="s">
        <v>380</v>
      </c>
      <c r="DL140" s="159"/>
      <c r="DM140" s="159"/>
      <c r="DN140" s="159"/>
      <c r="DO140" s="159"/>
      <c r="DP140" s="163"/>
      <c r="DQ140" s="163"/>
      <c r="DR140" s="163"/>
      <c r="DS140" s="163"/>
      <c r="DT140" s="128"/>
      <c r="DU140" s="128"/>
      <c r="DV140" s="119">
        <v>7.0300000000000001E-2</v>
      </c>
      <c r="DW140" s="128">
        <v>183.68</v>
      </c>
      <c r="DX140" s="169"/>
      <c r="DY140" s="117" t="s">
        <v>380</v>
      </c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  <c r="KJ140" s="53"/>
      <c r="KK140" s="53"/>
      <c r="KL140" s="53"/>
      <c r="KM140" s="53"/>
      <c r="KN140" s="53"/>
      <c r="KO140" s="53"/>
      <c r="KP140" s="53"/>
      <c r="KQ140" s="53"/>
      <c r="KR140" s="53"/>
      <c r="KS140" s="53"/>
      <c r="KT140" s="53"/>
      <c r="KU140" s="53"/>
      <c r="KV140" s="53"/>
      <c r="KW140" s="53"/>
      <c r="KX140" s="53"/>
      <c r="KY140" s="53"/>
      <c r="KZ140" s="53"/>
      <c r="LA140" s="53"/>
      <c r="LB140" s="53"/>
      <c r="LC140" s="53"/>
      <c r="LD140" s="53"/>
      <c r="LE140" s="53"/>
      <c r="LF140" s="53"/>
      <c r="LG140" s="53"/>
      <c r="LH140" s="53"/>
      <c r="LI140" s="53"/>
      <c r="LJ140" s="53"/>
      <c r="LK140" s="53"/>
      <c r="LL140" s="53"/>
      <c r="LM140" s="53"/>
      <c r="LN140" s="53"/>
      <c r="LO140" s="53"/>
      <c r="LP140" s="53"/>
      <c r="LQ140" s="53"/>
      <c r="LR140" s="53"/>
      <c r="LS140" s="53"/>
      <c r="LT140" s="53"/>
      <c r="LU140" s="53"/>
      <c r="LV140" s="53"/>
      <c r="LW140" s="53"/>
      <c r="LX140" s="53"/>
      <c r="LY140" s="53"/>
      <c r="LZ140" s="53"/>
      <c r="MA140" s="53"/>
      <c r="MB140" s="53"/>
      <c r="MC140" s="53"/>
      <c r="MD140" s="53"/>
      <c r="ME140" s="53"/>
      <c r="MF140" s="53"/>
      <c r="MG140" s="53"/>
      <c r="MH140" s="53"/>
      <c r="MI140" s="53"/>
      <c r="MJ140" s="53"/>
      <c r="MK140" s="53"/>
      <c r="ML140" s="53"/>
      <c r="MM140" s="53"/>
      <c r="MN140" s="53"/>
      <c r="MO140" s="53"/>
      <c r="MP140" s="53"/>
      <c r="MQ140" s="53"/>
      <c r="MR140" s="53"/>
    </row>
    <row r="141" spans="1:356" s="2" customFormat="1">
      <c r="A141" s="58"/>
      <c r="B141" s="179" t="s">
        <v>381</v>
      </c>
      <c r="C141" s="249">
        <v>1779.5</v>
      </c>
      <c r="D141" s="249">
        <v>1891.61</v>
      </c>
      <c r="E141" s="249">
        <f>D141</f>
        <v>1891.61</v>
      </c>
      <c r="F141" s="249">
        <v>2024.02</v>
      </c>
      <c r="G141" s="157" t="s">
        <v>146</v>
      </c>
      <c r="H141" s="157" t="s">
        <v>146</v>
      </c>
      <c r="I141" s="157" t="s">
        <v>146</v>
      </c>
      <c r="J141" s="157" t="s">
        <v>146</v>
      </c>
      <c r="K141" s="159">
        <f t="shared" si="70"/>
        <v>1779.5</v>
      </c>
      <c r="L141" s="159">
        <f t="shared" si="70"/>
        <v>1891.61</v>
      </c>
      <c r="M141" s="159">
        <f t="shared" si="70"/>
        <v>1891.61</v>
      </c>
      <c r="N141" s="159">
        <f t="shared" si="70"/>
        <v>2024.02</v>
      </c>
      <c r="O141" s="159" t="str">
        <f t="shared" si="70"/>
        <v>-</v>
      </c>
      <c r="P141" s="159" t="str">
        <f t="shared" si="70"/>
        <v>-</v>
      </c>
      <c r="Q141" s="157" t="s">
        <v>146</v>
      </c>
      <c r="R141" s="157" t="s">
        <v>146</v>
      </c>
      <c r="S141" s="250"/>
      <c r="T141" s="250" t="s">
        <v>379</v>
      </c>
      <c r="U141" s="28" t="s">
        <v>146</v>
      </c>
      <c r="V141" s="28" t="s">
        <v>146</v>
      </c>
      <c r="W141" s="28" t="s">
        <v>146</v>
      </c>
      <c r="X141" s="28" t="s">
        <v>146</v>
      </c>
      <c r="Y141" s="125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48"/>
      <c r="AN141" s="28"/>
      <c r="AO141" s="28"/>
      <c r="AP141" s="28"/>
      <c r="AQ141" s="28"/>
      <c r="AR141" s="28"/>
      <c r="AS141" s="28"/>
      <c r="AT141" s="28"/>
      <c r="AU141" s="58"/>
      <c r="AV141" s="58"/>
      <c r="AW141" s="58"/>
      <c r="AX141" s="58"/>
      <c r="AY141" s="58"/>
      <c r="AZ141" s="110"/>
      <c r="BA141" s="12"/>
      <c r="BB141" s="103"/>
      <c r="BC141" s="27"/>
      <c r="BD141" s="27"/>
      <c r="BE141" s="27"/>
      <c r="BF141" s="27"/>
      <c r="BG141" s="115"/>
      <c r="BH141" s="115"/>
      <c r="BI141" s="115"/>
      <c r="BJ141" s="115"/>
      <c r="BK141" s="116"/>
      <c r="BL141" s="116"/>
      <c r="BM141" s="116"/>
      <c r="BN141" s="116"/>
      <c r="BO141" s="27"/>
      <c r="BP141" s="27"/>
      <c r="BQ141" s="27"/>
      <c r="BR141" s="27"/>
      <c r="BS141" s="27"/>
      <c r="BT141" s="27"/>
      <c r="BU141" s="115"/>
      <c r="BV141" s="115"/>
      <c r="BW141" s="115"/>
      <c r="BX141" s="115"/>
      <c r="BY141" s="116"/>
      <c r="BZ141" s="116"/>
      <c r="CA141" s="116"/>
      <c r="CB141" s="116"/>
      <c r="CC141" s="27"/>
      <c r="CD141" s="118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36"/>
      <c r="CV141" s="12"/>
      <c r="CW141" s="103"/>
      <c r="CX141" s="27"/>
      <c r="CY141" s="27"/>
      <c r="CZ141" s="159">
        <v>1642.5</v>
      </c>
      <c r="DA141" s="159"/>
      <c r="DB141" s="163"/>
      <c r="DC141" s="163"/>
      <c r="DD141" s="163"/>
      <c r="DE141" s="163"/>
      <c r="DF141" s="128"/>
      <c r="DG141" s="128"/>
      <c r="DH141" s="128"/>
      <c r="DI141" s="128"/>
      <c r="DJ141" s="159"/>
      <c r="DK141" s="117" t="s">
        <v>382</v>
      </c>
      <c r="DL141" s="159"/>
      <c r="DM141" s="159"/>
      <c r="DN141" s="159"/>
      <c r="DO141" s="159"/>
      <c r="DP141" s="163"/>
      <c r="DQ141" s="163"/>
      <c r="DR141" s="163"/>
      <c r="DS141" s="163"/>
      <c r="DT141" s="128"/>
      <c r="DU141" s="128"/>
      <c r="DV141" s="128"/>
      <c r="DW141" s="128"/>
      <c r="DX141" s="169"/>
      <c r="DY141" s="117" t="s">
        <v>382</v>
      </c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  <c r="MG141" s="53"/>
      <c r="MH141" s="53"/>
      <c r="MI141" s="53"/>
      <c r="MJ141" s="53"/>
      <c r="MK141" s="53"/>
      <c r="ML141" s="53"/>
      <c r="MM141" s="53"/>
      <c r="MN141" s="53"/>
      <c r="MO141" s="53"/>
      <c r="MP141" s="53"/>
      <c r="MQ141" s="53"/>
      <c r="MR141" s="53"/>
    </row>
    <row r="142" spans="1:356" s="2" customFormat="1">
      <c r="A142" s="58"/>
      <c r="B142" s="179"/>
      <c r="C142" s="249">
        <v>1642.5</v>
      </c>
      <c r="D142" s="249"/>
      <c r="E142" s="249"/>
      <c r="F142" s="249"/>
      <c r="G142" s="157"/>
      <c r="H142" s="157"/>
      <c r="I142" s="157"/>
      <c r="J142" s="157"/>
      <c r="K142" s="159">
        <v>1642.5</v>
      </c>
      <c r="L142" s="159"/>
      <c r="M142" s="159"/>
      <c r="N142" s="159"/>
      <c r="O142" s="159"/>
      <c r="P142" s="159"/>
      <c r="Q142" s="157"/>
      <c r="R142" s="157"/>
      <c r="S142" s="250"/>
      <c r="T142" s="250" t="s">
        <v>383</v>
      </c>
      <c r="U142" s="28"/>
      <c r="V142" s="28"/>
      <c r="W142" s="28"/>
      <c r="X142" s="28"/>
      <c r="Y142" s="125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48"/>
      <c r="AN142" s="28"/>
      <c r="AO142" s="28"/>
      <c r="AP142" s="28"/>
      <c r="AQ142" s="28"/>
      <c r="AR142" s="28"/>
      <c r="AS142" s="28"/>
      <c r="AT142" s="28"/>
      <c r="AU142" s="58"/>
      <c r="AV142" s="58"/>
      <c r="AW142" s="58"/>
      <c r="AX142" s="58"/>
      <c r="AY142" s="58"/>
      <c r="AZ142" s="110"/>
      <c r="BA142" s="12"/>
      <c r="BB142" s="103"/>
      <c r="BC142" s="27"/>
      <c r="BD142" s="27"/>
      <c r="BE142" s="27"/>
      <c r="BF142" s="27"/>
      <c r="BG142" s="115"/>
      <c r="BH142" s="115"/>
      <c r="BI142" s="115"/>
      <c r="BJ142" s="115"/>
      <c r="BK142" s="116"/>
      <c r="BL142" s="116"/>
      <c r="BM142" s="116"/>
      <c r="BN142" s="116"/>
      <c r="BO142" s="27"/>
      <c r="BP142" s="27"/>
      <c r="BQ142" s="27"/>
      <c r="BR142" s="27"/>
      <c r="BS142" s="27"/>
      <c r="BT142" s="27"/>
      <c r="BU142" s="115"/>
      <c r="BV142" s="115"/>
      <c r="BW142" s="115"/>
      <c r="BX142" s="115"/>
      <c r="BY142" s="116"/>
      <c r="BZ142" s="116"/>
      <c r="CA142" s="116"/>
      <c r="CB142" s="116"/>
      <c r="CC142" s="27"/>
      <c r="CD142" s="118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36"/>
      <c r="CV142" s="12"/>
      <c r="CW142" s="103"/>
      <c r="CX142" s="27"/>
      <c r="CY142" s="27"/>
      <c r="CZ142" s="159"/>
      <c r="DA142" s="159"/>
      <c r="DB142" s="163"/>
      <c r="DC142" s="163"/>
      <c r="DD142" s="163"/>
      <c r="DE142" s="163"/>
      <c r="DF142" s="128"/>
      <c r="DG142" s="128"/>
      <c r="DH142" s="128"/>
      <c r="DI142" s="128"/>
      <c r="DJ142" s="159"/>
      <c r="DK142" s="117"/>
      <c r="DL142" s="159"/>
      <c r="DM142" s="159"/>
      <c r="DN142" s="159"/>
      <c r="DO142" s="159"/>
      <c r="DP142" s="163"/>
      <c r="DQ142" s="163"/>
      <c r="DR142" s="163"/>
      <c r="DS142" s="163"/>
      <c r="DT142" s="128"/>
      <c r="DU142" s="128"/>
      <c r="DV142" s="128"/>
      <c r="DW142" s="128"/>
      <c r="DX142" s="169"/>
      <c r="DY142" s="117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  <c r="KJ142" s="53"/>
      <c r="KK142" s="53"/>
      <c r="KL142" s="53"/>
      <c r="KM142" s="53"/>
      <c r="KN142" s="53"/>
      <c r="KO142" s="53"/>
      <c r="KP142" s="53"/>
      <c r="KQ142" s="53"/>
      <c r="KR142" s="53"/>
      <c r="KS142" s="53"/>
      <c r="KT142" s="53"/>
      <c r="KU142" s="53"/>
      <c r="KV142" s="53"/>
      <c r="KW142" s="53"/>
      <c r="KX142" s="53"/>
      <c r="KY142" s="53"/>
      <c r="KZ142" s="53"/>
      <c r="LA142" s="53"/>
      <c r="LB142" s="53"/>
      <c r="LC142" s="53"/>
      <c r="LD142" s="53"/>
      <c r="LE142" s="53"/>
      <c r="LF142" s="53"/>
      <c r="LG142" s="53"/>
      <c r="LH142" s="53"/>
      <c r="LI142" s="53"/>
      <c r="LJ142" s="53"/>
      <c r="LK142" s="53"/>
      <c r="LL142" s="53"/>
      <c r="LM142" s="53"/>
      <c r="LN142" s="53"/>
      <c r="LO142" s="53"/>
      <c r="LP142" s="53"/>
      <c r="LQ142" s="53"/>
      <c r="LR142" s="53"/>
      <c r="LS142" s="53"/>
      <c r="LT142" s="53"/>
      <c r="LU142" s="53"/>
      <c r="LV142" s="53"/>
      <c r="LW142" s="53"/>
      <c r="LX142" s="53"/>
      <c r="LY142" s="53"/>
      <c r="LZ142" s="53"/>
      <c r="MA142" s="53"/>
      <c r="MB142" s="53"/>
      <c r="MC142" s="53"/>
      <c r="MD142" s="53"/>
      <c r="ME142" s="53"/>
      <c r="MF142" s="53"/>
      <c r="MG142" s="53"/>
      <c r="MH142" s="53"/>
      <c r="MI142" s="53"/>
      <c r="MJ142" s="53"/>
      <c r="MK142" s="53"/>
      <c r="ML142" s="53"/>
      <c r="MM142" s="53"/>
      <c r="MN142" s="53"/>
      <c r="MO142" s="53"/>
      <c r="MP142" s="53"/>
      <c r="MQ142" s="53"/>
      <c r="MR142" s="53"/>
    </row>
    <row r="143" spans="1:356" s="2" customFormat="1" ht="45">
      <c r="A143" s="16" t="s">
        <v>33</v>
      </c>
      <c r="B143" s="174" t="s">
        <v>166</v>
      </c>
      <c r="C143" s="27">
        <v>15698.89</v>
      </c>
      <c r="D143" s="27">
        <v>16678.86</v>
      </c>
      <c r="E143" s="27">
        <v>16450</v>
      </c>
      <c r="F143" s="27">
        <v>16694.05</v>
      </c>
      <c r="G143" s="27">
        <f>F143</f>
        <v>16694.05</v>
      </c>
      <c r="H143" s="27">
        <v>17473.75</v>
      </c>
      <c r="I143" s="16" t="s">
        <v>146</v>
      </c>
      <c r="J143" s="16" t="s">
        <v>146</v>
      </c>
      <c r="K143" s="27">
        <f>C143*1.18</f>
        <v>18524.690199999997</v>
      </c>
      <c r="L143" s="27">
        <v>19681.060000000001</v>
      </c>
      <c r="M143" s="27">
        <f>E143*1.18</f>
        <v>19411</v>
      </c>
      <c r="N143" s="27">
        <f>F143*1.18</f>
        <v>19698.978999999999</v>
      </c>
      <c r="O143" s="27">
        <f>G143*1.18</f>
        <v>19698.978999999999</v>
      </c>
      <c r="P143" s="27">
        <v>20619.02</v>
      </c>
      <c r="Q143" s="27" t="s">
        <v>146</v>
      </c>
      <c r="R143" s="27" t="s">
        <v>146</v>
      </c>
      <c r="S143" s="109" t="s">
        <v>384</v>
      </c>
      <c r="T143" s="109"/>
      <c r="U143" s="27">
        <v>4340</v>
      </c>
      <c r="V143" s="27">
        <v>4570</v>
      </c>
      <c r="W143" s="27">
        <f>U143</f>
        <v>4340</v>
      </c>
      <c r="X143" s="27">
        <f>V143</f>
        <v>4570</v>
      </c>
      <c r="Y143" s="110" t="str">
        <f>S143</f>
        <v>19.11.2015 № 268</v>
      </c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111"/>
      <c r="AN143" s="27">
        <v>41.82</v>
      </c>
      <c r="AO143" s="27">
        <v>44.54</v>
      </c>
      <c r="AP143" s="27">
        <f>AO143</f>
        <v>44.54</v>
      </c>
      <c r="AQ143" s="27">
        <v>47.43</v>
      </c>
      <c r="AR143" s="27">
        <f>AQ143</f>
        <v>47.43</v>
      </c>
      <c r="AS143" s="27">
        <v>50.52</v>
      </c>
      <c r="AT143" s="27">
        <f t="shared" ref="AT143:AY143" si="71">AN143*1.18</f>
        <v>49.3476</v>
      </c>
      <c r="AU143" s="27">
        <f t="shared" si="71"/>
        <v>52.557199999999995</v>
      </c>
      <c r="AV143" s="27">
        <f t="shared" si="71"/>
        <v>52.557199999999995</v>
      </c>
      <c r="AW143" s="27">
        <f t="shared" si="71"/>
        <v>55.967399999999998</v>
      </c>
      <c r="AX143" s="27">
        <f t="shared" si="71"/>
        <v>55.967399999999998</v>
      </c>
      <c r="AY143" s="27">
        <f t="shared" si="71"/>
        <v>59.613599999999998</v>
      </c>
      <c r="AZ143" s="110" t="str">
        <f>Y143</f>
        <v>19.11.2015 № 268</v>
      </c>
      <c r="BA143" s="12"/>
      <c r="BB143" s="103"/>
      <c r="BC143" s="27">
        <v>15698.89</v>
      </c>
      <c r="BD143" s="27">
        <v>41.82</v>
      </c>
      <c r="BE143" s="27">
        <v>4340</v>
      </c>
      <c r="BF143" s="27">
        <v>49.35</v>
      </c>
      <c r="BG143" s="115"/>
      <c r="BH143" s="115"/>
      <c r="BI143" s="115"/>
      <c r="BJ143" s="115"/>
      <c r="BK143" s="119">
        <v>7.0300000000000001E-2</v>
      </c>
      <c r="BL143" s="128">
        <v>293.22000000000003</v>
      </c>
      <c r="BM143" s="116"/>
      <c r="BN143" s="116"/>
      <c r="BO143" s="110" t="s">
        <v>384</v>
      </c>
      <c r="BP143" s="117" t="s">
        <v>385</v>
      </c>
      <c r="BQ143" s="27">
        <v>16678.86</v>
      </c>
      <c r="BR143" s="27">
        <v>44.54</v>
      </c>
      <c r="BS143" s="27">
        <v>4570</v>
      </c>
      <c r="BT143" s="27">
        <v>52.56</v>
      </c>
      <c r="BU143" s="115"/>
      <c r="BV143" s="115"/>
      <c r="BW143" s="115"/>
      <c r="BX143" s="115"/>
      <c r="BY143" s="119">
        <v>7.0300000000000001E-2</v>
      </c>
      <c r="BZ143" s="128">
        <v>333.76</v>
      </c>
      <c r="CA143" s="116"/>
      <c r="CB143" s="116"/>
      <c r="CC143" s="110" t="s">
        <v>384</v>
      </c>
      <c r="CD143" s="117" t="s">
        <v>385</v>
      </c>
      <c r="CE143" s="27">
        <v>16450</v>
      </c>
      <c r="CF143" s="27">
        <v>44.54</v>
      </c>
      <c r="CG143" s="27" t="s">
        <v>146</v>
      </c>
      <c r="CH143" s="27">
        <v>52.56</v>
      </c>
      <c r="CI143" s="27">
        <v>16694.05</v>
      </c>
      <c r="CJ143" s="27">
        <v>47.43</v>
      </c>
      <c r="CK143" s="27" t="s">
        <v>146</v>
      </c>
      <c r="CL143" s="27">
        <v>55.97</v>
      </c>
      <c r="CM143" s="27">
        <v>16694.05</v>
      </c>
      <c r="CN143" s="27">
        <v>47.43</v>
      </c>
      <c r="CO143" s="27" t="s">
        <v>146</v>
      </c>
      <c r="CP143" s="27">
        <v>55.97</v>
      </c>
      <c r="CQ143" s="27">
        <v>17473.75</v>
      </c>
      <c r="CR143" s="27">
        <v>50.52</v>
      </c>
      <c r="CS143" s="27" t="s">
        <v>146</v>
      </c>
      <c r="CT143" s="27">
        <v>59.61</v>
      </c>
      <c r="CU143" s="110" t="str">
        <f>AZ143</f>
        <v>19.11.2015 № 268</v>
      </c>
      <c r="CV143" s="12"/>
      <c r="CW143" s="103"/>
      <c r="CX143" s="126"/>
      <c r="CY143" s="126"/>
      <c r="CZ143" s="126"/>
      <c r="DA143" s="126"/>
      <c r="DB143" s="237"/>
      <c r="DC143" s="237"/>
      <c r="DD143" s="237"/>
      <c r="DE143" s="237"/>
      <c r="DF143" s="238"/>
      <c r="DG143" s="238"/>
      <c r="DH143" s="238"/>
      <c r="DI143" s="238"/>
      <c r="DJ143" s="126"/>
      <c r="DK143" s="106"/>
      <c r="DL143" s="126"/>
      <c r="DM143" s="126"/>
      <c r="DN143" s="126"/>
      <c r="DO143" s="126"/>
      <c r="DP143" s="237"/>
      <c r="DQ143" s="237"/>
      <c r="DR143" s="237"/>
      <c r="DS143" s="237"/>
      <c r="DT143" s="238"/>
      <c r="DU143" s="238"/>
      <c r="DV143" s="238"/>
      <c r="DW143" s="238"/>
      <c r="DX143" s="36"/>
      <c r="DY143" s="106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  <c r="KJ143" s="53"/>
      <c r="KK143" s="53"/>
      <c r="KL143" s="53"/>
      <c r="KM143" s="53"/>
      <c r="KN143" s="53"/>
      <c r="KO143" s="53"/>
      <c r="KP143" s="53"/>
      <c r="KQ143" s="53"/>
      <c r="KR143" s="53"/>
      <c r="KS143" s="53"/>
      <c r="KT143" s="53"/>
      <c r="KU143" s="53"/>
      <c r="KV143" s="53"/>
      <c r="KW143" s="53"/>
      <c r="KX143" s="53"/>
      <c r="KY143" s="53"/>
      <c r="KZ143" s="53"/>
      <c r="LA143" s="53"/>
      <c r="LB143" s="53"/>
      <c r="LC143" s="53"/>
      <c r="LD143" s="53"/>
      <c r="LE143" s="53"/>
      <c r="LF143" s="53"/>
      <c r="LG143" s="53"/>
      <c r="LH143" s="53"/>
      <c r="LI143" s="53"/>
      <c r="LJ143" s="53"/>
      <c r="LK143" s="53"/>
      <c r="LL143" s="53"/>
      <c r="LM143" s="53"/>
      <c r="LN143" s="53"/>
      <c r="LO143" s="53"/>
      <c r="LP143" s="53"/>
      <c r="LQ143" s="53"/>
      <c r="LR143" s="53"/>
      <c r="LS143" s="53"/>
      <c r="LT143" s="53"/>
      <c r="LU143" s="53"/>
      <c r="LV143" s="53"/>
      <c r="LW143" s="53"/>
      <c r="LX143" s="53"/>
      <c r="LY143" s="53"/>
      <c r="LZ143" s="53"/>
      <c r="MA143" s="53"/>
      <c r="MB143" s="53"/>
      <c r="MC143" s="53"/>
      <c r="MD143" s="53"/>
      <c r="ME143" s="53"/>
      <c r="MF143" s="53"/>
      <c r="MG143" s="53"/>
      <c r="MH143" s="53"/>
      <c r="MI143" s="53"/>
      <c r="MJ143" s="53"/>
      <c r="MK143" s="53"/>
      <c r="ML143" s="53"/>
      <c r="MM143" s="53"/>
      <c r="MN143" s="53"/>
      <c r="MO143" s="53"/>
      <c r="MP143" s="53"/>
      <c r="MQ143" s="53"/>
      <c r="MR143" s="53"/>
    </row>
    <row r="144" spans="1:356" s="2" customFormat="1">
      <c r="A144" s="16"/>
      <c r="B144" s="174"/>
      <c r="C144" s="27"/>
      <c r="D144" s="27"/>
      <c r="E144" s="27"/>
      <c r="F144" s="27"/>
      <c r="G144" s="27"/>
      <c r="H144" s="27"/>
      <c r="I144" s="16"/>
      <c r="J144" s="16"/>
      <c r="K144" s="27"/>
      <c r="L144" s="27"/>
      <c r="M144" s="27"/>
      <c r="N144" s="27"/>
      <c r="O144" s="27"/>
      <c r="P144" s="27"/>
      <c r="Q144" s="27"/>
      <c r="R144" s="27"/>
      <c r="S144" s="109"/>
      <c r="T144" s="109"/>
      <c r="U144" s="159">
        <v>4340</v>
      </c>
      <c r="V144" s="159">
        <v>4570</v>
      </c>
      <c r="W144" s="159">
        <v>3468.94</v>
      </c>
      <c r="X144" s="159">
        <v>4000</v>
      </c>
      <c r="Y144" s="145"/>
      <c r="Z144" s="145" t="s">
        <v>386</v>
      </c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111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110"/>
      <c r="BA144" s="12"/>
      <c r="BB144" s="103"/>
      <c r="BC144" s="27"/>
      <c r="BD144" s="27"/>
      <c r="BE144" s="159">
        <v>3468.94</v>
      </c>
      <c r="BF144" s="159"/>
      <c r="BG144" s="163"/>
      <c r="BH144" s="163"/>
      <c r="BI144" s="163"/>
      <c r="BJ144" s="163"/>
      <c r="BK144" s="128"/>
      <c r="BL144" s="128"/>
      <c r="BM144" s="128"/>
      <c r="BN144" s="128"/>
      <c r="BO144" s="110"/>
      <c r="BP144" s="169" t="s">
        <v>386</v>
      </c>
      <c r="BQ144" s="159"/>
      <c r="BR144" s="159"/>
      <c r="BS144" s="159">
        <v>4000</v>
      </c>
      <c r="BT144" s="27"/>
      <c r="BU144" s="115"/>
      <c r="BV144" s="115"/>
      <c r="BW144" s="115"/>
      <c r="BX144" s="115"/>
      <c r="BY144" s="116"/>
      <c r="BZ144" s="116"/>
      <c r="CA144" s="116"/>
      <c r="CB144" s="116"/>
      <c r="CC144" s="110"/>
      <c r="CD144" s="168" t="s">
        <v>386</v>
      </c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110"/>
      <c r="CV144" s="169" t="s">
        <v>386</v>
      </c>
      <c r="CW144" s="103"/>
      <c r="CX144" s="126"/>
      <c r="CY144" s="126"/>
      <c r="CZ144" s="126"/>
      <c r="DA144" s="126"/>
      <c r="DB144" s="237"/>
      <c r="DC144" s="237"/>
      <c r="DD144" s="237"/>
      <c r="DE144" s="237"/>
      <c r="DF144" s="238"/>
      <c r="DG144" s="238"/>
      <c r="DH144" s="238"/>
      <c r="DI144" s="238"/>
      <c r="DJ144" s="126"/>
      <c r="DK144" s="106"/>
      <c r="DL144" s="126"/>
      <c r="DM144" s="126"/>
      <c r="DN144" s="126"/>
      <c r="DO144" s="126"/>
      <c r="DP144" s="237"/>
      <c r="DQ144" s="237"/>
      <c r="DR144" s="237"/>
      <c r="DS144" s="237"/>
      <c r="DT144" s="238"/>
      <c r="DU144" s="238"/>
      <c r="DV144" s="238"/>
      <c r="DW144" s="238"/>
      <c r="DX144" s="36"/>
      <c r="DY144" s="106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  <c r="KJ144" s="53"/>
      <c r="KK144" s="53"/>
      <c r="KL144" s="53"/>
      <c r="KM144" s="53"/>
      <c r="KN144" s="53"/>
      <c r="KO144" s="53"/>
      <c r="KP144" s="53"/>
      <c r="KQ144" s="53"/>
      <c r="KR144" s="53"/>
      <c r="KS144" s="53"/>
      <c r="KT144" s="53"/>
      <c r="KU144" s="53"/>
      <c r="KV144" s="53"/>
      <c r="KW144" s="53"/>
      <c r="KX144" s="53"/>
      <c r="KY144" s="53"/>
      <c r="KZ144" s="53"/>
      <c r="LA144" s="53"/>
      <c r="LB144" s="53"/>
      <c r="LC144" s="53"/>
      <c r="LD144" s="53"/>
      <c r="LE144" s="53"/>
      <c r="LF144" s="53"/>
      <c r="LG144" s="53"/>
      <c r="LH144" s="53"/>
      <c r="LI144" s="53"/>
      <c r="LJ144" s="53"/>
      <c r="LK144" s="53"/>
      <c r="LL144" s="53"/>
      <c r="LM144" s="53"/>
      <c r="LN144" s="53"/>
      <c r="LO144" s="53"/>
      <c r="LP144" s="53"/>
      <c r="LQ144" s="53"/>
      <c r="LR144" s="53"/>
      <c r="LS144" s="53"/>
      <c r="LT144" s="53"/>
      <c r="LU144" s="53"/>
      <c r="LV144" s="53"/>
      <c r="LW144" s="53"/>
      <c r="LX144" s="53"/>
      <c r="LY144" s="53"/>
      <c r="LZ144" s="53"/>
      <c r="MA144" s="53"/>
      <c r="MB144" s="53"/>
      <c r="MC144" s="53"/>
      <c r="MD144" s="53"/>
      <c r="ME144" s="53"/>
      <c r="MF144" s="53"/>
      <c r="MG144" s="53"/>
      <c r="MH144" s="53"/>
      <c r="MI144" s="53"/>
      <c r="MJ144" s="53"/>
      <c r="MK144" s="53"/>
      <c r="ML144" s="53"/>
      <c r="MM144" s="53"/>
      <c r="MN144" s="53"/>
      <c r="MO144" s="53"/>
      <c r="MP144" s="53"/>
      <c r="MQ144" s="53"/>
      <c r="MR144" s="53"/>
    </row>
    <row r="145" spans="1:356" s="2" customFormat="1">
      <c r="A145" s="16" t="s">
        <v>34</v>
      </c>
      <c r="B145" s="174" t="s">
        <v>126</v>
      </c>
      <c r="C145" s="159">
        <v>3726.27</v>
      </c>
      <c r="D145" s="159">
        <v>3774.1</v>
      </c>
      <c r="E145" s="159" t="s">
        <v>146</v>
      </c>
      <c r="F145" s="159" t="s">
        <v>146</v>
      </c>
      <c r="G145" s="159" t="s">
        <v>146</v>
      </c>
      <c r="H145" s="159" t="s">
        <v>146</v>
      </c>
      <c r="I145" s="159" t="s">
        <v>146</v>
      </c>
      <c r="J145" s="159" t="s">
        <v>146</v>
      </c>
      <c r="K145" s="159">
        <f>C145</f>
        <v>3726.27</v>
      </c>
      <c r="L145" s="159">
        <f>D145</f>
        <v>3774.1</v>
      </c>
      <c r="M145" s="159" t="s">
        <v>146</v>
      </c>
      <c r="N145" s="159" t="s">
        <v>146</v>
      </c>
      <c r="O145" s="159" t="s">
        <v>146</v>
      </c>
      <c r="P145" s="159" t="s">
        <v>146</v>
      </c>
      <c r="Q145" s="159" t="s">
        <v>146</v>
      </c>
      <c r="R145" s="159" t="s">
        <v>146</v>
      </c>
      <c r="S145" s="109"/>
      <c r="T145" s="129" t="s">
        <v>387</v>
      </c>
      <c r="U145" s="27"/>
      <c r="V145" s="27"/>
      <c r="W145" s="27"/>
      <c r="X145" s="27"/>
      <c r="Y145" s="125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111"/>
      <c r="AN145" s="27"/>
      <c r="AO145" s="27"/>
      <c r="AP145" s="27"/>
      <c r="AQ145" s="27"/>
      <c r="AR145" s="27"/>
      <c r="AS145" s="27"/>
      <c r="AT145" s="27"/>
      <c r="AU145" s="16"/>
      <c r="AV145" s="16"/>
      <c r="AW145" s="16"/>
      <c r="AX145" s="16"/>
      <c r="AY145" s="16"/>
      <c r="AZ145" s="110">
        <f>Y145</f>
        <v>0</v>
      </c>
      <c r="BA145" s="12"/>
      <c r="BB145" s="103"/>
      <c r="BC145" s="27"/>
      <c r="BD145" s="27"/>
      <c r="BE145" s="27"/>
      <c r="BF145" s="27"/>
      <c r="BG145" s="115"/>
      <c r="BH145" s="115"/>
      <c r="BI145" s="115"/>
      <c r="BJ145" s="115"/>
      <c r="BK145" s="116"/>
      <c r="BL145" s="116"/>
      <c r="BM145" s="116"/>
      <c r="BN145" s="116"/>
      <c r="BO145" s="27"/>
      <c r="BP145" s="27"/>
      <c r="BQ145" s="27"/>
      <c r="BR145" s="27"/>
      <c r="BS145" s="27"/>
      <c r="BT145" s="27"/>
      <c r="BU145" s="115"/>
      <c r="BV145" s="115"/>
      <c r="BW145" s="115"/>
      <c r="BX145" s="115"/>
      <c r="BY145" s="116"/>
      <c r="BZ145" s="116"/>
      <c r="CA145" s="116"/>
      <c r="CB145" s="116"/>
      <c r="CC145" s="27"/>
      <c r="CD145" s="118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36"/>
      <c r="CV145" s="12"/>
      <c r="CW145" s="103"/>
      <c r="CX145" s="27">
        <v>3726.27</v>
      </c>
      <c r="CY145" s="27">
        <v>37.79</v>
      </c>
      <c r="CZ145" s="27" t="s">
        <v>146</v>
      </c>
      <c r="DA145" s="27" t="s">
        <v>146</v>
      </c>
      <c r="DB145" s="115"/>
      <c r="DC145" s="115"/>
      <c r="DD145" s="115"/>
      <c r="DE145" s="115"/>
      <c r="DF145" s="116"/>
      <c r="DG145" s="116"/>
      <c r="DH145" s="116"/>
      <c r="DI145" s="116"/>
      <c r="DJ145" s="27"/>
      <c r="DK145" s="106"/>
      <c r="DL145" s="27">
        <v>3774.1</v>
      </c>
      <c r="DM145" s="27">
        <v>40.19</v>
      </c>
      <c r="DN145" s="27" t="s">
        <v>146</v>
      </c>
      <c r="DO145" s="27" t="s">
        <v>146</v>
      </c>
      <c r="DP145" s="115"/>
      <c r="DQ145" s="115"/>
      <c r="DR145" s="115"/>
      <c r="DS145" s="115"/>
      <c r="DT145" s="116"/>
      <c r="DU145" s="116"/>
      <c r="DV145" s="116"/>
      <c r="DW145" s="116"/>
      <c r="DX145" s="36" t="s">
        <v>388</v>
      </c>
      <c r="DY145" s="106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/>
      <c r="MF145" s="53"/>
      <c r="MG145" s="53"/>
      <c r="MH145" s="53"/>
      <c r="MI145" s="53"/>
      <c r="MJ145" s="53"/>
      <c r="MK145" s="53"/>
      <c r="ML145" s="53"/>
      <c r="MM145" s="53"/>
      <c r="MN145" s="53"/>
      <c r="MO145" s="53"/>
      <c r="MP145" s="53"/>
      <c r="MQ145" s="53"/>
      <c r="MR145" s="53"/>
    </row>
    <row r="146" spans="1:356" s="2" customFormat="1" ht="45">
      <c r="A146" s="16" t="s">
        <v>35</v>
      </c>
      <c r="B146" s="24" t="s">
        <v>144</v>
      </c>
      <c r="C146" s="27">
        <v>9711.9599999999991</v>
      </c>
      <c r="D146" s="27">
        <v>10297.73</v>
      </c>
      <c r="E146" s="27">
        <f>D146</f>
        <v>10297.73</v>
      </c>
      <c r="F146" s="27">
        <v>10726.04</v>
      </c>
      <c r="G146" s="27">
        <f>F146</f>
        <v>10726.04</v>
      </c>
      <c r="H146" s="27">
        <v>11386.95</v>
      </c>
      <c r="I146" s="27" t="s">
        <v>146</v>
      </c>
      <c r="J146" s="27" t="s">
        <v>146</v>
      </c>
      <c r="K146" s="27">
        <f t="shared" ref="K146:P148" si="72">C146*1.18</f>
        <v>11460.112799999999</v>
      </c>
      <c r="L146" s="27">
        <f t="shared" si="72"/>
        <v>12151.321399999999</v>
      </c>
      <c r="M146" s="27">
        <f t="shared" si="72"/>
        <v>12151.321399999999</v>
      </c>
      <c r="N146" s="27">
        <f t="shared" si="72"/>
        <v>12656.727200000001</v>
      </c>
      <c r="O146" s="27">
        <f t="shared" si="72"/>
        <v>12656.727200000001</v>
      </c>
      <c r="P146" s="27">
        <f t="shared" si="72"/>
        <v>13436.601000000001</v>
      </c>
      <c r="Q146" s="27" t="s">
        <v>217</v>
      </c>
      <c r="R146" s="27" t="s">
        <v>217</v>
      </c>
      <c r="S146" s="109" t="s">
        <v>389</v>
      </c>
      <c r="T146" s="109"/>
      <c r="U146" s="243"/>
      <c r="V146" s="243"/>
      <c r="W146" s="27"/>
      <c r="X146" s="27"/>
      <c r="Y146" s="125"/>
      <c r="Z146" s="27"/>
      <c r="AA146" s="159">
        <v>3035</v>
      </c>
      <c r="AB146" s="159">
        <v>3195</v>
      </c>
      <c r="AC146" s="159">
        <v>3035</v>
      </c>
      <c r="AD146" s="159">
        <v>3195</v>
      </c>
      <c r="AE146" s="145" t="s">
        <v>389</v>
      </c>
      <c r="AF146" s="27"/>
      <c r="AG146" s="159">
        <v>4340</v>
      </c>
      <c r="AH146" s="159">
        <v>4570</v>
      </c>
      <c r="AI146" s="159">
        <v>4340</v>
      </c>
      <c r="AJ146" s="159">
        <v>4570</v>
      </c>
      <c r="AK146" s="145" t="s">
        <v>389</v>
      </c>
      <c r="AL146" s="27"/>
      <c r="AM146" s="111"/>
      <c r="AN146" s="27">
        <v>41.82</v>
      </c>
      <c r="AO146" s="27">
        <v>44.33</v>
      </c>
      <c r="AP146" s="27">
        <f>AO146</f>
        <v>44.33</v>
      </c>
      <c r="AQ146" s="27">
        <v>47.12</v>
      </c>
      <c r="AR146" s="27">
        <f>AQ146</f>
        <v>47.12</v>
      </c>
      <c r="AS146" s="27">
        <v>49.9</v>
      </c>
      <c r="AT146" s="27">
        <f t="shared" ref="AT146:AY146" si="73">AN146*1.18</f>
        <v>49.3476</v>
      </c>
      <c r="AU146" s="27">
        <f t="shared" si="73"/>
        <v>52.309399999999997</v>
      </c>
      <c r="AV146" s="27">
        <f t="shared" si="73"/>
        <v>52.309399999999997</v>
      </c>
      <c r="AW146" s="27">
        <f t="shared" si="73"/>
        <v>55.601599999999991</v>
      </c>
      <c r="AX146" s="27">
        <f t="shared" si="73"/>
        <v>55.601599999999991</v>
      </c>
      <c r="AY146" s="27">
        <f t="shared" si="73"/>
        <v>58.881999999999998</v>
      </c>
      <c r="AZ146" s="110" t="str">
        <f>S146</f>
        <v>05.11.2015 № 204</v>
      </c>
      <c r="BA146" s="12"/>
      <c r="BB146" s="103"/>
      <c r="BC146" s="27">
        <v>9711.9599999999991</v>
      </c>
      <c r="BD146" s="27">
        <v>41.82</v>
      </c>
      <c r="BE146" s="27">
        <v>3667.05</v>
      </c>
      <c r="BF146" s="27">
        <v>49.35</v>
      </c>
      <c r="BG146" s="115"/>
      <c r="BH146" s="115"/>
      <c r="BI146" s="115"/>
      <c r="BJ146" s="115"/>
      <c r="BK146" s="172">
        <v>7.1400000000000005E-2</v>
      </c>
      <c r="BL146" s="128">
        <v>266.05</v>
      </c>
      <c r="BM146" s="116"/>
      <c r="BN146" s="116"/>
      <c r="BO146" s="110" t="s">
        <v>389</v>
      </c>
      <c r="BP146" s="117" t="s">
        <v>390</v>
      </c>
      <c r="BQ146" s="27">
        <v>10297.73</v>
      </c>
      <c r="BR146" s="27">
        <v>44.33</v>
      </c>
      <c r="BS146" s="27">
        <v>3905.41</v>
      </c>
      <c r="BT146" s="27">
        <f>BR146*1.18</f>
        <v>52.309399999999997</v>
      </c>
      <c r="BU146" s="115"/>
      <c r="BV146" s="115"/>
      <c r="BW146" s="115"/>
      <c r="BX146" s="115"/>
      <c r="BY146" s="172">
        <v>7.1400000000000005E-2</v>
      </c>
      <c r="BZ146" s="128">
        <v>278.82</v>
      </c>
      <c r="CA146" s="116"/>
      <c r="CB146" s="116"/>
      <c r="CC146" s="110" t="s">
        <v>389</v>
      </c>
      <c r="CD146" s="117" t="s">
        <v>390</v>
      </c>
      <c r="CE146" s="27">
        <f>BQ146</f>
        <v>10297.73</v>
      </c>
      <c r="CF146" s="27">
        <f>BR146</f>
        <v>44.33</v>
      </c>
      <c r="CG146" s="27" t="s">
        <v>146</v>
      </c>
      <c r="CH146" s="27">
        <f>CF146*1.18</f>
        <v>52.309399999999997</v>
      </c>
      <c r="CI146" s="27">
        <v>10726.04</v>
      </c>
      <c r="CJ146" s="27">
        <v>47.12</v>
      </c>
      <c r="CK146" s="27" t="s">
        <v>146</v>
      </c>
      <c r="CL146" s="27">
        <f>CJ146*1.18</f>
        <v>55.601599999999991</v>
      </c>
      <c r="CM146" s="27">
        <f>CI146</f>
        <v>10726.04</v>
      </c>
      <c r="CN146" s="27">
        <f>CJ146</f>
        <v>47.12</v>
      </c>
      <c r="CO146" s="27" t="s">
        <v>146</v>
      </c>
      <c r="CP146" s="27">
        <f>CN146*1.18</f>
        <v>55.601599999999991</v>
      </c>
      <c r="CQ146" s="27">
        <v>11386.95</v>
      </c>
      <c r="CR146" s="27">
        <v>49.9</v>
      </c>
      <c r="CS146" s="27" t="s">
        <v>146</v>
      </c>
      <c r="CT146" s="27">
        <f>CR146*1.18</f>
        <v>58.881999999999998</v>
      </c>
      <c r="CU146" s="110" t="str">
        <f>AZ146</f>
        <v>05.11.2015 № 204</v>
      </c>
      <c r="CV146" s="12"/>
      <c r="CW146" s="103"/>
      <c r="CX146" s="27">
        <v>9711.9599999999991</v>
      </c>
      <c r="CY146" s="27">
        <v>41.82</v>
      </c>
      <c r="CZ146" s="27">
        <v>4340</v>
      </c>
      <c r="DA146" s="27">
        <v>49.35</v>
      </c>
      <c r="DB146" s="115"/>
      <c r="DC146" s="115"/>
      <c r="DD146" s="115"/>
      <c r="DE146" s="115"/>
      <c r="DF146" s="116"/>
      <c r="DG146" s="116"/>
      <c r="DH146" s="116"/>
      <c r="DI146" s="116"/>
      <c r="DJ146" s="27"/>
      <c r="DK146" s="106"/>
      <c r="DL146" s="27">
        <v>10297.73</v>
      </c>
      <c r="DM146" s="27">
        <v>44.33</v>
      </c>
      <c r="DN146" s="27">
        <v>4622.1000000000004</v>
      </c>
      <c r="DO146" s="27">
        <v>52.31</v>
      </c>
      <c r="DP146" s="115"/>
      <c r="DQ146" s="115"/>
      <c r="DR146" s="115"/>
      <c r="DS146" s="115"/>
      <c r="DT146" s="116"/>
      <c r="DU146" s="116"/>
      <c r="DV146" s="116"/>
      <c r="DW146" s="116"/>
      <c r="DX146" s="36" t="s">
        <v>391</v>
      </c>
      <c r="DY146" s="106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  <c r="KJ146" s="53"/>
      <c r="KK146" s="53"/>
      <c r="KL146" s="53"/>
      <c r="KM146" s="53"/>
      <c r="KN146" s="53"/>
      <c r="KO146" s="53"/>
      <c r="KP146" s="53"/>
      <c r="KQ146" s="53"/>
      <c r="KR146" s="53"/>
      <c r="KS146" s="53"/>
      <c r="KT146" s="53"/>
      <c r="KU146" s="53"/>
      <c r="KV146" s="53"/>
      <c r="KW146" s="53"/>
      <c r="KX146" s="53"/>
      <c r="KY146" s="53"/>
      <c r="KZ146" s="53"/>
      <c r="LA146" s="53"/>
      <c r="LB146" s="53"/>
      <c r="LC146" s="53"/>
      <c r="LD146" s="53"/>
      <c r="LE146" s="53"/>
      <c r="LF146" s="53"/>
      <c r="LG146" s="53"/>
      <c r="LH146" s="53"/>
      <c r="LI146" s="53"/>
      <c r="LJ146" s="53"/>
      <c r="LK146" s="53"/>
      <c r="LL146" s="53"/>
      <c r="LM146" s="53"/>
      <c r="LN146" s="53"/>
      <c r="LO146" s="53"/>
      <c r="LP146" s="53"/>
      <c r="LQ146" s="53"/>
      <c r="LR146" s="53"/>
      <c r="LS146" s="53"/>
      <c r="LT146" s="53"/>
      <c r="LU146" s="53"/>
      <c r="LV146" s="53"/>
      <c r="LW146" s="53"/>
      <c r="LX146" s="53"/>
      <c r="LY146" s="53"/>
      <c r="LZ146" s="53"/>
      <c r="MA146" s="53"/>
      <c r="MB146" s="53"/>
      <c r="MC146" s="53"/>
      <c r="MD146" s="53"/>
      <c r="ME146" s="53"/>
      <c r="MF146" s="53"/>
      <c r="MG146" s="53"/>
      <c r="MH146" s="53"/>
      <c r="MI146" s="53"/>
      <c r="MJ146" s="53"/>
      <c r="MK146" s="53"/>
      <c r="ML146" s="53"/>
      <c r="MM146" s="53"/>
      <c r="MN146" s="53"/>
      <c r="MO146" s="53"/>
      <c r="MP146" s="53"/>
      <c r="MQ146" s="53"/>
      <c r="MR146" s="53"/>
    </row>
    <row r="147" spans="1:356" s="167" customFormat="1" ht="60">
      <c r="A147" s="157"/>
      <c r="B147" s="158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29"/>
      <c r="T147" s="129"/>
      <c r="U147" s="252"/>
      <c r="V147" s="252"/>
      <c r="W147" s="159"/>
      <c r="X147" s="159"/>
      <c r="Y147" s="145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61"/>
      <c r="AN147" s="159">
        <v>41.82</v>
      </c>
      <c r="AO147" s="159">
        <v>42.97</v>
      </c>
      <c r="AP147" s="159">
        <f>AO147</f>
        <v>42.97</v>
      </c>
      <c r="AQ147" s="159">
        <v>43.66</v>
      </c>
      <c r="AR147" s="159">
        <f>AQ147</f>
        <v>43.66</v>
      </c>
      <c r="AS147" s="159">
        <v>44.02</v>
      </c>
      <c r="AT147" s="159">
        <v>49.35</v>
      </c>
      <c r="AU147" s="159">
        <v>50.7</v>
      </c>
      <c r="AV147" s="159">
        <f>AU147</f>
        <v>50.7</v>
      </c>
      <c r="AW147" s="159">
        <v>51.52</v>
      </c>
      <c r="AX147" s="159">
        <f>AW147</f>
        <v>51.52</v>
      </c>
      <c r="AY147" s="159">
        <v>51.94</v>
      </c>
      <c r="AZ147" s="145"/>
      <c r="BA147" s="197" t="s">
        <v>392</v>
      </c>
      <c r="BB147" s="162"/>
      <c r="BC147" s="159">
        <v>9711.9599999999991</v>
      </c>
      <c r="BD147" s="159">
        <v>41.82</v>
      </c>
      <c r="BE147" s="159">
        <v>3035</v>
      </c>
      <c r="BF147" s="159">
        <v>49.35</v>
      </c>
      <c r="BG147" s="163"/>
      <c r="BH147" s="163"/>
      <c r="BI147" s="163"/>
      <c r="BJ147" s="163"/>
      <c r="BK147" s="128"/>
      <c r="BL147" s="128"/>
      <c r="BM147" s="128"/>
      <c r="BN147" s="128"/>
      <c r="BO147" s="145"/>
      <c r="BP147" s="169" t="s">
        <v>392</v>
      </c>
      <c r="BQ147" s="159">
        <v>10297.73</v>
      </c>
      <c r="BR147" s="159">
        <v>42.97</v>
      </c>
      <c r="BS147" s="159">
        <v>3195</v>
      </c>
      <c r="BT147" s="159">
        <v>50.7</v>
      </c>
      <c r="BU147" s="163"/>
      <c r="BV147" s="163"/>
      <c r="BW147" s="163"/>
      <c r="BX147" s="163"/>
      <c r="BY147" s="128"/>
      <c r="BZ147" s="128"/>
      <c r="CA147" s="128"/>
      <c r="CB147" s="128"/>
      <c r="CC147" s="145"/>
      <c r="CD147" s="168" t="s">
        <v>392</v>
      </c>
      <c r="CE147" s="159">
        <v>10297.73</v>
      </c>
      <c r="CF147" s="159">
        <v>42.97</v>
      </c>
      <c r="CG147" s="159" t="s">
        <v>146</v>
      </c>
      <c r="CH147" s="159">
        <v>50.7</v>
      </c>
      <c r="CI147" s="159">
        <v>10726.04</v>
      </c>
      <c r="CJ147" s="159">
        <v>43.66</v>
      </c>
      <c r="CK147" s="159" t="s">
        <v>146</v>
      </c>
      <c r="CL147" s="159">
        <v>51.52</v>
      </c>
      <c r="CM147" s="159">
        <v>10726.04</v>
      </c>
      <c r="CN147" s="159">
        <v>43.66</v>
      </c>
      <c r="CO147" s="159" t="s">
        <v>146</v>
      </c>
      <c r="CP147" s="159">
        <v>51.52</v>
      </c>
      <c r="CQ147" s="159">
        <v>11386.95</v>
      </c>
      <c r="CR147" s="159">
        <v>44.02</v>
      </c>
      <c r="CS147" s="159" t="s">
        <v>146</v>
      </c>
      <c r="CT147" s="159">
        <v>51.94</v>
      </c>
      <c r="CU147" s="145"/>
      <c r="CV147" s="169" t="s">
        <v>392</v>
      </c>
      <c r="CW147" s="162"/>
      <c r="CX147" s="159"/>
      <c r="CY147" s="159"/>
      <c r="CZ147" s="159"/>
      <c r="DA147" s="159"/>
      <c r="DB147" s="163"/>
      <c r="DC147" s="163"/>
      <c r="DD147" s="163"/>
      <c r="DE147" s="163"/>
      <c r="DF147" s="119">
        <v>6.8199999999999997E-2</v>
      </c>
      <c r="DG147" s="128">
        <v>345.34</v>
      </c>
      <c r="DH147" s="128"/>
      <c r="DI147" s="128"/>
      <c r="DJ147" s="159"/>
      <c r="DK147" s="168" t="s">
        <v>393</v>
      </c>
      <c r="DL147" s="159"/>
      <c r="DM147" s="159"/>
      <c r="DN147" s="159">
        <v>4570</v>
      </c>
      <c r="DO147" s="159">
        <v>50.7</v>
      </c>
      <c r="DP147" s="163"/>
      <c r="DQ147" s="163"/>
      <c r="DR147" s="163"/>
      <c r="DS147" s="163"/>
      <c r="DT147" s="119">
        <v>7.1400000000000005E-2</v>
      </c>
      <c r="DU147" s="128">
        <v>362.37</v>
      </c>
      <c r="DV147" s="128"/>
      <c r="DW147" s="128"/>
      <c r="DX147" s="169"/>
      <c r="DY147" s="168" t="s">
        <v>393</v>
      </c>
      <c r="DZ147" s="166"/>
      <c r="EA147" s="166"/>
      <c r="EB147" s="166"/>
      <c r="EC147" s="166"/>
      <c r="ED147" s="166"/>
      <c r="EE147" s="166"/>
      <c r="EF147" s="166"/>
      <c r="EG147" s="166"/>
      <c r="EH147" s="166"/>
      <c r="EI147" s="166"/>
      <c r="EJ147" s="166"/>
      <c r="EK147" s="166"/>
      <c r="EL147" s="166"/>
      <c r="EM147" s="166"/>
      <c r="EN147" s="166"/>
      <c r="EO147" s="166"/>
      <c r="EP147" s="166"/>
      <c r="EQ147" s="166"/>
      <c r="ER147" s="166"/>
      <c r="ES147" s="166"/>
      <c r="ET147" s="166"/>
      <c r="EU147" s="166"/>
      <c r="EV147" s="166"/>
      <c r="EW147" s="166"/>
      <c r="EX147" s="166"/>
      <c r="EY147" s="166"/>
      <c r="EZ147" s="166"/>
      <c r="FA147" s="166"/>
      <c r="FB147" s="166"/>
      <c r="FC147" s="166"/>
      <c r="FD147" s="166"/>
      <c r="FE147" s="166"/>
      <c r="FF147" s="166"/>
      <c r="FG147" s="166"/>
      <c r="FH147" s="166"/>
      <c r="FI147" s="166"/>
      <c r="FJ147" s="166"/>
      <c r="FK147" s="166"/>
      <c r="FL147" s="166"/>
      <c r="FM147" s="166"/>
      <c r="FN147" s="166"/>
      <c r="FO147" s="166"/>
      <c r="FP147" s="166"/>
      <c r="FQ147" s="166"/>
      <c r="FR147" s="166"/>
      <c r="FS147" s="166"/>
      <c r="FT147" s="166"/>
      <c r="FU147" s="166"/>
      <c r="FV147" s="166"/>
      <c r="FW147" s="166"/>
      <c r="FX147" s="166"/>
      <c r="FY147" s="166"/>
      <c r="FZ147" s="166"/>
      <c r="GA147" s="166"/>
      <c r="GB147" s="166"/>
      <c r="GC147" s="166"/>
      <c r="GD147" s="166"/>
      <c r="GE147" s="166"/>
      <c r="GF147" s="166"/>
      <c r="GG147" s="166"/>
      <c r="GH147" s="166"/>
      <c r="GI147" s="166"/>
      <c r="GJ147" s="166"/>
      <c r="GK147" s="166"/>
      <c r="GL147" s="166"/>
      <c r="GM147" s="166"/>
      <c r="GN147" s="166"/>
      <c r="GO147" s="166"/>
      <c r="GP147" s="166"/>
      <c r="GQ147" s="166"/>
      <c r="GR147" s="166"/>
      <c r="GS147" s="166"/>
      <c r="GT147" s="166"/>
      <c r="GU147" s="166"/>
      <c r="GV147" s="166"/>
      <c r="GW147" s="166"/>
      <c r="GX147" s="166"/>
      <c r="GY147" s="166"/>
      <c r="GZ147" s="166"/>
      <c r="HA147" s="166"/>
      <c r="HB147" s="166"/>
      <c r="HC147" s="166"/>
      <c r="HD147" s="166"/>
      <c r="HE147" s="166"/>
      <c r="HF147" s="166"/>
      <c r="HG147" s="166"/>
      <c r="HH147" s="166"/>
      <c r="HI147" s="166"/>
      <c r="HJ147" s="166"/>
      <c r="HK147" s="166"/>
      <c r="HL147" s="166"/>
      <c r="HM147" s="166"/>
      <c r="HN147" s="166"/>
      <c r="HO147" s="166"/>
      <c r="HP147" s="166"/>
      <c r="HQ147" s="166"/>
      <c r="HR147" s="166"/>
      <c r="HS147" s="166"/>
      <c r="HT147" s="166"/>
      <c r="HU147" s="166"/>
      <c r="HV147" s="166"/>
      <c r="HW147" s="166"/>
      <c r="HX147" s="166"/>
      <c r="HY147" s="166"/>
      <c r="HZ147" s="166"/>
      <c r="IA147" s="166"/>
      <c r="IB147" s="166"/>
      <c r="IC147" s="166"/>
      <c r="ID147" s="166"/>
      <c r="IE147" s="166"/>
      <c r="IF147" s="166"/>
      <c r="IG147" s="166"/>
      <c r="IH147" s="166"/>
      <c r="II147" s="166"/>
      <c r="IJ147" s="166"/>
      <c r="IK147" s="166"/>
      <c r="IL147" s="166"/>
      <c r="IM147" s="166"/>
      <c r="IN147" s="166"/>
      <c r="IO147" s="166"/>
      <c r="IP147" s="166"/>
      <c r="IQ147" s="166"/>
      <c r="IR147" s="166"/>
      <c r="IS147" s="166"/>
      <c r="IT147" s="166"/>
      <c r="IU147" s="166"/>
      <c r="IV147" s="166"/>
      <c r="IW147" s="166"/>
      <c r="IX147" s="166"/>
      <c r="IY147" s="166"/>
      <c r="IZ147" s="166"/>
      <c r="JA147" s="166"/>
      <c r="JB147" s="166"/>
      <c r="JC147" s="166"/>
      <c r="JD147" s="166"/>
      <c r="JE147" s="166"/>
      <c r="JF147" s="166"/>
      <c r="JG147" s="166"/>
      <c r="JH147" s="166"/>
      <c r="JI147" s="166"/>
      <c r="JJ147" s="166"/>
      <c r="JK147" s="166"/>
      <c r="JL147" s="166"/>
      <c r="JM147" s="166"/>
      <c r="JN147" s="166"/>
      <c r="JO147" s="166"/>
      <c r="JP147" s="166"/>
      <c r="JQ147" s="166"/>
      <c r="JR147" s="166"/>
      <c r="JS147" s="166"/>
      <c r="JT147" s="166"/>
      <c r="JU147" s="166"/>
      <c r="JV147" s="166"/>
      <c r="JW147" s="166"/>
      <c r="JX147" s="166"/>
      <c r="JY147" s="166"/>
      <c r="JZ147" s="166"/>
      <c r="KA147" s="166"/>
      <c r="KB147" s="166"/>
      <c r="KC147" s="166"/>
      <c r="KD147" s="166"/>
      <c r="KE147" s="166"/>
      <c r="KF147" s="166"/>
      <c r="KG147" s="166"/>
      <c r="KH147" s="166"/>
      <c r="KI147" s="166"/>
      <c r="KJ147" s="166"/>
      <c r="KK147" s="166"/>
      <c r="KL147" s="166"/>
      <c r="KM147" s="166"/>
      <c r="KN147" s="166"/>
      <c r="KO147" s="166"/>
      <c r="KP147" s="166"/>
      <c r="KQ147" s="166"/>
      <c r="KR147" s="166"/>
      <c r="KS147" s="166"/>
      <c r="KT147" s="166"/>
      <c r="KU147" s="166"/>
      <c r="KV147" s="166"/>
      <c r="KW147" s="166"/>
      <c r="KX147" s="166"/>
      <c r="KY147" s="166"/>
      <c r="KZ147" s="166"/>
      <c r="LA147" s="166"/>
      <c r="LB147" s="166"/>
      <c r="LC147" s="166"/>
      <c r="LD147" s="166"/>
      <c r="LE147" s="166"/>
      <c r="LF147" s="166"/>
      <c r="LG147" s="166"/>
      <c r="LH147" s="166"/>
      <c r="LI147" s="166"/>
      <c r="LJ147" s="166"/>
      <c r="LK147" s="166"/>
      <c r="LL147" s="166"/>
      <c r="LM147" s="166"/>
      <c r="LN147" s="166"/>
      <c r="LO147" s="166"/>
      <c r="LP147" s="166"/>
      <c r="LQ147" s="166"/>
      <c r="LR147" s="166"/>
      <c r="LS147" s="166"/>
      <c r="LT147" s="166"/>
      <c r="LU147" s="166"/>
      <c r="LV147" s="166"/>
      <c r="LW147" s="166"/>
      <c r="LX147" s="166"/>
      <c r="LY147" s="166"/>
      <c r="LZ147" s="166"/>
      <c r="MA147" s="166"/>
      <c r="MB147" s="166"/>
      <c r="MC147" s="166"/>
      <c r="MD147" s="166"/>
      <c r="ME147" s="166"/>
      <c r="MF147" s="166"/>
      <c r="MG147" s="166"/>
      <c r="MH147" s="166"/>
      <c r="MI147" s="166"/>
      <c r="MJ147" s="166"/>
      <c r="MK147" s="166"/>
      <c r="ML147" s="166"/>
      <c r="MM147" s="166"/>
      <c r="MN147" s="166"/>
      <c r="MO147" s="166"/>
      <c r="MP147" s="166"/>
      <c r="MQ147" s="166"/>
      <c r="MR147" s="166"/>
    </row>
    <row r="148" spans="1:356" s="2" customFormat="1">
      <c r="A148" s="16"/>
      <c r="B148" s="253" t="s">
        <v>394</v>
      </c>
      <c r="C148" s="27">
        <v>1145.1300000000001</v>
      </c>
      <c r="D148" s="27">
        <v>1219.3699999999999</v>
      </c>
      <c r="E148" s="27">
        <f>D148</f>
        <v>1219.3699999999999</v>
      </c>
      <c r="F148" s="27">
        <v>1277.58</v>
      </c>
      <c r="G148" s="27">
        <f>F148</f>
        <v>1277.58</v>
      </c>
      <c r="H148" s="27">
        <v>1344.59</v>
      </c>
      <c r="I148" s="27" t="s">
        <v>146</v>
      </c>
      <c r="J148" s="27" t="s">
        <v>146</v>
      </c>
      <c r="K148" s="27">
        <f>C148*1.18</f>
        <v>1351.2534000000001</v>
      </c>
      <c r="L148" s="27">
        <f t="shared" si="72"/>
        <v>1438.8565999999998</v>
      </c>
      <c r="M148" s="27">
        <f t="shared" si="72"/>
        <v>1438.8565999999998</v>
      </c>
      <c r="N148" s="27">
        <f>F148*1.18-0.01</f>
        <v>1507.5343999999998</v>
      </c>
      <c r="O148" s="27">
        <f t="shared" si="72"/>
        <v>1507.5443999999998</v>
      </c>
      <c r="P148" s="27">
        <f t="shared" si="72"/>
        <v>1586.6161999999997</v>
      </c>
      <c r="Q148" s="27" t="s">
        <v>146</v>
      </c>
      <c r="R148" s="27" t="s">
        <v>146</v>
      </c>
      <c r="S148" s="109" t="s">
        <v>395</v>
      </c>
      <c r="T148" s="109"/>
      <c r="U148" s="254"/>
      <c r="V148" s="254"/>
      <c r="W148" s="27"/>
      <c r="X148" s="27"/>
      <c r="Y148" s="125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111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110"/>
      <c r="BA148" s="12"/>
      <c r="BB148" s="103"/>
      <c r="BC148" s="27"/>
      <c r="BD148" s="27"/>
      <c r="BE148" s="27"/>
      <c r="BF148" s="27"/>
      <c r="BG148" s="115"/>
      <c r="BH148" s="115"/>
      <c r="BI148" s="115"/>
      <c r="BJ148" s="115"/>
      <c r="BK148" s="116"/>
      <c r="BL148" s="116"/>
      <c r="BM148" s="116"/>
      <c r="BN148" s="116"/>
      <c r="BO148" s="27"/>
      <c r="BP148" s="27"/>
      <c r="BQ148" s="27"/>
      <c r="BR148" s="27"/>
      <c r="BS148" s="27"/>
      <c r="BT148" s="27"/>
      <c r="BU148" s="115"/>
      <c r="BV148" s="115"/>
      <c r="BW148" s="115"/>
      <c r="BX148" s="115"/>
      <c r="BY148" s="116"/>
      <c r="BZ148" s="116"/>
      <c r="CA148" s="116"/>
      <c r="CB148" s="116"/>
      <c r="CC148" s="27"/>
      <c r="CD148" s="118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110"/>
      <c r="CV148" s="12"/>
      <c r="CW148" s="103"/>
      <c r="CX148" s="27"/>
      <c r="CY148" s="27"/>
      <c r="CZ148" s="27"/>
      <c r="DA148" s="27"/>
      <c r="DB148" s="115"/>
      <c r="DC148" s="115"/>
      <c r="DD148" s="115"/>
      <c r="DE148" s="115"/>
      <c r="DF148" s="116"/>
      <c r="DG148" s="116"/>
      <c r="DH148" s="116"/>
      <c r="DI148" s="116"/>
      <c r="DJ148" s="27"/>
      <c r="DK148" s="106"/>
      <c r="DL148" s="27"/>
      <c r="DM148" s="27"/>
      <c r="DN148" s="27"/>
      <c r="DO148" s="27"/>
      <c r="DP148" s="115"/>
      <c r="DQ148" s="115"/>
      <c r="DR148" s="115"/>
      <c r="DS148" s="115"/>
      <c r="DT148" s="116"/>
      <c r="DU148" s="116"/>
      <c r="DV148" s="116"/>
      <c r="DW148" s="116"/>
      <c r="DX148" s="36"/>
      <c r="DY148" s="106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  <c r="KJ148" s="53"/>
      <c r="KK148" s="53"/>
      <c r="KL148" s="53"/>
      <c r="KM148" s="53"/>
      <c r="KN148" s="53"/>
      <c r="KO148" s="53"/>
      <c r="KP148" s="53"/>
      <c r="KQ148" s="53"/>
      <c r="KR148" s="53"/>
      <c r="KS148" s="53"/>
      <c r="KT148" s="53"/>
      <c r="KU148" s="53"/>
      <c r="KV148" s="53"/>
      <c r="KW148" s="53"/>
      <c r="KX148" s="53"/>
      <c r="KY148" s="53"/>
      <c r="KZ148" s="53"/>
      <c r="LA148" s="53"/>
      <c r="LB148" s="53"/>
      <c r="LC148" s="53"/>
      <c r="LD148" s="53"/>
      <c r="LE148" s="53"/>
      <c r="LF148" s="53"/>
      <c r="LG148" s="53"/>
      <c r="LH148" s="53"/>
      <c r="LI148" s="53"/>
      <c r="LJ148" s="53"/>
      <c r="LK148" s="53"/>
      <c r="LL148" s="53"/>
      <c r="LM148" s="53"/>
      <c r="LN148" s="53"/>
      <c r="LO148" s="53"/>
      <c r="LP148" s="53"/>
      <c r="LQ148" s="53"/>
      <c r="LR148" s="53"/>
      <c r="LS148" s="53"/>
      <c r="LT148" s="53"/>
      <c r="LU148" s="53"/>
      <c r="LV148" s="53"/>
      <c r="LW148" s="53"/>
      <c r="LX148" s="53"/>
      <c r="LY148" s="53"/>
      <c r="LZ148" s="53"/>
      <c r="MA148" s="53"/>
      <c r="MB148" s="53"/>
      <c r="MC148" s="53"/>
      <c r="MD148" s="53"/>
      <c r="ME148" s="53"/>
      <c r="MF148" s="53"/>
      <c r="MG148" s="53"/>
      <c r="MH148" s="53"/>
      <c r="MI148" s="53"/>
      <c r="MJ148" s="53"/>
      <c r="MK148" s="53"/>
      <c r="ML148" s="53"/>
      <c r="MM148" s="53"/>
      <c r="MN148" s="53"/>
      <c r="MO148" s="53"/>
      <c r="MP148" s="53"/>
      <c r="MQ148" s="53"/>
      <c r="MR148" s="53"/>
    </row>
    <row r="149" spans="1:356" s="2" customFormat="1">
      <c r="A149" s="16" t="s">
        <v>36</v>
      </c>
      <c r="B149" s="24" t="s">
        <v>396</v>
      </c>
      <c r="C149" s="27">
        <v>1202.5899999999999</v>
      </c>
      <c r="D149" s="27">
        <v>1346</v>
      </c>
      <c r="E149" s="27">
        <f>D149</f>
        <v>1346</v>
      </c>
      <c r="F149" s="27">
        <v>1422.8</v>
      </c>
      <c r="G149" s="27">
        <f>F149</f>
        <v>1422.8</v>
      </c>
      <c r="H149" s="27">
        <v>1491.23</v>
      </c>
      <c r="I149" s="27" t="s">
        <v>146</v>
      </c>
      <c r="J149" s="27" t="s">
        <v>146</v>
      </c>
      <c r="K149" s="27" t="s">
        <v>217</v>
      </c>
      <c r="L149" s="27" t="s">
        <v>217</v>
      </c>
      <c r="M149" s="27" t="s">
        <v>217</v>
      </c>
      <c r="N149" s="27" t="s">
        <v>217</v>
      </c>
      <c r="O149" s="27" t="s">
        <v>217</v>
      </c>
      <c r="P149" s="27" t="s">
        <v>217</v>
      </c>
      <c r="Q149" s="27" t="s">
        <v>217</v>
      </c>
      <c r="R149" s="27" t="s">
        <v>217</v>
      </c>
      <c r="S149" s="109" t="s">
        <v>397</v>
      </c>
      <c r="T149" s="109"/>
      <c r="U149" s="27"/>
      <c r="V149" s="27"/>
      <c r="W149" s="27"/>
      <c r="X149" s="27"/>
      <c r="Y149" s="125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111"/>
      <c r="AN149" s="27">
        <v>41.82</v>
      </c>
      <c r="AO149" s="27">
        <v>44.33</v>
      </c>
      <c r="AP149" s="27">
        <f>AO149</f>
        <v>44.33</v>
      </c>
      <c r="AQ149" s="27">
        <v>47.12</v>
      </c>
      <c r="AR149" s="27">
        <f>AQ149</f>
        <v>47.12</v>
      </c>
      <c r="AS149" s="27">
        <v>49.9</v>
      </c>
      <c r="AT149" s="27">
        <f t="shared" ref="AT149:AY150" si="74">AN149*1.18</f>
        <v>49.3476</v>
      </c>
      <c r="AU149" s="27">
        <f t="shared" si="74"/>
        <v>52.309399999999997</v>
      </c>
      <c r="AV149" s="27">
        <f t="shared" si="74"/>
        <v>52.309399999999997</v>
      </c>
      <c r="AW149" s="27">
        <f t="shared" si="74"/>
        <v>55.601599999999991</v>
      </c>
      <c r="AX149" s="27">
        <f t="shared" si="74"/>
        <v>55.601599999999991</v>
      </c>
      <c r="AY149" s="27">
        <f t="shared" si="74"/>
        <v>58.881999999999998</v>
      </c>
      <c r="AZ149" s="110" t="str">
        <f>S149</f>
        <v>05.11.2015 № 211</v>
      </c>
      <c r="BA149" s="12"/>
      <c r="BB149" s="103"/>
      <c r="BC149" s="27"/>
      <c r="BD149" s="27"/>
      <c r="BE149" s="27"/>
      <c r="BF149" s="27"/>
      <c r="BG149" s="115"/>
      <c r="BH149" s="115"/>
      <c r="BI149" s="115"/>
      <c r="BJ149" s="115"/>
      <c r="BK149" s="116"/>
      <c r="BL149" s="116"/>
      <c r="BM149" s="116"/>
      <c r="BN149" s="116"/>
      <c r="BO149" s="27"/>
      <c r="BP149" s="27"/>
      <c r="BQ149" s="27"/>
      <c r="BR149" s="27"/>
      <c r="BS149" s="27"/>
      <c r="BT149" s="27"/>
      <c r="BU149" s="115"/>
      <c r="BV149" s="115"/>
      <c r="BW149" s="115"/>
      <c r="BX149" s="115"/>
      <c r="BY149" s="116"/>
      <c r="BZ149" s="116"/>
      <c r="CA149" s="116"/>
      <c r="CB149" s="116"/>
      <c r="CC149" s="27"/>
      <c r="CD149" s="118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36"/>
      <c r="CV149" s="12"/>
      <c r="CW149" s="103"/>
      <c r="CX149" s="27"/>
      <c r="CY149" s="27"/>
      <c r="CZ149" s="27"/>
      <c r="DA149" s="27"/>
      <c r="DB149" s="115"/>
      <c r="DC149" s="115"/>
      <c r="DD149" s="115"/>
      <c r="DE149" s="115"/>
      <c r="DF149" s="116"/>
      <c r="DG149" s="116"/>
      <c r="DH149" s="116"/>
      <c r="DI149" s="116"/>
      <c r="DJ149" s="27"/>
      <c r="DK149" s="106"/>
      <c r="DL149" s="27"/>
      <c r="DM149" s="27"/>
      <c r="DN149" s="27"/>
      <c r="DO149" s="27"/>
      <c r="DP149" s="115"/>
      <c r="DQ149" s="115"/>
      <c r="DR149" s="115"/>
      <c r="DS149" s="115"/>
      <c r="DT149" s="116"/>
      <c r="DU149" s="116"/>
      <c r="DV149" s="116"/>
      <c r="DW149" s="116"/>
      <c r="DX149" s="36"/>
      <c r="DY149" s="106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  <c r="KJ149" s="53"/>
      <c r="KK149" s="53"/>
      <c r="KL149" s="53"/>
      <c r="KM149" s="53"/>
      <c r="KN149" s="53"/>
      <c r="KO149" s="53"/>
      <c r="KP149" s="53"/>
      <c r="KQ149" s="53"/>
      <c r="KR149" s="53"/>
      <c r="KS149" s="53"/>
      <c r="KT149" s="53"/>
      <c r="KU149" s="53"/>
      <c r="KV149" s="53"/>
      <c r="KW149" s="53"/>
      <c r="KX149" s="53"/>
      <c r="KY149" s="53"/>
      <c r="KZ149" s="53"/>
      <c r="LA149" s="53"/>
      <c r="LB149" s="53"/>
      <c r="LC149" s="53"/>
      <c r="LD149" s="53"/>
      <c r="LE149" s="53"/>
      <c r="LF149" s="53"/>
      <c r="LG149" s="53"/>
      <c r="LH149" s="53"/>
      <c r="LI149" s="53"/>
      <c r="LJ149" s="53"/>
      <c r="LK149" s="53"/>
      <c r="LL149" s="53"/>
      <c r="LM149" s="53"/>
      <c r="LN149" s="53"/>
      <c r="LO149" s="53"/>
      <c r="LP149" s="53"/>
      <c r="LQ149" s="53"/>
      <c r="LR149" s="53"/>
      <c r="LS149" s="53"/>
      <c r="LT149" s="53"/>
      <c r="LU149" s="53"/>
      <c r="LV149" s="53"/>
      <c r="LW149" s="53"/>
      <c r="LX149" s="53"/>
      <c r="LY149" s="53"/>
      <c r="LZ149" s="53"/>
      <c r="MA149" s="53"/>
      <c r="MB149" s="53"/>
      <c r="MC149" s="53"/>
      <c r="MD149" s="53"/>
      <c r="ME149" s="53"/>
      <c r="MF149" s="53"/>
      <c r="MG149" s="53"/>
      <c r="MH149" s="53"/>
      <c r="MI149" s="53"/>
      <c r="MJ149" s="53"/>
      <c r="MK149" s="53"/>
      <c r="ML149" s="53"/>
      <c r="MM149" s="53"/>
      <c r="MN149" s="53"/>
      <c r="MO149" s="53"/>
      <c r="MP149" s="53"/>
      <c r="MQ149" s="53"/>
      <c r="MR149" s="53"/>
    </row>
    <row r="150" spans="1:356" s="2" customFormat="1">
      <c r="A150" s="16"/>
      <c r="B150" s="2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109"/>
      <c r="T150" s="109"/>
      <c r="U150" s="27"/>
      <c r="V150" s="27"/>
      <c r="W150" s="27"/>
      <c r="X150" s="27"/>
      <c r="Y150" s="125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111"/>
      <c r="AN150" s="159">
        <v>41.82</v>
      </c>
      <c r="AO150" s="159">
        <v>42.97</v>
      </c>
      <c r="AP150" s="159">
        <f>AO150</f>
        <v>42.97</v>
      </c>
      <c r="AQ150" s="159">
        <v>43.66</v>
      </c>
      <c r="AR150" s="159">
        <f>AQ150</f>
        <v>43.66</v>
      </c>
      <c r="AS150" s="159">
        <v>44.02</v>
      </c>
      <c r="AT150" s="159">
        <f t="shared" si="74"/>
        <v>49.3476</v>
      </c>
      <c r="AU150" s="159">
        <f t="shared" si="74"/>
        <v>50.704599999999999</v>
      </c>
      <c r="AV150" s="159">
        <f t="shared" si="74"/>
        <v>50.704599999999999</v>
      </c>
      <c r="AW150" s="159">
        <f t="shared" si="74"/>
        <v>51.518799999999992</v>
      </c>
      <c r="AX150" s="159">
        <f t="shared" si="74"/>
        <v>51.518799999999992</v>
      </c>
      <c r="AY150" s="159">
        <f t="shared" si="74"/>
        <v>51.943600000000004</v>
      </c>
      <c r="AZ150" s="110"/>
      <c r="BA150" s="197" t="s">
        <v>398</v>
      </c>
      <c r="BB150" s="103"/>
      <c r="BC150" s="27"/>
      <c r="BD150" s="27"/>
      <c r="BE150" s="27"/>
      <c r="BF150" s="27"/>
      <c r="BG150" s="115"/>
      <c r="BH150" s="115"/>
      <c r="BI150" s="115"/>
      <c r="BJ150" s="115"/>
      <c r="BK150" s="116"/>
      <c r="BL150" s="116"/>
      <c r="BM150" s="116"/>
      <c r="BN150" s="116"/>
      <c r="BO150" s="27"/>
      <c r="BP150" s="27"/>
      <c r="BQ150" s="27"/>
      <c r="BR150" s="27"/>
      <c r="BS150" s="27"/>
      <c r="BT150" s="27"/>
      <c r="BU150" s="115"/>
      <c r="BV150" s="115"/>
      <c r="BW150" s="115"/>
      <c r="BX150" s="115"/>
      <c r="BY150" s="116"/>
      <c r="BZ150" s="116"/>
      <c r="CA150" s="116"/>
      <c r="CB150" s="116"/>
      <c r="CC150" s="27"/>
      <c r="CD150" s="118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36"/>
      <c r="CV150" s="12"/>
      <c r="CW150" s="103"/>
      <c r="CX150" s="27"/>
      <c r="CY150" s="27"/>
      <c r="CZ150" s="27"/>
      <c r="DA150" s="27"/>
      <c r="DB150" s="115"/>
      <c r="DC150" s="115"/>
      <c r="DD150" s="115"/>
      <c r="DE150" s="115"/>
      <c r="DF150" s="116"/>
      <c r="DG150" s="116"/>
      <c r="DH150" s="116"/>
      <c r="DI150" s="116"/>
      <c r="DJ150" s="27"/>
      <c r="DK150" s="106"/>
      <c r="DL150" s="27"/>
      <c r="DM150" s="27"/>
      <c r="DN150" s="27"/>
      <c r="DO150" s="27"/>
      <c r="DP150" s="115"/>
      <c r="DQ150" s="115"/>
      <c r="DR150" s="115"/>
      <c r="DS150" s="115"/>
      <c r="DT150" s="116"/>
      <c r="DU150" s="116"/>
      <c r="DV150" s="116"/>
      <c r="DW150" s="116"/>
      <c r="DX150" s="36"/>
      <c r="DY150" s="106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  <c r="KJ150" s="53"/>
      <c r="KK150" s="53"/>
      <c r="KL150" s="53"/>
      <c r="KM150" s="53"/>
      <c r="KN150" s="53"/>
      <c r="KO150" s="53"/>
      <c r="KP150" s="53"/>
      <c r="KQ150" s="53"/>
      <c r="KR150" s="53"/>
      <c r="KS150" s="53"/>
      <c r="KT150" s="53"/>
      <c r="KU150" s="53"/>
      <c r="KV150" s="53"/>
      <c r="KW150" s="53"/>
      <c r="KX150" s="53"/>
      <c r="KY150" s="53"/>
      <c r="KZ150" s="53"/>
      <c r="LA150" s="53"/>
      <c r="LB150" s="53"/>
      <c r="LC150" s="53"/>
      <c r="LD150" s="53"/>
      <c r="LE150" s="53"/>
      <c r="LF150" s="53"/>
      <c r="LG150" s="53"/>
      <c r="LH150" s="53"/>
      <c r="LI150" s="53"/>
      <c r="LJ150" s="53"/>
      <c r="LK150" s="53"/>
      <c r="LL150" s="53"/>
      <c r="LM150" s="53"/>
      <c r="LN150" s="53"/>
      <c r="LO150" s="53"/>
      <c r="LP150" s="53"/>
      <c r="LQ150" s="53"/>
      <c r="LR150" s="53"/>
      <c r="LS150" s="53"/>
      <c r="LT150" s="53"/>
      <c r="LU150" s="53"/>
      <c r="LV150" s="53"/>
      <c r="LW150" s="53"/>
      <c r="LX150" s="53"/>
      <c r="LY150" s="53"/>
      <c r="LZ150" s="53"/>
      <c r="MA150" s="53"/>
      <c r="MB150" s="53"/>
      <c r="MC150" s="53"/>
      <c r="MD150" s="53"/>
      <c r="ME150" s="53"/>
      <c r="MF150" s="53"/>
      <c r="MG150" s="53"/>
      <c r="MH150" s="53"/>
      <c r="MI150" s="53"/>
      <c r="MJ150" s="53"/>
      <c r="MK150" s="53"/>
      <c r="ML150" s="53"/>
      <c r="MM150" s="53"/>
      <c r="MN150" s="53"/>
      <c r="MO150" s="53"/>
      <c r="MP150" s="53"/>
      <c r="MQ150" s="53"/>
      <c r="MR150" s="53"/>
    </row>
    <row r="151" spans="1:356" s="2" customFormat="1">
      <c r="A151" s="16" t="s">
        <v>37</v>
      </c>
      <c r="B151" s="24" t="s">
        <v>42</v>
      </c>
      <c r="C151" s="27">
        <v>5265.6</v>
      </c>
      <c r="D151" s="28">
        <v>5576.02</v>
      </c>
      <c r="E151" s="28" t="s">
        <v>146</v>
      </c>
      <c r="F151" s="28" t="s">
        <v>146</v>
      </c>
      <c r="G151" s="28"/>
      <c r="H151" s="28"/>
      <c r="I151" s="28" t="s">
        <v>146</v>
      </c>
      <c r="J151" s="28" t="s">
        <v>146</v>
      </c>
      <c r="K151" s="28"/>
      <c r="L151" s="28"/>
      <c r="M151" s="28"/>
      <c r="N151" s="28"/>
      <c r="O151" s="28"/>
      <c r="P151" s="28"/>
      <c r="Q151" s="28"/>
      <c r="R151" s="28"/>
      <c r="S151" s="246" t="s">
        <v>399</v>
      </c>
      <c r="T151" s="246"/>
      <c r="U151" s="27"/>
      <c r="V151" s="27"/>
      <c r="W151" s="27"/>
      <c r="X151" s="27"/>
      <c r="Y151" s="125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111"/>
      <c r="AN151" s="27"/>
      <c r="AO151" s="27"/>
      <c r="AP151" s="27"/>
      <c r="AQ151" s="27"/>
      <c r="AR151" s="27"/>
      <c r="AS151" s="27"/>
      <c r="AT151" s="27"/>
      <c r="AU151" s="16"/>
      <c r="AV151" s="16"/>
      <c r="AW151" s="16"/>
      <c r="AX151" s="16"/>
      <c r="AY151" s="16"/>
      <c r="AZ151" s="36"/>
      <c r="BA151" s="12"/>
      <c r="BB151" s="103"/>
      <c r="BC151" s="27"/>
      <c r="BD151" s="27"/>
      <c r="BE151" s="27"/>
      <c r="BF151" s="27"/>
      <c r="BG151" s="115"/>
      <c r="BH151" s="115"/>
      <c r="BI151" s="115"/>
      <c r="BJ151" s="115"/>
      <c r="BK151" s="116"/>
      <c r="BL151" s="116"/>
      <c r="BM151" s="116"/>
      <c r="BN151" s="116"/>
      <c r="BO151" s="27"/>
      <c r="BP151" s="27"/>
      <c r="BQ151" s="27"/>
      <c r="BR151" s="27"/>
      <c r="BS151" s="27"/>
      <c r="BT151" s="27"/>
      <c r="BU151" s="115"/>
      <c r="BV151" s="115"/>
      <c r="BW151" s="115"/>
      <c r="BX151" s="115"/>
      <c r="BY151" s="116"/>
      <c r="BZ151" s="116"/>
      <c r="CA151" s="116"/>
      <c r="CB151" s="116"/>
      <c r="CC151" s="27"/>
      <c r="CD151" s="118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36"/>
      <c r="CV151" s="12"/>
      <c r="CW151" s="103"/>
      <c r="CX151" s="27"/>
      <c r="CY151" s="27"/>
      <c r="CZ151" s="27"/>
      <c r="DA151" s="27"/>
      <c r="DB151" s="115"/>
      <c r="DC151" s="115"/>
      <c r="DD151" s="115"/>
      <c r="DE151" s="115"/>
      <c r="DF151" s="116"/>
      <c r="DG151" s="116"/>
      <c r="DH151" s="116"/>
      <c r="DI151" s="116"/>
      <c r="DJ151" s="27"/>
      <c r="DK151" s="106"/>
      <c r="DL151" s="27"/>
      <c r="DM151" s="27"/>
      <c r="DN151" s="27"/>
      <c r="DO151" s="27"/>
      <c r="DP151" s="115"/>
      <c r="DQ151" s="115"/>
      <c r="DR151" s="115"/>
      <c r="DS151" s="115"/>
      <c r="DT151" s="116"/>
      <c r="DU151" s="116"/>
      <c r="DV151" s="116"/>
      <c r="DW151" s="116"/>
      <c r="DX151" s="36"/>
      <c r="DY151" s="106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  <c r="KJ151" s="53"/>
      <c r="KK151" s="53"/>
      <c r="KL151" s="53"/>
      <c r="KM151" s="53"/>
      <c r="KN151" s="53"/>
      <c r="KO151" s="53"/>
      <c r="KP151" s="53"/>
      <c r="KQ151" s="53"/>
      <c r="KR151" s="53"/>
      <c r="KS151" s="53"/>
      <c r="KT151" s="53"/>
      <c r="KU151" s="53"/>
      <c r="KV151" s="53"/>
      <c r="KW151" s="53"/>
      <c r="KX151" s="53"/>
      <c r="KY151" s="53"/>
      <c r="KZ151" s="53"/>
      <c r="LA151" s="53"/>
      <c r="LB151" s="53"/>
      <c r="LC151" s="53"/>
      <c r="LD151" s="53"/>
      <c r="LE151" s="53"/>
      <c r="LF151" s="53"/>
      <c r="LG151" s="53"/>
      <c r="LH151" s="53"/>
      <c r="LI151" s="53"/>
      <c r="LJ151" s="53"/>
      <c r="LK151" s="53"/>
      <c r="LL151" s="53"/>
      <c r="LM151" s="53"/>
      <c r="LN151" s="53"/>
      <c r="LO151" s="53"/>
      <c r="LP151" s="53"/>
      <c r="LQ151" s="53"/>
      <c r="LR151" s="53"/>
      <c r="LS151" s="53"/>
      <c r="LT151" s="53"/>
      <c r="LU151" s="53"/>
      <c r="LV151" s="53"/>
      <c r="LW151" s="53"/>
      <c r="LX151" s="53"/>
      <c r="LY151" s="53"/>
      <c r="LZ151" s="53"/>
      <c r="MA151" s="53"/>
      <c r="MB151" s="53"/>
      <c r="MC151" s="53"/>
      <c r="MD151" s="53"/>
      <c r="ME151" s="53"/>
      <c r="MF151" s="53"/>
      <c r="MG151" s="53"/>
      <c r="MH151" s="53"/>
      <c r="MI151" s="53"/>
      <c r="MJ151" s="53"/>
      <c r="MK151" s="53"/>
      <c r="ML151" s="53"/>
      <c r="MM151" s="53"/>
      <c r="MN151" s="53"/>
      <c r="MO151" s="53"/>
      <c r="MP151" s="53"/>
      <c r="MQ151" s="53"/>
      <c r="MR151" s="53"/>
    </row>
    <row r="152" spans="1:356" s="2" customFormat="1" ht="90">
      <c r="A152" s="16" t="s">
        <v>38</v>
      </c>
      <c r="B152" s="62" t="s">
        <v>400</v>
      </c>
      <c r="C152" s="255" t="s">
        <v>401</v>
      </c>
      <c r="D152" s="255" t="s">
        <v>402</v>
      </c>
      <c r="E152" s="255" t="s">
        <v>402</v>
      </c>
      <c r="F152" s="255" t="s">
        <v>403</v>
      </c>
      <c r="G152" s="255" t="s">
        <v>404</v>
      </c>
      <c r="H152" s="255" t="s">
        <v>405</v>
      </c>
      <c r="I152" s="28" t="s">
        <v>146</v>
      </c>
      <c r="J152" s="28" t="s">
        <v>146</v>
      </c>
      <c r="K152" s="27">
        <v>9839.14</v>
      </c>
      <c r="L152" s="27">
        <v>10323.209999999999</v>
      </c>
      <c r="M152" s="27">
        <f>L152</f>
        <v>10323.209999999999</v>
      </c>
      <c r="N152" s="27">
        <v>11092.45</v>
      </c>
      <c r="O152" s="27">
        <f>N152</f>
        <v>11092.45</v>
      </c>
      <c r="P152" s="27">
        <v>11408.48</v>
      </c>
      <c r="Q152" s="27" t="s">
        <v>146</v>
      </c>
      <c r="R152" s="27" t="s">
        <v>146</v>
      </c>
      <c r="S152" s="246" t="s">
        <v>406</v>
      </c>
      <c r="T152" s="246"/>
      <c r="U152" s="28">
        <v>4307</v>
      </c>
      <c r="V152" s="28">
        <v>4570</v>
      </c>
      <c r="W152" s="28">
        <v>4340</v>
      </c>
      <c r="X152" s="28">
        <v>4570</v>
      </c>
      <c r="Y152" s="256" t="str">
        <f>S152</f>
        <v>01.12.2015 № 381</v>
      </c>
      <c r="Z152" s="28"/>
      <c r="AA152" s="28"/>
      <c r="AB152" s="28"/>
      <c r="AC152" s="28"/>
      <c r="AD152" s="28"/>
      <c r="AE152" s="28"/>
      <c r="AF152" s="28"/>
      <c r="AG152" s="28"/>
      <c r="AH152" s="28"/>
      <c r="AI152" s="249">
        <v>4238</v>
      </c>
      <c r="AJ152" s="249">
        <v>4570</v>
      </c>
      <c r="AK152" s="28"/>
      <c r="AL152" s="257" t="s">
        <v>407</v>
      </c>
      <c r="AM152" s="248"/>
      <c r="AN152" s="27">
        <v>60.54</v>
      </c>
      <c r="AO152" s="27">
        <v>61.5</v>
      </c>
      <c r="AP152" s="27">
        <f>AO152</f>
        <v>61.5</v>
      </c>
      <c r="AQ152" s="27">
        <v>64.33</v>
      </c>
      <c r="AR152" s="27">
        <f>AQ152</f>
        <v>64.33</v>
      </c>
      <c r="AS152" s="27">
        <v>65.44</v>
      </c>
      <c r="AT152" s="27">
        <v>45</v>
      </c>
      <c r="AU152" s="112">
        <v>48</v>
      </c>
      <c r="AV152" s="112" t="s">
        <v>146</v>
      </c>
      <c r="AW152" s="112" t="s">
        <v>146</v>
      </c>
      <c r="AX152" s="112" t="s">
        <v>146</v>
      </c>
      <c r="AY152" s="112" t="s">
        <v>146</v>
      </c>
      <c r="AZ152" s="258" t="str">
        <f>S152</f>
        <v>01.12.2015 № 381</v>
      </c>
      <c r="BA152" s="12"/>
      <c r="BB152" s="103"/>
      <c r="BC152" s="27">
        <v>8338.48</v>
      </c>
      <c r="BD152" s="27">
        <v>60.54</v>
      </c>
      <c r="BE152" s="27">
        <v>4307</v>
      </c>
      <c r="BF152" s="27">
        <v>45</v>
      </c>
      <c r="BG152" s="115"/>
      <c r="BH152" s="115"/>
      <c r="BI152" s="115"/>
      <c r="BJ152" s="115"/>
      <c r="BK152" s="119">
        <v>6.1499999999999999E-2</v>
      </c>
      <c r="BL152" s="128">
        <f>BE152*BK152+BF152</f>
        <v>309.88049999999998</v>
      </c>
      <c r="BM152" s="116"/>
      <c r="BN152" s="116"/>
      <c r="BO152" s="110" t="s">
        <v>406</v>
      </c>
      <c r="BP152" s="117" t="s">
        <v>408</v>
      </c>
      <c r="BQ152" s="27">
        <v>8748.48</v>
      </c>
      <c r="BR152" s="27">
        <v>61.5</v>
      </c>
      <c r="BS152" s="27">
        <v>4570</v>
      </c>
      <c r="BT152" s="27">
        <v>48</v>
      </c>
      <c r="BU152" s="115"/>
      <c r="BV152" s="115"/>
      <c r="BW152" s="115"/>
      <c r="BX152" s="115"/>
      <c r="BY152" s="119">
        <v>6.1499999999999999E-2</v>
      </c>
      <c r="BZ152" s="128">
        <f>BS152*BY152+BT152</f>
        <v>329.05500000000001</v>
      </c>
      <c r="CA152" s="116"/>
      <c r="CB152" s="116"/>
      <c r="CC152" s="110" t="s">
        <v>406</v>
      </c>
      <c r="CD152" s="117" t="s">
        <v>408</v>
      </c>
      <c r="CE152" s="27">
        <f>BQ152</f>
        <v>8748.48</v>
      </c>
      <c r="CF152" s="27">
        <f>BR152</f>
        <v>61.5</v>
      </c>
      <c r="CG152" s="27" t="s">
        <v>146</v>
      </c>
      <c r="CH152" s="27" t="s">
        <v>146</v>
      </c>
      <c r="CI152" s="27">
        <v>9400.3799999999992</v>
      </c>
      <c r="CJ152" s="27">
        <v>64.33</v>
      </c>
      <c r="CK152" s="27" t="s">
        <v>146</v>
      </c>
      <c r="CL152" s="27" t="s">
        <v>146</v>
      </c>
      <c r="CM152" s="27">
        <f>CI152</f>
        <v>9400.3799999999992</v>
      </c>
      <c r="CN152" s="27">
        <f>CJ152</f>
        <v>64.33</v>
      </c>
      <c r="CO152" s="27" t="str">
        <f>CK152</f>
        <v>-</v>
      </c>
      <c r="CP152" s="27" t="str">
        <f>CL152</f>
        <v>-</v>
      </c>
      <c r="CQ152" s="27">
        <v>9668.2000000000007</v>
      </c>
      <c r="CR152" s="27">
        <v>65.44</v>
      </c>
      <c r="CS152" s="27" t="s">
        <v>146</v>
      </c>
      <c r="CT152" s="27" t="s">
        <v>146</v>
      </c>
      <c r="CU152" s="110" t="str">
        <f>S152</f>
        <v>01.12.2015 № 381</v>
      </c>
      <c r="CV152" s="12"/>
      <c r="CW152" s="103"/>
      <c r="CX152" s="27">
        <v>8338.48</v>
      </c>
      <c r="CY152" s="27">
        <v>60.54</v>
      </c>
      <c r="CZ152" s="27">
        <v>4238</v>
      </c>
      <c r="DA152" s="27">
        <v>45</v>
      </c>
      <c r="DB152" s="115"/>
      <c r="DC152" s="115"/>
      <c r="DD152" s="115"/>
      <c r="DE152" s="115"/>
      <c r="DF152" s="119">
        <v>7.22E-2</v>
      </c>
      <c r="DG152" s="128">
        <v>350.98</v>
      </c>
      <c r="DH152" s="116"/>
      <c r="DI152" s="116"/>
      <c r="DJ152" s="27"/>
      <c r="DK152" s="259" t="s">
        <v>409</v>
      </c>
      <c r="DL152" s="27">
        <v>8748.48</v>
      </c>
      <c r="DM152" s="27">
        <v>61.5</v>
      </c>
      <c r="DN152" s="27">
        <v>4570</v>
      </c>
      <c r="DO152" s="27">
        <v>48</v>
      </c>
      <c r="DP152" s="115"/>
      <c r="DQ152" s="115"/>
      <c r="DR152" s="115"/>
      <c r="DS152" s="115"/>
      <c r="DT152" s="119">
        <v>7.22E-2</v>
      </c>
      <c r="DU152" s="128">
        <v>377.95</v>
      </c>
      <c r="DV152" s="116"/>
      <c r="DW152" s="116"/>
      <c r="DX152" s="36" t="s">
        <v>410</v>
      </c>
      <c r="DY152" s="259" t="s">
        <v>409</v>
      </c>
      <c r="DZ152" s="53"/>
      <c r="EA152" s="53">
        <f>CX152*0.0722+CY152</f>
        <v>662.5782559999999</v>
      </c>
      <c r="EB152" s="53">
        <f>DL152*0.0722+DM152</f>
        <v>693.14025600000002</v>
      </c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  <c r="KJ152" s="53"/>
      <c r="KK152" s="53"/>
      <c r="KL152" s="53"/>
      <c r="KM152" s="53"/>
      <c r="KN152" s="53"/>
      <c r="KO152" s="53"/>
      <c r="KP152" s="53"/>
      <c r="KQ152" s="53"/>
      <c r="KR152" s="53"/>
      <c r="KS152" s="53"/>
      <c r="KT152" s="53"/>
      <c r="KU152" s="53"/>
      <c r="KV152" s="53"/>
      <c r="KW152" s="53"/>
      <c r="KX152" s="53"/>
      <c r="KY152" s="53"/>
      <c r="KZ152" s="53"/>
      <c r="LA152" s="53"/>
      <c r="LB152" s="53"/>
      <c r="LC152" s="53"/>
      <c r="LD152" s="53"/>
      <c r="LE152" s="53"/>
      <c r="LF152" s="53"/>
      <c r="LG152" s="53"/>
      <c r="LH152" s="53"/>
      <c r="LI152" s="53"/>
      <c r="LJ152" s="53"/>
      <c r="LK152" s="53"/>
      <c r="LL152" s="53"/>
      <c r="LM152" s="53"/>
      <c r="LN152" s="53"/>
      <c r="LO152" s="53"/>
      <c r="LP152" s="53"/>
      <c r="LQ152" s="53"/>
      <c r="LR152" s="53"/>
      <c r="LS152" s="53"/>
      <c r="LT152" s="53"/>
      <c r="LU152" s="53"/>
      <c r="LV152" s="53"/>
      <c r="LW152" s="53"/>
      <c r="LX152" s="53"/>
      <c r="LY152" s="53"/>
      <c r="LZ152" s="53"/>
      <c r="MA152" s="53"/>
      <c r="MB152" s="53"/>
      <c r="MC152" s="53"/>
      <c r="MD152" s="53"/>
      <c r="ME152" s="53"/>
      <c r="MF152" s="53"/>
      <c r="MG152" s="53"/>
      <c r="MH152" s="53"/>
      <c r="MI152" s="53"/>
      <c r="MJ152" s="53"/>
      <c r="MK152" s="53"/>
      <c r="ML152" s="53"/>
      <c r="MM152" s="53"/>
      <c r="MN152" s="53"/>
      <c r="MO152" s="53"/>
      <c r="MP152" s="53"/>
      <c r="MQ152" s="53"/>
      <c r="MR152" s="53"/>
    </row>
    <row r="153" spans="1:356" s="2" customFormat="1" ht="75" customHeight="1">
      <c r="A153" s="16"/>
      <c r="B153" s="62" t="s">
        <v>411</v>
      </c>
      <c r="C153" s="255">
        <v>1523.66</v>
      </c>
      <c r="D153" s="255">
        <v>1666.13</v>
      </c>
      <c r="E153" s="255">
        <f>D153</f>
        <v>1666.13</v>
      </c>
      <c r="F153" s="255">
        <v>1736.78</v>
      </c>
      <c r="G153" s="255">
        <f>F153</f>
        <v>1736.78</v>
      </c>
      <c r="H153" s="255">
        <v>1864.13</v>
      </c>
      <c r="I153" s="28"/>
      <c r="J153" s="28"/>
      <c r="K153" s="27"/>
      <c r="L153" s="27"/>
      <c r="M153" s="27"/>
      <c r="N153" s="27"/>
      <c r="O153" s="27"/>
      <c r="P153" s="27"/>
      <c r="Q153" s="27"/>
      <c r="R153" s="27"/>
      <c r="S153" s="246" t="s">
        <v>406</v>
      </c>
      <c r="T153" s="246"/>
      <c r="U153" s="28"/>
      <c r="V153" s="28"/>
      <c r="W153" s="28"/>
      <c r="X153" s="28"/>
      <c r="Y153" s="125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48"/>
      <c r="AN153" s="27"/>
      <c r="AO153" s="27"/>
      <c r="AP153" s="27"/>
      <c r="AQ153" s="27"/>
      <c r="AR153" s="27"/>
      <c r="AS153" s="27"/>
      <c r="AT153" s="27"/>
      <c r="AU153" s="112"/>
      <c r="AV153" s="112"/>
      <c r="AW153" s="112"/>
      <c r="AX153" s="112"/>
      <c r="AY153" s="112"/>
      <c r="AZ153" s="36"/>
      <c r="BA153" s="12"/>
      <c r="BB153" s="103"/>
      <c r="BC153" s="27"/>
      <c r="BD153" s="27"/>
      <c r="BE153" s="27"/>
      <c r="BF153" s="27"/>
      <c r="BG153" s="115"/>
      <c r="BH153" s="115"/>
      <c r="BI153" s="115"/>
      <c r="BJ153" s="115"/>
      <c r="BK153" s="116"/>
      <c r="BL153" s="116"/>
      <c r="BM153" s="116"/>
      <c r="BN153" s="116"/>
      <c r="BO153" s="27"/>
      <c r="BP153" s="27"/>
      <c r="BQ153" s="27"/>
      <c r="BR153" s="27"/>
      <c r="BS153" s="27"/>
      <c r="BT153" s="27"/>
      <c r="BU153" s="115"/>
      <c r="BV153" s="115"/>
      <c r="BW153" s="115"/>
      <c r="BX153" s="115"/>
      <c r="BY153" s="116"/>
      <c r="BZ153" s="116"/>
      <c r="CA153" s="116"/>
      <c r="CB153" s="116"/>
      <c r="CC153" s="27"/>
      <c r="CD153" s="118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36"/>
      <c r="CV153" s="12"/>
      <c r="CW153" s="103"/>
      <c r="CX153" s="27"/>
      <c r="CY153" s="27"/>
      <c r="CZ153" s="27"/>
      <c r="DA153" s="27"/>
      <c r="DB153" s="115"/>
      <c r="DC153" s="115"/>
      <c r="DD153" s="115"/>
      <c r="DE153" s="115"/>
      <c r="DF153" s="260"/>
      <c r="DG153" s="260"/>
      <c r="DH153" s="116"/>
      <c r="DI153" s="116"/>
      <c r="DJ153" s="27"/>
      <c r="DK153" s="118"/>
      <c r="DL153" s="27"/>
      <c r="DM153" s="27"/>
      <c r="DN153" s="27"/>
      <c r="DO153" s="27"/>
      <c r="DP153" s="115"/>
      <c r="DQ153" s="115"/>
      <c r="DR153" s="115"/>
      <c r="DS153" s="115"/>
      <c r="DT153" s="260"/>
      <c r="DU153" s="260"/>
      <c r="DV153" s="116"/>
      <c r="DW153" s="116"/>
      <c r="DX153" s="36"/>
      <c r="DY153" s="106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  <c r="MG153" s="53"/>
      <c r="MH153" s="53"/>
      <c r="MI153" s="53"/>
      <c r="MJ153" s="53"/>
      <c r="MK153" s="53"/>
      <c r="ML153" s="53"/>
      <c r="MM153" s="53"/>
      <c r="MN153" s="53"/>
      <c r="MO153" s="53"/>
      <c r="MP153" s="53"/>
      <c r="MQ153" s="53"/>
      <c r="MR153" s="53"/>
    </row>
    <row r="154" spans="1:356" s="100" customFormat="1" ht="26.25">
      <c r="A154" s="993" t="s">
        <v>23</v>
      </c>
      <c r="B154" s="993"/>
      <c r="C154" s="993"/>
      <c r="D154" s="993"/>
      <c r="E154" s="993"/>
      <c r="F154" s="993"/>
      <c r="G154" s="993"/>
      <c r="H154" s="993"/>
      <c r="I154" s="993"/>
      <c r="J154" s="993"/>
      <c r="K154" s="993"/>
      <c r="L154" s="993"/>
      <c r="M154" s="993"/>
      <c r="N154" s="993"/>
      <c r="O154" s="993"/>
      <c r="P154" s="993"/>
      <c r="Q154" s="993"/>
      <c r="R154" s="993"/>
      <c r="S154" s="993"/>
      <c r="T154" s="993"/>
      <c r="U154" s="993"/>
      <c r="V154" s="993"/>
      <c r="W154" s="993"/>
      <c r="X154" s="993"/>
      <c r="Y154" s="993"/>
      <c r="Z154" s="993"/>
      <c r="AA154" s="993"/>
      <c r="AB154" s="993"/>
      <c r="AC154" s="993"/>
      <c r="AD154" s="993"/>
      <c r="AE154" s="993"/>
      <c r="AF154" s="993"/>
      <c r="AG154" s="993"/>
      <c r="AH154" s="993"/>
      <c r="AI154" s="993"/>
      <c r="AJ154" s="993"/>
      <c r="AK154" s="993"/>
      <c r="AL154" s="993"/>
      <c r="AM154" s="993"/>
      <c r="AN154" s="993"/>
      <c r="AO154" s="993"/>
      <c r="AP154" s="993"/>
      <c r="AQ154" s="993"/>
      <c r="AR154" s="993"/>
      <c r="AS154" s="993"/>
      <c r="AT154" s="993"/>
      <c r="AU154" s="993"/>
      <c r="AV154" s="993"/>
      <c r="AW154" s="993"/>
      <c r="AX154" s="993"/>
      <c r="AY154" s="993"/>
      <c r="AZ154" s="993"/>
      <c r="BA154" s="993"/>
      <c r="BB154" s="993"/>
      <c r="BC154" s="993"/>
      <c r="BD154" s="993"/>
      <c r="BE154" s="993"/>
      <c r="BF154" s="993"/>
      <c r="BG154" s="993"/>
      <c r="BH154" s="993"/>
      <c r="BI154" s="993"/>
      <c r="BJ154" s="993"/>
      <c r="BK154" s="993"/>
      <c r="BL154" s="993"/>
      <c r="BM154" s="993"/>
      <c r="BN154" s="993"/>
      <c r="BO154" s="993"/>
      <c r="BP154" s="993"/>
      <c r="BQ154" s="993"/>
      <c r="BR154" s="993"/>
      <c r="BS154" s="993"/>
      <c r="BT154" s="993"/>
      <c r="BU154" s="993"/>
      <c r="BV154" s="993"/>
      <c r="BW154" s="993"/>
      <c r="BX154" s="993"/>
      <c r="BY154" s="993"/>
      <c r="BZ154" s="993"/>
      <c r="CA154" s="993"/>
      <c r="CB154" s="993"/>
      <c r="CC154" s="993"/>
      <c r="CD154" s="993"/>
      <c r="CE154" s="993"/>
      <c r="CF154" s="993"/>
      <c r="CG154" s="993"/>
      <c r="CH154" s="993"/>
      <c r="CI154" s="993"/>
      <c r="CJ154" s="993"/>
      <c r="CK154" s="993"/>
      <c r="CL154" s="993"/>
      <c r="CM154" s="993"/>
      <c r="CN154" s="993"/>
      <c r="CO154" s="993"/>
      <c r="CP154" s="993"/>
      <c r="CQ154" s="993"/>
      <c r="CR154" s="993"/>
      <c r="CS154" s="993"/>
      <c r="CT154" s="993"/>
      <c r="CU154" s="993"/>
      <c r="CV154" s="993"/>
      <c r="CW154" s="993"/>
      <c r="CX154" s="993"/>
      <c r="CY154" s="993"/>
      <c r="CZ154" s="993"/>
      <c r="DA154" s="993"/>
      <c r="DB154" s="993"/>
      <c r="DC154" s="993"/>
      <c r="DD154" s="993"/>
      <c r="DE154" s="993"/>
      <c r="DF154" s="993"/>
      <c r="DG154" s="993"/>
      <c r="DH154" s="993"/>
      <c r="DI154" s="993"/>
      <c r="DJ154" s="993"/>
      <c r="DK154" s="993"/>
      <c r="DL154" s="993"/>
      <c r="DM154" s="993"/>
      <c r="DN154" s="993"/>
      <c r="DO154" s="993"/>
      <c r="DP154" s="993"/>
      <c r="DQ154" s="993"/>
      <c r="DR154" s="993"/>
      <c r="DS154" s="993"/>
      <c r="DT154" s="993"/>
      <c r="DU154" s="993"/>
      <c r="DV154" s="993"/>
      <c r="DW154" s="993"/>
      <c r="DX154" s="993"/>
      <c r="DY154" s="993"/>
      <c r="DZ154" s="99"/>
      <c r="EA154" s="99"/>
      <c r="EB154" s="99"/>
      <c r="EC154" s="99"/>
      <c r="ED154" s="99"/>
      <c r="EE154" s="99"/>
      <c r="EF154" s="99"/>
      <c r="EG154" s="99"/>
      <c r="EH154" s="99"/>
      <c r="EI154" s="99"/>
      <c r="EJ154" s="99"/>
      <c r="EK154" s="99"/>
      <c r="EL154" s="99"/>
      <c r="EM154" s="99"/>
      <c r="EN154" s="99"/>
      <c r="EO154" s="99"/>
      <c r="EP154" s="99"/>
      <c r="EQ154" s="99"/>
      <c r="ER154" s="99"/>
      <c r="ES154" s="99"/>
      <c r="ET154" s="99"/>
      <c r="EU154" s="99"/>
      <c r="EV154" s="99"/>
      <c r="EW154" s="99"/>
      <c r="EX154" s="99"/>
      <c r="EY154" s="99"/>
      <c r="EZ154" s="99"/>
      <c r="FA154" s="99"/>
      <c r="FB154" s="99"/>
      <c r="FC154" s="99"/>
      <c r="FD154" s="99"/>
      <c r="FE154" s="99"/>
      <c r="FF154" s="99"/>
      <c r="FG154" s="99"/>
      <c r="FH154" s="99"/>
      <c r="FI154" s="99"/>
      <c r="FJ154" s="99"/>
      <c r="FK154" s="99"/>
      <c r="FL154" s="99"/>
      <c r="FM154" s="99"/>
      <c r="FN154" s="99"/>
      <c r="FO154" s="99"/>
      <c r="FP154" s="99"/>
      <c r="FQ154" s="99"/>
      <c r="FR154" s="99"/>
      <c r="FS154" s="99"/>
      <c r="FT154" s="99"/>
      <c r="FU154" s="99"/>
      <c r="FV154" s="99"/>
      <c r="FW154" s="99"/>
      <c r="FX154" s="99"/>
      <c r="FY154" s="99"/>
      <c r="FZ154" s="99"/>
      <c r="GA154" s="99"/>
      <c r="GB154" s="99"/>
      <c r="GC154" s="99"/>
      <c r="GD154" s="99"/>
      <c r="GE154" s="99"/>
      <c r="GF154" s="99"/>
      <c r="GG154" s="99"/>
      <c r="GH154" s="99"/>
      <c r="GI154" s="99"/>
      <c r="GJ154" s="99"/>
      <c r="GK154" s="99"/>
      <c r="GL154" s="99"/>
      <c r="GM154" s="99"/>
      <c r="GN154" s="99"/>
      <c r="GO154" s="99"/>
      <c r="GP154" s="99"/>
      <c r="GQ154" s="99"/>
      <c r="GR154" s="99"/>
      <c r="GS154" s="99"/>
      <c r="GT154" s="99"/>
      <c r="GU154" s="99"/>
      <c r="GV154" s="99"/>
      <c r="GW154" s="99"/>
      <c r="GX154" s="99"/>
      <c r="GY154" s="99"/>
      <c r="GZ154" s="99"/>
      <c r="HA154" s="99"/>
      <c r="HB154" s="99"/>
      <c r="HC154" s="99"/>
      <c r="HD154" s="99"/>
      <c r="HE154" s="99"/>
      <c r="HF154" s="99"/>
      <c r="HG154" s="99"/>
      <c r="HH154" s="99"/>
      <c r="HI154" s="99"/>
      <c r="HJ154" s="99"/>
      <c r="HK154" s="99"/>
      <c r="HL154" s="99"/>
      <c r="HM154" s="99"/>
      <c r="HN154" s="99"/>
      <c r="HO154" s="99"/>
      <c r="HP154" s="99"/>
      <c r="HQ154" s="99"/>
      <c r="HR154" s="99"/>
      <c r="HS154" s="99"/>
      <c r="HT154" s="99"/>
      <c r="HU154" s="99"/>
      <c r="HV154" s="99"/>
      <c r="HW154" s="99"/>
      <c r="HX154" s="99"/>
      <c r="HY154" s="99"/>
      <c r="HZ154" s="99"/>
      <c r="IA154" s="99"/>
      <c r="IB154" s="99"/>
      <c r="IC154" s="99"/>
      <c r="ID154" s="99"/>
      <c r="IE154" s="99"/>
      <c r="IF154" s="99"/>
      <c r="IG154" s="99"/>
      <c r="IH154" s="99"/>
      <c r="II154" s="99"/>
      <c r="IJ154" s="99"/>
      <c r="IK154" s="99"/>
      <c r="IL154" s="99"/>
      <c r="IM154" s="99"/>
      <c r="IN154" s="99"/>
      <c r="IO154" s="99"/>
      <c r="IP154" s="99"/>
      <c r="IQ154" s="99"/>
      <c r="IR154" s="99"/>
      <c r="IS154" s="99"/>
      <c r="IT154" s="99"/>
      <c r="IU154" s="99"/>
      <c r="IV154" s="99"/>
      <c r="IW154" s="99"/>
      <c r="IX154" s="99"/>
      <c r="IY154" s="99"/>
      <c r="IZ154" s="99"/>
      <c r="JA154" s="99"/>
      <c r="JB154" s="99"/>
      <c r="JC154" s="99"/>
      <c r="JD154" s="99"/>
      <c r="JE154" s="99"/>
      <c r="JF154" s="99"/>
      <c r="JG154" s="99"/>
      <c r="JH154" s="99"/>
      <c r="JI154" s="99"/>
      <c r="JJ154" s="99"/>
      <c r="JK154" s="99"/>
      <c r="JL154" s="99"/>
      <c r="JM154" s="99"/>
      <c r="JN154" s="99"/>
      <c r="JO154" s="99"/>
      <c r="JP154" s="99"/>
      <c r="JQ154" s="99"/>
      <c r="JR154" s="99"/>
      <c r="JS154" s="99"/>
      <c r="JT154" s="99"/>
      <c r="JU154" s="99"/>
      <c r="JV154" s="99"/>
      <c r="JW154" s="99"/>
      <c r="JX154" s="99"/>
      <c r="JY154" s="99"/>
      <c r="JZ154" s="99"/>
      <c r="KA154" s="99"/>
      <c r="KB154" s="99"/>
      <c r="KC154" s="99"/>
      <c r="KD154" s="99"/>
      <c r="KE154" s="99"/>
      <c r="KF154" s="99"/>
      <c r="KG154" s="99"/>
      <c r="KH154" s="99"/>
      <c r="KI154" s="99"/>
      <c r="KJ154" s="99"/>
      <c r="KK154" s="99"/>
      <c r="KL154" s="99"/>
      <c r="KM154" s="99"/>
      <c r="KN154" s="99"/>
      <c r="KO154" s="99"/>
      <c r="KP154" s="99"/>
      <c r="KQ154" s="99"/>
      <c r="KR154" s="99"/>
      <c r="KS154" s="99"/>
      <c r="KT154" s="99"/>
      <c r="KU154" s="99"/>
      <c r="KV154" s="99"/>
      <c r="KW154" s="99"/>
      <c r="KX154" s="99"/>
      <c r="KY154" s="99"/>
      <c r="KZ154" s="99"/>
      <c r="LA154" s="99"/>
      <c r="LB154" s="99"/>
      <c r="LC154" s="99"/>
      <c r="LD154" s="99"/>
      <c r="LE154" s="99"/>
      <c r="LF154" s="99"/>
      <c r="LG154" s="99"/>
      <c r="LH154" s="99"/>
      <c r="LI154" s="99"/>
      <c r="LJ154" s="99"/>
      <c r="LK154" s="99"/>
      <c r="LL154" s="99"/>
      <c r="LM154" s="99"/>
      <c r="LN154" s="99"/>
      <c r="LO154" s="99"/>
      <c r="LP154" s="99"/>
      <c r="LQ154" s="99"/>
      <c r="LR154" s="99"/>
      <c r="LS154" s="99"/>
      <c r="LT154" s="99"/>
      <c r="LU154" s="99"/>
      <c r="LV154" s="99"/>
      <c r="LW154" s="99"/>
      <c r="LX154" s="99"/>
      <c r="LY154" s="99"/>
      <c r="LZ154" s="99"/>
      <c r="MA154" s="99"/>
      <c r="MB154" s="99"/>
      <c r="MC154" s="99"/>
      <c r="MD154" s="99"/>
      <c r="ME154" s="99"/>
      <c r="MF154" s="99"/>
      <c r="MG154" s="99"/>
      <c r="MH154" s="99"/>
      <c r="MI154" s="99"/>
      <c r="MJ154" s="99"/>
      <c r="MK154" s="99"/>
      <c r="ML154" s="99"/>
      <c r="MM154" s="99"/>
      <c r="MN154" s="99"/>
      <c r="MO154" s="99"/>
      <c r="MP154" s="99"/>
      <c r="MQ154" s="99"/>
      <c r="MR154" s="99"/>
    </row>
    <row r="155" spans="1:356" ht="18.75">
      <c r="A155" s="101" t="s">
        <v>71</v>
      </c>
      <c r="B155" s="24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102"/>
      <c r="T155" s="102"/>
      <c r="U155" s="61"/>
      <c r="V155" s="61"/>
      <c r="W155" s="61"/>
      <c r="X155" s="61"/>
      <c r="Y155" s="19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96"/>
      <c r="AN155" s="61"/>
      <c r="AO155" s="61"/>
      <c r="AP155" s="61"/>
      <c r="AQ155" s="61"/>
      <c r="AR155" s="61"/>
      <c r="AS155" s="61"/>
      <c r="AT155" s="61"/>
      <c r="AU155" s="16"/>
      <c r="AV155" s="16"/>
      <c r="AW155" s="16"/>
      <c r="AX155" s="16"/>
      <c r="AY155" s="16"/>
      <c r="AZ155" s="36"/>
      <c r="BA155" s="12"/>
      <c r="BB155" s="103"/>
      <c r="BC155" s="12"/>
      <c r="BD155" s="12"/>
      <c r="BE155" s="12"/>
      <c r="BF155" s="12"/>
      <c r="BG155" s="104"/>
      <c r="BH155" s="104"/>
      <c r="BI155" s="104"/>
      <c r="BJ155" s="104"/>
      <c r="BK155" s="105"/>
      <c r="BL155" s="105"/>
      <c r="BM155" s="105"/>
      <c r="BN155" s="105"/>
      <c r="BO155" s="12"/>
      <c r="BP155" s="12"/>
      <c r="BQ155" s="12"/>
      <c r="BR155" s="12"/>
      <c r="BS155" s="12"/>
      <c r="BT155" s="12"/>
      <c r="BU155" s="104"/>
      <c r="BV155" s="104"/>
      <c r="BW155" s="104"/>
      <c r="BX155" s="104"/>
      <c r="BY155" s="105"/>
      <c r="BZ155" s="105"/>
      <c r="CA155" s="105"/>
      <c r="CB155" s="105"/>
      <c r="CC155" s="12"/>
      <c r="CD155" s="106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36"/>
      <c r="CV155" s="12"/>
      <c r="CW155" s="103"/>
      <c r="CX155" s="12"/>
      <c r="CY155" s="12"/>
      <c r="CZ155" s="12"/>
      <c r="DA155" s="12"/>
      <c r="DB155" s="104"/>
      <c r="DC155" s="104"/>
      <c r="DD155" s="104"/>
      <c r="DE155" s="104"/>
      <c r="DF155" s="105"/>
      <c r="DG155" s="105"/>
      <c r="DH155" s="105"/>
      <c r="DI155" s="105"/>
      <c r="DJ155" s="12"/>
      <c r="DK155" s="106"/>
      <c r="DL155" s="12"/>
      <c r="DM155" s="12"/>
      <c r="DN155" s="12"/>
      <c r="DO155" s="12"/>
      <c r="DP155" s="104"/>
      <c r="DQ155" s="104"/>
      <c r="DR155" s="104"/>
      <c r="DS155" s="104"/>
      <c r="DT155" s="105"/>
      <c r="DU155" s="105"/>
      <c r="DV155" s="105"/>
      <c r="DW155" s="105"/>
      <c r="DX155" s="19"/>
      <c r="DY155" s="107"/>
    </row>
    <row r="156" spans="1:356" s="2" customFormat="1">
      <c r="A156" s="16" t="s">
        <v>9</v>
      </c>
      <c r="B156" s="24" t="s">
        <v>162</v>
      </c>
      <c r="C156" s="27">
        <v>8525.7999999999993</v>
      </c>
      <c r="D156" s="27">
        <v>9706.98</v>
      </c>
      <c r="E156" s="27" t="s">
        <v>146</v>
      </c>
      <c r="F156" s="27" t="s">
        <v>146</v>
      </c>
      <c r="G156" s="27" t="s">
        <v>146</v>
      </c>
      <c r="H156" s="27" t="s">
        <v>146</v>
      </c>
      <c r="I156" s="27" t="s">
        <v>146</v>
      </c>
      <c r="J156" s="27" t="s">
        <v>146</v>
      </c>
      <c r="K156" s="27">
        <f>C156*1.18</f>
        <v>10060.444</v>
      </c>
      <c r="L156" s="27">
        <f>D156*1.18</f>
        <v>11454.2364</v>
      </c>
      <c r="M156" s="27" t="s">
        <v>146</v>
      </c>
      <c r="N156" s="27" t="s">
        <v>146</v>
      </c>
      <c r="O156" s="27" t="s">
        <v>146</v>
      </c>
      <c r="P156" s="27" t="s">
        <v>146</v>
      </c>
      <c r="Q156" s="27" t="s">
        <v>146</v>
      </c>
      <c r="R156" s="27" t="s">
        <v>146</v>
      </c>
      <c r="S156" s="109" t="s">
        <v>412</v>
      </c>
      <c r="T156" s="109"/>
      <c r="U156" s="27">
        <v>1905</v>
      </c>
      <c r="V156" s="27">
        <v>2015</v>
      </c>
      <c r="W156" s="27">
        <f>U156</f>
        <v>1905</v>
      </c>
      <c r="X156" s="27">
        <f>V156</f>
        <v>2015</v>
      </c>
      <c r="Y156" s="110" t="str">
        <f>S156</f>
        <v>01.12.2015 № 373</v>
      </c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111"/>
      <c r="AN156" s="27"/>
      <c r="AO156" s="27"/>
      <c r="AP156" s="27"/>
      <c r="AQ156" s="27"/>
      <c r="AR156" s="27"/>
      <c r="AS156" s="27"/>
      <c r="AT156" s="27"/>
      <c r="AU156" s="16"/>
      <c r="AV156" s="16"/>
      <c r="AW156" s="16"/>
      <c r="AX156" s="16"/>
      <c r="AY156" s="16"/>
      <c r="AZ156" s="36"/>
      <c r="BA156" s="12"/>
      <c r="BB156" s="103"/>
      <c r="BC156" s="12"/>
      <c r="BD156" s="12"/>
      <c r="BE156" s="12"/>
      <c r="BF156" s="12"/>
      <c r="BG156" s="104"/>
      <c r="BH156" s="104"/>
      <c r="BI156" s="104"/>
      <c r="BJ156" s="104"/>
      <c r="BK156" s="105"/>
      <c r="BL156" s="105"/>
      <c r="BM156" s="105"/>
      <c r="BN156" s="105"/>
      <c r="BO156" s="12"/>
      <c r="BP156" s="12"/>
      <c r="BQ156" s="12"/>
      <c r="BR156" s="12"/>
      <c r="BS156" s="12"/>
      <c r="BT156" s="12"/>
      <c r="BU156" s="104"/>
      <c r="BV156" s="104"/>
      <c r="BW156" s="104"/>
      <c r="BX156" s="104"/>
      <c r="BY156" s="105"/>
      <c r="BZ156" s="105"/>
      <c r="CA156" s="105"/>
      <c r="CB156" s="105"/>
      <c r="CC156" s="12"/>
      <c r="CD156" s="106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36"/>
      <c r="CV156" s="12"/>
      <c r="CW156" s="103"/>
      <c r="CX156" s="12"/>
      <c r="CY156" s="12"/>
      <c r="CZ156" s="12"/>
      <c r="DA156" s="12"/>
      <c r="DB156" s="104"/>
      <c r="DC156" s="104"/>
      <c r="DD156" s="104"/>
      <c r="DE156" s="104"/>
      <c r="DF156" s="105"/>
      <c r="DG156" s="105"/>
      <c r="DH156" s="105"/>
      <c r="DI156" s="105"/>
      <c r="DJ156" s="12"/>
      <c r="DK156" s="106"/>
      <c r="DL156" s="12"/>
      <c r="DM156" s="12"/>
      <c r="DN156" s="12"/>
      <c r="DO156" s="12"/>
      <c r="DP156" s="104"/>
      <c r="DQ156" s="104"/>
      <c r="DR156" s="104"/>
      <c r="DS156" s="104"/>
      <c r="DT156" s="105"/>
      <c r="DU156" s="105"/>
      <c r="DV156" s="105"/>
      <c r="DW156" s="105"/>
      <c r="DX156" s="36"/>
      <c r="DY156" s="106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  <c r="MG156" s="53"/>
      <c r="MH156" s="53"/>
      <c r="MI156" s="53"/>
      <c r="MJ156" s="53"/>
      <c r="MK156" s="53"/>
      <c r="ML156" s="53"/>
      <c r="MM156" s="53"/>
      <c r="MN156" s="53"/>
      <c r="MO156" s="53"/>
      <c r="MP156" s="53"/>
      <c r="MQ156" s="53"/>
      <c r="MR156" s="53"/>
    </row>
    <row r="157" spans="1:356" s="2" customFormat="1" ht="18.75">
      <c r="A157" s="122" t="s">
        <v>72</v>
      </c>
      <c r="B157" s="2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109"/>
      <c r="T157" s="109"/>
      <c r="U157" s="27"/>
      <c r="V157" s="27"/>
      <c r="W157" s="27"/>
      <c r="X157" s="27"/>
      <c r="Y157" s="110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111"/>
      <c r="AN157" s="27"/>
      <c r="AO157" s="27"/>
      <c r="AP157" s="27"/>
      <c r="AQ157" s="27"/>
      <c r="AR157" s="27"/>
      <c r="AS157" s="27"/>
      <c r="AT157" s="27"/>
      <c r="AU157" s="16"/>
      <c r="AV157" s="16"/>
      <c r="AW157" s="16"/>
      <c r="AX157" s="16"/>
      <c r="AY157" s="16"/>
      <c r="AZ157" s="36"/>
      <c r="BA157" s="12"/>
      <c r="BB157" s="103"/>
      <c r="BC157" s="12"/>
      <c r="BD157" s="12"/>
      <c r="BE157" s="12"/>
      <c r="BF157" s="12"/>
      <c r="BG157" s="104"/>
      <c r="BH157" s="104"/>
      <c r="BI157" s="104"/>
      <c r="BJ157" s="104"/>
      <c r="BK157" s="105"/>
      <c r="BL157" s="105"/>
      <c r="BM157" s="105"/>
      <c r="BN157" s="105"/>
      <c r="BO157" s="12"/>
      <c r="BP157" s="12"/>
      <c r="BQ157" s="12"/>
      <c r="BR157" s="12"/>
      <c r="BS157" s="12"/>
      <c r="BT157" s="12"/>
      <c r="BU157" s="104"/>
      <c r="BV157" s="104"/>
      <c r="BW157" s="104"/>
      <c r="BX157" s="104"/>
      <c r="BY157" s="105"/>
      <c r="BZ157" s="105"/>
      <c r="CA157" s="105"/>
      <c r="CB157" s="105"/>
      <c r="CC157" s="12"/>
      <c r="CD157" s="106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36"/>
      <c r="CV157" s="12"/>
      <c r="CW157" s="103"/>
      <c r="CX157" s="12"/>
      <c r="CY157" s="12"/>
      <c r="CZ157" s="12"/>
      <c r="DA157" s="12"/>
      <c r="DB157" s="104"/>
      <c r="DC157" s="104"/>
      <c r="DD157" s="104"/>
      <c r="DE157" s="104"/>
      <c r="DF157" s="105"/>
      <c r="DG157" s="105"/>
      <c r="DH157" s="105"/>
      <c r="DI157" s="105"/>
      <c r="DJ157" s="12"/>
      <c r="DK157" s="106"/>
      <c r="DL157" s="12"/>
      <c r="DM157" s="12"/>
      <c r="DN157" s="12"/>
      <c r="DO157" s="12"/>
      <c r="DP157" s="104"/>
      <c r="DQ157" s="104"/>
      <c r="DR157" s="104"/>
      <c r="DS157" s="104"/>
      <c r="DT157" s="105"/>
      <c r="DU157" s="105"/>
      <c r="DV157" s="105"/>
      <c r="DW157" s="105"/>
      <c r="DX157" s="36"/>
      <c r="DY157" s="106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  <c r="MG157" s="53"/>
      <c r="MH157" s="53"/>
      <c r="MI157" s="53"/>
      <c r="MJ157" s="53"/>
      <c r="MK157" s="53"/>
      <c r="ML157" s="53"/>
      <c r="MM157" s="53"/>
      <c r="MN157" s="53"/>
      <c r="MO157" s="53"/>
      <c r="MP157" s="53"/>
      <c r="MQ157" s="53"/>
      <c r="MR157" s="53"/>
    </row>
    <row r="158" spans="1:356" s="2" customFormat="1">
      <c r="A158" s="16" t="s">
        <v>9</v>
      </c>
      <c r="B158" s="24" t="s">
        <v>115</v>
      </c>
      <c r="C158" s="27">
        <v>4374.57</v>
      </c>
      <c r="D158" s="27">
        <v>4631.28</v>
      </c>
      <c r="E158" s="27">
        <f>D158</f>
        <v>4631.28</v>
      </c>
      <c r="F158" s="27">
        <v>4754.3500000000004</v>
      </c>
      <c r="G158" s="27">
        <f>F158</f>
        <v>4754.3500000000004</v>
      </c>
      <c r="H158" s="27">
        <v>5104.57</v>
      </c>
      <c r="I158" s="27" t="s">
        <v>146</v>
      </c>
      <c r="J158" s="27" t="s">
        <v>146</v>
      </c>
      <c r="K158" s="27">
        <f>C158</f>
        <v>4374.57</v>
      </c>
      <c r="L158" s="27">
        <f t="shared" ref="L158:R158" si="75">D158</f>
        <v>4631.28</v>
      </c>
      <c r="M158" s="27">
        <f t="shared" si="75"/>
        <v>4631.28</v>
      </c>
      <c r="N158" s="27">
        <f t="shared" si="75"/>
        <v>4754.3500000000004</v>
      </c>
      <c r="O158" s="27">
        <f t="shared" si="75"/>
        <v>4754.3500000000004</v>
      </c>
      <c r="P158" s="27">
        <f t="shared" si="75"/>
        <v>5104.57</v>
      </c>
      <c r="Q158" s="27" t="str">
        <f t="shared" si="75"/>
        <v>-</v>
      </c>
      <c r="R158" s="27" t="str">
        <f t="shared" si="75"/>
        <v>-</v>
      </c>
      <c r="S158" s="109" t="s">
        <v>413</v>
      </c>
      <c r="T158" s="109"/>
      <c r="U158" s="27">
        <v>3100</v>
      </c>
      <c r="V158" s="27">
        <v>3275</v>
      </c>
      <c r="W158" s="27">
        <f>U158</f>
        <v>3100</v>
      </c>
      <c r="X158" s="27">
        <f>V158</f>
        <v>3275</v>
      </c>
      <c r="Y158" s="110" t="str">
        <f>S158</f>
        <v>26.11.2015 № 309</v>
      </c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111"/>
      <c r="AN158" s="27"/>
      <c r="AO158" s="27"/>
      <c r="AP158" s="27"/>
      <c r="AQ158" s="27"/>
      <c r="AR158" s="27"/>
      <c r="AS158" s="27"/>
      <c r="AT158" s="27"/>
      <c r="AU158" s="16"/>
      <c r="AV158" s="16"/>
      <c r="AW158" s="16"/>
      <c r="AX158" s="16"/>
      <c r="AY158" s="16"/>
      <c r="AZ158" s="36"/>
      <c r="BA158" s="12"/>
      <c r="BB158" s="103"/>
      <c r="BC158" s="12"/>
      <c r="BD158" s="12"/>
      <c r="BE158" s="12"/>
      <c r="BF158" s="12"/>
      <c r="BG158" s="104"/>
      <c r="BH158" s="104"/>
      <c r="BI158" s="104"/>
      <c r="BJ158" s="104"/>
      <c r="BK158" s="105"/>
      <c r="BL158" s="105"/>
      <c r="BM158" s="105"/>
      <c r="BN158" s="105"/>
      <c r="BO158" s="12"/>
      <c r="BP158" s="12"/>
      <c r="BQ158" s="12"/>
      <c r="BR158" s="12"/>
      <c r="BS158" s="12"/>
      <c r="BT158" s="12"/>
      <c r="BU158" s="104"/>
      <c r="BV158" s="104"/>
      <c r="BW158" s="104"/>
      <c r="BX158" s="104"/>
      <c r="BY158" s="105"/>
      <c r="BZ158" s="105"/>
      <c r="CA158" s="105"/>
      <c r="CB158" s="105"/>
      <c r="CC158" s="12"/>
      <c r="CD158" s="106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36"/>
      <c r="CV158" s="12"/>
      <c r="CW158" s="103"/>
      <c r="CX158" s="12"/>
      <c r="CY158" s="12"/>
      <c r="CZ158" s="12"/>
      <c r="DA158" s="12"/>
      <c r="DB158" s="104"/>
      <c r="DC158" s="104"/>
      <c r="DD158" s="104"/>
      <c r="DE158" s="104"/>
      <c r="DF158" s="105"/>
      <c r="DG158" s="105"/>
      <c r="DH158" s="105"/>
      <c r="DI158" s="105"/>
      <c r="DJ158" s="12"/>
      <c r="DK158" s="106"/>
      <c r="DL158" s="12"/>
      <c r="DM158" s="12"/>
      <c r="DN158" s="12"/>
      <c r="DO158" s="12"/>
      <c r="DP158" s="104"/>
      <c r="DQ158" s="104"/>
      <c r="DR158" s="104"/>
      <c r="DS158" s="104"/>
      <c r="DT158" s="105"/>
      <c r="DU158" s="105"/>
      <c r="DV158" s="105"/>
      <c r="DW158" s="105"/>
      <c r="DX158" s="36"/>
      <c r="DY158" s="106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  <c r="KJ158" s="53"/>
      <c r="KK158" s="53"/>
      <c r="KL158" s="53"/>
      <c r="KM158" s="53"/>
      <c r="KN158" s="53"/>
      <c r="KO158" s="53"/>
      <c r="KP158" s="53"/>
      <c r="KQ158" s="53"/>
      <c r="KR158" s="53"/>
      <c r="KS158" s="53"/>
      <c r="KT158" s="53"/>
      <c r="KU158" s="53"/>
      <c r="KV158" s="53"/>
      <c r="KW158" s="53"/>
      <c r="KX158" s="53"/>
      <c r="KY158" s="53"/>
      <c r="KZ158" s="53"/>
      <c r="LA158" s="53"/>
      <c r="LB158" s="53"/>
      <c r="LC158" s="53"/>
      <c r="LD158" s="53"/>
      <c r="LE158" s="53"/>
      <c r="LF158" s="53"/>
      <c r="LG158" s="53"/>
      <c r="LH158" s="53"/>
      <c r="LI158" s="53"/>
      <c r="LJ158" s="53"/>
      <c r="LK158" s="53"/>
      <c r="LL158" s="53"/>
      <c r="LM158" s="53"/>
      <c r="LN158" s="53"/>
      <c r="LO158" s="53"/>
      <c r="LP158" s="53"/>
      <c r="LQ158" s="53"/>
      <c r="LR158" s="53"/>
      <c r="LS158" s="53"/>
      <c r="LT158" s="53"/>
      <c r="LU158" s="53"/>
      <c r="LV158" s="53"/>
      <c r="LW158" s="53"/>
      <c r="LX158" s="53"/>
      <c r="LY158" s="53"/>
      <c r="LZ158" s="53"/>
      <c r="MA158" s="53"/>
      <c r="MB158" s="53"/>
      <c r="MC158" s="53"/>
      <c r="MD158" s="53"/>
      <c r="ME158" s="53"/>
      <c r="MF158" s="53"/>
      <c r="MG158" s="53"/>
      <c r="MH158" s="53"/>
      <c r="MI158" s="53"/>
      <c r="MJ158" s="53"/>
      <c r="MK158" s="53"/>
      <c r="ML158" s="53"/>
      <c r="MM158" s="53"/>
      <c r="MN158" s="53"/>
      <c r="MO158" s="53"/>
      <c r="MP158" s="53"/>
      <c r="MQ158" s="53"/>
      <c r="MR158" s="53"/>
    </row>
    <row r="159" spans="1:356" s="2" customFormat="1" ht="18.75">
      <c r="A159" s="122" t="s">
        <v>73</v>
      </c>
      <c r="B159" s="2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109"/>
      <c r="T159" s="109"/>
      <c r="U159" s="27"/>
      <c r="V159" s="27"/>
      <c r="W159" s="27"/>
      <c r="X159" s="27"/>
      <c r="Y159" s="110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111"/>
      <c r="AN159" s="27"/>
      <c r="AO159" s="27"/>
      <c r="AP159" s="27"/>
      <c r="AQ159" s="27"/>
      <c r="AR159" s="27"/>
      <c r="AS159" s="27"/>
      <c r="AT159" s="27"/>
      <c r="AU159" s="16"/>
      <c r="AV159" s="16"/>
      <c r="AW159" s="16"/>
      <c r="AX159" s="16"/>
      <c r="AY159" s="16"/>
      <c r="AZ159" s="36"/>
      <c r="BA159" s="12"/>
      <c r="BB159" s="103"/>
      <c r="BC159" s="12"/>
      <c r="BD159" s="12"/>
      <c r="BE159" s="12"/>
      <c r="BF159" s="12"/>
      <c r="BG159" s="104"/>
      <c r="BH159" s="104"/>
      <c r="BI159" s="104"/>
      <c r="BJ159" s="104"/>
      <c r="BK159" s="105"/>
      <c r="BL159" s="105"/>
      <c r="BM159" s="105"/>
      <c r="BN159" s="105"/>
      <c r="BO159" s="12"/>
      <c r="BP159" s="12"/>
      <c r="BQ159" s="12"/>
      <c r="BR159" s="12"/>
      <c r="BS159" s="12"/>
      <c r="BT159" s="12"/>
      <c r="BU159" s="104"/>
      <c r="BV159" s="104"/>
      <c r="BW159" s="104"/>
      <c r="BX159" s="104"/>
      <c r="BY159" s="105"/>
      <c r="BZ159" s="105"/>
      <c r="CA159" s="105"/>
      <c r="CB159" s="105"/>
      <c r="CC159" s="12"/>
      <c r="CD159" s="106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36"/>
      <c r="CV159" s="12"/>
      <c r="CW159" s="103"/>
      <c r="CX159" s="12"/>
      <c r="CY159" s="12"/>
      <c r="CZ159" s="12"/>
      <c r="DA159" s="12"/>
      <c r="DB159" s="104"/>
      <c r="DC159" s="104"/>
      <c r="DD159" s="104"/>
      <c r="DE159" s="104"/>
      <c r="DF159" s="105"/>
      <c r="DG159" s="105"/>
      <c r="DH159" s="105"/>
      <c r="DI159" s="105"/>
      <c r="DJ159" s="12"/>
      <c r="DK159" s="106"/>
      <c r="DL159" s="12"/>
      <c r="DM159" s="12"/>
      <c r="DN159" s="12"/>
      <c r="DO159" s="12"/>
      <c r="DP159" s="104"/>
      <c r="DQ159" s="104"/>
      <c r="DR159" s="104"/>
      <c r="DS159" s="104"/>
      <c r="DT159" s="105"/>
      <c r="DU159" s="105"/>
      <c r="DV159" s="105"/>
      <c r="DW159" s="105"/>
      <c r="DX159" s="36"/>
      <c r="DY159" s="106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  <c r="MG159" s="53"/>
      <c r="MH159" s="53"/>
      <c r="MI159" s="53"/>
      <c r="MJ159" s="53"/>
      <c r="MK159" s="53"/>
      <c r="ML159" s="53"/>
      <c r="MM159" s="53"/>
      <c r="MN159" s="53"/>
      <c r="MO159" s="53"/>
      <c r="MP159" s="53"/>
      <c r="MQ159" s="53"/>
      <c r="MR159" s="53"/>
    </row>
    <row r="160" spans="1:356" s="2" customFormat="1" ht="45">
      <c r="A160" s="16" t="s">
        <v>9</v>
      </c>
      <c r="B160" s="24" t="s">
        <v>162</v>
      </c>
      <c r="C160" s="27">
        <v>12912.18</v>
      </c>
      <c r="D160" s="27">
        <v>14202.75</v>
      </c>
      <c r="E160" s="27" t="s">
        <v>146</v>
      </c>
      <c r="F160" s="27" t="s">
        <v>146</v>
      </c>
      <c r="G160" s="27" t="s">
        <v>146</v>
      </c>
      <c r="H160" s="27" t="s">
        <v>146</v>
      </c>
      <c r="I160" s="27" t="s">
        <v>146</v>
      </c>
      <c r="J160" s="27" t="s">
        <v>146</v>
      </c>
      <c r="K160" s="27">
        <f>C160*1.18</f>
        <v>15236.3724</v>
      </c>
      <c r="L160" s="27">
        <f>D160*1.18</f>
        <v>16759.244999999999</v>
      </c>
      <c r="M160" s="27" t="s">
        <v>146</v>
      </c>
      <c r="N160" s="27" t="s">
        <v>146</v>
      </c>
      <c r="O160" s="27" t="s">
        <v>146</v>
      </c>
      <c r="P160" s="27" t="s">
        <v>146</v>
      </c>
      <c r="Q160" s="27" t="s">
        <v>146</v>
      </c>
      <c r="R160" s="27" t="s">
        <v>146</v>
      </c>
      <c r="S160" s="109" t="s">
        <v>414</v>
      </c>
      <c r="T160" s="109"/>
      <c r="U160" s="27">
        <v>2760</v>
      </c>
      <c r="V160" s="27">
        <v>2920</v>
      </c>
      <c r="W160" s="27">
        <f>U160</f>
        <v>2760</v>
      </c>
      <c r="X160" s="27">
        <f>V160</f>
        <v>2920</v>
      </c>
      <c r="Y160" s="110" t="str">
        <f>S160</f>
        <v>01.12.2015 № 372</v>
      </c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111"/>
      <c r="AN160" s="27">
        <v>171.67</v>
      </c>
      <c r="AO160" s="27">
        <v>182.86</v>
      </c>
      <c r="AP160" s="27" t="s">
        <v>146</v>
      </c>
      <c r="AQ160" s="27" t="s">
        <v>146</v>
      </c>
      <c r="AR160" s="27" t="s">
        <v>146</v>
      </c>
      <c r="AS160" s="27" t="s">
        <v>146</v>
      </c>
      <c r="AT160" s="27">
        <v>81</v>
      </c>
      <c r="AU160" s="112">
        <v>86</v>
      </c>
      <c r="AV160" s="27" t="s">
        <v>146</v>
      </c>
      <c r="AW160" s="27" t="s">
        <v>146</v>
      </c>
      <c r="AX160" s="27" t="s">
        <v>146</v>
      </c>
      <c r="AY160" s="27" t="s">
        <v>146</v>
      </c>
      <c r="AZ160" s="110" t="str">
        <f>Y160</f>
        <v>01.12.2015 № 372</v>
      </c>
      <c r="BA160" s="12"/>
      <c r="BB160" s="103"/>
      <c r="BC160" s="27">
        <v>12912.18</v>
      </c>
      <c r="BD160" s="27">
        <v>171.67</v>
      </c>
      <c r="BE160" s="27">
        <v>2760</v>
      </c>
      <c r="BF160" s="27">
        <v>81</v>
      </c>
      <c r="BG160" s="115"/>
      <c r="BH160" s="115"/>
      <c r="BI160" s="115"/>
      <c r="BJ160" s="115"/>
      <c r="BK160" s="116"/>
      <c r="BL160" s="116"/>
      <c r="BM160" s="119">
        <v>5.57E-2</v>
      </c>
      <c r="BN160" s="120">
        <v>234.73</v>
      </c>
      <c r="BO160" s="110" t="s">
        <v>414</v>
      </c>
      <c r="BP160" s="117" t="s">
        <v>415</v>
      </c>
      <c r="BQ160" s="27">
        <v>14202.75</v>
      </c>
      <c r="BR160" s="27">
        <v>182.86</v>
      </c>
      <c r="BS160" s="27">
        <v>2920</v>
      </c>
      <c r="BT160" s="27">
        <v>86</v>
      </c>
      <c r="BU160" s="115"/>
      <c r="BV160" s="115"/>
      <c r="BW160" s="115"/>
      <c r="BX160" s="115"/>
      <c r="BY160" s="116"/>
      <c r="BZ160" s="116"/>
      <c r="CA160" s="119">
        <v>5.57E-2</v>
      </c>
      <c r="CB160" s="120">
        <v>248.64</v>
      </c>
      <c r="CC160" s="110" t="s">
        <v>414</v>
      </c>
      <c r="CD160" s="117" t="s">
        <v>415</v>
      </c>
      <c r="CE160" s="27" t="s">
        <v>146</v>
      </c>
      <c r="CF160" s="27" t="s">
        <v>146</v>
      </c>
      <c r="CG160" s="27" t="s">
        <v>146</v>
      </c>
      <c r="CH160" s="27" t="s">
        <v>146</v>
      </c>
      <c r="CI160" s="27" t="s">
        <v>146</v>
      </c>
      <c r="CJ160" s="27" t="s">
        <v>146</v>
      </c>
      <c r="CK160" s="27" t="s">
        <v>146</v>
      </c>
      <c r="CL160" s="27" t="s">
        <v>146</v>
      </c>
      <c r="CM160" s="27" t="s">
        <v>146</v>
      </c>
      <c r="CN160" s="27" t="s">
        <v>146</v>
      </c>
      <c r="CO160" s="27" t="s">
        <v>146</v>
      </c>
      <c r="CP160" s="27" t="s">
        <v>146</v>
      </c>
      <c r="CQ160" s="27" t="s">
        <v>146</v>
      </c>
      <c r="CR160" s="27" t="s">
        <v>146</v>
      </c>
      <c r="CS160" s="27" t="s">
        <v>146</v>
      </c>
      <c r="CT160" s="27" t="s">
        <v>146</v>
      </c>
      <c r="CU160" s="110" t="str">
        <f>AZ160</f>
        <v>01.12.2015 № 372</v>
      </c>
      <c r="CV160" s="12"/>
      <c r="CW160" s="103"/>
      <c r="CX160" s="12"/>
      <c r="CY160" s="12"/>
      <c r="CZ160" s="12"/>
      <c r="DA160" s="12"/>
      <c r="DB160" s="104"/>
      <c r="DC160" s="104"/>
      <c r="DD160" s="104"/>
      <c r="DE160" s="104"/>
      <c r="DF160" s="105"/>
      <c r="DG160" s="105"/>
      <c r="DH160" s="105"/>
      <c r="DI160" s="105"/>
      <c r="DJ160" s="12"/>
      <c r="DK160" s="106"/>
      <c r="DL160" s="12"/>
      <c r="DM160" s="12"/>
      <c r="DN160" s="12"/>
      <c r="DO160" s="12"/>
      <c r="DP160" s="104"/>
      <c r="DQ160" s="104"/>
      <c r="DR160" s="104"/>
      <c r="DS160" s="104"/>
      <c r="DT160" s="105"/>
      <c r="DU160" s="105"/>
      <c r="DV160" s="105"/>
      <c r="DW160" s="105"/>
      <c r="DX160" s="36"/>
      <c r="DY160" s="106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  <c r="MG160" s="53"/>
      <c r="MH160" s="53"/>
      <c r="MI160" s="53"/>
      <c r="MJ160" s="53"/>
      <c r="MK160" s="53"/>
      <c r="ML160" s="53"/>
      <c r="MM160" s="53"/>
      <c r="MN160" s="53"/>
      <c r="MO160" s="53"/>
      <c r="MP160" s="53"/>
      <c r="MQ160" s="53"/>
      <c r="MR160" s="53"/>
    </row>
    <row r="161" spans="1:356" s="100" customFormat="1" ht="26.25">
      <c r="A161" s="993" t="s">
        <v>24</v>
      </c>
      <c r="B161" s="993"/>
      <c r="C161" s="993"/>
      <c r="D161" s="993"/>
      <c r="E161" s="993"/>
      <c r="F161" s="993"/>
      <c r="G161" s="993"/>
      <c r="H161" s="993"/>
      <c r="I161" s="993"/>
      <c r="J161" s="993"/>
      <c r="K161" s="993"/>
      <c r="L161" s="993"/>
      <c r="M161" s="993"/>
      <c r="N161" s="993"/>
      <c r="O161" s="993"/>
      <c r="P161" s="993"/>
      <c r="Q161" s="993"/>
      <c r="R161" s="993"/>
      <c r="S161" s="993"/>
      <c r="T161" s="993"/>
      <c r="U161" s="993"/>
      <c r="V161" s="993"/>
      <c r="W161" s="993"/>
      <c r="X161" s="993"/>
      <c r="Y161" s="993"/>
      <c r="Z161" s="993"/>
      <c r="AA161" s="993"/>
      <c r="AB161" s="993"/>
      <c r="AC161" s="993"/>
      <c r="AD161" s="993"/>
      <c r="AE161" s="993"/>
      <c r="AF161" s="993"/>
      <c r="AG161" s="993"/>
      <c r="AH161" s="993"/>
      <c r="AI161" s="993"/>
      <c r="AJ161" s="993"/>
      <c r="AK161" s="993"/>
      <c r="AL161" s="993"/>
      <c r="AM161" s="993"/>
      <c r="AN161" s="993"/>
      <c r="AO161" s="993"/>
      <c r="AP161" s="993"/>
      <c r="AQ161" s="993"/>
      <c r="AR161" s="993"/>
      <c r="AS161" s="993"/>
      <c r="AT161" s="993"/>
      <c r="AU161" s="993"/>
      <c r="AV161" s="993"/>
      <c r="AW161" s="993"/>
      <c r="AX161" s="993"/>
      <c r="AY161" s="993"/>
      <c r="AZ161" s="993"/>
      <c r="BA161" s="993"/>
      <c r="BB161" s="993"/>
      <c r="BC161" s="993"/>
      <c r="BD161" s="993"/>
      <c r="BE161" s="993"/>
      <c r="BF161" s="993"/>
      <c r="BG161" s="993"/>
      <c r="BH161" s="993"/>
      <c r="BI161" s="993"/>
      <c r="BJ161" s="993"/>
      <c r="BK161" s="993"/>
      <c r="BL161" s="993"/>
      <c r="BM161" s="993"/>
      <c r="BN161" s="993"/>
      <c r="BO161" s="993"/>
      <c r="BP161" s="993"/>
      <c r="BQ161" s="993"/>
      <c r="BR161" s="993"/>
      <c r="BS161" s="993"/>
      <c r="BT161" s="993"/>
      <c r="BU161" s="993"/>
      <c r="BV161" s="993"/>
      <c r="BW161" s="993"/>
      <c r="BX161" s="993"/>
      <c r="BY161" s="993"/>
      <c r="BZ161" s="993"/>
      <c r="CA161" s="993"/>
      <c r="CB161" s="993"/>
      <c r="CC161" s="993"/>
      <c r="CD161" s="993"/>
      <c r="CE161" s="993"/>
      <c r="CF161" s="993"/>
      <c r="CG161" s="993"/>
      <c r="CH161" s="993"/>
      <c r="CI161" s="993"/>
      <c r="CJ161" s="993"/>
      <c r="CK161" s="993"/>
      <c r="CL161" s="993"/>
      <c r="CM161" s="993"/>
      <c r="CN161" s="993"/>
      <c r="CO161" s="993"/>
      <c r="CP161" s="993"/>
      <c r="CQ161" s="993"/>
      <c r="CR161" s="993"/>
      <c r="CS161" s="993"/>
      <c r="CT161" s="993"/>
      <c r="CU161" s="993"/>
      <c r="CV161" s="993"/>
      <c r="CW161" s="993"/>
      <c r="CX161" s="993"/>
      <c r="CY161" s="993"/>
      <c r="CZ161" s="993"/>
      <c r="DA161" s="993"/>
      <c r="DB161" s="993"/>
      <c r="DC161" s="993"/>
      <c r="DD161" s="993"/>
      <c r="DE161" s="993"/>
      <c r="DF161" s="993"/>
      <c r="DG161" s="993"/>
      <c r="DH161" s="993"/>
      <c r="DI161" s="993"/>
      <c r="DJ161" s="993"/>
      <c r="DK161" s="993"/>
      <c r="DL161" s="993"/>
      <c r="DM161" s="993"/>
      <c r="DN161" s="993"/>
      <c r="DO161" s="993"/>
      <c r="DP161" s="993"/>
      <c r="DQ161" s="993"/>
      <c r="DR161" s="993"/>
      <c r="DS161" s="993"/>
      <c r="DT161" s="993"/>
      <c r="DU161" s="993"/>
      <c r="DV161" s="993"/>
      <c r="DW161" s="993"/>
      <c r="DX161" s="993"/>
      <c r="DY161" s="993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  <c r="EK161" s="99"/>
      <c r="EL161" s="99"/>
      <c r="EM161" s="99"/>
      <c r="EN161" s="99"/>
      <c r="EO161" s="99"/>
      <c r="EP161" s="99"/>
      <c r="EQ161" s="99"/>
      <c r="ER161" s="99"/>
      <c r="ES161" s="99"/>
      <c r="ET161" s="99"/>
      <c r="EU161" s="99"/>
      <c r="EV161" s="99"/>
      <c r="EW161" s="99"/>
      <c r="EX161" s="99"/>
      <c r="EY161" s="99"/>
      <c r="EZ161" s="99"/>
      <c r="FA161" s="99"/>
      <c r="FB161" s="99"/>
      <c r="FC161" s="99"/>
      <c r="FD161" s="99"/>
      <c r="FE161" s="99"/>
      <c r="FF161" s="99"/>
      <c r="FG161" s="99"/>
      <c r="FH161" s="99"/>
      <c r="FI161" s="99"/>
      <c r="FJ161" s="99"/>
      <c r="FK161" s="99"/>
      <c r="FL161" s="99"/>
      <c r="FM161" s="99"/>
      <c r="FN161" s="99"/>
      <c r="FO161" s="99"/>
      <c r="FP161" s="99"/>
      <c r="FQ161" s="99"/>
      <c r="FR161" s="99"/>
      <c r="FS161" s="99"/>
      <c r="FT161" s="99"/>
      <c r="FU161" s="99"/>
      <c r="FV161" s="99"/>
      <c r="FW161" s="99"/>
      <c r="FX161" s="99"/>
      <c r="FY161" s="99"/>
      <c r="FZ161" s="99"/>
      <c r="GA161" s="99"/>
      <c r="GB161" s="99"/>
      <c r="GC161" s="99"/>
      <c r="GD161" s="99"/>
      <c r="GE161" s="99"/>
      <c r="GF161" s="99"/>
      <c r="GG161" s="99"/>
      <c r="GH161" s="99"/>
      <c r="GI161" s="99"/>
      <c r="GJ161" s="99"/>
      <c r="GK161" s="99"/>
      <c r="GL161" s="99"/>
      <c r="GM161" s="99"/>
      <c r="GN161" s="99"/>
      <c r="GO161" s="99"/>
      <c r="GP161" s="99"/>
      <c r="GQ161" s="99"/>
      <c r="GR161" s="99"/>
      <c r="GS161" s="99"/>
      <c r="GT161" s="99"/>
      <c r="GU161" s="99"/>
      <c r="GV161" s="99"/>
      <c r="GW161" s="99"/>
      <c r="GX161" s="99"/>
      <c r="GY161" s="99"/>
      <c r="GZ161" s="99"/>
      <c r="HA161" s="99"/>
      <c r="HB161" s="99"/>
      <c r="HC161" s="99"/>
      <c r="HD161" s="99"/>
      <c r="HE161" s="99"/>
      <c r="HF161" s="99"/>
      <c r="HG161" s="99"/>
      <c r="HH161" s="99"/>
      <c r="HI161" s="99"/>
      <c r="HJ161" s="99"/>
      <c r="HK161" s="99"/>
      <c r="HL161" s="99"/>
      <c r="HM161" s="99"/>
      <c r="HN161" s="99"/>
      <c r="HO161" s="99"/>
      <c r="HP161" s="99"/>
      <c r="HQ161" s="99"/>
      <c r="HR161" s="99"/>
      <c r="HS161" s="99"/>
      <c r="HT161" s="99"/>
      <c r="HU161" s="99"/>
      <c r="HV161" s="99"/>
      <c r="HW161" s="99"/>
      <c r="HX161" s="99"/>
      <c r="HY161" s="99"/>
      <c r="HZ161" s="99"/>
      <c r="IA161" s="99"/>
      <c r="IB161" s="99"/>
      <c r="IC161" s="99"/>
      <c r="ID161" s="99"/>
      <c r="IE161" s="99"/>
      <c r="IF161" s="99"/>
      <c r="IG161" s="99"/>
      <c r="IH161" s="99"/>
      <c r="II161" s="99"/>
      <c r="IJ161" s="99"/>
      <c r="IK161" s="99"/>
      <c r="IL161" s="99"/>
      <c r="IM161" s="99"/>
      <c r="IN161" s="99"/>
      <c r="IO161" s="99"/>
      <c r="IP161" s="99"/>
      <c r="IQ161" s="99"/>
      <c r="IR161" s="99"/>
      <c r="IS161" s="99"/>
      <c r="IT161" s="99"/>
      <c r="IU161" s="99"/>
      <c r="IV161" s="99"/>
      <c r="IW161" s="99"/>
      <c r="IX161" s="99"/>
      <c r="IY161" s="99"/>
      <c r="IZ161" s="99"/>
      <c r="JA161" s="99"/>
      <c r="JB161" s="99"/>
      <c r="JC161" s="99"/>
      <c r="JD161" s="99"/>
      <c r="JE161" s="99"/>
      <c r="JF161" s="99"/>
      <c r="JG161" s="99"/>
      <c r="JH161" s="99"/>
      <c r="JI161" s="99"/>
      <c r="JJ161" s="99"/>
      <c r="JK161" s="99"/>
      <c r="JL161" s="99"/>
      <c r="JM161" s="99"/>
      <c r="JN161" s="99"/>
      <c r="JO161" s="99"/>
      <c r="JP161" s="99"/>
      <c r="JQ161" s="99"/>
      <c r="JR161" s="99"/>
      <c r="JS161" s="99"/>
      <c r="JT161" s="99"/>
      <c r="JU161" s="99"/>
      <c r="JV161" s="99"/>
      <c r="JW161" s="99"/>
      <c r="JX161" s="99"/>
      <c r="JY161" s="99"/>
      <c r="JZ161" s="99"/>
      <c r="KA161" s="99"/>
      <c r="KB161" s="99"/>
      <c r="KC161" s="99"/>
      <c r="KD161" s="99"/>
      <c r="KE161" s="99"/>
      <c r="KF161" s="99"/>
      <c r="KG161" s="99"/>
      <c r="KH161" s="99"/>
      <c r="KI161" s="99"/>
      <c r="KJ161" s="99"/>
      <c r="KK161" s="99"/>
      <c r="KL161" s="99"/>
      <c r="KM161" s="99"/>
      <c r="KN161" s="99"/>
      <c r="KO161" s="99"/>
      <c r="KP161" s="99"/>
      <c r="KQ161" s="99"/>
      <c r="KR161" s="99"/>
      <c r="KS161" s="99"/>
      <c r="KT161" s="99"/>
      <c r="KU161" s="99"/>
      <c r="KV161" s="99"/>
      <c r="KW161" s="99"/>
      <c r="KX161" s="99"/>
      <c r="KY161" s="99"/>
      <c r="KZ161" s="99"/>
      <c r="LA161" s="99"/>
      <c r="LB161" s="99"/>
      <c r="LC161" s="99"/>
      <c r="LD161" s="99"/>
      <c r="LE161" s="99"/>
      <c r="LF161" s="99"/>
      <c r="LG161" s="99"/>
      <c r="LH161" s="99"/>
      <c r="LI161" s="99"/>
      <c r="LJ161" s="99"/>
      <c r="LK161" s="99"/>
      <c r="LL161" s="99"/>
      <c r="LM161" s="99"/>
      <c r="LN161" s="99"/>
      <c r="LO161" s="99"/>
      <c r="LP161" s="99"/>
      <c r="LQ161" s="99"/>
      <c r="LR161" s="99"/>
      <c r="LS161" s="99"/>
      <c r="LT161" s="99"/>
      <c r="LU161" s="99"/>
      <c r="LV161" s="99"/>
      <c r="LW161" s="99"/>
      <c r="LX161" s="99"/>
      <c r="LY161" s="99"/>
      <c r="LZ161" s="99"/>
      <c r="MA161" s="99"/>
      <c r="MB161" s="99"/>
      <c r="MC161" s="99"/>
      <c r="MD161" s="99"/>
      <c r="ME161" s="99"/>
      <c r="MF161" s="99"/>
      <c r="MG161" s="99"/>
      <c r="MH161" s="99"/>
      <c r="MI161" s="99"/>
      <c r="MJ161" s="99"/>
      <c r="MK161" s="99"/>
      <c r="ML161" s="99"/>
      <c r="MM161" s="99"/>
      <c r="MN161" s="99"/>
      <c r="MO161" s="99"/>
      <c r="MP161" s="99"/>
      <c r="MQ161" s="99"/>
      <c r="MR161" s="99"/>
    </row>
    <row r="162" spans="1:356" s="2" customFormat="1" ht="18.75">
      <c r="A162" s="122" t="s">
        <v>116</v>
      </c>
      <c r="B162" s="2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46"/>
      <c r="T162" s="46"/>
      <c r="U162" s="16"/>
      <c r="V162" s="16"/>
      <c r="W162" s="16"/>
      <c r="X162" s="16"/>
      <c r="Y162" s="3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96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36"/>
      <c r="BA162" s="12"/>
      <c r="BB162" s="103"/>
      <c r="BC162" s="27"/>
      <c r="BD162" s="27"/>
      <c r="BE162" s="27"/>
      <c r="BF162" s="27"/>
      <c r="BG162" s="115"/>
      <c r="BH162" s="115"/>
      <c r="BI162" s="115"/>
      <c r="BJ162" s="115"/>
      <c r="BK162" s="116"/>
      <c r="BL162" s="116"/>
      <c r="BM162" s="116"/>
      <c r="BN162" s="116"/>
      <c r="BO162" s="27"/>
      <c r="BP162" s="27"/>
      <c r="BQ162" s="27"/>
      <c r="BR162" s="27"/>
      <c r="BS162" s="27"/>
      <c r="BT162" s="27"/>
      <c r="BU162" s="115"/>
      <c r="BV162" s="115"/>
      <c r="BW162" s="115"/>
      <c r="BX162" s="115"/>
      <c r="BY162" s="116"/>
      <c r="BZ162" s="116"/>
      <c r="CA162" s="116"/>
      <c r="CB162" s="116"/>
      <c r="CC162" s="27"/>
      <c r="CD162" s="118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36"/>
      <c r="CV162" s="12"/>
      <c r="CW162" s="103"/>
      <c r="CX162" s="27"/>
      <c r="CY162" s="27"/>
      <c r="CZ162" s="27"/>
      <c r="DA162" s="27"/>
      <c r="DB162" s="115"/>
      <c r="DC162" s="115"/>
      <c r="DD162" s="115"/>
      <c r="DE162" s="115"/>
      <c r="DF162" s="116"/>
      <c r="DG162" s="116"/>
      <c r="DH162" s="116"/>
      <c r="DI162" s="116"/>
      <c r="DJ162" s="27"/>
      <c r="DK162" s="118"/>
      <c r="DL162" s="27"/>
      <c r="DM162" s="27"/>
      <c r="DN162" s="27"/>
      <c r="DO162" s="27"/>
      <c r="DP162" s="115"/>
      <c r="DQ162" s="115"/>
      <c r="DR162" s="115"/>
      <c r="DS162" s="115"/>
      <c r="DT162" s="116"/>
      <c r="DU162" s="116"/>
      <c r="DV162" s="116"/>
      <c r="DW162" s="116"/>
      <c r="DX162" s="36"/>
      <c r="DY162" s="106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  <c r="MG162" s="53"/>
      <c r="MH162" s="53"/>
      <c r="MI162" s="53"/>
      <c r="MJ162" s="53"/>
      <c r="MK162" s="53"/>
      <c r="ML162" s="53"/>
      <c r="MM162" s="53"/>
      <c r="MN162" s="53"/>
      <c r="MO162" s="53"/>
      <c r="MP162" s="53"/>
      <c r="MQ162" s="53"/>
      <c r="MR162" s="53"/>
    </row>
    <row r="163" spans="1:356" s="2" customFormat="1">
      <c r="A163" s="16" t="s">
        <v>9</v>
      </c>
      <c r="B163" s="24" t="s">
        <v>162</v>
      </c>
      <c r="C163" s="27">
        <v>15107.04</v>
      </c>
      <c r="D163" s="27">
        <v>17287.37</v>
      </c>
      <c r="E163" s="27">
        <f>D163</f>
        <v>17287.37</v>
      </c>
      <c r="F163" s="27">
        <v>19289.55</v>
      </c>
      <c r="G163" s="27">
        <f>F163</f>
        <v>19289.55</v>
      </c>
      <c r="H163" s="27">
        <v>20368.009999999998</v>
      </c>
      <c r="I163" s="27" t="s">
        <v>146</v>
      </c>
      <c r="J163" s="27" t="s">
        <v>146</v>
      </c>
      <c r="K163" s="27">
        <f>C163*1.18</f>
        <v>17826.307199999999</v>
      </c>
      <c r="L163" s="27">
        <f>D163*1.18</f>
        <v>20399.096599999997</v>
      </c>
      <c r="M163" s="27">
        <f>E163*1.18</f>
        <v>20399.096599999997</v>
      </c>
      <c r="N163" s="27">
        <f>F163*1.18-0.01</f>
        <v>22761.659</v>
      </c>
      <c r="O163" s="27">
        <f>G163*1.18</f>
        <v>22761.668999999998</v>
      </c>
      <c r="P163" s="27">
        <f>H163*1.18</f>
        <v>24034.251799999998</v>
      </c>
      <c r="Q163" s="27" t="s">
        <v>146</v>
      </c>
      <c r="R163" s="27" t="s">
        <v>146</v>
      </c>
      <c r="S163" s="109" t="s">
        <v>416</v>
      </c>
      <c r="T163" s="109"/>
      <c r="U163" s="27">
        <v>2565</v>
      </c>
      <c r="V163" s="27">
        <v>2717</v>
      </c>
      <c r="W163" s="27">
        <f>U163</f>
        <v>2565</v>
      </c>
      <c r="X163" s="27">
        <f>V163</f>
        <v>2717</v>
      </c>
      <c r="Y163" s="110" t="str">
        <f>S163</f>
        <v>01.12.2015 № 364</v>
      </c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111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36"/>
      <c r="BA163" s="12"/>
      <c r="BB163" s="103"/>
      <c r="BC163" s="27"/>
      <c r="BD163" s="27"/>
      <c r="BE163" s="27"/>
      <c r="BF163" s="27"/>
      <c r="BG163" s="115"/>
      <c r="BH163" s="115"/>
      <c r="BI163" s="115"/>
      <c r="BJ163" s="115"/>
      <c r="BK163" s="116"/>
      <c r="BL163" s="116"/>
      <c r="BM163" s="116"/>
      <c r="BN163" s="116"/>
      <c r="BO163" s="27"/>
      <c r="BP163" s="27"/>
      <c r="BQ163" s="27"/>
      <c r="BR163" s="27"/>
      <c r="BS163" s="27"/>
      <c r="BT163" s="27"/>
      <c r="BU163" s="115"/>
      <c r="BV163" s="115"/>
      <c r="BW163" s="115"/>
      <c r="BX163" s="115"/>
      <c r="BY163" s="116"/>
      <c r="BZ163" s="116"/>
      <c r="CA163" s="116"/>
      <c r="CB163" s="116"/>
      <c r="CC163" s="27"/>
      <c r="CD163" s="118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36"/>
      <c r="CV163" s="12"/>
      <c r="CW163" s="103"/>
      <c r="CX163" s="27"/>
      <c r="CY163" s="27"/>
      <c r="CZ163" s="27"/>
      <c r="DA163" s="27"/>
      <c r="DB163" s="115"/>
      <c r="DC163" s="115"/>
      <c r="DD163" s="115"/>
      <c r="DE163" s="115"/>
      <c r="DF163" s="116"/>
      <c r="DG163" s="116"/>
      <c r="DH163" s="116"/>
      <c r="DI163" s="116"/>
      <c r="DJ163" s="27"/>
      <c r="DK163" s="118"/>
      <c r="DL163" s="27"/>
      <c r="DM163" s="27"/>
      <c r="DN163" s="27"/>
      <c r="DO163" s="27"/>
      <c r="DP163" s="115"/>
      <c r="DQ163" s="115"/>
      <c r="DR163" s="115"/>
      <c r="DS163" s="115"/>
      <c r="DT163" s="116"/>
      <c r="DU163" s="116"/>
      <c r="DV163" s="116"/>
      <c r="DW163" s="116"/>
      <c r="DX163" s="36"/>
      <c r="DY163" s="106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  <c r="KJ163" s="53"/>
      <c r="KK163" s="53"/>
      <c r="KL163" s="53"/>
      <c r="KM163" s="53"/>
      <c r="KN163" s="53"/>
      <c r="KO163" s="53"/>
      <c r="KP163" s="53"/>
      <c r="KQ163" s="53"/>
      <c r="KR163" s="53"/>
      <c r="KS163" s="53"/>
      <c r="KT163" s="53"/>
      <c r="KU163" s="53"/>
      <c r="KV163" s="53"/>
      <c r="KW163" s="53"/>
      <c r="KX163" s="53"/>
      <c r="KY163" s="53"/>
      <c r="KZ163" s="53"/>
      <c r="LA163" s="53"/>
      <c r="LB163" s="53"/>
      <c r="LC163" s="53"/>
      <c r="LD163" s="53"/>
      <c r="LE163" s="53"/>
      <c r="LF163" s="53"/>
      <c r="LG163" s="53"/>
      <c r="LH163" s="53"/>
      <c r="LI163" s="53"/>
      <c r="LJ163" s="53"/>
      <c r="LK163" s="53"/>
      <c r="LL163" s="53"/>
      <c r="LM163" s="53"/>
      <c r="LN163" s="53"/>
      <c r="LO163" s="53"/>
      <c r="LP163" s="53"/>
      <c r="LQ163" s="53"/>
      <c r="LR163" s="53"/>
      <c r="LS163" s="53"/>
      <c r="LT163" s="53"/>
      <c r="LU163" s="53"/>
      <c r="LV163" s="53"/>
      <c r="LW163" s="53"/>
      <c r="LX163" s="53"/>
      <c r="LY163" s="53"/>
      <c r="LZ163" s="53"/>
      <c r="MA163" s="53"/>
      <c r="MB163" s="53"/>
      <c r="MC163" s="53"/>
      <c r="MD163" s="53"/>
      <c r="ME163" s="53"/>
      <c r="MF163" s="53"/>
      <c r="MG163" s="53"/>
      <c r="MH163" s="53"/>
      <c r="MI163" s="53"/>
      <c r="MJ163" s="53"/>
      <c r="MK163" s="53"/>
      <c r="ML163" s="53"/>
      <c r="MM163" s="53"/>
      <c r="MN163" s="53"/>
      <c r="MO163" s="53"/>
      <c r="MP163" s="53"/>
      <c r="MQ163" s="53"/>
      <c r="MR163" s="53"/>
    </row>
    <row r="164" spans="1:356" s="2" customFormat="1" ht="21">
      <c r="A164" s="261" t="s">
        <v>13</v>
      </c>
      <c r="B164" s="262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109"/>
      <c r="T164" s="109"/>
      <c r="U164" s="27"/>
      <c r="V164" s="27"/>
      <c r="W164" s="27"/>
      <c r="X164" s="27"/>
      <c r="Y164" s="110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111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36"/>
      <c r="BA164" s="12"/>
      <c r="BB164" s="103"/>
      <c r="BC164" s="27"/>
      <c r="BD164" s="27"/>
      <c r="BE164" s="27"/>
      <c r="BF164" s="27"/>
      <c r="BG164" s="115"/>
      <c r="BH164" s="115"/>
      <c r="BI164" s="115"/>
      <c r="BJ164" s="115"/>
      <c r="BK164" s="116"/>
      <c r="BL164" s="116"/>
      <c r="BM164" s="116"/>
      <c r="BN164" s="116"/>
      <c r="BO164" s="27"/>
      <c r="BP164" s="27"/>
      <c r="BQ164" s="27"/>
      <c r="BR164" s="27"/>
      <c r="BS164" s="27"/>
      <c r="BT164" s="27"/>
      <c r="BU164" s="115"/>
      <c r="BV164" s="115"/>
      <c r="BW164" s="115"/>
      <c r="BX164" s="115"/>
      <c r="BY164" s="116"/>
      <c r="BZ164" s="116"/>
      <c r="CA164" s="116"/>
      <c r="CB164" s="116"/>
      <c r="CC164" s="27"/>
      <c r="CD164" s="118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36"/>
      <c r="CV164" s="12"/>
      <c r="CW164" s="103"/>
      <c r="CX164" s="27"/>
      <c r="CY164" s="27"/>
      <c r="CZ164" s="27"/>
      <c r="DA164" s="27"/>
      <c r="DB164" s="115"/>
      <c r="DC164" s="115"/>
      <c r="DD164" s="115"/>
      <c r="DE164" s="115"/>
      <c r="DF164" s="116"/>
      <c r="DG164" s="116"/>
      <c r="DH164" s="116"/>
      <c r="DI164" s="116"/>
      <c r="DJ164" s="27"/>
      <c r="DK164" s="118"/>
      <c r="DL164" s="27"/>
      <c r="DM164" s="27"/>
      <c r="DN164" s="27"/>
      <c r="DO164" s="27"/>
      <c r="DP164" s="115"/>
      <c r="DQ164" s="115"/>
      <c r="DR164" s="115"/>
      <c r="DS164" s="115"/>
      <c r="DT164" s="116"/>
      <c r="DU164" s="116"/>
      <c r="DV164" s="116"/>
      <c r="DW164" s="116"/>
      <c r="DX164" s="36"/>
      <c r="DY164" s="106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  <c r="KJ164" s="53"/>
      <c r="KK164" s="53"/>
      <c r="KL164" s="53"/>
      <c r="KM164" s="53"/>
      <c r="KN164" s="53"/>
      <c r="KO164" s="53"/>
      <c r="KP164" s="53"/>
      <c r="KQ164" s="53"/>
      <c r="KR164" s="53"/>
      <c r="KS164" s="53"/>
      <c r="KT164" s="53"/>
      <c r="KU164" s="53"/>
      <c r="KV164" s="53"/>
      <c r="KW164" s="53"/>
      <c r="KX164" s="53"/>
      <c r="KY164" s="53"/>
      <c r="KZ164" s="53"/>
      <c r="LA164" s="53"/>
      <c r="LB164" s="53"/>
      <c r="LC164" s="53"/>
      <c r="LD164" s="53"/>
      <c r="LE164" s="53"/>
      <c r="LF164" s="53"/>
      <c r="LG164" s="53"/>
      <c r="LH164" s="53"/>
      <c r="LI164" s="53"/>
      <c r="LJ164" s="53"/>
      <c r="LK164" s="53"/>
      <c r="LL164" s="53"/>
      <c r="LM164" s="53"/>
      <c r="LN164" s="53"/>
      <c r="LO164" s="53"/>
      <c r="LP164" s="53"/>
      <c r="LQ164" s="53"/>
      <c r="LR164" s="53"/>
      <c r="LS164" s="53"/>
      <c r="LT164" s="53"/>
      <c r="LU164" s="53"/>
      <c r="LV164" s="53"/>
      <c r="LW164" s="53"/>
      <c r="LX164" s="53"/>
      <c r="LY164" s="53"/>
      <c r="LZ164" s="53"/>
      <c r="MA164" s="53"/>
      <c r="MB164" s="53"/>
      <c r="MC164" s="53"/>
      <c r="MD164" s="53"/>
      <c r="ME164" s="53"/>
      <c r="MF164" s="53"/>
      <c r="MG164" s="53"/>
      <c r="MH164" s="53"/>
      <c r="MI164" s="53"/>
      <c r="MJ164" s="53"/>
      <c r="MK164" s="53"/>
      <c r="ML164" s="53"/>
      <c r="MM164" s="53"/>
      <c r="MN164" s="53"/>
      <c r="MO164" s="53"/>
      <c r="MP164" s="53"/>
      <c r="MQ164" s="53"/>
      <c r="MR164" s="53"/>
    </row>
    <row r="165" spans="1:356" s="2" customFormat="1">
      <c r="A165" s="16" t="s">
        <v>9</v>
      </c>
      <c r="B165" s="24" t="s">
        <v>417</v>
      </c>
      <c r="C165" s="27">
        <v>7560.82</v>
      </c>
      <c r="D165" s="27">
        <v>7965.05</v>
      </c>
      <c r="E165" s="27">
        <v>7965.05</v>
      </c>
      <c r="F165" s="27">
        <v>8285.75</v>
      </c>
      <c r="G165" s="27">
        <f>F165</f>
        <v>8285.75</v>
      </c>
      <c r="H165" s="27">
        <v>8793.31</v>
      </c>
      <c r="I165" s="27" t="s">
        <v>146</v>
      </c>
      <c r="J165" s="27" t="s">
        <v>146</v>
      </c>
      <c r="K165" s="27">
        <f t="shared" ref="K165:P165" si="76">C165*1.18</f>
        <v>8921.7675999999992</v>
      </c>
      <c r="L165" s="27">
        <f t="shared" si="76"/>
        <v>9398.759</v>
      </c>
      <c r="M165" s="27">
        <f t="shared" si="76"/>
        <v>9398.759</v>
      </c>
      <c r="N165" s="27">
        <f t="shared" si="76"/>
        <v>9777.1849999999995</v>
      </c>
      <c r="O165" s="27">
        <f t="shared" si="76"/>
        <v>9777.1849999999995</v>
      </c>
      <c r="P165" s="27">
        <f t="shared" si="76"/>
        <v>10376.105799999999</v>
      </c>
      <c r="Q165" s="27" t="s">
        <v>146</v>
      </c>
      <c r="R165" s="27" t="s">
        <v>146</v>
      </c>
      <c r="S165" s="109" t="s">
        <v>418</v>
      </c>
      <c r="T165" s="109"/>
      <c r="U165" s="27">
        <v>1710</v>
      </c>
      <c r="V165" s="27">
        <v>1830</v>
      </c>
      <c r="W165" s="27">
        <f>U165</f>
        <v>1710</v>
      </c>
      <c r="X165" s="27">
        <f>V165</f>
        <v>1830</v>
      </c>
      <c r="Y165" s="110" t="str">
        <f>S165</f>
        <v>26.11.2015 № 305</v>
      </c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111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36"/>
      <c r="BA165" s="12"/>
      <c r="BB165" s="103"/>
      <c r="BC165" s="12"/>
      <c r="BD165" s="12"/>
      <c r="BE165" s="12"/>
      <c r="BF165" s="12"/>
      <c r="BG165" s="104"/>
      <c r="BH165" s="104"/>
      <c r="BI165" s="104"/>
      <c r="BJ165" s="104"/>
      <c r="BK165" s="105"/>
      <c r="BL165" s="105"/>
      <c r="BM165" s="105"/>
      <c r="BN165" s="105"/>
      <c r="BO165" s="12"/>
      <c r="BP165" s="12"/>
      <c r="BQ165" s="12"/>
      <c r="BR165" s="12"/>
      <c r="BS165" s="12"/>
      <c r="BT165" s="12"/>
      <c r="BU165" s="104"/>
      <c r="BV165" s="104"/>
      <c r="BW165" s="104"/>
      <c r="BX165" s="104"/>
      <c r="BY165" s="105"/>
      <c r="BZ165" s="105"/>
      <c r="CA165" s="105"/>
      <c r="CB165" s="105"/>
      <c r="CC165" s="12"/>
      <c r="CD165" s="106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36"/>
      <c r="CV165" s="12"/>
      <c r="CW165" s="103"/>
      <c r="CX165" s="27">
        <v>7560.82</v>
      </c>
      <c r="CY165" s="27">
        <v>65.45</v>
      </c>
      <c r="CZ165" s="27">
        <v>1710</v>
      </c>
      <c r="DA165" s="27">
        <v>77.23</v>
      </c>
      <c r="DB165" s="115"/>
      <c r="DC165" s="115"/>
      <c r="DD165" s="115"/>
      <c r="DE165" s="115"/>
      <c r="DF165" s="116"/>
      <c r="DG165" s="116"/>
      <c r="DH165" s="116"/>
      <c r="DI165" s="116"/>
      <c r="DJ165" s="27"/>
      <c r="DK165" s="118"/>
      <c r="DL165" s="27">
        <v>7965.05</v>
      </c>
      <c r="DM165" s="27">
        <v>69.7</v>
      </c>
      <c r="DN165" s="27">
        <v>1830</v>
      </c>
      <c r="DO165" s="27">
        <v>82.25</v>
      </c>
      <c r="DP165" s="115"/>
      <c r="DQ165" s="115"/>
      <c r="DR165" s="115"/>
      <c r="DS165" s="115"/>
      <c r="DT165" s="116"/>
      <c r="DU165" s="116"/>
      <c r="DV165" s="116"/>
      <c r="DW165" s="116"/>
      <c r="DX165" s="36" t="s">
        <v>419</v>
      </c>
      <c r="DY165" s="106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  <c r="KI165" s="53"/>
      <c r="KJ165" s="53"/>
      <c r="KK165" s="53"/>
      <c r="KL165" s="53"/>
      <c r="KM165" s="53"/>
      <c r="KN165" s="53"/>
      <c r="KO165" s="53"/>
      <c r="KP165" s="53"/>
      <c r="KQ165" s="53"/>
      <c r="KR165" s="53"/>
      <c r="KS165" s="53"/>
      <c r="KT165" s="53"/>
      <c r="KU165" s="53"/>
      <c r="KV165" s="53"/>
      <c r="KW165" s="53"/>
      <c r="KX165" s="53"/>
      <c r="KY165" s="53"/>
      <c r="KZ165" s="53"/>
      <c r="LA165" s="53"/>
      <c r="LB165" s="53"/>
      <c r="LC165" s="53"/>
      <c r="LD165" s="53"/>
      <c r="LE165" s="53"/>
      <c r="LF165" s="53"/>
      <c r="LG165" s="53"/>
      <c r="LH165" s="53"/>
      <c r="LI165" s="53"/>
      <c r="LJ165" s="53"/>
      <c r="LK165" s="53"/>
      <c r="LL165" s="53"/>
      <c r="LM165" s="53"/>
      <c r="LN165" s="53"/>
      <c r="LO165" s="53"/>
      <c r="LP165" s="53"/>
      <c r="LQ165" s="53"/>
      <c r="LR165" s="53"/>
      <c r="LS165" s="53"/>
      <c r="LT165" s="53"/>
      <c r="LU165" s="53"/>
      <c r="LV165" s="53"/>
      <c r="LW165" s="53"/>
      <c r="LX165" s="53"/>
      <c r="LY165" s="53"/>
      <c r="LZ165" s="53"/>
      <c r="MA165" s="53"/>
      <c r="MB165" s="53"/>
      <c r="MC165" s="53"/>
      <c r="MD165" s="53"/>
      <c r="ME165" s="53"/>
      <c r="MF165" s="53"/>
      <c r="MG165" s="53"/>
      <c r="MH165" s="53"/>
      <c r="MI165" s="53"/>
      <c r="MJ165" s="53"/>
      <c r="MK165" s="53"/>
      <c r="ML165" s="53"/>
      <c r="MM165" s="53"/>
      <c r="MN165" s="53"/>
      <c r="MO165" s="53"/>
      <c r="MP165" s="53"/>
      <c r="MQ165" s="53"/>
      <c r="MR165" s="53"/>
    </row>
    <row r="166" spans="1:356" s="2" customFormat="1" ht="60">
      <c r="A166" s="16"/>
      <c r="B166" s="2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109"/>
      <c r="T166" s="109"/>
      <c r="U166" s="159">
        <v>1710</v>
      </c>
      <c r="V166" s="159">
        <v>1830</v>
      </c>
      <c r="W166" s="159">
        <v>1683</v>
      </c>
      <c r="X166" s="159">
        <v>1830</v>
      </c>
      <c r="Y166" s="145"/>
      <c r="Z166" s="145" t="s">
        <v>420</v>
      </c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111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36"/>
      <c r="BA166" s="12"/>
      <c r="BB166" s="103"/>
      <c r="BC166" s="12"/>
      <c r="BD166" s="12"/>
      <c r="BE166" s="12"/>
      <c r="BF166" s="12"/>
      <c r="BG166" s="104"/>
      <c r="BH166" s="104"/>
      <c r="BI166" s="104"/>
      <c r="BJ166" s="104"/>
      <c r="BK166" s="105"/>
      <c r="BL166" s="105"/>
      <c r="BM166" s="105"/>
      <c r="BN166" s="105"/>
      <c r="BO166" s="12"/>
      <c r="BP166" s="12"/>
      <c r="BQ166" s="12"/>
      <c r="BR166" s="12"/>
      <c r="BS166" s="12"/>
      <c r="BT166" s="12"/>
      <c r="BU166" s="104"/>
      <c r="BV166" s="104"/>
      <c r="BW166" s="104"/>
      <c r="BX166" s="104"/>
      <c r="BY166" s="105"/>
      <c r="BZ166" s="105"/>
      <c r="CA166" s="105"/>
      <c r="CB166" s="105"/>
      <c r="CC166" s="12"/>
      <c r="CD166" s="106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36"/>
      <c r="CV166" s="12"/>
      <c r="CW166" s="103"/>
      <c r="CX166" s="159">
        <v>7560.82</v>
      </c>
      <c r="CY166" s="159">
        <v>65.45</v>
      </c>
      <c r="CZ166" s="159">
        <v>1683</v>
      </c>
      <c r="DA166" s="159">
        <v>77.23</v>
      </c>
      <c r="DB166" s="163"/>
      <c r="DC166" s="163"/>
      <c r="DD166" s="163"/>
      <c r="DE166" s="163"/>
      <c r="DF166" s="119">
        <v>6.7100000000000007E-2</v>
      </c>
      <c r="DG166" s="128">
        <v>190.16</v>
      </c>
      <c r="DH166" s="128"/>
      <c r="DI166" s="128"/>
      <c r="DJ166" s="159"/>
      <c r="DK166" s="129" t="s">
        <v>421</v>
      </c>
      <c r="DL166" s="27"/>
      <c r="DM166" s="27"/>
      <c r="DN166" s="27"/>
      <c r="DO166" s="27"/>
      <c r="DP166" s="115"/>
      <c r="DQ166" s="115"/>
      <c r="DR166" s="115"/>
      <c r="DS166" s="115"/>
      <c r="DT166" s="119">
        <v>6.7100000000000007E-2</v>
      </c>
      <c r="DU166" s="128">
        <v>205.04</v>
      </c>
      <c r="DV166" s="116"/>
      <c r="DW166" s="116"/>
      <c r="DX166" s="36"/>
      <c r="DY166" s="129" t="s">
        <v>421</v>
      </c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  <c r="KI166" s="53"/>
      <c r="KJ166" s="53"/>
      <c r="KK166" s="53"/>
      <c r="KL166" s="53"/>
      <c r="KM166" s="53"/>
      <c r="KN166" s="53"/>
      <c r="KO166" s="53"/>
      <c r="KP166" s="53"/>
      <c r="KQ166" s="53"/>
      <c r="KR166" s="53"/>
      <c r="KS166" s="53"/>
      <c r="KT166" s="53"/>
      <c r="KU166" s="53"/>
      <c r="KV166" s="53"/>
      <c r="KW166" s="53"/>
      <c r="KX166" s="53"/>
      <c r="KY166" s="53"/>
      <c r="KZ166" s="53"/>
      <c r="LA166" s="53"/>
      <c r="LB166" s="53"/>
      <c r="LC166" s="53"/>
      <c r="LD166" s="53"/>
      <c r="LE166" s="53"/>
      <c r="LF166" s="53"/>
      <c r="LG166" s="53"/>
      <c r="LH166" s="53"/>
      <c r="LI166" s="53"/>
      <c r="LJ166" s="53"/>
      <c r="LK166" s="53"/>
      <c r="LL166" s="53"/>
      <c r="LM166" s="53"/>
      <c r="LN166" s="53"/>
      <c r="LO166" s="53"/>
      <c r="LP166" s="53"/>
      <c r="LQ166" s="53"/>
      <c r="LR166" s="53"/>
      <c r="LS166" s="53"/>
      <c r="LT166" s="53"/>
      <c r="LU166" s="53"/>
      <c r="LV166" s="53"/>
      <c r="LW166" s="53"/>
      <c r="LX166" s="53"/>
      <c r="LY166" s="53"/>
      <c r="LZ166" s="53"/>
      <c r="MA166" s="53"/>
      <c r="MB166" s="53"/>
      <c r="MC166" s="53"/>
      <c r="MD166" s="53"/>
      <c r="ME166" s="53"/>
      <c r="MF166" s="53"/>
      <c r="MG166" s="53"/>
      <c r="MH166" s="53"/>
      <c r="MI166" s="53"/>
      <c r="MJ166" s="53"/>
      <c r="MK166" s="53"/>
      <c r="ML166" s="53"/>
      <c r="MM166" s="53"/>
      <c r="MN166" s="53"/>
      <c r="MO166" s="53"/>
      <c r="MP166" s="53"/>
      <c r="MQ166" s="53"/>
      <c r="MR166" s="53"/>
    </row>
    <row r="167" spans="1:356" s="2" customFormat="1">
      <c r="A167" s="16" t="s">
        <v>10</v>
      </c>
      <c r="B167" s="24" t="s">
        <v>150</v>
      </c>
      <c r="C167" s="27">
        <v>6823.84</v>
      </c>
      <c r="D167" s="27">
        <v>7309.65</v>
      </c>
      <c r="E167" s="27"/>
      <c r="F167" s="27"/>
      <c r="G167" s="27"/>
      <c r="H167" s="27"/>
      <c r="I167" s="27"/>
      <c r="J167" s="27"/>
      <c r="K167" s="27">
        <f>C167*1.18</f>
        <v>8052.1311999999998</v>
      </c>
      <c r="L167" s="27">
        <f>D167*1.18</f>
        <v>8625.3869999999988</v>
      </c>
      <c r="M167" s="27"/>
      <c r="N167" s="27"/>
      <c r="O167" s="27"/>
      <c r="P167" s="27"/>
      <c r="Q167" s="27"/>
      <c r="R167" s="27"/>
      <c r="S167" s="109" t="s">
        <v>422</v>
      </c>
      <c r="T167" s="109"/>
      <c r="U167" s="159"/>
      <c r="V167" s="159"/>
      <c r="W167" s="159"/>
      <c r="X167" s="159"/>
      <c r="Y167" s="145"/>
      <c r="Z167" s="145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111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36"/>
      <c r="BA167" s="12"/>
      <c r="BB167" s="103"/>
      <c r="BC167" s="12"/>
      <c r="BD167" s="12"/>
      <c r="BE167" s="12"/>
      <c r="BF167" s="12"/>
      <c r="BG167" s="104"/>
      <c r="BH167" s="104"/>
      <c r="BI167" s="104"/>
      <c r="BJ167" s="104"/>
      <c r="BK167" s="105"/>
      <c r="BL167" s="105"/>
      <c r="BM167" s="105"/>
      <c r="BN167" s="105"/>
      <c r="BO167" s="12"/>
      <c r="BP167" s="12"/>
      <c r="BQ167" s="12"/>
      <c r="BR167" s="12"/>
      <c r="BS167" s="12"/>
      <c r="BT167" s="12"/>
      <c r="BU167" s="104"/>
      <c r="BV167" s="104"/>
      <c r="BW167" s="104"/>
      <c r="BX167" s="104"/>
      <c r="BY167" s="105"/>
      <c r="BZ167" s="105"/>
      <c r="CA167" s="105"/>
      <c r="CB167" s="105"/>
      <c r="CC167" s="12"/>
      <c r="CD167" s="106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36"/>
      <c r="CV167" s="12"/>
      <c r="CW167" s="103"/>
      <c r="CX167" s="159"/>
      <c r="CY167" s="159"/>
      <c r="CZ167" s="159"/>
      <c r="DA167" s="159"/>
      <c r="DB167" s="163"/>
      <c r="DC167" s="163"/>
      <c r="DD167" s="163"/>
      <c r="DE167" s="163"/>
      <c r="DF167" s="128"/>
      <c r="DG167" s="128"/>
      <c r="DH167" s="128"/>
      <c r="DI167" s="128"/>
      <c r="DJ167" s="159"/>
      <c r="DK167" s="129"/>
      <c r="DL167" s="27"/>
      <c r="DM167" s="27"/>
      <c r="DN167" s="27"/>
      <c r="DO167" s="27"/>
      <c r="DP167" s="115"/>
      <c r="DQ167" s="115"/>
      <c r="DR167" s="115"/>
      <c r="DS167" s="115"/>
      <c r="DT167" s="116"/>
      <c r="DU167" s="116"/>
      <c r="DV167" s="116"/>
      <c r="DW167" s="116"/>
      <c r="DX167" s="36"/>
      <c r="DY167" s="129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  <c r="IW167" s="53"/>
      <c r="IX167" s="53"/>
      <c r="IY167" s="53"/>
      <c r="IZ167" s="53"/>
      <c r="JA167" s="53"/>
      <c r="JB167" s="53"/>
      <c r="JC167" s="53"/>
      <c r="JD167" s="53"/>
      <c r="JE167" s="53"/>
      <c r="JF167" s="53"/>
      <c r="JG167" s="53"/>
      <c r="JH167" s="53"/>
      <c r="JI167" s="53"/>
      <c r="JJ167" s="53"/>
      <c r="JK167" s="53"/>
      <c r="JL167" s="53"/>
      <c r="JM167" s="53"/>
      <c r="JN167" s="53"/>
      <c r="JO167" s="53"/>
      <c r="JP167" s="53"/>
      <c r="JQ167" s="53"/>
      <c r="JR167" s="53"/>
      <c r="JS167" s="53"/>
      <c r="JT167" s="53"/>
      <c r="JU167" s="53"/>
      <c r="JV167" s="53"/>
      <c r="JW167" s="53"/>
      <c r="JX167" s="53"/>
      <c r="JY167" s="53"/>
      <c r="JZ167" s="53"/>
      <c r="KA167" s="53"/>
      <c r="KB167" s="53"/>
      <c r="KC167" s="53"/>
      <c r="KD167" s="53"/>
      <c r="KE167" s="53"/>
      <c r="KF167" s="53"/>
      <c r="KG167" s="53"/>
      <c r="KH167" s="53"/>
      <c r="KI167" s="53"/>
      <c r="KJ167" s="53"/>
      <c r="KK167" s="53"/>
      <c r="KL167" s="53"/>
      <c r="KM167" s="53"/>
      <c r="KN167" s="53"/>
      <c r="KO167" s="53"/>
      <c r="KP167" s="53"/>
      <c r="KQ167" s="53"/>
      <c r="KR167" s="53"/>
      <c r="KS167" s="53"/>
      <c r="KT167" s="53"/>
      <c r="KU167" s="53"/>
      <c r="KV167" s="53"/>
      <c r="KW167" s="53"/>
      <c r="KX167" s="53"/>
      <c r="KY167" s="53"/>
      <c r="KZ167" s="53"/>
      <c r="LA167" s="53"/>
      <c r="LB167" s="53"/>
      <c r="LC167" s="53"/>
      <c r="LD167" s="53"/>
      <c r="LE167" s="53"/>
      <c r="LF167" s="53"/>
      <c r="LG167" s="53"/>
      <c r="LH167" s="53"/>
      <c r="LI167" s="53"/>
      <c r="LJ167" s="53"/>
      <c r="LK167" s="53"/>
      <c r="LL167" s="53"/>
      <c r="LM167" s="53"/>
      <c r="LN167" s="53"/>
      <c r="LO167" s="53"/>
      <c r="LP167" s="53"/>
      <c r="LQ167" s="53"/>
      <c r="LR167" s="53"/>
      <c r="LS167" s="53"/>
      <c r="LT167" s="53"/>
      <c r="LU167" s="53"/>
      <c r="LV167" s="53"/>
      <c r="LW167" s="53"/>
      <c r="LX167" s="53"/>
      <c r="LY167" s="53"/>
      <c r="LZ167" s="53"/>
      <c r="MA167" s="53"/>
      <c r="MB167" s="53"/>
      <c r="MC167" s="53"/>
      <c r="MD167" s="53"/>
      <c r="ME167" s="53"/>
      <c r="MF167" s="53"/>
      <c r="MG167" s="53"/>
      <c r="MH167" s="53"/>
      <c r="MI167" s="53"/>
      <c r="MJ167" s="53"/>
      <c r="MK167" s="53"/>
      <c r="ML167" s="53"/>
      <c r="MM167" s="53"/>
      <c r="MN167" s="53"/>
      <c r="MO167" s="53"/>
      <c r="MP167" s="53"/>
      <c r="MQ167" s="53"/>
      <c r="MR167" s="53"/>
    </row>
    <row r="168" spans="1:356" s="2" customFormat="1" ht="18.75">
      <c r="A168" s="122" t="s">
        <v>121</v>
      </c>
      <c r="B168" s="2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109"/>
      <c r="T168" s="129"/>
      <c r="U168" s="27"/>
      <c r="V168" s="27"/>
      <c r="W168" s="27"/>
      <c r="X168" s="27"/>
      <c r="Y168" s="110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111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36"/>
      <c r="BA168" s="12"/>
      <c r="BB168" s="103"/>
      <c r="BC168" s="27"/>
      <c r="BD168" s="27"/>
      <c r="BE168" s="27"/>
      <c r="BF168" s="27"/>
      <c r="BG168" s="115"/>
      <c r="BH168" s="115"/>
      <c r="BI168" s="115"/>
      <c r="BJ168" s="115"/>
      <c r="BK168" s="116"/>
      <c r="BL168" s="116"/>
      <c r="BM168" s="116"/>
      <c r="BN168" s="116"/>
      <c r="BO168" s="27"/>
      <c r="BP168" s="27"/>
      <c r="BQ168" s="27"/>
      <c r="BR168" s="27"/>
      <c r="BS168" s="27"/>
      <c r="BT168" s="27"/>
      <c r="BU168" s="115"/>
      <c r="BV168" s="115"/>
      <c r="BW168" s="115"/>
      <c r="BX168" s="115"/>
      <c r="BY168" s="116"/>
      <c r="BZ168" s="116"/>
      <c r="CA168" s="116"/>
      <c r="CB168" s="116"/>
      <c r="CC168" s="27"/>
      <c r="CD168" s="118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36"/>
      <c r="CV168" s="12"/>
      <c r="CW168" s="103"/>
      <c r="CX168" s="27"/>
      <c r="CY168" s="27"/>
      <c r="CZ168" s="27"/>
      <c r="DA168" s="27"/>
      <c r="DB168" s="115"/>
      <c r="DC168" s="115"/>
      <c r="DD168" s="115"/>
      <c r="DE168" s="115"/>
      <c r="DF168" s="116"/>
      <c r="DG168" s="116"/>
      <c r="DH168" s="116"/>
      <c r="DI168" s="116"/>
      <c r="DJ168" s="27"/>
      <c r="DK168" s="106"/>
      <c r="DL168" s="27"/>
      <c r="DM168" s="27"/>
      <c r="DN168" s="27"/>
      <c r="DO168" s="27"/>
      <c r="DP168" s="115"/>
      <c r="DQ168" s="115"/>
      <c r="DR168" s="115"/>
      <c r="DS168" s="115"/>
      <c r="DT168" s="116"/>
      <c r="DU168" s="116"/>
      <c r="DV168" s="116"/>
      <c r="DW168" s="116"/>
      <c r="DX168" s="36"/>
      <c r="DY168" s="106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  <c r="KI168" s="53"/>
      <c r="KJ168" s="53"/>
      <c r="KK168" s="53"/>
      <c r="KL168" s="53"/>
      <c r="KM168" s="53"/>
      <c r="KN168" s="53"/>
      <c r="KO168" s="53"/>
      <c r="KP168" s="53"/>
      <c r="KQ168" s="53"/>
      <c r="KR168" s="53"/>
      <c r="KS168" s="53"/>
      <c r="KT168" s="53"/>
      <c r="KU168" s="53"/>
      <c r="KV168" s="53"/>
      <c r="KW168" s="53"/>
      <c r="KX168" s="53"/>
      <c r="KY168" s="53"/>
      <c r="KZ168" s="53"/>
      <c r="LA168" s="53"/>
      <c r="LB168" s="53"/>
      <c r="LC168" s="53"/>
      <c r="LD168" s="53"/>
      <c r="LE168" s="53"/>
      <c r="LF168" s="53"/>
      <c r="LG168" s="53"/>
      <c r="LH168" s="53"/>
      <c r="LI168" s="53"/>
      <c r="LJ168" s="53"/>
      <c r="LK168" s="53"/>
      <c r="LL168" s="53"/>
      <c r="LM168" s="53"/>
      <c r="LN168" s="53"/>
      <c r="LO168" s="53"/>
      <c r="LP168" s="53"/>
      <c r="LQ168" s="53"/>
      <c r="LR168" s="53"/>
      <c r="LS168" s="53"/>
      <c r="LT168" s="53"/>
      <c r="LU168" s="53"/>
      <c r="LV168" s="53"/>
      <c r="LW168" s="53"/>
      <c r="LX168" s="53"/>
      <c r="LY168" s="53"/>
      <c r="LZ168" s="53"/>
      <c r="MA168" s="53"/>
      <c r="MB168" s="53"/>
      <c r="MC168" s="53"/>
      <c r="MD168" s="53"/>
      <c r="ME168" s="53"/>
      <c r="MF168" s="53"/>
      <c r="MG168" s="53"/>
      <c r="MH168" s="53"/>
      <c r="MI168" s="53"/>
      <c r="MJ168" s="53"/>
      <c r="MK168" s="53"/>
      <c r="ML168" s="53"/>
      <c r="MM168" s="53"/>
      <c r="MN168" s="53"/>
      <c r="MO168" s="53"/>
      <c r="MP168" s="53"/>
      <c r="MQ168" s="53"/>
      <c r="MR168" s="53"/>
    </row>
    <row r="169" spans="1:356" s="2" customFormat="1">
      <c r="A169" s="16" t="s">
        <v>9</v>
      </c>
      <c r="B169" s="60" t="s">
        <v>150</v>
      </c>
      <c r="C169" s="27">
        <v>10647.3</v>
      </c>
      <c r="D169" s="27">
        <v>11283.4</v>
      </c>
      <c r="E169" s="27">
        <f>D169</f>
        <v>11283.4</v>
      </c>
      <c r="F169" s="27">
        <v>11831.07</v>
      </c>
      <c r="G169" s="27">
        <f>F169</f>
        <v>11831.07</v>
      </c>
      <c r="H169" s="27">
        <v>12393.52</v>
      </c>
      <c r="I169" s="27" t="s">
        <v>146</v>
      </c>
      <c r="J169" s="27" t="s">
        <v>146</v>
      </c>
      <c r="K169" s="27">
        <f t="shared" ref="K169:P169" si="77">C169*1.18</f>
        <v>12563.813999999998</v>
      </c>
      <c r="L169" s="27">
        <f t="shared" si="77"/>
        <v>13314.411999999998</v>
      </c>
      <c r="M169" s="27">
        <f t="shared" si="77"/>
        <v>13314.411999999998</v>
      </c>
      <c r="N169" s="27">
        <f t="shared" si="77"/>
        <v>13960.6626</v>
      </c>
      <c r="O169" s="27">
        <f t="shared" si="77"/>
        <v>13960.6626</v>
      </c>
      <c r="P169" s="27">
        <f t="shared" si="77"/>
        <v>14624.3536</v>
      </c>
      <c r="Q169" s="27" t="s">
        <v>146</v>
      </c>
      <c r="R169" s="27" t="s">
        <v>146</v>
      </c>
      <c r="S169" s="109" t="s">
        <v>423</v>
      </c>
      <c r="T169" s="129"/>
      <c r="U169" s="27">
        <v>2996</v>
      </c>
      <c r="V169" s="27">
        <v>3168</v>
      </c>
      <c r="W169" s="27">
        <f>U169</f>
        <v>2996</v>
      </c>
      <c r="X169" s="27">
        <f>V169</f>
        <v>3168</v>
      </c>
      <c r="Y169" s="110" t="str">
        <f>S169</f>
        <v>26.11.2015 №299</v>
      </c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111"/>
      <c r="AN169" s="27" t="s">
        <v>146</v>
      </c>
      <c r="AO169" s="27" t="s">
        <v>146</v>
      </c>
      <c r="AP169" s="27" t="s">
        <v>146</v>
      </c>
      <c r="AQ169" s="27" t="s">
        <v>146</v>
      </c>
      <c r="AR169" s="27" t="s">
        <v>146</v>
      </c>
      <c r="AS169" s="27" t="s">
        <v>146</v>
      </c>
      <c r="AT169" s="27" t="s">
        <v>146</v>
      </c>
      <c r="AU169" s="27" t="s">
        <v>146</v>
      </c>
      <c r="AV169" s="27" t="s">
        <v>146</v>
      </c>
      <c r="AW169" s="27" t="s">
        <v>146</v>
      </c>
      <c r="AX169" s="27" t="s">
        <v>146</v>
      </c>
      <c r="AY169" s="27" t="s">
        <v>146</v>
      </c>
      <c r="AZ169" s="110" t="str">
        <f>Y169</f>
        <v>26.11.2015 №299</v>
      </c>
      <c r="BA169" s="12"/>
      <c r="BB169" s="103"/>
      <c r="BC169" s="27" t="s">
        <v>146</v>
      </c>
      <c r="BD169" s="27" t="s">
        <v>146</v>
      </c>
      <c r="BE169" s="27" t="s">
        <v>146</v>
      </c>
      <c r="BF169" s="27" t="s">
        <v>146</v>
      </c>
      <c r="BG169" s="115"/>
      <c r="BH169" s="115"/>
      <c r="BI169" s="115"/>
      <c r="BJ169" s="115"/>
      <c r="BK169" s="116"/>
      <c r="BL169" s="116"/>
      <c r="BM169" s="116"/>
      <c r="BN169" s="116"/>
      <c r="BO169" s="36" t="s">
        <v>423</v>
      </c>
      <c r="BP169" s="157"/>
      <c r="BQ169" s="27" t="s">
        <v>146</v>
      </c>
      <c r="BR169" s="27" t="s">
        <v>146</v>
      </c>
      <c r="BS169" s="27" t="s">
        <v>146</v>
      </c>
      <c r="BT169" s="27" t="s">
        <v>146</v>
      </c>
      <c r="BU169" s="115"/>
      <c r="BV169" s="115"/>
      <c r="BW169" s="115"/>
      <c r="BX169" s="115"/>
      <c r="BY169" s="116"/>
      <c r="BZ169" s="116"/>
      <c r="CA169" s="116"/>
      <c r="CB169" s="116"/>
      <c r="CC169" s="36" t="s">
        <v>423</v>
      </c>
      <c r="CD169" s="117"/>
      <c r="CE169" s="27" t="s">
        <v>146</v>
      </c>
      <c r="CF169" s="27" t="s">
        <v>146</v>
      </c>
      <c r="CG169" s="27" t="s">
        <v>146</v>
      </c>
      <c r="CH169" s="27" t="s">
        <v>146</v>
      </c>
      <c r="CI169" s="27" t="s">
        <v>146</v>
      </c>
      <c r="CJ169" s="27" t="s">
        <v>146</v>
      </c>
      <c r="CK169" s="27" t="s">
        <v>146</v>
      </c>
      <c r="CL169" s="27" t="s">
        <v>146</v>
      </c>
      <c r="CM169" s="27" t="s">
        <v>146</v>
      </c>
      <c r="CN169" s="27" t="s">
        <v>146</v>
      </c>
      <c r="CO169" s="27" t="s">
        <v>146</v>
      </c>
      <c r="CP169" s="27" t="s">
        <v>146</v>
      </c>
      <c r="CQ169" s="27" t="s">
        <v>146</v>
      </c>
      <c r="CR169" s="27" t="s">
        <v>146</v>
      </c>
      <c r="CS169" s="27" t="s">
        <v>146</v>
      </c>
      <c r="CT169" s="27" t="s">
        <v>146</v>
      </c>
      <c r="CU169" s="36" t="s">
        <v>423</v>
      </c>
      <c r="CV169" s="12"/>
      <c r="CW169" s="103"/>
      <c r="CX169" s="27"/>
      <c r="CY169" s="27"/>
      <c r="CZ169" s="27"/>
      <c r="DA169" s="27"/>
      <c r="DB169" s="115"/>
      <c r="DC169" s="115"/>
      <c r="DD169" s="115"/>
      <c r="DE169" s="115"/>
      <c r="DF169" s="116"/>
      <c r="DG169" s="116"/>
      <c r="DH169" s="116"/>
      <c r="DI169" s="116"/>
      <c r="DJ169" s="27"/>
      <c r="DK169" s="106"/>
      <c r="DL169" s="27"/>
      <c r="DM169" s="27"/>
      <c r="DN169" s="27"/>
      <c r="DO169" s="27"/>
      <c r="DP169" s="115"/>
      <c r="DQ169" s="115"/>
      <c r="DR169" s="115"/>
      <c r="DS169" s="115"/>
      <c r="DT169" s="116"/>
      <c r="DU169" s="116"/>
      <c r="DV169" s="116"/>
      <c r="DW169" s="116"/>
      <c r="DX169" s="36"/>
      <c r="DY169" s="106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  <c r="IR169" s="53"/>
      <c r="IS169" s="53"/>
      <c r="IT169" s="53"/>
      <c r="IU169" s="53"/>
      <c r="IV169" s="53"/>
      <c r="IW169" s="53"/>
      <c r="IX169" s="53"/>
      <c r="IY169" s="53"/>
      <c r="IZ169" s="53"/>
      <c r="JA169" s="53"/>
      <c r="JB169" s="53"/>
      <c r="JC169" s="53"/>
      <c r="JD169" s="53"/>
      <c r="JE169" s="53"/>
      <c r="JF169" s="53"/>
      <c r="JG169" s="53"/>
      <c r="JH169" s="53"/>
      <c r="JI169" s="53"/>
      <c r="JJ169" s="53"/>
      <c r="JK169" s="53"/>
      <c r="JL169" s="53"/>
      <c r="JM169" s="53"/>
      <c r="JN169" s="53"/>
      <c r="JO169" s="53"/>
      <c r="JP169" s="53"/>
      <c r="JQ169" s="53"/>
      <c r="JR169" s="53"/>
      <c r="JS169" s="53"/>
      <c r="JT169" s="53"/>
      <c r="JU169" s="53"/>
      <c r="JV169" s="53"/>
      <c r="JW169" s="53"/>
      <c r="JX169" s="53"/>
      <c r="JY169" s="53"/>
      <c r="JZ169" s="53"/>
      <c r="KA169" s="53"/>
      <c r="KB169" s="53"/>
      <c r="KC169" s="53"/>
      <c r="KD169" s="53"/>
      <c r="KE169" s="53"/>
      <c r="KF169" s="53"/>
      <c r="KG169" s="53"/>
      <c r="KH169" s="53"/>
      <c r="KI169" s="53"/>
      <c r="KJ169" s="53"/>
      <c r="KK169" s="53"/>
      <c r="KL169" s="53"/>
      <c r="KM169" s="53"/>
      <c r="KN169" s="53"/>
      <c r="KO169" s="53"/>
      <c r="KP169" s="53"/>
      <c r="KQ169" s="53"/>
      <c r="KR169" s="53"/>
      <c r="KS169" s="53"/>
      <c r="KT169" s="53"/>
      <c r="KU169" s="53"/>
      <c r="KV169" s="53"/>
      <c r="KW169" s="53"/>
      <c r="KX169" s="53"/>
      <c r="KY169" s="53"/>
      <c r="KZ169" s="53"/>
      <c r="LA169" s="53"/>
      <c r="LB169" s="53"/>
      <c r="LC169" s="53"/>
      <c r="LD169" s="53"/>
      <c r="LE169" s="53"/>
      <c r="LF169" s="53"/>
      <c r="LG169" s="53"/>
      <c r="LH169" s="53"/>
      <c r="LI169" s="53"/>
      <c r="LJ169" s="53"/>
      <c r="LK169" s="53"/>
      <c r="LL169" s="53"/>
      <c r="LM169" s="53"/>
      <c r="LN169" s="53"/>
      <c r="LO169" s="53"/>
      <c r="LP169" s="53"/>
      <c r="LQ169" s="53"/>
      <c r="LR169" s="53"/>
      <c r="LS169" s="53"/>
      <c r="LT169" s="53"/>
      <c r="LU169" s="53"/>
      <c r="LV169" s="53"/>
      <c r="LW169" s="53"/>
      <c r="LX169" s="53"/>
      <c r="LY169" s="53"/>
      <c r="LZ169" s="53"/>
      <c r="MA169" s="53"/>
      <c r="MB169" s="53"/>
      <c r="MC169" s="53"/>
      <c r="MD169" s="53"/>
      <c r="ME169" s="53"/>
      <c r="MF169" s="53"/>
      <c r="MG169" s="53"/>
      <c r="MH169" s="53"/>
      <c r="MI169" s="53"/>
      <c r="MJ169" s="53"/>
      <c r="MK169" s="53"/>
      <c r="ML169" s="53"/>
      <c r="MM169" s="53"/>
      <c r="MN169" s="53"/>
      <c r="MO169" s="53"/>
      <c r="MP169" s="53"/>
      <c r="MQ169" s="53"/>
      <c r="MR169" s="53"/>
    </row>
    <row r="170" spans="1:356" s="2" customFormat="1">
      <c r="A170" s="16"/>
      <c r="B170" s="60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109"/>
      <c r="T170" s="129"/>
      <c r="U170" s="27"/>
      <c r="V170" s="27"/>
      <c r="W170" s="27"/>
      <c r="X170" s="27"/>
      <c r="Y170" s="110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111"/>
      <c r="AN170" s="27"/>
      <c r="AO170" s="27"/>
      <c r="AP170" s="27"/>
      <c r="AQ170" s="27"/>
      <c r="AR170" s="27"/>
      <c r="AS170" s="27"/>
      <c r="AT170" s="159">
        <v>47.2</v>
      </c>
      <c r="AU170" s="159">
        <v>49.56</v>
      </c>
      <c r="AV170" s="159">
        <f>AU170</f>
        <v>49.56</v>
      </c>
      <c r="AW170" s="159">
        <v>52.78</v>
      </c>
      <c r="AX170" s="159">
        <f>AW170</f>
        <v>52.78</v>
      </c>
      <c r="AY170" s="159">
        <v>55.94</v>
      </c>
      <c r="AZ170" s="110"/>
      <c r="BA170" s="169" t="s">
        <v>424</v>
      </c>
      <c r="BB170" s="103"/>
      <c r="BC170" s="159">
        <v>10647.3</v>
      </c>
      <c r="BD170" s="159">
        <v>199.33</v>
      </c>
      <c r="BE170" s="159">
        <v>1668</v>
      </c>
      <c r="BF170" s="159">
        <v>47.2</v>
      </c>
      <c r="BG170" s="163"/>
      <c r="BH170" s="163"/>
      <c r="BI170" s="163"/>
      <c r="BJ170" s="163"/>
      <c r="BK170" s="128"/>
      <c r="BL170" s="128"/>
      <c r="BM170" s="128"/>
      <c r="BN170" s="128"/>
      <c r="BO170" s="36"/>
      <c r="BP170" s="169" t="s">
        <v>424</v>
      </c>
      <c r="BQ170" s="159">
        <v>11283.4</v>
      </c>
      <c r="BR170" s="159">
        <v>210.26</v>
      </c>
      <c r="BS170" s="159">
        <v>1830</v>
      </c>
      <c r="BT170" s="159">
        <v>49.56</v>
      </c>
      <c r="BU170" s="163"/>
      <c r="BV170" s="163"/>
      <c r="BW170" s="163"/>
      <c r="BX170" s="163"/>
      <c r="BY170" s="128"/>
      <c r="BZ170" s="128"/>
      <c r="CA170" s="128"/>
      <c r="CB170" s="128"/>
      <c r="CC170" s="36"/>
      <c r="CD170" s="168" t="s">
        <v>424</v>
      </c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36"/>
      <c r="CV170" s="169" t="s">
        <v>424</v>
      </c>
      <c r="CW170" s="103"/>
      <c r="CX170" s="27"/>
      <c r="CY170" s="27"/>
      <c r="CZ170" s="27"/>
      <c r="DA170" s="27"/>
      <c r="DB170" s="115"/>
      <c r="DC170" s="115"/>
      <c r="DD170" s="115"/>
      <c r="DE170" s="115"/>
      <c r="DF170" s="116"/>
      <c r="DG170" s="116"/>
      <c r="DH170" s="116"/>
      <c r="DI170" s="116"/>
      <c r="DJ170" s="27"/>
      <c r="DK170" s="106"/>
      <c r="DL170" s="27"/>
      <c r="DM170" s="27"/>
      <c r="DN170" s="27"/>
      <c r="DO170" s="27"/>
      <c r="DP170" s="115"/>
      <c r="DQ170" s="115"/>
      <c r="DR170" s="115"/>
      <c r="DS170" s="115"/>
      <c r="DT170" s="116"/>
      <c r="DU170" s="116"/>
      <c r="DV170" s="116"/>
      <c r="DW170" s="116"/>
      <c r="DX170" s="36"/>
      <c r="DY170" s="106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  <c r="GO170" s="53"/>
      <c r="GP170" s="53"/>
      <c r="GQ170" s="53"/>
      <c r="GR170" s="53"/>
      <c r="GS170" s="53"/>
      <c r="GT170" s="53"/>
      <c r="GU170" s="53"/>
      <c r="GV170" s="53"/>
      <c r="GW170" s="53"/>
      <c r="GX170" s="53"/>
      <c r="GY170" s="53"/>
      <c r="GZ170" s="53"/>
      <c r="HA170" s="53"/>
      <c r="HB170" s="53"/>
      <c r="HC170" s="53"/>
      <c r="HD170" s="53"/>
      <c r="HE170" s="53"/>
      <c r="HF170" s="53"/>
      <c r="HG170" s="53"/>
      <c r="HH170" s="53"/>
      <c r="HI170" s="53"/>
      <c r="HJ170" s="53"/>
      <c r="HK170" s="53"/>
      <c r="HL170" s="53"/>
      <c r="HM170" s="53"/>
      <c r="HN170" s="53"/>
      <c r="HO170" s="53"/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  <c r="IF170" s="53"/>
      <c r="IG170" s="53"/>
      <c r="IH170" s="53"/>
      <c r="II170" s="53"/>
      <c r="IJ170" s="53"/>
      <c r="IK170" s="53"/>
      <c r="IL170" s="53"/>
      <c r="IM170" s="53"/>
      <c r="IN170" s="53"/>
      <c r="IO170" s="53"/>
      <c r="IP170" s="53"/>
      <c r="IQ170" s="53"/>
      <c r="IR170" s="53"/>
      <c r="IS170" s="53"/>
      <c r="IT170" s="53"/>
      <c r="IU170" s="53"/>
      <c r="IV170" s="53"/>
      <c r="IW170" s="53"/>
      <c r="IX170" s="53"/>
      <c r="IY170" s="53"/>
      <c r="IZ170" s="53"/>
      <c r="JA170" s="53"/>
      <c r="JB170" s="53"/>
      <c r="JC170" s="53"/>
      <c r="JD170" s="53"/>
      <c r="JE170" s="53"/>
      <c r="JF170" s="53"/>
      <c r="JG170" s="53"/>
      <c r="JH170" s="53"/>
      <c r="JI170" s="53"/>
      <c r="JJ170" s="53"/>
      <c r="JK170" s="53"/>
      <c r="JL170" s="53"/>
      <c r="JM170" s="53"/>
      <c r="JN170" s="53"/>
      <c r="JO170" s="53"/>
      <c r="JP170" s="53"/>
      <c r="JQ170" s="53"/>
      <c r="JR170" s="53"/>
      <c r="JS170" s="53"/>
      <c r="JT170" s="53"/>
      <c r="JU170" s="53"/>
      <c r="JV170" s="53"/>
      <c r="JW170" s="53"/>
      <c r="JX170" s="53"/>
      <c r="JY170" s="53"/>
      <c r="JZ170" s="53"/>
      <c r="KA170" s="53"/>
      <c r="KB170" s="53"/>
      <c r="KC170" s="53"/>
      <c r="KD170" s="53"/>
      <c r="KE170" s="53"/>
      <c r="KF170" s="53"/>
      <c r="KG170" s="53"/>
      <c r="KH170" s="53"/>
      <c r="KI170" s="53"/>
      <c r="KJ170" s="53"/>
      <c r="KK170" s="53"/>
      <c r="KL170" s="53"/>
      <c r="KM170" s="53"/>
      <c r="KN170" s="53"/>
      <c r="KO170" s="53"/>
      <c r="KP170" s="53"/>
      <c r="KQ170" s="53"/>
      <c r="KR170" s="53"/>
      <c r="KS170" s="53"/>
      <c r="KT170" s="53"/>
      <c r="KU170" s="53"/>
      <c r="KV170" s="53"/>
      <c r="KW170" s="53"/>
      <c r="KX170" s="53"/>
      <c r="KY170" s="53"/>
      <c r="KZ170" s="53"/>
      <c r="LA170" s="53"/>
      <c r="LB170" s="53"/>
      <c r="LC170" s="53"/>
      <c r="LD170" s="53"/>
      <c r="LE170" s="53"/>
      <c r="LF170" s="53"/>
      <c r="LG170" s="53"/>
      <c r="LH170" s="53"/>
      <c r="LI170" s="53"/>
      <c r="LJ170" s="53"/>
      <c r="LK170" s="53"/>
      <c r="LL170" s="53"/>
      <c r="LM170" s="53"/>
      <c r="LN170" s="53"/>
      <c r="LO170" s="53"/>
      <c r="LP170" s="53"/>
      <c r="LQ170" s="53"/>
      <c r="LR170" s="53"/>
      <c r="LS170" s="53"/>
      <c r="LT170" s="53"/>
      <c r="LU170" s="53"/>
      <c r="LV170" s="53"/>
      <c r="LW170" s="53"/>
      <c r="LX170" s="53"/>
      <c r="LY170" s="53"/>
      <c r="LZ170" s="53"/>
      <c r="MA170" s="53"/>
      <c r="MB170" s="53"/>
      <c r="MC170" s="53"/>
      <c r="MD170" s="53"/>
      <c r="ME170" s="53"/>
      <c r="MF170" s="53"/>
      <c r="MG170" s="53"/>
      <c r="MH170" s="53"/>
      <c r="MI170" s="53"/>
      <c r="MJ170" s="53"/>
      <c r="MK170" s="53"/>
      <c r="ML170" s="53"/>
      <c r="MM170" s="53"/>
      <c r="MN170" s="53"/>
      <c r="MO170" s="53"/>
      <c r="MP170" s="53"/>
      <c r="MQ170" s="53"/>
      <c r="MR170" s="53"/>
    </row>
    <row r="171" spans="1:356" s="2" customFormat="1" ht="18.75">
      <c r="A171" s="122" t="s">
        <v>122</v>
      </c>
      <c r="B171" s="2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109"/>
      <c r="T171" s="129"/>
      <c r="U171" s="27"/>
      <c r="V171" s="27"/>
      <c r="W171" s="27"/>
      <c r="X171" s="27"/>
      <c r="Y171" s="110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111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36"/>
      <c r="BA171" s="12"/>
      <c r="BB171" s="103"/>
      <c r="BC171" s="27"/>
      <c r="BD171" s="27"/>
      <c r="BE171" s="27"/>
      <c r="BF171" s="27"/>
      <c r="BG171" s="115"/>
      <c r="BH171" s="115"/>
      <c r="BI171" s="115"/>
      <c r="BJ171" s="115"/>
      <c r="BK171" s="116"/>
      <c r="BL171" s="116"/>
      <c r="BM171" s="116"/>
      <c r="BN171" s="116"/>
      <c r="BO171" s="27"/>
      <c r="BP171" s="27"/>
      <c r="BQ171" s="27"/>
      <c r="BR171" s="27"/>
      <c r="BS171" s="27"/>
      <c r="BT171" s="27"/>
      <c r="BU171" s="115"/>
      <c r="BV171" s="115"/>
      <c r="BW171" s="115"/>
      <c r="BX171" s="115"/>
      <c r="BY171" s="116"/>
      <c r="BZ171" s="116"/>
      <c r="CA171" s="116"/>
      <c r="CB171" s="116"/>
      <c r="CC171" s="27"/>
      <c r="CD171" s="118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36"/>
      <c r="CV171" s="12"/>
      <c r="CW171" s="103"/>
      <c r="CX171" s="27"/>
      <c r="CY171" s="27"/>
      <c r="CZ171" s="27"/>
      <c r="DA171" s="27"/>
      <c r="DB171" s="115"/>
      <c r="DC171" s="115"/>
      <c r="DD171" s="115"/>
      <c r="DE171" s="115"/>
      <c r="DF171" s="116"/>
      <c r="DG171" s="116"/>
      <c r="DH171" s="116"/>
      <c r="DI171" s="116"/>
      <c r="DJ171" s="27"/>
      <c r="DK171" s="106"/>
      <c r="DL171" s="27"/>
      <c r="DM171" s="27"/>
      <c r="DN171" s="27"/>
      <c r="DO171" s="27"/>
      <c r="DP171" s="115"/>
      <c r="DQ171" s="115"/>
      <c r="DR171" s="115"/>
      <c r="DS171" s="115"/>
      <c r="DT171" s="116"/>
      <c r="DU171" s="116"/>
      <c r="DV171" s="116"/>
      <c r="DW171" s="116"/>
      <c r="DX171" s="36"/>
      <c r="DY171" s="106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  <c r="IW171" s="53"/>
      <c r="IX171" s="53"/>
      <c r="IY171" s="53"/>
      <c r="IZ171" s="53"/>
      <c r="JA171" s="53"/>
      <c r="JB171" s="53"/>
      <c r="JC171" s="53"/>
      <c r="JD171" s="53"/>
      <c r="JE171" s="53"/>
      <c r="JF171" s="53"/>
      <c r="JG171" s="53"/>
      <c r="JH171" s="53"/>
      <c r="JI171" s="53"/>
      <c r="JJ171" s="53"/>
      <c r="JK171" s="53"/>
      <c r="JL171" s="53"/>
      <c r="JM171" s="53"/>
      <c r="JN171" s="53"/>
      <c r="JO171" s="53"/>
      <c r="JP171" s="53"/>
      <c r="JQ171" s="53"/>
      <c r="JR171" s="53"/>
      <c r="JS171" s="53"/>
      <c r="JT171" s="53"/>
      <c r="JU171" s="53"/>
      <c r="JV171" s="53"/>
      <c r="JW171" s="53"/>
      <c r="JX171" s="53"/>
      <c r="JY171" s="53"/>
      <c r="JZ171" s="53"/>
      <c r="KA171" s="53"/>
      <c r="KB171" s="53"/>
      <c r="KC171" s="53"/>
      <c r="KD171" s="53"/>
      <c r="KE171" s="53"/>
      <c r="KF171" s="53"/>
      <c r="KG171" s="53"/>
      <c r="KH171" s="53"/>
      <c r="KI171" s="53"/>
      <c r="KJ171" s="53"/>
      <c r="KK171" s="53"/>
      <c r="KL171" s="53"/>
      <c r="KM171" s="53"/>
      <c r="KN171" s="53"/>
      <c r="KO171" s="53"/>
      <c r="KP171" s="53"/>
      <c r="KQ171" s="53"/>
      <c r="KR171" s="53"/>
      <c r="KS171" s="53"/>
      <c r="KT171" s="53"/>
      <c r="KU171" s="53"/>
      <c r="KV171" s="53"/>
      <c r="KW171" s="53"/>
      <c r="KX171" s="53"/>
      <c r="KY171" s="53"/>
      <c r="KZ171" s="53"/>
      <c r="LA171" s="53"/>
      <c r="LB171" s="53"/>
      <c r="LC171" s="53"/>
      <c r="LD171" s="53"/>
      <c r="LE171" s="53"/>
      <c r="LF171" s="53"/>
      <c r="LG171" s="53"/>
      <c r="LH171" s="53"/>
      <c r="LI171" s="53"/>
      <c r="LJ171" s="53"/>
      <c r="LK171" s="53"/>
      <c r="LL171" s="53"/>
      <c r="LM171" s="53"/>
      <c r="LN171" s="53"/>
      <c r="LO171" s="53"/>
      <c r="LP171" s="53"/>
      <c r="LQ171" s="53"/>
      <c r="LR171" s="53"/>
      <c r="LS171" s="53"/>
      <c r="LT171" s="53"/>
      <c r="LU171" s="53"/>
      <c r="LV171" s="53"/>
      <c r="LW171" s="53"/>
      <c r="LX171" s="53"/>
      <c r="LY171" s="53"/>
      <c r="LZ171" s="53"/>
      <c r="MA171" s="53"/>
      <c r="MB171" s="53"/>
      <c r="MC171" s="53"/>
      <c r="MD171" s="53"/>
      <c r="ME171" s="53"/>
      <c r="MF171" s="53"/>
      <c r="MG171" s="53"/>
      <c r="MH171" s="53"/>
      <c r="MI171" s="53"/>
      <c r="MJ171" s="53"/>
      <c r="MK171" s="53"/>
      <c r="ML171" s="53"/>
      <c r="MM171" s="53"/>
      <c r="MN171" s="53"/>
      <c r="MO171" s="53"/>
      <c r="MP171" s="53"/>
      <c r="MQ171" s="53"/>
      <c r="MR171" s="53"/>
    </row>
    <row r="172" spans="1:356" s="2" customFormat="1" ht="45">
      <c r="A172" s="16" t="s">
        <v>9</v>
      </c>
      <c r="B172" s="60" t="s">
        <v>150</v>
      </c>
      <c r="C172" s="27">
        <f>C169</f>
        <v>10647.3</v>
      </c>
      <c r="D172" s="27">
        <f t="shared" ref="D172:S172" si="78">D169</f>
        <v>11283.4</v>
      </c>
      <c r="E172" s="27">
        <f t="shared" si="78"/>
        <v>11283.4</v>
      </c>
      <c r="F172" s="27">
        <f t="shared" si="78"/>
        <v>11831.07</v>
      </c>
      <c r="G172" s="27">
        <f t="shared" si="78"/>
        <v>11831.07</v>
      </c>
      <c r="H172" s="27">
        <f t="shared" si="78"/>
        <v>12393.52</v>
      </c>
      <c r="I172" s="27" t="str">
        <f t="shared" si="78"/>
        <v>-</v>
      </c>
      <c r="J172" s="27" t="str">
        <f t="shared" si="78"/>
        <v>-</v>
      </c>
      <c r="K172" s="27">
        <f t="shared" si="78"/>
        <v>12563.813999999998</v>
      </c>
      <c r="L172" s="27">
        <f t="shared" si="78"/>
        <v>13314.411999999998</v>
      </c>
      <c r="M172" s="27">
        <f t="shared" si="78"/>
        <v>13314.411999999998</v>
      </c>
      <c r="N172" s="27">
        <f t="shared" si="78"/>
        <v>13960.6626</v>
      </c>
      <c r="O172" s="27">
        <f t="shared" si="78"/>
        <v>13960.6626</v>
      </c>
      <c r="P172" s="27">
        <f t="shared" si="78"/>
        <v>14624.3536</v>
      </c>
      <c r="Q172" s="27" t="str">
        <f t="shared" si="78"/>
        <v>-</v>
      </c>
      <c r="R172" s="27" t="str">
        <f t="shared" si="78"/>
        <v>-</v>
      </c>
      <c r="S172" s="110" t="str">
        <f t="shared" si="78"/>
        <v>26.11.2015 №299</v>
      </c>
      <c r="T172" s="129"/>
      <c r="U172" s="27">
        <v>1700</v>
      </c>
      <c r="V172" s="27">
        <v>1830</v>
      </c>
      <c r="W172" s="27">
        <f>U172</f>
        <v>1700</v>
      </c>
      <c r="X172" s="27">
        <f>V172</f>
        <v>1830</v>
      </c>
      <c r="Y172" s="110" t="str">
        <f>S172</f>
        <v>26.11.2015 №299</v>
      </c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111"/>
      <c r="AN172" s="27">
        <v>199.33</v>
      </c>
      <c r="AO172" s="27">
        <v>210.26</v>
      </c>
      <c r="AP172" s="27">
        <f>AO172</f>
        <v>210.26</v>
      </c>
      <c r="AQ172" s="27">
        <v>218.51</v>
      </c>
      <c r="AR172" s="27">
        <f>AQ172</f>
        <v>218.51</v>
      </c>
      <c r="AS172" s="27">
        <v>229.84</v>
      </c>
      <c r="AT172" s="27">
        <v>40</v>
      </c>
      <c r="AU172" s="27">
        <v>42</v>
      </c>
      <c r="AV172" s="27">
        <f>AU172</f>
        <v>42</v>
      </c>
      <c r="AW172" s="27">
        <v>44.73</v>
      </c>
      <c r="AX172" s="27">
        <f>AW172</f>
        <v>44.73</v>
      </c>
      <c r="AY172" s="27">
        <v>47.41</v>
      </c>
      <c r="AZ172" s="110" t="str">
        <f>Y172</f>
        <v>26.11.2015 №299</v>
      </c>
      <c r="BA172" s="12"/>
      <c r="BB172" s="103"/>
      <c r="BC172" s="27">
        <v>10805.37</v>
      </c>
      <c r="BD172" s="27">
        <v>199.33</v>
      </c>
      <c r="BE172" s="27">
        <v>1700</v>
      </c>
      <c r="BF172" s="27">
        <v>40</v>
      </c>
      <c r="BG172" s="115"/>
      <c r="BH172" s="115"/>
      <c r="BI172" s="115"/>
      <c r="BJ172" s="115"/>
      <c r="BK172" s="116"/>
      <c r="BL172" s="116"/>
      <c r="BM172" s="116"/>
      <c r="BN172" s="116"/>
      <c r="BO172" s="110" t="s">
        <v>423</v>
      </c>
      <c r="BP172" s="117" t="s">
        <v>425</v>
      </c>
      <c r="BQ172" s="27">
        <v>11127.55</v>
      </c>
      <c r="BR172" s="27">
        <v>210.26</v>
      </c>
      <c r="BS172" s="27">
        <v>1830</v>
      </c>
      <c r="BT172" s="27">
        <v>42</v>
      </c>
      <c r="BU172" s="115"/>
      <c r="BV172" s="115"/>
      <c r="BW172" s="115"/>
      <c r="BX172" s="115"/>
      <c r="BY172" s="116"/>
      <c r="BZ172" s="116"/>
      <c r="CA172" s="116"/>
      <c r="CB172" s="116"/>
      <c r="CC172" s="110" t="s">
        <v>423</v>
      </c>
      <c r="CD172" s="117" t="s">
        <v>425</v>
      </c>
      <c r="CE172" s="27">
        <v>11283.4</v>
      </c>
      <c r="CF172" s="27">
        <v>210.26</v>
      </c>
      <c r="CG172" s="27" t="s">
        <v>146</v>
      </c>
      <c r="CH172" s="27">
        <v>42</v>
      </c>
      <c r="CI172" s="27">
        <v>11831.07</v>
      </c>
      <c r="CJ172" s="27">
        <v>218.51</v>
      </c>
      <c r="CK172" s="27" t="s">
        <v>146</v>
      </c>
      <c r="CL172" s="27">
        <v>44.73</v>
      </c>
      <c r="CM172" s="27">
        <v>11831.07</v>
      </c>
      <c r="CN172" s="27">
        <v>218.51</v>
      </c>
      <c r="CO172" s="27" t="s">
        <v>146</v>
      </c>
      <c r="CP172" s="27">
        <v>44.73</v>
      </c>
      <c r="CQ172" s="27">
        <v>12393.52</v>
      </c>
      <c r="CR172" s="27">
        <v>229.84</v>
      </c>
      <c r="CS172" s="27" t="s">
        <v>146</v>
      </c>
      <c r="CT172" s="27">
        <v>47.41</v>
      </c>
      <c r="CU172" s="110" t="str">
        <f>AZ172</f>
        <v>26.11.2015 №299</v>
      </c>
      <c r="CV172" s="12"/>
      <c r="CW172" s="103"/>
      <c r="CX172" s="27">
        <v>10647.3</v>
      </c>
      <c r="CY172" s="27">
        <v>199.33</v>
      </c>
      <c r="CZ172" s="27">
        <v>1668</v>
      </c>
      <c r="DA172" s="27">
        <v>40</v>
      </c>
      <c r="DB172" s="115"/>
      <c r="DC172" s="115"/>
      <c r="DD172" s="115"/>
      <c r="DE172" s="115"/>
      <c r="DF172" s="116"/>
      <c r="DG172" s="116"/>
      <c r="DH172" s="116"/>
      <c r="DI172" s="116"/>
      <c r="DJ172" s="27"/>
      <c r="DK172" s="106"/>
      <c r="DL172" s="27">
        <v>11283.4</v>
      </c>
      <c r="DM172" s="27">
        <v>210.26</v>
      </c>
      <c r="DN172" s="27">
        <v>1830</v>
      </c>
      <c r="DO172" s="27">
        <v>42</v>
      </c>
      <c r="DP172" s="115"/>
      <c r="DQ172" s="115"/>
      <c r="DR172" s="115"/>
      <c r="DS172" s="115"/>
      <c r="DT172" s="116"/>
      <c r="DU172" s="116"/>
      <c r="DV172" s="116"/>
      <c r="DW172" s="116"/>
      <c r="DX172" s="36" t="s">
        <v>426</v>
      </c>
      <c r="DY172" s="106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  <c r="IU172" s="53"/>
      <c r="IV172" s="53"/>
      <c r="IW172" s="53"/>
      <c r="IX172" s="53"/>
      <c r="IY172" s="53"/>
      <c r="IZ172" s="53"/>
      <c r="JA172" s="53"/>
      <c r="JB172" s="53"/>
      <c r="JC172" s="53"/>
      <c r="JD172" s="53"/>
      <c r="JE172" s="53"/>
      <c r="JF172" s="53"/>
      <c r="JG172" s="53"/>
      <c r="JH172" s="53"/>
      <c r="JI172" s="53"/>
      <c r="JJ172" s="53"/>
      <c r="JK172" s="53"/>
      <c r="JL172" s="53"/>
      <c r="JM172" s="53"/>
      <c r="JN172" s="53"/>
      <c r="JO172" s="53"/>
      <c r="JP172" s="53"/>
      <c r="JQ172" s="53"/>
      <c r="JR172" s="53"/>
      <c r="JS172" s="53"/>
      <c r="JT172" s="53"/>
      <c r="JU172" s="53"/>
      <c r="JV172" s="53"/>
      <c r="JW172" s="53"/>
      <c r="JX172" s="53"/>
      <c r="JY172" s="53"/>
      <c r="JZ172" s="53"/>
      <c r="KA172" s="53"/>
      <c r="KB172" s="53"/>
      <c r="KC172" s="53"/>
      <c r="KD172" s="53"/>
      <c r="KE172" s="53"/>
      <c r="KF172" s="53"/>
      <c r="KG172" s="53"/>
      <c r="KH172" s="53"/>
      <c r="KI172" s="53"/>
      <c r="KJ172" s="53"/>
      <c r="KK172" s="53"/>
      <c r="KL172" s="53"/>
      <c r="KM172" s="53"/>
      <c r="KN172" s="53"/>
      <c r="KO172" s="53"/>
      <c r="KP172" s="53"/>
      <c r="KQ172" s="53"/>
      <c r="KR172" s="53"/>
      <c r="KS172" s="53"/>
      <c r="KT172" s="53"/>
      <c r="KU172" s="53"/>
      <c r="KV172" s="53"/>
      <c r="KW172" s="53"/>
      <c r="KX172" s="53"/>
      <c r="KY172" s="53"/>
      <c r="KZ172" s="53"/>
      <c r="LA172" s="53"/>
      <c r="LB172" s="53"/>
      <c r="LC172" s="53"/>
      <c r="LD172" s="53"/>
      <c r="LE172" s="53"/>
      <c r="LF172" s="53"/>
      <c r="LG172" s="53"/>
      <c r="LH172" s="53"/>
      <c r="LI172" s="53"/>
      <c r="LJ172" s="53"/>
      <c r="LK172" s="53"/>
      <c r="LL172" s="53"/>
      <c r="LM172" s="53"/>
      <c r="LN172" s="53"/>
      <c r="LO172" s="53"/>
      <c r="LP172" s="53"/>
      <c r="LQ172" s="53"/>
      <c r="LR172" s="53"/>
      <c r="LS172" s="53"/>
      <c r="LT172" s="53"/>
      <c r="LU172" s="53"/>
      <c r="LV172" s="53"/>
      <c r="LW172" s="53"/>
      <c r="LX172" s="53"/>
      <c r="LY172" s="53"/>
      <c r="LZ172" s="53"/>
      <c r="MA172" s="53"/>
      <c r="MB172" s="53"/>
      <c r="MC172" s="53"/>
      <c r="MD172" s="53"/>
      <c r="ME172" s="53"/>
      <c r="MF172" s="53"/>
      <c r="MG172" s="53"/>
      <c r="MH172" s="53"/>
      <c r="MI172" s="53"/>
      <c r="MJ172" s="53"/>
      <c r="MK172" s="53"/>
      <c r="ML172" s="53"/>
      <c r="MM172" s="53"/>
      <c r="MN172" s="53"/>
      <c r="MO172" s="53"/>
      <c r="MP172" s="53"/>
      <c r="MQ172" s="53"/>
      <c r="MR172" s="53"/>
    </row>
    <row r="173" spans="1:356" s="2" customFormat="1">
      <c r="A173" s="16"/>
      <c r="B173" s="60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110"/>
      <c r="T173" s="129"/>
      <c r="U173" s="145">
        <v>1700</v>
      </c>
      <c r="V173" s="145">
        <v>1830</v>
      </c>
      <c r="W173" s="145">
        <v>1668</v>
      </c>
      <c r="X173" s="145">
        <v>1830</v>
      </c>
      <c r="Y173" s="145"/>
      <c r="Z173" s="145" t="s">
        <v>427</v>
      </c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111"/>
      <c r="AN173" s="27"/>
      <c r="AO173" s="27"/>
      <c r="AP173" s="27"/>
      <c r="AQ173" s="27"/>
      <c r="AR173" s="27"/>
      <c r="AS173" s="27"/>
      <c r="AT173" s="159">
        <f>AT170</f>
        <v>47.2</v>
      </c>
      <c r="AU173" s="159">
        <f t="shared" ref="AU173:BA173" si="79">AU170</f>
        <v>49.56</v>
      </c>
      <c r="AV173" s="159">
        <f t="shared" si="79"/>
        <v>49.56</v>
      </c>
      <c r="AW173" s="159">
        <f t="shared" si="79"/>
        <v>52.78</v>
      </c>
      <c r="AX173" s="159">
        <f t="shared" si="79"/>
        <v>52.78</v>
      </c>
      <c r="AY173" s="159">
        <f t="shared" si="79"/>
        <v>55.94</v>
      </c>
      <c r="AZ173" s="159"/>
      <c r="BA173" s="145" t="str">
        <f t="shared" si="79"/>
        <v>29.12.2015 № 504</v>
      </c>
      <c r="BB173" s="103"/>
      <c r="BC173" s="27"/>
      <c r="BD173" s="27"/>
      <c r="BE173" s="145">
        <v>1668</v>
      </c>
      <c r="BF173" s="145">
        <v>40</v>
      </c>
      <c r="BG173" s="148"/>
      <c r="BH173" s="148"/>
      <c r="BI173" s="148"/>
      <c r="BJ173" s="148"/>
      <c r="BK173" s="149"/>
      <c r="BL173" s="149"/>
      <c r="BM173" s="149"/>
      <c r="BN173" s="149"/>
      <c r="BO173" s="110"/>
      <c r="BP173" s="169" t="s">
        <v>427</v>
      </c>
      <c r="BQ173" s="145"/>
      <c r="BR173" s="145"/>
      <c r="BS173" s="145">
        <v>1830</v>
      </c>
      <c r="BT173" s="145">
        <v>42</v>
      </c>
      <c r="BU173" s="148"/>
      <c r="BV173" s="148"/>
      <c r="BW173" s="148"/>
      <c r="BX173" s="148"/>
      <c r="BY173" s="149"/>
      <c r="BZ173" s="149"/>
      <c r="CA173" s="149"/>
      <c r="CB173" s="149"/>
      <c r="CC173" s="110"/>
      <c r="CD173" s="168" t="s">
        <v>427</v>
      </c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110"/>
      <c r="CV173" s="169" t="s">
        <v>427</v>
      </c>
      <c r="CW173" s="103"/>
      <c r="CX173" s="27"/>
      <c r="CY173" s="27"/>
      <c r="CZ173" s="159">
        <v>1668</v>
      </c>
      <c r="DA173" s="159">
        <v>47.2</v>
      </c>
      <c r="DB173" s="163"/>
      <c r="DC173" s="163"/>
      <c r="DD173" s="163"/>
      <c r="DE173" s="163"/>
      <c r="DF173" s="128"/>
      <c r="DG173" s="128"/>
      <c r="DH173" s="128"/>
      <c r="DI173" s="128"/>
      <c r="DJ173" s="159"/>
      <c r="DK173" s="168" t="s">
        <v>428</v>
      </c>
      <c r="DL173" s="159"/>
      <c r="DM173" s="159"/>
      <c r="DN173" s="159">
        <v>1830</v>
      </c>
      <c r="DO173" s="159">
        <v>49.56</v>
      </c>
      <c r="DP173" s="163"/>
      <c r="DQ173" s="163"/>
      <c r="DR173" s="163"/>
      <c r="DS173" s="163"/>
      <c r="DT173" s="128"/>
      <c r="DU173" s="128"/>
      <c r="DV173" s="128"/>
      <c r="DW173" s="128"/>
      <c r="DX173" s="169"/>
      <c r="DY173" s="168" t="s">
        <v>428</v>
      </c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  <c r="GO173" s="53"/>
      <c r="GP173" s="53"/>
      <c r="GQ173" s="53"/>
      <c r="GR173" s="53"/>
      <c r="GS173" s="53"/>
      <c r="GT173" s="53"/>
      <c r="GU173" s="53"/>
      <c r="GV173" s="53"/>
      <c r="GW173" s="53"/>
      <c r="GX173" s="53"/>
      <c r="GY173" s="53"/>
      <c r="GZ173" s="53"/>
      <c r="HA173" s="53"/>
      <c r="HB173" s="53"/>
      <c r="HC173" s="53"/>
      <c r="HD173" s="53"/>
      <c r="HE173" s="53"/>
      <c r="HF173" s="53"/>
      <c r="HG173" s="53"/>
      <c r="HH173" s="53"/>
      <c r="HI173" s="53"/>
      <c r="HJ173" s="53"/>
      <c r="HK173" s="53"/>
      <c r="HL173" s="53"/>
      <c r="HM173" s="53"/>
      <c r="HN173" s="53"/>
      <c r="HO173" s="53"/>
      <c r="HP173" s="53"/>
      <c r="HQ173" s="53"/>
      <c r="HR173" s="53"/>
      <c r="HS173" s="53"/>
      <c r="HT173" s="53"/>
      <c r="HU173" s="53"/>
      <c r="HV173" s="53"/>
      <c r="HW173" s="53"/>
      <c r="HX173" s="53"/>
      <c r="HY173" s="53"/>
      <c r="HZ173" s="53"/>
      <c r="IA173" s="53"/>
      <c r="IB173" s="53"/>
      <c r="IC173" s="53"/>
      <c r="ID173" s="53"/>
      <c r="IE173" s="53"/>
      <c r="IF173" s="53"/>
      <c r="IG173" s="53"/>
      <c r="IH173" s="53"/>
      <c r="II173" s="53"/>
      <c r="IJ173" s="53"/>
      <c r="IK173" s="53"/>
      <c r="IL173" s="53"/>
      <c r="IM173" s="53"/>
      <c r="IN173" s="53"/>
      <c r="IO173" s="53"/>
      <c r="IP173" s="53"/>
      <c r="IQ173" s="53"/>
      <c r="IR173" s="53"/>
      <c r="IS173" s="53"/>
      <c r="IT173" s="53"/>
      <c r="IU173" s="53"/>
      <c r="IV173" s="53"/>
      <c r="IW173" s="53"/>
      <c r="IX173" s="53"/>
      <c r="IY173" s="53"/>
      <c r="IZ173" s="53"/>
      <c r="JA173" s="53"/>
      <c r="JB173" s="53"/>
      <c r="JC173" s="53"/>
      <c r="JD173" s="53"/>
      <c r="JE173" s="53"/>
      <c r="JF173" s="53"/>
      <c r="JG173" s="53"/>
      <c r="JH173" s="53"/>
      <c r="JI173" s="53"/>
      <c r="JJ173" s="53"/>
      <c r="JK173" s="53"/>
      <c r="JL173" s="53"/>
      <c r="JM173" s="53"/>
      <c r="JN173" s="53"/>
      <c r="JO173" s="53"/>
      <c r="JP173" s="53"/>
      <c r="JQ173" s="53"/>
      <c r="JR173" s="53"/>
      <c r="JS173" s="53"/>
      <c r="JT173" s="53"/>
      <c r="JU173" s="53"/>
      <c r="JV173" s="53"/>
      <c r="JW173" s="53"/>
      <c r="JX173" s="53"/>
      <c r="JY173" s="53"/>
      <c r="JZ173" s="53"/>
      <c r="KA173" s="53"/>
      <c r="KB173" s="53"/>
      <c r="KC173" s="53"/>
      <c r="KD173" s="53"/>
      <c r="KE173" s="53"/>
      <c r="KF173" s="53"/>
      <c r="KG173" s="53"/>
      <c r="KH173" s="53"/>
      <c r="KI173" s="53"/>
      <c r="KJ173" s="53"/>
      <c r="KK173" s="53"/>
      <c r="KL173" s="53"/>
      <c r="KM173" s="53"/>
      <c r="KN173" s="53"/>
      <c r="KO173" s="53"/>
      <c r="KP173" s="53"/>
      <c r="KQ173" s="53"/>
      <c r="KR173" s="53"/>
      <c r="KS173" s="53"/>
      <c r="KT173" s="53"/>
      <c r="KU173" s="53"/>
      <c r="KV173" s="53"/>
      <c r="KW173" s="53"/>
      <c r="KX173" s="53"/>
      <c r="KY173" s="53"/>
      <c r="KZ173" s="53"/>
      <c r="LA173" s="53"/>
      <c r="LB173" s="53"/>
      <c r="LC173" s="53"/>
      <c r="LD173" s="53"/>
      <c r="LE173" s="53"/>
      <c r="LF173" s="53"/>
      <c r="LG173" s="53"/>
      <c r="LH173" s="53"/>
      <c r="LI173" s="53"/>
      <c r="LJ173" s="53"/>
      <c r="LK173" s="53"/>
      <c r="LL173" s="53"/>
      <c r="LM173" s="53"/>
      <c r="LN173" s="53"/>
      <c r="LO173" s="53"/>
      <c r="LP173" s="53"/>
      <c r="LQ173" s="53"/>
      <c r="LR173" s="53"/>
      <c r="LS173" s="53"/>
      <c r="LT173" s="53"/>
      <c r="LU173" s="53"/>
      <c r="LV173" s="53"/>
      <c r="LW173" s="53"/>
      <c r="LX173" s="53"/>
      <c r="LY173" s="53"/>
      <c r="LZ173" s="53"/>
      <c r="MA173" s="53"/>
      <c r="MB173" s="53"/>
      <c r="MC173" s="53"/>
      <c r="MD173" s="53"/>
      <c r="ME173" s="53"/>
      <c r="MF173" s="53"/>
      <c r="MG173" s="53"/>
      <c r="MH173" s="53"/>
      <c r="MI173" s="53"/>
      <c r="MJ173" s="53"/>
      <c r="MK173" s="53"/>
      <c r="ML173" s="53"/>
      <c r="MM173" s="53"/>
      <c r="MN173" s="53"/>
      <c r="MO173" s="53"/>
      <c r="MP173" s="53"/>
      <c r="MQ173" s="53"/>
      <c r="MR173" s="53"/>
    </row>
    <row r="174" spans="1:356" s="2" customFormat="1" ht="45">
      <c r="A174" s="16"/>
      <c r="B174" s="60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110"/>
      <c r="T174" s="129"/>
      <c r="U174" s="145"/>
      <c r="V174" s="145"/>
      <c r="W174" s="145"/>
      <c r="X174" s="145"/>
      <c r="Y174" s="145"/>
      <c r="Z174" s="145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111"/>
      <c r="AN174" s="27"/>
      <c r="AO174" s="27"/>
      <c r="AP174" s="27"/>
      <c r="AQ174" s="27"/>
      <c r="AR174" s="27"/>
      <c r="AS174" s="27"/>
      <c r="AT174" s="159"/>
      <c r="AU174" s="159"/>
      <c r="AV174" s="159"/>
      <c r="AW174" s="159"/>
      <c r="AX174" s="159"/>
      <c r="AY174" s="159"/>
      <c r="AZ174" s="159"/>
      <c r="BA174" s="145"/>
      <c r="BB174" s="103"/>
      <c r="BC174" s="159">
        <v>10647.3</v>
      </c>
      <c r="BD174" s="159">
        <f t="shared" ref="BD174:BT174" si="80">BD170</f>
        <v>199.33</v>
      </c>
      <c r="BE174" s="159">
        <f t="shared" si="80"/>
        <v>1668</v>
      </c>
      <c r="BF174" s="159">
        <f t="shared" si="80"/>
        <v>47.2</v>
      </c>
      <c r="BG174" s="113">
        <v>4.8599999999999997E-2</v>
      </c>
      <c r="BH174" s="163">
        <v>128.26</v>
      </c>
      <c r="BI174" s="163"/>
      <c r="BJ174" s="163"/>
      <c r="BK174" s="128"/>
      <c r="BL174" s="128"/>
      <c r="BM174" s="128"/>
      <c r="BN174" s="128"/>
      <c r="BO174" s="110"/>
      <c r="BP174" s="169" t="s">
        <v>424</v>
      </c>
      <c r="BQ174" s="159">
        <f t="shared" si="80"/>
        <v>11283.4</v>
      </c>
      <c r="BR174" s="159">
        <f t="shared" si="80"/>
        <v>210.26</v>
      </c>
      <c r="BS174" s="159">
        <f t="shared" si="80"/>
        <v>1830</v>
      </c>
      <c r="BT174" s="159">
        <f t="shared" si="80"/>
        <v>49.56</v>
      </c>
      <c r="BU174" s="113">
        <v>4.8599999999999997E-2</v>
      </c>
      <c r="BV174" s="163">
        <v>138.5</v>
      </c>
      <c r="BW174" s="163"/>
      <c r="BX174" s="163"/>
      <c r="BY174" s="128"/>
      <c r="BZ174" s="128"/>
      <c r="CA174" s="128"/>
      <c r="CB174" s="128"/>
      <c r="CC174" s="110"/>
      <c r="CD174" s="168" t="s">
        <v>424</v>
      </c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110"/>
      <c r="CV174" s="169" t="s">
        <v>424</v>
      </c>
      <c r="CW174" s="103"/>
      <c r="CX174" s="27"/>
      <c r="CY174" s="27"/>
      <c r="CZ174" s="27"/>
      <c r="DA174" s="27"/>
      <c r="DB174" s="115"/>
      <c r="DC174" s="115"/>
      <c r="DD174" s="115"/>
      <c r="DE174" s="115"/>
      <c r="DF174" s="119">
        <v>7.0300000000000001E-2</v>
      </c>
      <c r="DG174" s="128">
        <v>164.46</v>
      </c>
      <c r="DH174" s="116"/>
      <c r="DI174" s="116"/>
      <c r="DJ174" s="27"/>
      <c r="DK174" s="152" t="s">
        <v>429</v>
      </c>
      <c r="DL174" s="27"/>
      <c r="DM174" s="27"/>
      <c r="DN174" s="27"/>
      <c r="DO174" s="27"/>
      <c r="DP174" s="115"/>
      <c r="DQ174" s="115"/>
      <c r="DR174" s="115"/>
      <c r="DS174" s="115"/>
      <c r="DT174" s="119">
        <v>7.0300000000000001E-2</v>
      </c>
      <c r="DU174" s="128">
        <v>178.21</v>
      </c>
      <c r="DV174" s="116"/>
      <c r="DW174" s="116"/>
      <c r="DX174" s="36"/>
      <c r="DY174" s="152" t="s">
        <v>429</v>
      </c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  <c r="IU174" s="53"/>
      <c r="IV174" s="53"/>
      <c r="IW174" s="53"/>
      <c r="IX174" s="53"/>
      <c r="IY174" s="53"/>
      <c r="IZ174" s="53"/>
      <c r="JA174" s="53"/>
      <c r="JB174" s="53"/>
      <c r="JC174" s="53"/>
      <c r="JD174" s="53"/>
      <c r="JE174" s="53"/>
      <c r="JF174" s="53"/>
      <c r="JG174" s="53"/>
      <c r="JH174" s="53"/>
      <c r="JI174" s="53"/>
      <c r="JJ174" s="53"/>
      <c r="JK174" s="53"/>
      <c r="JL174" s="53"/>
      <c r="JM174" s="53"/>
      <c r="JN174" s="53"/>
      <c r="JO174" s="53"/>
      <c r="JP174" s="53"/>
      <c r="JQ174" s="53"/>
      <c r="JR174" s="53"/>
      <c r="JS174" s="53"/>
      <c r="JT174" s="53"/>
      <c r="JU174" s="53"/>
      <c r="JV174" s="53"/>
      <c r="JW174" s="53"/>
      <c r="JX174" s="53"/>
      <c r="JY174" s="53"/>
      <c r="JZ174" s="53"/>
      <c r="KA174" s="53"/>
      <c r="KB174" s="53"/>
      <c r="KC174" s="53"/>
      <c r="KD174" s="53"/>
      <c r="KE174" s="53"/>
      <c r="KF174" s="53"/>
      <c r="KG174" s="53"/>
      <c r="KH174" s="53"/>
      <c r="KI174" s="53"/>
      <c r="KJ174" s="53"/>
      <c r="KK174" s="53"/>
      <c r="KL174" s="53"/>
      <c r="KM174" s="53"/>
      <c r="KN174" s="53"/>
      <c r="KO174" s="53"/>
      <c r="KP174" s="53"/>
      <c r="KQ174" s="53"/>
      <c r="KR174" s="53"/>
      <c r="KS174" s="53"/>
      <c r="KT174" s="53"/>
      <c r="KU174" s="53"/>
      <c r="KV174" s="53"/>
      <c r="KW174" s="53"/>
      <c r="KX174" s="53"/>
      <c r="KY174" s="53"/>
      <c r="KZ174" s="53"/>
      <c r="LA174" s="53"/>
      <c r="LB174" s="53"/>
      <c r="LC174" s="53"/>
      <c r="LD174" s="53"/>
      <c r="LE174" s="53"/>
      <c r="LF174" s="53"/>
      <c r="LG174" s="53"/>
      <c r="LH174" s="53"/>
      <c r="LI174" s="53"/>
      <c r="LJ174" s="53"/>
      <c r="LK174" s="53"/>
      <c r="LL174" s="53"/>
      <c r="LM174" s="53"/>
      <c r="LN174" s="53"/>
      <c r="LO174" s="53"/>
      <c r="LP174" s="53"/>
      <c r="LQ174" s="53"/>
      <c r="LR174" s="53"/>
      <c r="LS174" s="53"/>
      <c r="LT174" s="53"/>
      <c r="LU174" s="53"/>
      <c r="LV174" s="53"/>
      <c r="LW174" s="53"/>
      <c r="LX174" s="53"/>
      <c r="LY174" s="53"/>
      <c r="LZ174" s="53"/>
      <c r="MA174" s="53"/>
      <c r="MB174" s="53"/>
      <c r="MC174" s="53"/>
      <c r="MD174" s="53"/>
      <c r="ME174" s="53"/>
      <c r="MF174" s="53"/>
      <c r="MG174" s="53"/>
      <c r="MH174" s="53"/>
      <c r="MI174" s="53"/>
      <c r="MJ174" s="53"/>
      <c r="MK174" s="53"/>
      <c r="ML174" s="53"/>
      <c r="MM174" s="53"/>
      <c r="MN174" s="53"/>
      <c r="MO174" s="53"/>
      <c r="MP174" s="53"/>
      <c r="MQ174" s="53"/>
      <c r="MR174" s="53"/>
    </row>
    <row r="175" spans="1:356" s="2" customFormat="1" ht="18.75">
      <c r="A175" s="122" t="s">
        <v>117</v>
      </c>
      <c r="B175" s="2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109"/>
      <c r="T175" s="129"/>
      <c r="U175" s="27"/>
      <c r="V175" s="27"/>
      <c r="W175" s="27"/>
      <c r="X175" s="27"/>
      <c r="Y175" s="110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111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36"/>
      <c r="BA175" s="12"/>
      <c r="BB175" s="103"/>
      <c r="BC175" s="27"/>
      <c r="BD175" s="27"/>
      <c r="BE175" s="27"/>
      <c r="BF175" s="27"/>
      <c r="BG175" s="115"/>
      <c r="BH175" s="115"/>
      <c r="BI175" s="115"/>
      <c r="BJ175" s="115"/>
      <c r="BK175" s="116"/>
      <c r="BL175" s="116"/>
      <c r="BM175" s="116"/>
      <c r="BN175" s="116"/>
      <c r="BO175" s="27"/>
      <c r="BP175" s="27"/>
      <c r="BQ175" s="27"/>
      <c r="BR175" s="27"/>
      <c r="BS175" s="27"/>
      <c r="BT175" s="27"/>
      <c r="BU175" s="115"/>
      <c r="BV175" s="115"/>
      <c r="BW175" s="115"/>
      <c r="BX175" s="115"/>
      <c r="BY175" s="116"/>
      <c r="BZ175" s="116"/>
      <c r="CA175" s="116"/>
      <c r="CB175" s="116"/>
      <c r="CC175" s="27"/>
      <c r="CD175" s="118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36"/>
      <c r="CV175" s="12"/>
      <c r="CW175" s="103"/>
      <c r="CX175" s="27"/>
      <c r="CY175" s="27"/>
      <c r="CZ175" s="27"/>
      <c r="DA175" s="27"/>
      <c r="DB175" s="115"/>
      <c r="DC175" s="115"/>
      <c r="DD175" s="115"/>
      <c r="DE175" s="115"/>
      <c r="DF175" s="116"/>
      <c r="DG175" s="116"/>
      <c r="DH175" s="116"/>
      <c r="DI175" s="116"/>
      <c r="DJ175" s="27"/>
      <c r="DK175" s="118"/>
      <c r="DL175" s="27"/>
      <c r="DM175" s="27"/>
      <c r="DN175" s="27"/>
      <c r="DO175" s="27"/>
      <c r="DP175" s="115"/>
      <c r="DQ175" s="115"/>
      <c r="DR175" s="115"/>
      <c r="DS175" s="115"/>
      <c r="DT175" s="116"/>
      <c r="DU175" s="116"/>
      <c r="DV175" s="116"/>
      <c r="DW175" s="116"/>
      <c r="DX175" s="36"/>
      <c r="DY175" s="106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  <c r="IW175" s="53"/>
      <c r="IX175" s="53"/>
      <c r="IY175" s="53"/>
      <c r="IZ175" s="53"/>
      <c r="JA175" s="53"/>
      <c r="JB175" s="53"/>
      <c r="JC175" s="53"/>
      <c r="JD175" s="53"/>
      <c r="JE175" s="53"/>
      <c r="JF175" s="53"/>
      <c r="JG175" s="53"/>
      <c r="JH175" s="53"/>
      <c r="JI175" s="53"/>
      <c r="JJ175" s="53"/>
      <c r="JK175" s="53"/>
      <c r="JL175" s="53"/>
      <c r="JM175" s="53"/>
      <c r="JN175" s="53"/>
      <c r="JO175" s="53"/>
      <c r="JP175" s="53"/>
      <c r="JQ175" s="53"/>
      <c r="JR175" s="53"/>
      <c r="JS175" s="53"/>
      <c r="JT175" s="53"/>
      <c r="JU175" s="53"/>
      <c r="JV175" s="53"/>
      <c r="JW175" s="53"/>
      <c r="JX175" s="53"/>
      <c r="JY175" s="53"/>
      <c r="JZ175" s="53"/>
      <c r="KA175" s="53"/>
      <c r="KB175" s="53"/>
      <c r="KC175" s="53"/>
      <c r="KD175" s="53"/>
      <c r="KE175" s="53"/>
      <c r="KF175" s="53"/>
      <c r="KG175" s="53"/>
      <c r="KH175" s="53"/>
      <c r="KI175" s="53"/>
      <c r="KJ175" s="53"/>
      <c r="KK175" s="53"/>
      <c r="KL175" s="53"/>
      <c r="KM175" s="53"/>
      <c r="KN175" s="53"/>
      <c r="KO175" s="53"/>
      <c r="KP175" s="53"/>
      <c r="KQ175" s="53"/>
      <c r="KR175" s="53"/>
      <c r="KS175" s="53"/>
      <c r="KT175" s="53"/>
      <c r="KU175" s="53"/>
      <c r="KV175" s="53"/>
      <c r="KW175" s="53"/>
      <c r="KX175" s="53"/>
      <c r="KY175" s="53"/>
      <c r="KZ175" s="53"/>
      <c r="LA175" s="53"/>
      <c r="LB175" s="53"/>
      <c r="LC175" s="53"/>
      <c r="LD175" s="53"/>
      <c r="LE175" s="53"/>
      <c r="LF175" s="53"/>
      <c r="LG175" s="53"/>
      <c r="LH175" s="53"/>
      <c r="LI175" s="53"/>
      <c r="LJ175" s="53"/>
      <c r="LK175" s="53"/>
      <c r="LL175" s="53"/>
      <c r="LM175" s="53"/>
      <c r="LN175" s="53"/>
      <c r="LO175" s="53"/>
      <c r="LP175" s="53"/>
      <c r="LQ175" s="53"/>
      <c r="LR175" s="53"/>
      <c r="LS175" s="53"/>
      <c r="LT175" s="53"/>
      <c r="LU175" s="53"/>
      <c r="LV175" s="53"/>
      <c r="LW175" s="53"/>
      <c r="LX175" s="53"/>
      <c r="LY175" s="53"/>
      <c r="LZ175" s="53"/>
      <c r="MA175" s="53"/>
      <c r="MB175" s="53"/>
      <c r="MC175" s="53"/>
      <c r="MD175" s="53"/>
      <c r="ME175" s="53"/>
      <c r="MF175" s="53"/>
      <c r="MG175" s="53"/>
      <c r="MH175" s="53"/>
      <c r="MI175" s="53"/>
      <c r="MJ175" s="53"/>
      <c r="MK175" s="53"/>
      <c r="ML175" s="53"/>
      <c r="MM175" s="53"/>
      <c r="MN175" s="53"/>
      <c r="MO175" s="53"/>
      <c r="MP175" s="53"/>
      <c r="MQ175" s="53"/>
      <c r="MR175" s="53"/>
    </row>
    <row r="176" spans="1:356" s="2" customFormat="1" ht="45">
      <c r="A176" s="16" t="s">
        <v>9</v>
      </c>
      <c r="B176" s="24" t="s">
        <v>162</v>
      </c>
      <c r="C176" s="27">
        <v>11888.75</v>
      </c>
      <c r="D176" s="27">
        <v>12508.84</v>
      </c>
      <c r="E176" s="27" t="s">
        <v>146</v>
      </c>
      <c r="F176" s="27" t="s">
        <v>146</v>
      </c>
      <c r="G176" s="27" t="s">
        <v>146</v>
      </c>
      <c r="H176" s="27" t="s">
        <v>146</v>
      </c>
      <c r="I176" s="27" t="s">
        <v>146</v>
      </c>
      <c r="J176" s="27" t="s">
        <v>146</v>
      </c>
      <c r="K176" s="27">
        <f>C176*1.18</f>
        <v>14028.724999999999</v>
      </c>
      <c r="L176" s="27">
        <f>D176*1.18</f>
        <v>14760.431199999999</v>
      </c>
      <c r="M176" s="27" t="s">
        <v>146</v>
      </c>
      <c r="N176" s="27" t="s">
        <v>146</v>
      </c>
      <c r="O176" s="27" t="s">
        <v>146</v>
      </c>
      <c r="P176" s="27" t="s">
        <v>146</v>
      </c>
      <c r="Q176" s="27" t="s">
        <v>146</v>
      </c>
      <c r="R176" s="27" t="s">
        <v>146</v>
      </c>
      <c r="S176" s="109" t="s">
        <v>430</v>
      </c>
      <c r="T176" s="109"/>
      <c r="U176" s="27">
        <v>2445</v>
      </c>
      <c r="V176" s="27">
        <v>2590</v>
      </c>
      <c r="W176" s="27">
        <v>2440</v>
      </c>
      <c r="X176" s="27">
        <f>V176</f>
        <v>2590</v>
      </c>
      <c r="Y176" s="110" t="str">
        <f>S176</f>
        <v>01.12.2015 № 371</v>
      </c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111"/>
      <c r="AN176" s="27">
        <v>157.82</v>
      </c>
      <c r="AO176" s="27">
        <v>168.16</v>
      </c>
      <c r="AP176" s="27" t="s">
        <v>146</v>
      </c>
      <c r="AQ176" s="27" t="s">
        <v>146</v>
      </c>
      <c r="AR176" s="27" t="s">
        <v>146</v>
      </c>
      <c r="AS176" s="27" t="s">
        <v>146</v>
      </c>
      <c r="AT176" s="27">
        <v>45</v>
      </c>
      <c r="AU176" s="27">
        <v>47</v>
      </c>
      <c r="AV176" s="27" t="s">
        <v>146</v>
      </c>
      <c r="AW176" s="27" t="s">
        <v>146</v>
      </c>
      <c r="AX176" s="27" t="s">
        <v>146</v>
      </c>
      <c r="AY176" s="27" t="s">
        <v>146</v>
      </c>
      <c r="AZ176" s="110" t="str">
        <f>Y176</f>
        <v>01.12.2015 № 371</v>
      </c>
      <c r="BA176" s="12"/>
      <c r="BB176" s="103"/>
      <c r="BC176" s="27">
        <v>11888.75</v>
      </c>
      <c r="BD176" s="27">
        <v>157.82</v>
      </c>
      <c r="BE176" s="27">
        <v>2440</v>
      </c>
      <c r="BF176" s="27">
        <v>45</v>
      </c>
      <c r="BG176" s="115"/>
      <c r="BH176" s="115"/>
      <c r="BI176" s="115"/>
      <c r="BJ176" s="115"/>
      <c r="BK176" s="116"/>
      <c r="BL176" s="116"/>
      <c r="BM176" s="119">
        <v>5.8099999999999999E-2</v>
      </c>
      <c r="BN176" s="128">
        <v>186.76</v>
      </c>
      <c r="BO176" s="110" t="s">
        <v>430</v>
      </c>
      <c r="BP176" s="117" t="s">
        <v>431</v>
      </c>
      <c r="BQ176" s="27">
        <v>12508.84</v>
      </c>
      <c r="BR176" s="27">
        <v>168.16</v>
      </c>
      <c r="BS176" s="27">
        <v>2590</v>
      </c>
      <c r="BT176" s="27">
        <v>47</v>
      </c>
      <c r="BU176" s="115"/>
      <c r="BV176" s="115"/>
      <c r="BW176" s="115"/>
      <c r="BX176" s="115"/>
      <c r="BY176" s="116"/>
      <c r="BZ176" s="116"/>
      <c r="CA176" s="119">
        <v>5.8099999999999999E-2</v>
      </c>
      <c r="CB176" s="128">
        <v>197.48</v>
      </c>
      <c r="CC176" s="110" t="s">
        <v>430</v>
      </c>
      <c r="CD176" s="117" t="s">
        <v>431</v>
      </c>
      <c r="CE176" s="27" t="s">
        <v>146</v>
      </c>
      <c r="CF176" s="27" t="s">
        <v>146</v>
      </c>
      <c r="CG176" s="27" t="s">
        <v>146</v>
      </c>
      <c r="CH176" s="27" t="s">
        <v>146</v>
      </c>
      <c r="CI176" s="27" t="s">
        <v>146</v>
      </c>
      <c r="CJ176" s="27" t="s">
        <v>146</v>
      </c>
      <c r="CK176" s="27" t="s">
        <v>146</v>
      </c>
      <c r="CL176" s="27" t="s">
        <v>146</v>
      </c>
      <c r="CM176" s="27" t="s">
        <v>146</v>
      </c>
      <c r="CN176" s="27" t="s">
        <v>146</v>
      </c>
      <c r="CO176" s="27" t="s">
        <v>146</v>
      </c>
      <c r="CP176" s="27" t="s">
        <v>146</v>
      </c>
      <c r="CQ176" s="27" t="s">
        <v>146</v>
      </c>
      <c r="CR176" s="27" t="s">
        <v>146</v>
      </c>
      <c r="CS176" s="27" t="s">
        <v>146</v>
      </c>
      <c r="CT176" s="27" t="s">
        <v>146</v>
      </c>
      <c r="CU176" s="110" t="str">
        <f>AZ176</f>
        <v>01.12.2015 № 371</v>
      </c>
      <c r="CV176" s="12"/>
      <c r="CW176" s="103"/>
      <c r="CX176" s="27"/>
      <c r="CY176" s="27"/>
      <c r="CZ176" s="27"/>
      <c r="DA176" s="27"/>
      <c r="DB176" s="115"/>
      <c r="DC176" s="115"/>
      <c r="DD176" s="115"/>
      <c r="DE176" s="115"/>
      <c r="DF176" s="116"/>
      <c r="DG176" s="116"/>
      <c r="DH176" s="116"/>
      <c r="DI176" s="116"/>
      <c r="DJ176" s="27"/>
      <c r="DK176" s="118"/>
      <c r="DL176" s="27"/>
      <c r="DM176" s="27"/>
      <c r="DN176" s="27"/>
      <c r="DO176" s="27"/>
      <c r="DP176" s="115"/>
      <c r="DQ176" s="115"/>
      <c r="DR176" s="115"/>
      <c r="DS176" s="115"/>
      <c r="DT176" s="116"/>
      <c r="DU176" s="116"/>
      <c r="DV176" s="116"/>
      <c r="DW176" s="116"/>
      <c r="DX176" s="36"/>
      <c r="DY176" s="106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  <c r="IF176" s="53"/>
      <c r="IG176" s="53"/>
      <c r="IH176" s="53"/>
      <c r="II176" s="53"/>
      <c r="IJ176" s="53"/>
      <c r="IK176" s="53"/>
      <c r="IL176" s="53"/>
      <c r="IM176" s="53"/>
      <c r="IN176" s="53"/>
      <c r="IO176" s="53"/>
      <c r="IP176" s="53"/>
      <c r="IQ176" s="53"/>
      <c r="IR176" s="53"/>
      <c r="IS176" s="53"/>
      <c r="IT176" s="53"/>
      <c r="IU176" s="53"/>
      <c r="IV176" s="53"/>
      <c r="IW176" s="53"/>
      <c r="IX176" s="53"/>
      <c r="IY176" s="53"/>
      <c r="IZ176" s="53"/>
      <c r="JA176" s="53"/>
      <c r="JB176" s="53"/>
      <c r="JC176" s="53"/>
      <c r="JD176" s="53"/>
      <c r="JE176" s="53"/>
      <c r="JF176" s="53"/>
      <c r="JG176" s="53"/>
      <c r="JH176" s="53"/>
      <c r="JI176" s="53"/>
      <c r="JJ176" s="53"/>
      <c r="JK176" s="53"/>
      <c r="JL176" s="53"/>
      <c r="JM176" s="53"/>
      <c r="JN176" s="53"/>
      <c r="JO176" s="53"/>
      <c r="JP176" s="53"/>
      <c r="JQ176" s="53"/>
      <c r="JR176" s="53"/>
      <c r="JS176" s="53"/>
      <c r="JT176" s="53"/>
      <c r="JU176" s="53"/>
      <c r="JV176" s="53"/>
      <c r="JW176" s="53"/>
      <c r="JX176" s="53"/>
      <c r="JY176" s="53"/>
      <c r="JZ176" s="53"/>
      <c r="KA176" s="53"/>
      <c r="KB176" s="53"/>
      <c r="KC176" s="53"/>
      <c r="KD176" s="53"/>
      <c r="KE176" s="53"/>
      <c r="KF176" s="53"/>
      <c r="KG176" s="53"/>
      <c r="KH176" s="53"/>
      <c r="KI176" s="53"/>
      <c r="KJ176" s="53"/>
      <c r="KK176" s="53"/>
      <c r="KL176" s="53"/>
      <c r="KM176" s="53"/>
      <c r="KN176" s="53"/>
      <c r="KO176" s="53"/>
      <c r="KP176" s="53"/>
      <c r="KQ176" s="53"/>
      <c r="KR176" s="53"/>
      <c r="KS176" s="53"/>
      <c r="KT176" s="53"/>
      <c r="KU176" s="53"/>
      <c r="KV176" s="53"/>
      <c r="KW176" s="53"/>
      <c r="KX176" s="53"/>
      <c r="KY176" s="53"/>
      <c r="KZ176" s="53"/>
      <c r="LA176" s="53"/>
      <c r="LB176" s="53"/>
      <c r="LC176" s="53"/>
      <c r="LD176" s="53"/>
      <c r="LE176" s="53"/>
      <c r="LF176" s="53"/>
      <c r="LG176" s="53"/>
      <c r="LH176" s="53"/>
      <c r="LI176" s="53"/>
      <c r="LJ176" s="53"/>
      <c r="LK176" s="53"/>
      <c r="LL176" s="53"/>
      <c r="LM176" s="53"/>
      <c r="LN176" s="53"/>
      <c r="LO176" s="53"/>
      <c r="LP176" s="53"/>
      <c r="LQ176" s="53"/>
      <c r="LR176" s="53"/>
      <c r="LS176" s="53"/>
      <c r="LT176" s="53"/>
      <c r="LU176" s="53"/>
      <c r="LV176" s="53"/>
      <c r="LW176" s="53"/>
      <c r="LX176" s="53"/>
      <c r="LY176" s="53"/>
      <c r="LZ176" s="53"/>
      <c r="MA176" s="53"/>
      <c r="MB176" s="53"/>
      <c r="MC176" s="53"/>
      <c r="MD176" s="53"/>
      <c r="ME176" s="53"/>
      <c r="MF176" s="53"/>
      <c r="MG176" s="53"/>
      <c r="MH176" s="53"/>
      <c r="MI176" s="53"/>
      <c r="MJ176" s="53"/>
      <c r="MK176" s="53"/>
      <c r="ML176" s="53"/>
      <c r="MM176" s="53"/>
      <c r="MN176" s="53"/>
      <c r="MO176" s="53"/>
      <c r="MP176" s="53"/>
      <c r="MQ176" s="53"/>
      <c r="MR176" s="53"/>
    </row>
    <row r="177" spans="1:356" s="100" customFormat="1" ht="26.25">
      <c r="A177" s="993" t="s">
        <v>25</v>
      </c>
      <c r="B177" s="993"/>
      <c r="C177" s="993"/>
      <c r="D177" s="993"/>
      <c r="E177" s="993"/>
      <c r="F177" s="993"/>
      <c r="G177" s="993"/>
      <c r="H177" s="993"/>
      <c r="I177" s="993"/>
      <c r="J177" s="993"/>
      <c r="K177" s="993"/>
      <c r="L177" s="993"/>
      <c r="M177" s="993"/>
      <c r="N177" s="993"/>
      <c r="O177" s="993"/>
      <c r="P177" s="993"/>
      <c r="Q177" s="993"/>
      <c r="R177" s="993"/>
      <c r="S177" s="993"/>
      <c r="T177" s="993"/>
      <c r="U177" s="993"/>
      <c r="V177" s="993"/>
      <c r="W177" s="993"/>
      <c r="X177" s="993"/>
      <c r="Y177" s="993"/>
      <c r="Z177" s="993"/>
      <c r="AA177" s="993"/>
      <c r="AB177" s="993"/>
      <c r="AC177" s="993"/>
      <c r="AD177" s="993"/>
      <c r="AE177" s="993"/>
      <c r="AF177" s="993"/>
      <c r="AG177" s="993"/>
      <c r="AH177" s="993"/>
      <c r="AI177" s="993"/>
      <c r="AJ177" s="993"/>
      <c r="AK177" s="993"/>
      <c r="AL177" s="993"/>
      <c r="AM177" s="993"/>
      <c r="AN177" s="993"/>
      <c r="AO177" s="993"/>
      <c r="AP177" s="993"/>
      <c r="AQ177" s="993"/>
      <c r="AR177" s="993"/>
      <c r="AS177" s="993"/>
      <c r="AT177" s="993"/>
      <c r="AU177" s="993"/>
      <c r="AV177" s="993"/>
      <c r="AW177" s="993"/>
      <c r="AX177" s="993"/>
      <c r="AY177" s="993"/>
      <c r="AZ177" s="993"/>
      <c r="BA177" s="993"/>
      <c r="BB177" s="993"/>
      <c r="BC177" s="993"/>
      <c r="BD177" s="993"/>
      <c r="BE177" s="993"/>
      <c r="BF177" s="993"/>
      <c r="BG177" s="993"/>
      <c r="BH177" s="993"/>
      <c r="BI177" s="993"/>
      <c r="BJ177" s="993"/>
      <c r="BK177" s="993"/>
      <c r="BL177" s="993"/>
      <c r="BM177" s="993"/>
      <c r="BN177" s="993"/>
      <c r="BO177" s="993"/>
      <c r="BP177" s="993"/>
      <c r="BQ177" s="993"/>
      <c r="BR177" s="993"/>
      <c r="BS177" s="993"/>
      <c r="BT177" s="993"/>
      <c r="BU177" s="993"/>
      <c r="BV177" s="993"/>
      <c r="BW177" s="993"/>
      <c r="BX177" s="993"/>
      <c r="BY177" s="993"/>
      <c r="BZ177" s="993"/>
      <c r="CA177" s="993"/>
      <c r="CB177" s="993"/>
      <c r="CC177" s="993"/>
      <c r="CD177" s="993"/>
      <c r="CE177" s="993"/>
      <c r="CF177" s="993"/>
      <c r="CG177" s="993"/>
      <c r="CH177" s="993"/>
      <c r="CI177" s="993"/>
      <c r="CJ177" s="993"/>
      <c r="CK177" s="993"/>
      <c r="CL177" s="993"/>
      <c r="CM177" s="993"/>
      <c r="CN177" s="993"/>
      <c r="CO177" s="993"/>
      <c r="CP177" s="993"/>
      <c r="CQ177" s="993"/>
      <c r="CR177" s="993"/>
      <c r="CS177" s="993"/>
      <c r="CT177" s="993"/>
      <c r="CU177" s="993"/>
      <c r="CV177" s="993"/>
      <c r="CW177" s="993"/>
      <c r="CX177" s="993"/>
      <c r="CY177" s="993"/>
      <c r="CZ177" s="993"/>
      <c r="DA177" s="993"/>
      <c r="DB177" s="993"/>
      <c r="DC177" s="993"/>
      <c r="DD177" s="993"/>
      <c r="DE177" s="993"/>
      <c r="DF177" s="993"/>
      <c r="DG177" s="993"/>
      <c r="DH177" s="993"/>
      <c r="DI177" s="993"/>
      <c r="DJ177" s="993"/>
      <c r="DK177" s="993"/>
      <c r="DL177" s="993"/>
      <c r="DM177" s="993"/>
      <c r="DN177" s="993"/>
      <c r="DO177" s="993"/>
      <c r="DP177" s="993"/>
      <c r="DQ177" s="993"/>
      <c r="DR177" s="993"/>
      <c r="DS177" s="993"/>
      <c r="DT177" s="993"/>
      <c r="DU177" s="993"/>
      <c r="DV177" s="993"/>
      <c r="DW177" s="993"/>
      <c r="DX177" s="993"/>
      <c r="DY177" s="993"/>
      <c r="DZ177" s="99"/>
      <c r="EA177" s="99"/>
      <c r="EB177" s="99"/>
      <c r="EC177" s="99"/>
      <c r="ED177" s="99"/>
      <c r="EE177" s="99"/>
      <c r="EF177" s="99"/>
      <c r="EG177" s="99"/>
      <c r="EH177" s="99"/>
      <c r="EI177" s="99"/>
      <c r="EJ177" s="99"/>
      <c r="EK177" s="99"/>
      <c r="EL177" s="99"/>
      <c r="EM177" s="99"/>
      <c r="EN177" s="99"/>
      <c r="EO177" s="99"/>
      <c r="EP177" s="99"/>
      <c r="EQ177" s="99"/>
      <c r="ER177" s="99"/>
      <c r="ES177" s="99"/>
      <c r="ET177" s="99"/>
      <c r="EU177" s="99"/>
      <c r="EV177" s="99"/>
      <c r="EW177" s="99"/>
      <c r="EX177" s="99"/>
      <c r="EY177" s="99"/>
      <c r="EZ177" s="99"/>
      <c r="FA177" s="99"/>
      <c r="FB177" s="99"/>
      <c r="FC177" s="99"/>
      <c r="FD177" s="99"/>
      <c r="FE177" s="99"/>
      <c r="FF177" s="99"/>
      <c r="FG177" s="99"/>
      <c r="FH177" s="99"/>
      <c r="FI177" s="99"/>
      <c r="FJ177" s="99"/>
      <c r="FK177" s="99"/>
      <c r="FL177" s="99"/>
      <c r="FM177" s="99"/>
      <c r="FN177" s="99"/>
      <c r="FO177" s="99"/>
      <c r="FP177" s="99"/>
      <c r="FQ177" s="99"/>
      <c r="FR177" s="99"/>
      <c r="FS177" s="99"/>
      <c r="FT177" s="99"/>
      <c r="FU177" s="99"/>
      <c r="FV177" s="99"/>
      <c r="FW177" s="99"/>
      <c r="FX177" s="99"/>
      <c r="FY177" s="99"/>
      <c r="FZ177" s="99"/>
      <c r="GA177" s="99"/>
      <c r="GB177" s="99"/>
      <c r="GC177" s="99"/>
      <c r="GD177" s="99"/>
      <c r="GE177" s="99"/>
      <c r="GF177" s="99"/>
      <c r="GG177" s="99"/>
      <c r="GH177" s="99"/>
      <c r="GI177" s="99"/>
      <c r="GJ177" s="99"/>
      <c r="GK177" s="99"/>
      <c r="GL177" s="99"/>
      <c r="GM177" s="99"/>
      <c r="GN177" s="99"/>
      <c r="GO177" s="99"/>
      <c r="GP177" s="99"/>
      <c r="GQ177" s="99"/>
      <c r="GR177" s="99"/>
      <c r="GS177" s="99"/>
      <c r="GT177" s="99"/>
      <c r="GU177" s="99"/>
      <c r="GV177" s="99"/>
      <c r="GW177" s="99"/>
      <c r="GX177" s="99"/>
      <c r="GY177" s="99"/>
      <c r="GZ177" s="99"/>
      <c r="HA177" s="99"/>
      <c r="HB177" s="99"/>
      <c r="HC177" s="99"/>
      <c r="HD177" s="99"/>
      <c r="HE177" s="99"/>
      <c r="HF177" s="99"/>
      <c r="HG177" s="99"/>
      <c r="HH177" s="99"/>
      <c r="HI177" s="99"/>
      <c r="HJ177" s="99"/>
      <c r="HK177" s="99"/>
      <c r="HL177" s="99"/>
      <c r="HM177" s="99"/>
      <c r="HN177" s="99"/>
      <c r="HO177" s="99"/>
      <c r="HP177" s="99"/>
      <c r="HQ177" s="99"/>
      <c r="HR177" s="99"/>
      <c r="HS177" s="99"/>
      <c r="HT177" s="99"/>
      <c r="HU177" s="99"/>
      <c r="HV177" s="99"/>
      <c r="HW177" s="99"/>
      <c r="HX177" s="99"/>
      <c r="HY177" s="99"/>
      <c r="HZ177" s="99"/>
      <c r="IA177" s="99"/>
      <c r="IB177" s="99"/>
      <c r="IC177" s="99"/>
      <c r="ID177" s="99"/>
      <c r="IE177" s="99"/>
      <c r="IF177" s="99"/>
      <c r="IG177" s="99"/>
      <c r="IH177" s="99"/>
      <c r="II177" s="99"/>
      <c r="IJ177" s="99"/>
      <c r="IK177" s="99"/>
      <c r="IL177" s="99"/>
      <c r="IM177" s="99"/>
      <c r="IN177" s="99"/>
      <c r="IO177" s="99"/>
      <c r="IP177" s="99"/>
      <c r="IQ177" s="99"/>
      <c r="IR177" s="99"/>
      <c r="IS177" s="99"/>
      <c r="IT177" s="99"/>
      <c r="IU177" s="99"/>
      <c r="IV177" s="99"/>
      <c r="IW177" s="99"/>
      <c r="IX177" s="99"/>
      <c r="IY177" s="99"/>
      <c r="IZ177" s="99"/>
      <c r="JA177" s="99"/>
      <c r="JB177" s="99"/>
      <c r="JC177" s="99"/>
      <c r="JD177" s="99"/>
      <c r="JE177" s="99"/>
      <c r="JF177" s="99"/>
      <c r="JG177" s="99"/>
      <c r="JH177" s="99"/>
      <c r="JI177" s="99"/>
      <c r="JJ177" s="99"/>
      <c r="JK177" s="99"/>
      <c r="JL177" s="99"/>
      <c r="JM177" s="99"/>
      <c r="JN177" s="99"/>
      <c r="JO177" s="99"/>
      <c r="JP177" s="99"/>
      <c r="JQ177" s="99"/>
      <c r="JR177" s="99"/>
      <c r="JS177" s="99"/>
      <c r="JT177" s="99"/>
      <c r="JU177" s="99"/>
      <c r="JV177" s="99"/>
      <c r="JW177" s="99"/>
      <c r="JX177" s="99"/>
      <c r="JY177" s="99"/>
      <c r="JZ177" s="99"/>
      <c r="KA177" s="99"/>
      <c r="KB177" s="99"/>
      <c r="KC177" s="99"/>
      <c r="KD177" s="99"/>
      <c r="KE177" s="99"/>
      <c r="KF177" s="99"/>
      <c r="KG177" s="99"/>
      <c r="KH177" s="99"/>
      <c r="KI177" s="99"/>
      <c r="KJ177" s="99"/>
      <c r="KK177" s="99"/>
      <c r="KL177" s="99"/>
      <c r="KM177" s="99"/>
      <c r="KN177" s="99"/>
      <c r="KO177" s="99"/>
      <c r="KP177" s="99"/>
      <c r="KQ177" s="99"/>
      <c r="KR177" s="99"/>
      <c r="KS177" s="99"/>
      <c r="KT177" s="99"/>
      <c r="KU177" s="99"/>
      <c r="KV177" s="99"/>
      <c r="KW177" s="99"/>
      <c r="KX177" s="99"/>
      <c r="KY177" s="99"/>
      <c r="KZ177" s="99"/>
      <c r="LA177" s="99"/>
      <c r="LB177" s="99"/>
      <c r="LC177" s="99"/>
      <c r="LD177" s="99"/>
      <c r="LE177" s="99"/>
      <c r="LF177" s="99"/>
      <c r="LG177" s="99"/>
      <c r="LH177" s="99"/>
      <c r="LI177" s="99"/>
      <c r="LJ177" s="99"/>
      <c r="LK177" s="99"/>
      <c r="LL177" s="99"/>
      <c r="LM177" s="99"/>
      <c r="LN177" s="99"/>
      <c r="LO177" s="99"/>
      <c r="LP177" s="99"/>
      <c r="LQ177" s="99"/>
      <c r="LR177" s="99"/>
      <c r="LS177" s="99"/>
      <c r="LT177" s="99"/>
      <c r="LU177" s="99"/>
      <c r="LV177" s="99"/>
      <c r="LW177" s="99"/>
      <c r="LX177" s="99"/>
      <c r="LY177" s="99"/>
      <c r="LZ177" s="99"/>
      <c r="MA177" s="99"/>
      <c r="MB177" s="99"/>
      <c r="MC177" s="99"/>
      <c r="MD177" s="99"/>
      <c r="ME177" s="99"/>
      <c r="MF177" s="99"/>
      <c r="MG177" s="99"/>
      <c r="MH177" s="99"/>
      <c r="MI177" s="99"/>
      <c r="MJ177" s="99"/>
      <c r="MK177" s="99"/>
      <c r="ML177" s="99"/>
      <c r="MM177" s="99"/>
      <c r="MN177" s="99"/>
      <c r="MO177" s="99"/>
      <c r="MP177" s="99"/>
      <c r="MQ177" s="99"/>
      <c r="MR177" s="99"/>
    </row>
    <row r="178" spans="1:356" ht="18.75">
      <c r="A178" s="101" t="s">
        <v>91</v>
      </c>
      <c r="B178" s="24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102"/>
      <c r="T178" s="102"/>
      <c r="U178" s="26"/>
      <c r="V178" s="26"/>
      <c r="W178" s="26"/>
      <c r="X178" s="26"/>
      <c r="Y178" s="19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96"/>
      <c r="AN178" s="26"/>
      <c r="AO178" s="26"/>
      <c r="AP178" s="26"/>
      <c r="AQ178" s="26"/>
      <c r="AR178" s="26"/>
      <c r="AS178" s="26"/>
      <c r="AT178" s="26"/>
      <c r="AU178" s="27"/>
      <c r="AV178" s="27"/>
      <c r="AW178" s="27"/>
      <c r="AX178" s="27"/>
      <c r="AY178" s="27"/>
      <c r="AZ178" s="36"/>
      <c r="BA178" s="12"/>
      <c r="BB178" s="103"/>
      <c r="BC178" s="27"/>
      <c r="BD178" s="27"/>
      <c r="BE178" s="27"/>
      <c r="BF178" s="27"/>
      <c r="BG178" s="115"/>
      <c r="BH178" s="115"/>
      <c r="BI178" s="115"/>
      <c r="BJ178" s="115"/>
      <c r="BK178" s="116"/>
      <c r="BL178" s="116"/>
      <c r="BM178" s="116"/>
      <c r="BN178" s="116"/>
      <c r="BO178" s="27"/>
      <c r="BP178" s="27"/>
      <c r="BQ178" s="27"/>
      <c r="BR178" s="27"/>
      <c r="BS178" s="27"/>
      <c r="BT178" s="27"/>
      <c r="BU178" s="115"/>
      <c r="BV178" s="115"/>
      <c r="BW178" s="115"/>
      <c r="BX178" s="115"/>
      <c r="BY178" s="116"/>
      <c r="BZ178" s="116"/>
      <c r="CA178" s="116"/>
      <c r="CB178" s="116"/>
      <c r="CC178" s="27"/>
      <c r="CD178" s="118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36"/>
      <c r="CV178" s="12"/>
      <c r="CW178" s="103"/>
      <c r="CX178" s="12"/>
      <c r="CY178" s="12"/>
      <c r="CZ178" s="12"/>
      <c r="DA178" s="12"/>
      <c r="DB178" s="104"/>
      <c r="DC178" s="104"/>
      <c r="DD178" s="104"/>
      <c r="DE178" s="104"/>
      <c r="DF178" s="105"/>
      <c r="DG178" s="105"/>
      <c r="DH178" s="105"/>
      <c r="DI178" s="105"/>
      <c r="DJ178" s="12"/>
      <c r="DK178" s="106"/>
      <c r="DL178" s="12"/>
      <c r="DM178" s="12"/>
      <c r="DN178" s="12"/>
      <c r="DO178" s="12"/>
      <c r="DP178" s="104"/>
      <c r="DQ178" s="104"/>
      <c r="DR178" s="104"/>
      <c r="DS178" s="104"/>
      <c r="DT178" s="105"/>
      <c r="DU178" s="105"/>
      <c r="DV178" s="105"/>
      <c r="DW178" s="105"/>
      <c r="DX178" s="19"/>
      <c r="DY178" s="107"/>
    </row>
    <row r="179" spans="1:356" s="2" customFormat="1">
      <c r="A179" s="16" t="s">
        <v>9</v>
      </c>
      <c r="B179" s="24" t="s">
        <v>173</v>
      </c>
      <c r="C179" s="27"/>
      <c r="D179" s="27"/>
      <c r="E179" s="27"/>
      <c r="F179" s="27"/>
      <c r="G179" s="27"/>
      <c r="H179" s="27"/>
      <c r="I179" s="27"/>
      <c r="J179" s="27"/>
      <c r="K179" s="27">
        <f t="shared" ref="K179:P179" si="81">C179*1.18</f>
        <v>0</v>
      </c>
      <c r="L179" s="27">
        <f t="shared" si="81"/>
        <v>0</v>
      </c>
      <c r="M179" s="27">
        <f t="shared" si="81"/>
        <v>0</v>
      </c>
      <c r="N179" s="27">
        <f t="shared" si="81"/>
        <v>0</v>
      </c>
      <c r="O179" s="27">
        <f t="shared" si="81"/>
        <v>0</v>
      </c>
      <c r="P179" s="27">
        <f t="shared" si="81"/>
        <v>0</v>
      </c>
      <c r="Q179" s="27" t="s">
        <v>146</v>
      </c>
      <c r="R179" s="27" t="s">
        <v>146</v>
      </c>
      <c r="S179" s="109"/>
      <c r="T179" s="109"/>
      <c r="U179" s="27"/>
      <c r="V179" s="27"/>
      <c r="W179" s="27"/>
      <c r="X179" s="27"/>
      <c r="Y179" s="110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111"/>
      <c r="AN179" s="27">
        <v>54.77</v>
      </c>
      <c r="AO179" s="27">
        <v>57.32</v>
      </c>
      <c r="AP179" s="27">
        <f>AO179</f>
        <v>57.32</v>
      </c>
      <c r="AQ179" s="27">
        <v>61.01</v>
      </c>
      <c r="AR179" s="27">
        <f>AQ179</f>
        <v>61.01</v>
      </c>
      <c r="AS179" s="27">
        <v>63.33</v>
      </c>
      <c r="AT179" s="27">
        <v>45</v>
      </c>
      <c r="AU179" s="27">
        <v>47.48</v>
      </c>
      <c r="AV179" s="27" t="s">
        <v>146</v>
      </c>
      <c r="AW179" s="27" t="s">
        <v>146</v>
      </c>
      <c r="AX179" s="27" t="s">
        <v>146</v>
      </c>
      <c r="AY179" s="27" t="s">
        <v>146</v>
      </c>
      <c r="AZ179" s="36" t="str">
        <f>AZ185</f>
        <v>11.12.2015 № 408</v>
      </c>
      <c r="BA179" s="12"/>
      <c r="BB179" s="103"/>
      <c r="BC179" s="159">
        <v>10647.3</v>
      </c>
      <c r="BD179" s="27">
        <v>54.77</v>
      </c>
      <c r="BE179" s="27">
        <v>3030</v>
      </c>
      <c r="BF179" s="27">
        <v>45</v>
      </c>
      <c r="BG179" s="115"/>
      <c r="BH179" s="115"/>
      <c r="BI179" s="115"/>
      <c r="BJ179" s="115"/>
      <c r="BK179" s="116"/>
      <c r="BL179" s="116"/>
      <c r="BM179" s="116"/>
      <c r="BN179" s="116"/>
      <c r="BO179" s="36" t="s">
        <v>432</v>
      </c>
      <c r="BP179" s="157"/>
      <c r="BQ179" s="27">
        <v>6884.63</v>
      </c>
      <c r="BR179" s="27">
        <v>57.23</v>
      </c>
      <c r="BS179" s="27">
        <v>3575</v>
      </c>
      <c r="BT179" s="27">
        <v>47.48</v>
      </c>
      <c r="BU179" s="115"/>
      <c r="BV179" s="115"/>
      <c r="BW179" s="115"/>
      <c r="BX179" s="115"/>
      <c r="BY179" s="116"/>
      <c r="BZ179" s="116"/>
      <c r="CA179" s="116"/>
      <c r="CB179" s="116"/>
      <c r="CC179" s="36" t="s">
        <v>432</v>
      </c>
      <c r="CD179" s="117"/>
      <c r="CE179" s="27">
        <f>BQ179</f>
        <v>6884.63</v>
      </c>
      <c r="CF179" s="27">
        <f>BR179</f>
        <v>57.23</v>
      </c>
      <c r="CG179" s="27" t="s">
        <v>146</v>
      </c>
      <c r="CH179" s="27" t="s">
        <v>146</v>
      </c>
      <c r="CI179" s="16">
        <v>7997.26</v>
      </c>
      <c r="CJ179" s="16">
        <v>61.01</v>
      </c>
      <c r="CK179" s="16" t="s">
        <v>146</v>
      </c>
      <c r="CL179" s="16" t="s">
        <v>146</v>
      </c>
      <c r="CM179" s="27">
        <f>CI179</f>
        <v>7997.26</v>
      </c>
      <c r="CN179" s="27">
        <f>CJ179</f>
        <v>61.01</v>
      </c>
      <c r="CO179" s="27" t="str">
        <f>CK179</f>
        <v>-</v>
      </c>
      <c r="CP179" s="27" t="str">
        <f>CL179</f>
        <v>-</v>
      </c>
      <c r="CQ179" s="27">
        <v>8397.1200000000008</v>
      </c>
      <c r="CR179" s="27">
        <v>63.33</v>
      </c>
      <c r="CS179" s="27" t="str">
        <f>CO179</f>
        <v>-</v>
      </c>
      <c r="CT179" s="27" t="str">
        <f>CP179</f>
        <v>-</v>
      </c>
      <c r="CU179" s="36" t="str">
        <f>CU185</f>
        <v>11.12.2015 № 408</v>
      </c>
      <c r="CV179" s="12"/>
      <c r="CW179" s="103"/>
      <c r="CX179" s="12"/>
      <c r="CY179" s="12"/>
      <c r="CZ179" s="12"/>
      <c r="DA179" s="12"/>
      <c r="DB179" s="104"/>
      <c r="DC179" s="104"/>
      <c r="DD179" s="104"/>
      <c r="DE179" s="104"/>
      <c r="DF179" s="105"/>
      <c r="DG179" s="105"/>
      <c r="DH179" s="105"/>
      <c r="DI179" s="105"/>
      <c r="DJ179" s="12"/>
      <c r="DK179" s="106"/>
      <c r="DL179" s="12"/>
      <c r="DM179" s="12"/>
      <c r="DN179" s="12"/>
      <c r="DO179" s="12"/>
      <c r="DP179" s="104"/>
      <c r="DQ179" s="104"/>
      <c r="DR179" s="104"/>
      <c r="DS179" s="104"/>
      <c r="DT179" s="105"/>
      <c r="DU179" s="105"/>
      <c r="DV179" s="105"/>
      <c r="DW179" s="105"/>
      <c r="DX179" s="36"/>
      <c r="DY179" s="106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  <c r="IU179" s="53"/>
      <c r="IV179" s="53"/>
      <c r="IW179" s="53"/>
      <c r="IX179" s="53"/>
      <c r="IY179" s="53"/>
      <c r="IZ179" s="53"/>
      <c r="JA179" s="53"/>
      <c r="JB179" s="53"/>
      <c r="JC179" s="53"/>
      <c r="JD179" s="53"/>
      <c r="JE179" s="53"/>
      <c r="JF179" s="53"/>
      <c r="JG179" s="53"/>
      <c r="JH179" s="53"/>
      <c r="JI179" s="53"/>
      <c r="JJ179" s="53"/>
      <c r="JK179" s="53"/>
      <c r="JL179" s="53"/>
      <c r="JM179" s="53"/>
      <c r="JN179" s="53"/>
      <c r="JO179" s="53"/>
      <c r="JP179" s="53"/>
      <c r="JQ179" s="53"/>
      <c r="JR179" s="53"/>
      <c r="JS179" s="53"/>
      <c r="JT179" s="53"/>
      <c r="JU179" s="53"/>
      <c r="JV179" s="53"/>
      <c r="JW179" s="53"/>
      <c r="JX179" s="53"/>
      <c r="JY179" s="53"/>
      <c r="JZ179" s="53"/>
      <c r="KA179" s="53"/>
      <c r="KB179" s="53"/>
      <c r="KC179" s="53"/>
      <c r="KD179" s="53"/>
      <c r="KE179" s="53"/>
      <c r="KF179" s="53"/>
      <c r="KG179" s="53"/>
      <c r="KH179" s="53"/>
      <c r="KI179" s="53"/>
      <c r="KJ179" s="53"/>
      <c r="KK179" s="53"/>
      <c r="KL179" s="53"/>
      <c r="KM179" s="53"/>
      <c r="KN179" s="53"/>
      <c r="KO179" s="53"/>
      <c r="KP179" s="53"/>
      <c r="KQ179" s="53"/>
      <c r="KR179" s="53"/>
      <c r="KS179" s="53"/>
      <c r="KT179" s="53"/>
      <c r="KU179" s="53"/>
      <c r="KV179" s="53"/>
      <c r="KW179" s="53"/>
      <c r="KX179" s="53"/>
      <c r="KY179" s="53"/>
      <c r="KZ179" s="53"/>
      <c r="LA179" s="53"/>
      <c r="LB179" s="53"/>
      <c r="LC179" s="53"/>
      <c r="LD179" s="53"/>
      <c r="LE179" s="53"/>
      <c r="LF179" s="53"/>
      <c r="LG179" s="53"/>
      <c r="LH179" s="53"/>
      <c r="LI179" s="53"/>
      <c r="LJ179" s="53"/>
      <c r="LK179" s="53"/>
      <c r="LL179" s="53"/>
      <c r="LM179" s="53"/>
      <c r="LN179" s="53"/>
      <c r="LO179" s="53"/>
      <c r="LP179" s="53"/>
      <c r="LQ179" s="53"/>
      <c r="LR179" s="53"/>
      <c r="LS179" s="53"/>
      <c r="LT179" s="53"/>
      <c r="LU179" s="53"/>
      <c r="LV179" s="53"/>
      <c r="LW179" s="53"/>
      <c r="LX179" s="53"/>
      <c r="LY179" s="53"/>
      <c r="LZ179" s="53"/>
      <c r="MA179" s="53"/>
      <c r="MB179" s="53"/>
      <c r="MC179" s="53"/>
      <c r="MD179" s="53"/>
      <c r="ME179" s="53"/>
      <c r="MF179" s="53"/>
      <c r="MG179" s="53"/>
      <c r="MH179" s="53"/>
      <c r="MI179" s="53"/>
      <c r="MJ179" s="53"/>
      <c r="MK179" s="53"/>
      <c r="ML179" s="53"/>
      <c r="MM179" s="53"/>
      <c r="MN179" s="53"/>
      <c r="MO179" s="53"/>
      <c r="MP179" s="53"/>
      <c r="MQ179" s="53"/>
      <c r="MR179" s="53"/>
    </row>
    <row r="180" spans="1:356" s="187" customFormat="1" ht="45">
      <c r="A180" s="169"/>
      <c r="B180" s="184"/>
      <c r="C180" s="145">
        <v>6142.85</v>
      </c>
      <c r="D180" s="145">
        <v>6884.63</v>
      </c>
      <c r="E180" s="145">
        <f>D180</f>
        <v>6884.63</v>
      </c>
      <c r="F180" s="145">
        <v>7997.26</v>
      </c>
      <c r="G180" s="145" t="s">
        <v>146</v>
      </c>
      <c r="H180" s="145" t="s">
        <v>146</v>
      </c>
      <c r="I180" s="145" t="s">
        <v>146</v>
      </c>
      <c r="J180" s="145" t="s">
        <v>146</v>
      </c>
      <c r="K180" s="145">
        <f>C180*1.18</f>
        <v>7248.5630000000001</v>
      </c>
      <c r="L180" s="145">
        <f>D180*1.18</f>
        <v>8123.8633999999993</v>
      </c>
      <c r="M180" s="145">
        <f>E180*1.18</f>
        <v>8123.8633999999993</v>
      </c>
      <c r="N180" s="145">
        <f>F180*1.18</f>
        <v>9436.7667999999994</v>
      </c>
      <c r="O180" s="145" t="s">
        <v>146</v>
      </c>
      <c r="P180" s="145" t="s">
        <v>146</v>
      </c>
      <c r="Q180" s="145" t="s">
        <v>146</v>
      </c>
      <c r="R180" s="145" t="s">
        <v>146</v>
      </c>
      <c r="S180" s="169"/>
      <c r="T180" s="129" t="s">
        <v>433</v>
      </c>
      <c r="U180" s="145">
        <v>3030</v>
      </c>
      <c r="V180" s="145">
        <v>3575</v>
      </c>
      <c r="W180" s="145">
        <f>U180</f>
        <v>3030</v>
      </c>
      <c r="X180" s="145">
        <f>V180</f>
        <v>3575</v>
      </c>
      <c r="Y180" s="145"/>
      <c r="Z180" s="145" t="str">
        <f>T180</f>
        <v>11.12.2015 № 406</v>
      </c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7"/>
      <c r="AN180" s="145"/>
      <c r="AO180" s="145"/>
      <c r="AP180" s="145"/>
      <c r="AQ180" s="145"/>
      <c r="AR180" s="145"/>
      <c r="AS180" s="145"/>
      <c r="AT180" s="145">
        <v>53.1</v>
      </c>
      <c r="AU180" s="145">
        <v>56.03</v>
      </c>
      <c r="AV180" s="145"/>
      <c r="AW180" s="145"/>
      <c r="AX180" s="145"/>
      <c r="AY180" s="145"/>
      <c r="AZ180" s="169"/>
      <c r="BA180" s="169" t="s">
        <v>434</v>
      </c>
      <c r="BB180" s="185"/>
      <c r="BC180" s="145"/>
      <c r="BD180" s="145"/>
      <c r="BE180" s="145"/>
      <c r="BF180" s="145"/>
      <c r="BG180" s="148"/>
      <c r="BH180" s="148"/>
      <c r="BI180" s="148"/>
      <c r="BJ180" s="148"/>
      <c r="BK180" s="150">
        <v>5.4899999999999997E-2</v>
      </c>
      <c r="BL180" s="220">
        <v>219.45</v>
      </c>
      <c r="BM180" s="149"/>
      <c r="BN180" s="149"/>
      <c r="BO180" s="169"/>
      <c r="BP180" s="117" t="s">
        <v>435</v>
      </c>
      <c r="BQ180" s="145"/>
      <c r="BR180" s="145"/>
      <c r="BS180" s="145"/>
      <c r="BT180" s="145"/>
      <c r="BU180" s="263">
        <v>5.4899999999999997E-2</v>
      </c>
      <c r="BV180" s="219">
        <v>252.3</v>
      </c>
      <c r="BW180" s="148"/>
      <c r="BX180" s="148"/>
      <c r="BY180" s="149"/>
      <c r="BZ180" s="149"/>
      <c r="CA180" s="149"/>
      <c r="CB180" s="149"/>
      <c r="CC180" s="169"/>
      <c r="CD180" s="117" t="s">
        <v>435</v>
      </c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5"/>
      <c r="CO180" s="145"/>
      <c r="CP180" s="145"/>
      <c r="CQ180" s="145"/>
      <c r="CR180" s="145"/>
      <c r="CS180" s="145"/>
      <c r="CT180" s="145"/>
      <c r="CU180" s="169"/>
      <c r="CV180" s="169"/>
      <c r="CW180" s="185"/>
      <c r="CX180" s="169"/>
      <c r="CY180" s="169"/>
      <c r="CZ180" s="169"/>
      <c r="DA180" s="169"/>
      <c r="DB180" s="219"/>
      <c r="DC180" s="219"/>
      <c r="DD180" s="219"/>
      <c r="DE180" s="219"/>
      <c r="DF180" s="220"/>
      <c r="DG180" s="220"/>
      <c r="DH180" s="220"/>
      <c r="DI180" s="220"/>
      <c r="DJ180" s="169"/>
      <c r="DK180" s="168"/>
      <c r="DL180" s="169"/>
      <c r="DM180" s="169"/>
      <c r="DN180" s="169"/>
      <c r="DO180" s="169"/>
      <c r="DP180" s="219"/>
      <c r="DQ180" s="219"/>
      <c r="DR180" s="219"/>
      <c r="DS180" s="219"/>
      <c r="DT180" s="220"/>
      <c r="DU180" s="220"/>
      <c r="DV180" s="220"/>
      <c r="DW180" s="220"/>
      <c r="DX180" s="169"/>
      <c r="DY180" s="168"/>
      <c r="DZ180" s="186"/>
      <c r="EA180" s="186"/>
      <c r="EB180" s="186"/>
      <c r="EC180" s="186"/>
      <c r="ED180" s="186"/>
      <c r="EE180" s="186"/>
      <c r="EF180" s="186"/>
      <c r="EG180" s="186"/>
      <c r="EH180" s="186"/>
      <c r="EI180" s="186"/>
      <c r="EJ180" s="186"/>
      <c r="EK180" s="186"/>
      <c r="EL180" s="186"/>
      <c r="EM180" s="186"/>
      <c r="EN180" s="186"/>
      <c r="EO180" s="186"/>
      <c r="EP180" s="186"/>
      <c r="EQ180" s="186"/>
      <c r="ER180" s="186"/>
      <c r="ES180" s="186"/>
      <c r="ET180" s="186"/>
      <c r="EU180" s="186"/>
      <c r="EV180" s="186"/>
      <c r="EW180" s="186"/>
      <c r="EX180" s="186"/>
      <c r="EY180" s="186"/>
      <c r="EZ180" s="186"/>
      <c r="FA180" s="186"/>
      <c r="FB180" s="186"/>
      <c r="FC180" s="186"/>
      <c r="FD180" s="186"/>
      <c r="FE180" s="186"/>
      <c r="FF180" s="186"/>
      <c r="FG180" s="186"/>
      <c r="FH180" s="186"/>
      <c r="FI180" s="186"/>
      <c r="FJ180" s="186"/>
      <c r="FK180" s="186"/>
      <c r="FL180" s="186"/>
      <c r="FM180" s="186"/>
      <c r="FN180" s="186"/>
      <c r="FO180" s="186"/>
      <c r="FP180" s="186"/>
      <c r="FQ180" s="186"/>
      <c r="FR180" s="186"/>
      <c r="FS180" s="186"/>
      <c r="FT180" s="186"/>
      <c r="FU180" s="186"/>
      <c r="FV180" s="186"/>
      <c r="FW180" s="186"/>
      <c r="FX180" s="186"/>
      <c r="FY180" s="186"/>
      <c r="FZ180" s="186"/>
      <c r="GA180" s="186"/>
      <c r="GB180" s="186"/>
      <c r="GC180" s="186"/>
      <c r="GD180" s="186"/>
      <c r="GE180" s="186"/>
      <c r="GF180" s="186"/>
      <c r="GG180" s="186"/>
      <c r="GH180" s="186"/>
      <c r="GI180" s="186"/>
      <c r="GJ180" s="186"/>
      <c r="GK180" s="186"/>
      <c r="GL180" s="186"/>
      <c r="GM180" s="186"/>
      <c r="GN180" s="186"/>
      <c r="GO180" s="186"/>
      <c r="GP180" s="186"/>
      <c r="GQ180" s="186"/>
      <c r="GR180" s="186"/>
      <c r="GS180" s="186"/>
      <c r="GT180" s="186"/>
      <c r="GU180" s="186"/>
      <c r="GV180" s="186"/>
      <c r="GW180" s="186"/>
      <c r="GX180" s="186"/>
      <c r="GY180" s="186"/>
      <c r="GZ180" s="186"/>
      <c r="HA180" s="186"/>
      <c r="HB180" s="186"/>
      <c r="HC180" s="186"/>
      <c r="HD180" s="186"/>
      <c r="HE180" s="186"/>
      <c r="HF180" s="186"/>
      <c r="HG180" s="186"/>
      <c r="HH180" s="186"/>
      <c r="HI180" s="186"/>
      <c r="HJ180" s="186"/>
      <c r="HK180" s="186"/>
      <c r="HL180" s="186"/>
      <c r="HM180" s="186"/>
      <c r="HN180" s="186"/>
      <c r="HO180" s="186"/>
      <c r="HP180" s="186"/>
      <c r="HQ180" s="186"/>
      <c r="HR180" s="186"/>
      <c r="HS180" s="186"/>
      <c r="HT180" s="186"/>
      <c r="HU180" s="186"/>
      <c r="HV180" s="186"/>
      <c r="HW180" s="186"/>
      <c r="HX180" s="186"/>
      <c r="HY180" s="186"/>
      <c r="HZ180" s="186"/>
      <c r="IA180" s="186"/>
      <c r="IB180" s="186"/>
      <c r="IC180" s="186"/>
      <c r="ID180" s="186"/>
      <c r="IE180" s="186"/>
      <c r="IF180" s="186"/>
      <c r="IG180" s="186"/>
      <c r="IH180" s="186"/>
      <c r="II180" s="186"/>
      <c r="IJ180" s="186"/>
      <c r="IK180" s="186"/>
      <c r="IL180" s="186"/>
      <c r="IM180" s="186"/>
      <c r="IN180" s="186"/>
      <c r="IO180" s="186"/>
      <c r="IP180" s="186"/>
      <c r="IQ180" s="186"/>
      <c r="IR180" s="186"/>
      <c r="IS180" s="186"/>
      <c r="IT180" s="186"/>
      <c r="IU180" s="186"/>
      <c r="IV180" s="186"/>
      <c r="IW180" s="186"/>
      <c r="IX180" s="186"/>
      <c r="IY180" s="186"/>
      <c r="IZ180" s="186"/>
      <c r="JA180" s="186"/>
      <c r="JB180" s="186"/>
      <c r="JC180" s="186"/>
      <c r="JD180" s="186"/>
      <c r="JE180" s="186"/>
      <c r="JF180" s="186"/>
      <c r="JG180" s="186"/>
      <c r="JH180" s="186"/>
      <c r="JI180" s="186"/>
      <c r="JJ180" s="186"/>
      <c r="JK180" s="186"/>
      <c r="JL180" s="186"/>
      <c r="JM180" s="186"/>
      <c r="JN180" s="186"/>
      <c r="JO180" s="186"/>
      <c r="JP180" s="186"/>
      <c r="JQ180" s="186"/>
      <c r="JR180" s="186"/>
      <c r="JS180" s="186"/>
      <c r="JT180" s="186"/>
      <c r="JU180" s="186"/>
      <c r="JV180" s="186"/>
      <c r="JW180" s="186"/>
      <c r="JX180" s="186"/>
      <c r="JY180" s="186"/>
      <c r="JZ180" s="186"/>
      <c r="KA180" s="186"/>
      <c r="KB180" s="186"/>
      <c r="KC180" s="186"/>
      <c r="KD180" s="186"/>
      <c r="KE180" s="186"/>
      <c r="KF180" s="186"/>
      <c r="KG180" s="186"/>
      <c r="KH180" s="186"/>
      <c r="KI180" s="186"/>
      <c r="KJ180" s="186"/>
      <c r="KK180" s="186"/>
      <c r="KL180" s="186"/>
      <c r="KM180" s="186"/>
      <c r="KN180" s="186"/>
      <c r="KO180" s="186"/>
      <c r="KP180" s="186"/>
      <c r="KQ180" s="186"/>
      <c r="KR180" s="186"/>
      <c r="KS180" s="186"/>
      <c r="KT180" s="186"/>
      <c r="KU180" s="186"/>
      <c r="KV180" s="186"/>
      <c r="KW180" s="186"/>
      <c r="KX180" s="186"/>
      <c r="KY180" s="186"/>
      <c r="KZ180" s="186"/>
      <c r="LA180" s="186"/>
      <c r="LB180" s="186"/>
      <c r="LC180" s="186"/>
      <c r="LD180" s="186"/>
      <c r="LE180" s="186"/>
      <c r="LF180" s="186"/>
      <c r="LG180" s="186"/>
      <c r="LH180" s="186"/>
      <c r="LI180" s="186"/>
      <c r="LJ180" s="186"/>
      <c r="LK180" s="186"/>
      <c r="LL180" s="186"/>
      <c r="LM180" s="186"/>
      <c r="LN180" s="186"/>
      <c r="LO180" s="186"/>
      <c r="LP180" s="186"/>
      <c r="LQ180" s="186"/>
      <c r="LR180" s="186"/>
      <c r="LS180" s="186"/>
      <c r="LT180" s="186"/>
      <c r="LU180" s="186"/>
      <c r="LV180" s="186"/>
      <c r="LW180" s="186"/>
      <c r="LX180" s="186"/>
      <c r="LY180" s="186"/>
      <c r="LZ180" s="186"/>
      <c r="MA180" s="186"/>
      <c r="MB180" s="186"/>
      <c r="MC180" s="186"/>
      <c r="MD180" s="186"/>
      <c r="ME180" s="186"/>
      <c r="MF180" s="186"/>
      <c r="MG180" s="186"/>
      <c r="MH180" s="186"/>
      <c r="MI180" s="186"/>
      <c r="MJ180" s="186"/>
      <c r="MK180" s="186"/>
      <c r="ML180" s="186"/>
      <c r="MM180" s="186"/>
      <c r="MN180" s="186"/>
      <c r="MO180" s="186"/>
      <c r="MP180" s="186"/>
      <c r="MQ180" s="186"/>
      <c r="MR180" s="186"/>
    </row>
    <row r="181" spans="1:356" s="2" customFormat="1" ht="18.75">
      <c r="A181" s="122" t="s">
        <v>92</v>
      </c>
      <c r="B181" s="2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109"/>
      <c r="T181" s="109"/>
      <c r="U181" s="27"/>
      <c r="V181" s="27"/>
      <c r="W181" s="27"/>
      <c r="X181" s="27"/>
      <c r="Y181" s="110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111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36"/>
      <c r="BA181" s="12"/>
      <c r="BB181" s="103"/>
      <c r="BC181" s="27"/>
      <c r="BD181" s="27"/>
      <c r="BE181" s="27"/>
      <c r="BF181" s="27"/>
      <c r="BG181" s="115"/>
      <c r="BH181" s="115"/>
      <c r="BI181" s="115"/>
      <c r="BJ181" s="115"/>
      <c r="BK181" s="116"/>
      <c r="BL181" s="116"/>
      <c r="BM181" s="116"/>
      <c r="BN181" s="116"/>
      <c r="BO181" s="27"/>
      <c r="BP181" s="27"/>
      <c r="BQ181" s="27"/>
      <c r="BR181" s="27"/>
      <c r="BS181" s="27"/>
      <c r="BT181" s="27"/>
      <c r="BU181" s="115"/>
      <c r="BV181" s="115"/>
      <c r="BW181" s="115"/>
      <c r="BX181" s="115"/>
      <c r="BY181" s="116"/>
      <c r="BZ181" s="116"/>
      <c r="CA181" s="116"/>
      <c r="CB181" s="116"/>
      <c r="CC181" s="27"/>
      <c r="CD181" s="118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36"/>
      <c r="CV181" s="12"/>
      <c r="CW181" s="103"/>
      <c r="CX181" s="12"/>
      <c r="CY181" s="12"/>
      <c r="CZ181" s="12"/>
      <c r="DA181" s="12"/>
      <c r="DB181" s="104"/>
      <c r="DC181" s="104"/>
      <c r="DD181" s="104"/>
      <c r="DE181" s="104"/>
      <c r="DF181" s="105"/>
      <c r="DG181" s="105"/>
      <c r="DH181" s="105"/>
      <c r="DI181" s="105"/>
      <c r="DJ181" s="12"/>
      <c r="DK181" s="106"/>
      <c r="DL181" s="12"/>
      <c r="DM181" s="12"/>
      <c r="DN181" s="12"/>
      <c r="DO181" s="12"/>
      <c r="DP181" s="104"/>
      <c r="DQ181" s="104"/>
      <c r="DR181" s="104"/>
      <c r="DS181" s="104"/>
      <c r="DT181" s="105"/>
      <c r="DU181" s="105"/>
      <c r="DV181" s="105"/>
      <c r="DW181" s="105"/>
      <c r="DX181" s="36"/>
      <c r="DY181" s="106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  <c r="KI181" s="53"/>
      <c r="KJ181" s="53"/>
      <c r="KK181" s="53"/>
      <c r="KL181" s="53"/>
      <c r="KM181" s="53"/>
      <c r="KN181" s="53"/>
      <c r="KO181" s="53"/>
      <c r="KP181" s="53"/>
      <c r="KQ181" s="53"/>
      <c r="KR181" s="53"/>
      <c r="KS181" s="53"/>
      <c r="KT181" s="53"/>
      <c r="KU181" s="53"/>
      <c r="KV181" s="53"/>
      <c r="KW181" s="53"/>
      <c r="KX181" s="53"/>
      <c r="KY181" s="53"/>
      <c r="KZ181" s="53"/>
      <c r="LA181" s="53"/>
      <c r="LB181" s="53"/>
      <c r="LC181" s="53"/>
      <c r="LD181" s="53"/>
      <c r="LE181" s="53"/>
      <c r="LF181" s="53"/>
      <c r="LG181" s="53"/>
      <c r="LH181" s="53"/>
      <c r="LI181" s="53"/>
      <c r="LJ181" s="53"/>
      <c r="LK181" s="53"/>
      <c r="LL181" s="53"/>
      <c r="LM181" s="53"/>
      <c r="LN181" s="53"/>
      <c r="LO181" s="53"/>
      <c r="LP181" s="53"/>
      <c r="LQ181" s="53"/>
      <c r="LR181" s="53"/>
      <c r="LS181" s="53"/>
      <c r="LT181" s="53"/>
      <c r="LU181" s="53"/>
      <c r="LV181" s="53"/>
      <c r="LW181" s="53"/>
      <c r="LX181" s="53"/>
      <c r="LY181" s="53"/>
      <c r="LZ181" s="53"/>
      <c r="MA181" s="53"/>
      <c r="MB181" s="53"/>
      <c r="MC181" s="53"/>
      <c r="MD181" s="53"/>
      <c r="ME181" s="53"/>
      <c r="MF181" s="53"/>
      <c r="MG181" s="53"/>
      <c r="MH181" s="53"/>
      <c r="MI181" s="53"/>
      <c r="MJ181" s="53"/>
      <c r="MK181" s="53"/>
      <c r="ML181" s="53"/>
      <c r="MM181" s="53"/>
      <c r="MN181" s="53"/>
      <c r="MO181" s="53"/>
      <c r="MP181" s="53"/>
      <c r="MQ181" s="53"/>
      <c r="MR181" s="53"/>
    </row>
    <row r="182" spans="1:356" s="2" customFormat="1" ht="45">
      <c r="A182" s="16" t="s">
        <v>9</v>
      </c>
      <c r="B182" s="24" t="s">
        <v>77</v>
      </c>
      <c r="C182" s="27">
        <v>4041.32</v>
      </c>
      <c r="D182" s="27">
        <v>4531.0600000000004</v>
      </c>
      <c r="E182" s="27">
        <v>4531.0600000000004</v>
      </c>
      <c r="F182" s="27">
        <v>4578.6400000000003</v>
      </c>
      <c r="G182" s="27" t="s">
        <v>146</v>
      </c>
      <c r="H182" s="27" t="s">
        <v>146</v>
      </c>
      <c r="I182" s="27" t="s">
        <v>217</v>
      </c>
      <c r="J182" s="27" t="s">
        <v>217</v>
      </c>
      <c r="K182" s="27">
        <v>4041.32</v>
      </c>
      <c r="L182" s="27">
        <v>4531.0600000000004</v>
      </c>
      <c r="M182" s="27">
        <v>4531.0600000000004</v>
      </c>
      <c r="N182" s="27">
        <v>4578.6400000000003</v>
      </c>
      <c r="O182" s="27" t="s">
        <v>146</v>
      </c>
      <c r="P182" s="27" t="s">
        <v>146</v>
      </c>
      <c r="Q182" s="27" t="s">
        <v>217</v>
      </c>
      <c r="R182" s="27" t="s">
        <v>217</v>
      </c>
      <c r="S182" s="109"/>
      <c r="T182" s="129" t="s">
        <v>573</v>
      </c>
      <c r="U182" s="27"/>
      <c r="V182" s="27"/>
      <c r="W182" s="27"/>
      <c r="X182" s="27"/>
      <c r="Y182" s="110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111"/>
      <c r="AN182" s="27">
        <v>88.37</v>
      </c>
      <c r="AO182" s="27">
        <v>94.11</v>
      </c>
      <c r="AP182" s="27">
        <f>AO182</f>
        <v>94.11</v>
      </c>
      <c r="AQ182" s="27">
        <v>99.45</v>
      </c>
      <c r="AR182" s="27">
        <f>AQ182</f>
        <v>99.45</v>
      </c>
      <c r="AS182" s="27">
        <v>105.32</v>
      </c>
      <c r="AT182" s="27">
        <v>55</v>
      </c>
      <c r="AU182" s="27">
        <v>58.57</v>
      </c>
      <c r="AV182" s="27" t="s">
        <v>146</v>
      </c>
      <c r="AW182" s="27" t="s">
        <v>146</v>
      </c>
      <c r="AX182" s="27" t="s">
        <v>146</v>
      </c>
      <c r="AY182" s="27" t="s">
        <v>146</v>
      </c>
      <c r="AZ182" s="36" t="s">
        <v>436</v>
      </c>
      <c r="BA182" s="12"/>
      <c r="BB182" s="103"/>
      <c r="BC182" s="27">
        <v>4041.32</v>
      </c>
      <c r="BD182" s="27">
        <v>88.37</v>
      </c>
      <c r="BE182" s="27">
        <v>1370</v>
      </c>
      <c r="BF182" s="27">
        <v>55</v>
      </c>
      <c r="BG182" s="115"/>
      <c r="BH182" s="115"/>
      <c r="BI182" s="115"/>
      <c r="BJ182" s="115"/>
      <c r="BK182" s="119">
        <v>5.5E-2</v>
      </c>
      <c r="BL182" s="120">
        <v>128.43</v>
      </c>
      <c r="BM182" s="116"/>
      <c r="BN182" s="116"/>
      <c r="BO182" s="36" t="s">
        <v>436</v>
      </c>
      <c r="BP182" s="117" t="s">
        <v>437</v>
      </c>
      <c r="BQ182" s="27">
        <v>4531.0600000000004</v>
      </c>
      <c r="BR182" s="27">
        <v>87.94</v>
      </c>
      <c r="BS182" s="27">
        <v>1459</v>
      </c>
      <c r="BT182" s="27">
        <v>58.41</v>
      </c>
      <c r="BU182" s="113">
        <v>5.5E-2</v>
      </c>
      <c r="BV182" s="264">
        <v>136.1</v>
      </c>
      <c r="BW182" s="115"/>
      <c r="BX182" s="115"/>
      <c r="BY182" s="116"/>
      <c r="BZ182" s="116"/>
      <c r="CA182" s="116"/>
      <c r="CB182" s="116"/>
      <c r="CC182" s="36" t="s">
        <v>436</v>
      </c>
      <c r="CD182" s="117" t="s">
        <v>437</v>
      </c>
      <c r="CE182" s="27">
        <f>BQ182</f>
        <v>4531.0600000000004</v>
      </c>
      <c r="CF182" s="27">
        <f>BR182</f>
        <v>87.94</v>
      </c>
      <c r="CG182" s="27" t="s">
        <v>146</v>
      </c>
      <c r="CH182" s="27" t="s">
        <v>146</v>
      </c>
      <c r="CI182" s="27">
        <v>4578.6400000000003</v>
      </c>
      <c r="CJ182" s="27">
        <v>93.48</v>
      </c>
      <c r="CK182" s="27" t="s">
        <v>146</v>
      </c>
      <c r="CL182" s="27" t="s">
        <v>146</v>
      </c>
      <c r="CM182" s="27">
        <f>CI182</f>
        <v>4578.6400000000003</v>
      </c>
      <c r="CN182" s="27">
        <f>CJ182</f>
        <v>93.48</v>
      </c>
      <c r="CO182" s="27" t="s">
        <v>146</v>
      </c>
      <c r="CP182" s="27" t="s">
        <v>146</v>
      </c>
      <c r="CQ182" s="27">
        <v>4812.3900000000003</v>
      </c>
      <c r="CR182" s="27">
        <v>99</v>
      </c>
      <c r="CS182" s="27" t="s">
        <v>146</v>
      </c>
      <c r="CT182" s="27" t="s">
        <v>146</v>
      </c>
      <c r="CU182" s="36" t="s">
        <v>436</v>
      </c>
      <c r="CV182" s="12"/>
      <c r="CW182" s="103"/>
      <c r="CX182" s="12"/>
      <c r="CY182" s="12"/>
      <c r="CZ182" s="12"/>
      <c r="DA182" s="12"/>
      <c r="DB182" s="104"/>
      <c r="DC182" s="104"/>
      <c r="DD182" s="104"/>
      <c r="DE182" s="104"/>
      <c r="DF182" s="105"/>
      <c r="DG182" s="105"/>
      <c r="DH182" s="105"/>
      <c r="DI182" s="105"/>
      <c r="DJ182" s="12"/>
      <c r="DK182" s="106"/>
      <c r="DL182" s="12"/>
      <c r="DM182" s="12"/>
      <c r="DN182" s="12"/>
      <c r="DO182" s="12"/>
      <c r="DP182" s="104"/>
      <c r="DQ182" s="104"/>
      <c r="DR182" s="104"/>
      <c r="DS182" s="104"/>
      <c r="DT182" s="105"/>
      <c r="DU182" s="105"/>
      <c r="DV182" s="105"/>
      <c r="DW182" s="105"/>
      <c r="DX182" s="36"/>
      <c r="DY182" s="106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  <c r="KI182" s="53"/>
      <c r="KJ182" s="53"/>
      <c r="KK182" s="53"/>
      <c r="KL182" s="53"/>
      <c r="KM182" s="53"/>
      <c r="KN182" s="53"/>
      <c r="KO182" s="53"/>
      <c r="KP182" s="53"/>
      <c r="KQ182" s="53"/>
      <c r="KR182" s="53"/>
      <c r="KS182" s="53"/>
      <c r="KT182" s="53"/>
      <c r="KU182" s="53"/>
      <c r="KV182" s="53"/>
      <c r="KW182" s="53"/>
      <c r="KX182" s="53"/>
      <c r="KY182" s="53"/>
      <c r="KZ182" s="53"/>
      <c r="LA182" s="53"/>
      <c r="LB182" s="53"/>
      <c r="LC182" s="53"/>
      <c r="LD182" s="53"/>
      <c r="LE182" s="53"/>
      <c r="LF182" s="53"/>
      <c r="LG182" s="53"/>
      <c r="LH182" s="53"/>
      <c r="LI182" s="53"/>
      <c r="LJ182" s="53"/>
      <c r="LK182" s="53"/>
      <c r="LL182" s="53"/>
      <c r="LM182" s="53"/>
      <c r="LN182" s="53"/>
      <c r="LO182" s="53"/>
      <c r="LP182" s="53"/>
      <c r="LQ182" s="53"/>
      <c r="LR182" s="53"/>
      <c r="LS182" s="53"/>
      <c r="LT182" s="53"/>
      <c r="LU182" s="53"/>
      <c r="LV182" s="53"/>
      <c r="LW182" s="53"/>
      <c r="LX182" s="53"/>
      <c r="LY182" s="53"/>
      <c r="LZ182" s="53"/>
      <c r="MA182" s="53"/>
      <c r="MB182" s="53"/>
      <c r="MC182" s="53"/>
      <c r="MD182" s="53"/>
      <c r="ME182" s="53"/>
      <c r="MF182" s="53"/>
      <c r="MG182" s="53"/>
      <c r="MH182" s="53"/>
      <c r="MI182" s="53"/>
      <c r="MJ182" s="53"/>
      <c r="MK182" s="53"/>
      <c r="ML182" s="53"/>
      <c r="MM182" s="53"/>
      <c r="MN182" s="53"/>
      <c r="MO182" s="53"/>
      <c r="MP182" s="53"/>
      <c r="MQ182" s="53"/>
      <c r="MR182" s="53"/>
    </row>
    <row r="183" spans="1:356" s="187" customFormat="1">
      <c r="A183" s="169"/>
      <c r="B183" s="184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29"/>
      <c r="T183" s="129"/>
      <c r="U183" s="145">
        <v>1335</v>
      </c>
      <c r="V183" s="145">
        <v>1420</v>
      </c>
      <c r="W183" s="145">
        <f>U183</f>
        <v>1335</v>
      </c>
      <c r="X183" s="145">
        <f>V183</f>
        <v>1420</v>
      </c>
      <c r="Y183" s="145" t="s">
        <v>438</v>
      </c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7"/>
      <c r="AN183" s="145">
        <v>88.37</v>
      </c>
      <c r="AO183" s="145">
        <v>93.76</v>
      </c>
      <c r="AP183" s="145">
        <f>AO183</f>
        <v>93.76</v>
      </c>
      <c r="AQ183" s="145">
        <v>98.16</v>
      </c>
      <c r="AR183" s="145">
        <f>AQ183</f>
        <v>98.16</v>
      </c>
      <c r="AS183" s="145">
        <v>103</v>
      </c>
      <c r="AT183" s="145">
        <v>55</v>
      </c>
      <c r="AU183" s="145">
        <v>58</v>
      </c>
      <c r="AV183" s="145" t="s">
        <v>146</v>
      </c>
      <c r="AW183" s="145" t="s">
        <v>146</v>
      </c>
      <c r="AX183" s="145" t="s">
        <v>146</v>
      </c>
      <c r="AY183" s="145" t="s">
        <v>146</v>
      </c>
      <c r="AZ183" s="169"/>
      <c r="BA183" s="169" t="s">
        <v>439</v>
      </c>
      <c r="BB183" s="185"/>
      <c r="BC183" s="145"/>
      <c r="BD183" s="145">
        <v>88.37</v>
      </c>
      <c r="BE183" s="145"/>
      <c r="BF183" s="145"/>
      <c r="BG183" s="148"/>
      <c r="BH183" s="148"/>
      <c r="BI183" s="148"/>
      <c r="BJ183" s="148"/>
      <c r="BK183" s="149"/>
      <c r="BL183" s="149"/>
      <c r="BM183" s="149"/>
      <c r="BN183" s="149"/>
      <c r="BO183" s="169"/>
      <c r="BP183" s="169" t="s">
        <v>439</v>
      </c>
      <c r="BQ183" s="145"/>
      <c r="BR183" s="145">
        <v>93.76</v>
      </c>
      <c r="BS183" s="145"/>
      <c r="BT183" s="145"/>
      <c r="BU183" s="148"/>
      <c r="BV183" s="148"/>
      <c r="BW183" s="148"/>
      <c r="BX183" s="148"/>
      <c r="BY183" s="149"/>
      <c r="BZ183" s="149"/>
      <c r="CA183" s="149"/>
      <c r="CB183" s="149"/>
      <c r="CC183" s="169"/>
      <c r="CD183" s="168" t="s">
        <v>439</v>
      </c>
      <c r="CE183" s="145"/>
      <c r="CF183" s="145">
        <f>BR183</f>
        <v>93.76</v>
      </c>
      <c r="CG183" s="145"/>
      <c r="CH183" s="145"/>
      <c r="CI183" s="145"/>
      <c r="CJ183" s="145">
        <v>98.16</v>
      </c>
      <c r="CK183" s="145"/>
      <c r="CL183" s="145"/>
      <c r="CM183" s="145"/>
      <c r="CN183" s="145">
        <f>CJ183</f>
        <v>98.16</v>
      </c>
      <c r="CO183" s="145"/>
      <c r="CP183" s="145"/>
      <c r="CQ183" s="145"/>
      <c r="CR183" s="145">
        <v>103</v>
      </c>
      <c r="CS183" s="145"/>
      <c r="CT183" s="145"/>
      <c r="CU183" s="169"/>
      <c r="CV183" s="169" t="str">
        <f>BA183</f>
        <v>10.12.2015 № 386</v>
      </c>
      <c r="CW183" s="185"/>
      <c r="CX183" s="169"/>
      <c r="CY183" s="169"/>
      <c r="CZ183" s="169"/>
      <c r="DA183" s="169"/>
      <c r="DB183" s="219"/>
      <c r="DC183" s="219"/>
      <c r="DD183" s="219"/>
      <c r="DE183" s="219"/>
      <c r="DF183" s="220"/>
      <c r="DG183" s="220"/>
      <c r="DH183" s="220"/>
      <c r="DI183" s="220"/>
      <c r="DJ183" s="169"/>
      <c r="DK183" s="168"/>
      <c r="DL183" s="169"/>
      <c r="DM183" s="169"/>
      <c r="DN183" s="169"/>
      <c r="DO183" s="169"/>
      <c r="DP183" s="219"/>
      <c r="DQ183" s="219"/>
      <c r="DR183" s="219"/>
      <c r="DS183" s="219"/>
      <c r="DT183" s="220"/>
      <c r="DU183" s="220"/>
      <c r="DV183" s="220"/>
      <c r="DW183" s="220"/>
      <c r="DX183" s="169"/>
      <c r="DY183" s="168"/>
      <c r="DZ183" s="186"/>
      <c r="EA183" s="186"/>
      <c r="EB183" s="186"/>
      <c r="EC183" s="186"/>
      <c r="ED183" s="186"/>
      <c r="EE183" s="186"/>
      <c r="EF183" s="186"/>
      <c r="EG183" s="186"/>
      <c r="EH183" s="186"/>
      <c r="EI183" s="186"/>
      <c r="EJ183" s="186"/>
      <c r="EK183" s="186"/>
      <c r="EL183" s="186"/>
      <c r="EM183" s="186"/>
      <c r="EN183" s="186"/>
      <c r="EO183" s="186"/>
      <c r="EP183" s="186"/>
      <c r="EQ183" s="186"/>
      <c r="ER183" s="186"/>
      <c r="ES183" s="186"/>
      <c r="ET183" s="186"/>
      <c r="EU183" s="186"/>
      <c r="EV183" s="186"/>
      <c r="EW183" s="186"/>
      <c r="EX183" s="186"/>
      <c r="EY183" s="186"/>
      <c r="EZ183" s="186"/>
      <c r="FA183" s="186"/>
      <c r="FB183" s="186"/>
      <c r="FC183" s="186"/>
      <c r="FD183" s="186"/>
      <c r="FE183" s="186"/>
      <c r="FF183" s="186"/>
      <c r="FG183" s="186"/>
      <c r="FH183" s="186"/>
      <c r="FI183" s="186"/>
      <c r="FJ183" s="186"/>
      <c r="FK183" s="186"/>
      <c r="FL183" s="186"/>
      <c r="FM183" s="186"/>
      <c r="FN183" s="186"/>
      <c r="FO183" s="186"/>
      <c r="FP183" s="186"/>
      <c r="FQ183" s="186"/>
      <c r="FR183" s="186"/>
      <c r="FS183" s="186"/>
      <c r="FT183" s="186"/>
      <c r="FU183" s="186"/>
      <c r="FV183" s="186"/>
      <c r="FW183" s="186"/>
      <c r="FX183" s="186"/>
      <c r="FY183" s="186"/>
      <c r="FZ183" s="186"/>
      <c r="GA183" s="186"/>
      <c r="GB183" s="186"/>
      <c r="GC183" s="186"/>
      <c r="GD183" s="186"/>
      <c r="GE183" s="186"/>
      <c r="GF183" s="186"/>
      <c r="GG183" s="186"/>
      <c r="GH183" s="186"/>
      <c r="GI183" s="186"/>
      <c r="GJ183" s="186"/>
      <c r="GK183" s="186"/>
      <c r="GL183" s="186"/>
      <c r="GM183" s="186"/>
      <c r="GN183" s="186"/>
      <c r="GO183" s="186"/>
      <c r="GP183" s="186"/>
      <c r="GQ183" s="186"/>
      <c r="GR183" s="186"/>
      <c r="GS183" s="186"/>
      <c r="GT183" s="186"/>
      <c r="GU183" s="186"/>
      <c r="GV183" s="186"/>
      <c r="GW183" s="186"/>
      <c r="GX183" s="186"/>
      <c r="GY183" s="186"/>
      <c r="GZ183" s="186"/>
      <c r="HA183" s="186"/>
      <c r="HB183" s="186"/>
      <c r="HC183" s="186"/>
      <c r="HD183" s="186"/>
      <c r="HE183" s="186"/>
      <c r="HF183" s="186"/>
      <c r="HG183" s="186"/>
      <c r="HH183" s="186"/>
      <c r="HI183" s="186"/>
      <c r="HJ183" s="186"/>
      <c r="HK183" s="186"/>
      <c r="HL183" s="186"/>
      <c r="HM183" s="186"/>
      <c r="HN183" s="186"/>
      <c r="HO183" s="186"/>
      <c r="HP183" s="186"/>
      <c r="HQ183" s="186"/>
      <c r="HR183" s="186"/>
      <c r="HS183" s="186"/>
      <c r="HT183" s="186"/>
      <c r="HU183" s="186"/>
      <c r="HV183" s="186"/>
      <c r="HW183" s="186"/>
      <c r="HX183" s="186"/>
      <c r="HY183" s="186"/>
      <c r="HZ183" s="186"/>
      <c r="IA183" s="186"/>
      <c r="IB183" s="186"/>
      <c r="IC183" s="186"/>
      <c r="ID183" s="186"/>
      <c r="IE183" s="186"/>
      <c r="IF183" s="186"/>
      <c r="IG183" s="186"/>
      <c r="IH183" s="186"/>
      <c r="II183" s="186"/>
      <c r="IJ183" s="186"/>
      <c r="IK183" s="186"/>
      <c r="IL183" s="186"/>
      <c r="IM183" s="186"/>
      <c r="IN183" s="186"/>
      <c r="IO183" s="186"/>
      <c r="IP183" s="186"/>
      <c r="IQ183" s="186"/>
      <c r="IR183" s="186"/>
      <c r="IS183" s="186"/>
      <c r="IT183" s="186"/>
      <c r="IU183" s="186"/>
      <c r="IV183" s="186"/>
      <c r="IW183" s="186"/>
      <c r="IX183" s="186"/>
      <c r="IY183" s="186"/>
      <c r="IZ183" s="186"/>
      <c r="JA183" s="186"/>
      <c r="JB183" s="186"/>
      <c r="JC183" s="186"/>
      <c r="JD183" s="186"/>
      <c r="JE183" s="186"/>
      <c r="JF183" s="186"/>
      <c r="JG183" s="186"/>
      <c r="JH183" s="186"/>
      <c r="JI183" s="186"/>
      <c r="JJ183" s="186"/>
      <c r="JK183" s="186"/>
      <c r="JL183" s="186"/>
      <c r="JM183" s="186"/>
      <c r="JN183" s="186"/>
      <c r="JO183" s="186"/>
      <c r="JP183" s="186"/>
      <c r="JQ183" s="186"/>
      <c r="JR183" s="186"/>
      <c r="JS183" s="186"/>
      <c r="JT183" s="186"/>
      <c r="JU183" s="186"/>
      <c r="JV183" s="186"/>
      <c r="JW183" s="186"/>
      <c r="JX183" s="186"/>
      <c r="JY183" s="186"/>
      <c r="JZ183" s="186"/>
      <c r="KA183" s="186"/>
      <c r="KB183" s="186"/>
      <c r="KC183" s="186"/>
      <c r="KD183" s="186"/>
      <c r="KE183" s="186"/>
      <c r="KF183" s="186"/>
      <c r="KG183" s="186"/>
      <c r="KH183" s="186"/>
      <c r="KI183" s="186"/>
      <c r="KJ183" s="186"/>
      <c r="KK183" s="186"/>
      <c r="KL183" s="186"/>
      <c r="KM183" s="186"/>
      <c r="KN183" s="186"/>
      <c r="KO183" s="186"/>
      <c r="KP183" s="186"/>
      <c r="KQ183" s="186"/>
      <c r="KR183" s="186"/>
      <c r="KS183" s="186"/>
      <c r="KT183" s="186"/>
      <c r="KU183" s="186"/>
      <c r="KV183" s="186"/>
      <c r="KW183" s="186"/>
      <c r="KX183" s="186"/>
      <c r="KY183" s="186"/>
      <c r="KZ183" s="186"/>
      <c r="LA183" s="186"/>
      <c r="LB183" s="186"/>
      <c r="LC183" s="186"/>
      <c r="LD183" s="186"/>
      <c r="LE183" s="186"/>
      <c r="LF183" s="186"/>
      <c r="LG183" s="186"/>
      <c r="LH183" s="186"/>
      <c r="LI183" s="186"/>
      <c r="LJ183" s="186"/>
      <c r="LK183" s="186"/>
      <c r="LL183" s="186"/>
      <c r="LM183" s="186"/>
      <c r="LN183" s="186"/>
      <c r="LO183" s="186"/>
      <c r="LP183" s="186"/>
      <c r="LQ183" s="186"/>
      <c r="LR183" s="186"/>
      <c r="LS183" s="186"/>
      <c r="LT183" s="186"/>
      <c r="LU183" s="186"/>
      <c r="LV183" s="186"/>
      <c r="LW183" s="186"/>
      <c r="LX183" s="186"/>
      <c r="LY183" s="186"/>
      <c r="LZ183" s="186"/>
      <c r="MA183" s="186"/>
      <c r="MB183" s="186"/>
      <c r="MC183" s="186"/>
      <c r="MD183" s="186"/>
      <c r="ME183" s="186"/>
      <c r="MF183" s="186"/>
      <c r="MG183" s="186"/>
      <c r="MH183" s="186"/>
      <c r="MI183" s="186"/>
      <c r="MJ183" s="186"/>
      <c r="MK183" s="186"/>
      <c r="ML183" s="186"/>
      <c r="MM183" s="186"/>
      <c r="MN183" s="186"/>
      <c r="MO183" s="186"/>
      <c r="MP183" s="186"/>
      <c r="MQ183" s="186"/>
      <c r="MR183" s="186"/>
    </row>
    <row r="184" spans="1:356" s="2" customFormat="1" ht="18.75">
      <c r="A184" s="122" t="s">
        <v>93</v>
      </c>
      <c r="B184" s="2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109"/>
      <c r="T184" s="109"/>
      <c r="U184" s="27"/>
      <c r="V184" s="27"/>
      <c r="W184" s="27"/>
      <c r="X184" s="27"/>
      <c r="Y184" s="110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111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03"/>
      <c r="BC184" s="27"/>
      <c r="BD184" s="27"/>
      <c r="BE184" s="27"/>
      <c r="BF184" s="27"/>
      <c r="BG184" s="115"/>
      <c r="BH184" s="115"/>
      <c r="BI184" s="115"/>
      <c r="BJ184" s="115"/>
      <c r="BK184" s="116"/>
      <c r="BL184" s="116"/>
      <c r="BM184" s="116"/>
      <c r="BN184" s="116"/>
      <c r="BO184" s="27"/>
      <c r="BP184" s="27"/>
      <c r="BQ184" s="27"/>
      <c r="BR184" s="27"/>
      <c r="BS184" s="27"/>
      <c r="BT184" s="27"/>
      <c r="BU184" s="115"/>
      <c r="BV184" s="115"/>
      <c r="BW184" s="115"/>
      <c r="BX184" s="115"/>
      <c r="BY184" s="116"/>
      <c r="BZ184" s="116"/>
      <c r="CA184" s="116"/>
      <c r="CB184" s="116"/>
      <c r="CC184" s="27"/>
      <c r="CD184" s="118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36"/>
      <c r="CV184" s="12"/>
      <c r="CW184" s="103"/>
      <c r="CX184" s="12"/>
      <c r="CY184" s="12"/>
      <c r="CZ184" s="12"/>
      <c r="DA184" s="12"/>
      <c r="DB184" s="104"/>
      <c r="DC184" s="104"/>
      <c r="DD184" s="104"/>
      <c r="DE184" s="104"/>
      <c r="DF184" s="105"/>
      <c r="DG184" s="105"/>
      <c r="DH184" s="105"/>
      <c r="DI184" s="105"/>
      <c r="DJ184" s="12"/>
      <c r="DK184" s="106"/>
      <c r="DL184" s="12"/>
      <c r="DM184" s="12"/>
      <c r="DN184" s="12"/>
      <c r="DO184" s="12"/>
      <c r="DP184" s="104"/>
      <c r="DQ184" s="104"/>
      <c r="DR184" s="104"/>
      <c r="DS184" s="104"/>
      <c r="DT184" s="105"/>
      <c r="DU184" s="105"/>
      <c r="DV184" s="105"/>
      <c r="DW184" s="105"/>
      <c r="DX184" s="36"/>
      <c r="DY184" s="106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  <c r="KI184" s="53"/>
      <c r="KJ184" s="53"/>
      <c r="KK184" s="53"/>
      <c r="KL184" s="53"/>
      <c r="KM184" s="53"/>
      <c r="KN184" s="53"/>
      <c r="KO184" s="53"/>
      <c r="KP184" s="53"/>
      <c r="KQ184" s="53"/>
      <c r="KR184" s="53"/>
      <c r="KS184" s="53"/>
      <c r="KT184" s="53"/>
      <c r="KU184" s="53"/>
      <c r="KV184" s="53"/>
      <c r="KW184" s="53"/>
      <c r="KX184" s="53"/>
      <c r="KY184" s="53"/>
      <c r="KZ184" s="53"/>
      <c r="LA184" s="53"/>
      <c r="LB184" s="53"/>
      <c r="LC184" s="53"/>
      <c r="LD184" s="53"/>
      <c r="LE184" s="53"/>
      <c r="LF184" s="53"/>
      <c r="LG184" s="53"/>
      <c r="LH184" s="53"/>
      <c r="LI184" s="53"/>
      <c r="LJ184" s="53"/>
      <c r="LK184" s="53"/>
      <c r="LL184" s="53"/>
      <c r="LM184" s="53"/>
      <c r="LN184" s="53"/>
      <c r="LO184" s="53"/>
      <c r="LP184" s="53"/>
      <c r="LQ184" s="53"/>
      <c r="LR184" s="53"/>
      <c r="LS184" s="53"/>
      <c r="LT184" s="53"/>
      <c r="LU184" s="53"/>
      <c r="LV184" s="53"/>
      <c r="LW184" s="53"/>
      <c r="LX184" s="53"/>
      <c r="LY184" s="53"/>
      <c r="LZ184" s="53"/>
      <c r="MA184" s="53"/>
      <c r="MB184" s="53"/>
      <c r="MC184" s="53"/>
      <c r="MD184" s="53"/>
      <c r="ME184" s="53"/>
      <c r="MF184" s="53"/>
      <c r="MG184" s="53"/>
      <c r="MH184" s="53"/>
      <c r="MI184" s="53"/>
      <c r="MJ184" s="53"/>
      <c r="MK184" s="53"/>
      <c r="ML184" s="53"/>
      <c r="MM184" s="53"/>
      <c r="MN184" s="53"/>
      <c r="MO184" s="53"/>
      <c r="MP184" s="53"/>
      <c r="MQ184" s="53"/>
      <c r="MR184" s="53"/>
    </row>
    <row r="185" spans="1:356" s="2" customFormat="1">
      <c r="A185" s="16" t="s">
        <v>9</v>
      </c>
      <c r="B185" s="24" t="s">
        <v>173</v>
      </c>
      <c r="C185" s="27"/>
      <c r="D185" s="27"/>
      <c r="E185" s="27"/>
      <c r="F185" s="27"/>
      <c r="G185" s="27"/>
      <c r="H185" s="27"/>
      <c r="I185" s="27"/>
      <c r="J185" s="27"/>
      <c r="K185" s="27">
        <f t="shared" ref="K185:P185" si="82">C185*1.18</f>
        <v>0</v>
      </c>
      <c r="L185" s="27">
        <f t="shared" si="82"/>
        <v>0</v>
      </c>
      <c r="M185" s="27">
        <f t="shared" si="82"/>
        <v>0</v>
      </c>
      <c r="N185" s="27">
        <f t="shared" si="82"/>
        <v>0</v>
      </c>
      <c r="O185" s="27">
        <f t="shared" si="82"/>
        <v>0</v>
      </c>
      <c r="P185" s="27">
        <f t="shared" si="82"/>
        <v>0</v>
      </c>
      <c r="Q185" s="27" t="s">
        <v>146</v>
      </c>
      <c r="R185" s="27" t="s">
        <v>146</v>
      </c>
      <c r="S185" s="109"/>
      <c r="T185" s="109"/>
      <c r="U185" s="27"/>
      <c r="V185" s="27"/>
      <c r="W185" s="27"/>
      <c r="X185" s="27"/>
      <c r="Y185" s="110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111"/>
      <c r="AN185" s="27">
        <v>74.28</v>
      </c>
      <c r="AO185" s="27">
        <v>79.959999999999994</v>
      </c>
      <c r="AP185" s="27">
        <f>AO185</f>
        <v>79.959999999999994</v>
      </c>
      <c r="AQ185" s="27">
        <v>85.32</v>
      </c>
      <c r="AR185" s="27">
        <f>AQ185</f>
        <v>85.32</v>
      </c>
      <c r="AS185" s="27">
        <v>87.63</v>
      </c>
      <c r="AT185" s="27">
        <v>87.65</v>
      </c>
      <c r="AU185" s="27">
        <v>94.35</v>
      </c>
      <c r="AV185" s="27" t="s">
        <v>146</v>
      </c>
      <c r="AW185" s="27" t="s">
        <v>146</v>
      </c>
      <c r="AX185" s="27" t="s">
        <v>146</v>
      </c>
      <c r="AY185" s="27" t="s">
        <v>146</v>
      </c>
      <c r="AZ185" s="36" t="str">
        <f>AZ193</f>
        <v>11.12.2015 № 408</v>
      </c>
      <c r="BA185" s="12"/>
      <c r="BB185" s="103"/>
      <c r="BC185" s="27">
        <v>6142.85</v>
      </c>
      <c r="BD185" s="27">
        <v>74.28</v>
      </c>
      <c r="BE185" s="27">
        <v>3080</v>
      </c>
      <c r="BF185" s="27">
        <v>87.65</v>
      </c>
      <c r="BG185" s="115"/>
      <c r="BH185" s="115"/>
      <c r="BI185" s="115"/>
      <c r="BJ185" s="115"/>
      <c r="BK185" s="116"/>
      <c r="BL185" s="116"/>
      <c r="BM185" s="116"/>
      <c r="BN185" s="116"/>
      <c r="BO185" s="36" t="s">
        <v>432</v>
      </c>
      <c r="BP185" s="157"/>
      <c r="BQ185" s="27">
        <v>6884.63</v>
      </c>
      <c r="BR185" s="27">
        <v>79.959999999999994</v>
      </c>
      <c r="BS185" s="27">
        <v>3485</v>
      </c>
      <c r="BT185" s="27">
        <v>94.35</v>
      </c>
      <c r="BU185" s="263">
        <v>5.5199999999999999E-2</v>
      </c>
      <c r="BV185" s="219">
        <v>293.05</v>
      </c>
      <c r="BW185" s="115"/>
      <c r="BX185" s="115"/>
      <c r="BY185" s="116"/>
      <c r="BZ185" s="116"/>
      <c r="CA185" s="116"/>
      <c r="CB185" s="116"/>
      <c r="CC185" s="36" t="s">
        <v>432</v>
      </c>
      <c r="CD185" s="117"/>
      <c r="CE185" s="27">
        <f>BQ185</f>
        <v>6884.63</v>
      </c>
      <c r="CF185" s="27">
        <f>BR185</f>
        <v>79.959999999999994</v>
      </c>
      <c r="CG185" s="27" t="s">
        <v>146</v>
      </c>
      <c r="CH185" s="27" t="s">
        <v>146</v>
      </c>
      <c r="CI185" s="27">
        <v>7997.26</v>
      </c>
      <c r="CJ185" s="27">
        <v>85.32</v>
      </c>
      <c r="CK185" s="27" t="s">
        <v>146</v>
      </c>
      <c r="CL185" s="27" t="s">
        <v>146</v>
      </c>
      <c r="CM185" s="27">
        <f>CI185</f>
        <v>7997.26</v>
      </c>
      <c r="CN185" s="27">
        <f>CJ185</f>
        <v>85.32</v>
      </c>
      <c r="CO185" s="27" t="str">
        <f>CK185</f>
        <v>-</v>
      </c>
      <c r="CP185" s="27" t="str">
        <f>CL185</f>
        <v>-</v>
      </c>
      <c r="CQ185" s="27">
        <v>8397.1200000000008</v>
      </c>
      <c r="CR185" s="27">
        <v>87.63</v>
      </c>
      <c r="CS185" s="27" t="s">
        <v>146</v>
      </c>
      <c r="CT185" s="27" t="s">
        <v>146</v>
      </c>
      <c r="CU185" s="36" t="str">
        <f>CU190</f>
        <v>11.12.2015 № 408</v>
      </c>
      <c r="CV185" s="12"/>
      <c r="CW185" s="103"/>
      <c r="CX185" s="12"/>
      <c r="CY185" s="12"/>
      <c r="CZ185" s="12"/>
      <c r="DA185" s="12"/>
      <c r="DB185" s="104"/>
      <c r="DC185" s="104"/>
      <c r="DD185" s="104"/>
      <c r="DE185" s="104"/>
      <c r="DF185" s="105"/>
      <c r="DG185" s="105"/>
      <c r="DH185" s="105"/>
      <c r="DI185" s="105"/>
      <c r="DJ185" s="12"/>
      <c r="DK185" s="106"/>
      <c r="DL185" s="12"/>
      <c r="DM185" s="12"/>
      <c r="DN185" s="12"/>
      <c r="DO185" s="12"/>
      <c r="DP185" s="104"/>
      <c r="DQ185" s="104"/>
      <c r="DR185" s="104"/>
      <c r="DS185" s="104"/>
      <c r="DT185" s="105"/>
      <c r="DU185" s="105"/>
      <c r="DV185" s="105"/>
      <c r="DW185" s="105"/>
      <c r="DX185" s="36"/>
      <c r="DY185" s="106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  <c r="IU185" s="53"/>
      <c r="IV185" s="53"/>
      <c r="IW185" s="53"/>
      <c r="IX185" s="53"/>
      <c r="IY185" s="53"/>
      <c r="IZ185" s="53"/>
      <c r="JA185" s="53"/>
      <c r="JB185" s="53"/>
      <c r="JC185" s="53"/>
      <c r="JD185" s="53"/>
      <c r="JE185" s="53"/>
      <c r="JF185" s="53"/>
      <c r="JG185" s="53"/>
      <c r="JH185" s="53"/>
      <c r="JI185" s="53"/>
      <c r="JJ185" s="53"/>
      <c r="JK185" s="53"/>
      <c r="JL185" s="53"/>
      <c r="JM185" s="53"/>
      <c r="JN185" s="53"/>
      <c r="JO185" s="53"/>
      <c r="JP185" s="53"/>
      <c r="JQ185" s="53"/>
      <c r="JR185" s="53"/>
      <c r="JS185" s="53"/>
      <c r="JT185" s="53"/>
      <c r="JU185" s="53"/>
      <c r="JV185" s="53"/>
      <c r="JW185" s="53"/>
      <c r="JX185" s="53"/>
      <c r="JY185" s="53"/>
      <c r="JZ185" s="53"/>
      <c r="KA185" s="53"/>
      <c r="KB185" s="53"/>
      <c r="KC185" s="53"/>
      <c r="KD185" s="53"/>
      <c r="KE185" s="53"/>
      <c r="KF185" s="53"/>
      <c r="KG185" s="53"/>
      <c r="KH185" s="53"/>
      <c r="KI185" s="53"/>
      <c r="KJ185" s="53"/>
      <c r="KK185" s="53"/>
      <c r="KL185" s="53"/>
      <c r="KM185" s="53"/>
      <c r="KN185" s="53"/>
      <c r="KO185" s="53"/>
      <c r="KP185" s="53"/>
      <c r="KQ185" s="53"/>
      <c r="KR185" s="53"/>
      <c r="KS185" s="53"/>
      <c r="KT185" s="53"/>
      <c r="KU185" s="53"/>
      <c r="KV185" s="53"/>
      <c r="KW185" s="53"/>
      <c r="KX185" s="53"/>
      <c r="KY185" s="53"/>
      <c r="KZ185" s="53"/>
      <c r="LA185" s="53"/>
      <c r="LB185" s="53"/>
      <c r="LC185" s="53"/>
      <c r="LD185" s="53"/>
      <c r="LE185" s="53"/>
      <c r="LF185" s="53"/>
      <c r="LG185" s="53"/>
      <c r="LH185" s="53"/>
      <c r="LI185" s="53"/>
      <c r="LJ185" s="53"/>
      <c r="LK185" s="53"/>
      <c r="LL185" s="53"/>
      <c r="LM185" s="53"/>
      <c r="LN185" s="53"/>
      <c r="LO185" s="53"/>
      <c r="LP185" s="53"/>
      <c r="LQ185" s="53"/>
      <c r="LR185" s="53"/>
      <c r="LS185" s="53"/>
      <c r="LT185" s="53"/>
      <c r="LU185" s="53"/>
      <c r="LV185" s="53"/>
      <c r="LW185" s="53"/>
      <c r="LX185" s="53"/>
      <c r="LY185" s="53"/>
      <c r="LZ185" s="53"/>
      <c r="MA185" s="53"/>
      <c r="MB185" s="53"/>
      <c r="MC185" s="53"/>
      <c r="MD185" s="53"/>
      <c r="ME185" s="53"/>
      <c r="MF185" s="53"/>
      <c r="MG185" s="53"/>
      <c r="MH185" s="53"/>
      <c r="MI185" s="53"/>
      <c r="MJ185" s="53"/>
      <c r="MK185" s="53"/>
      <c r="ML185" s="53"/>
      <c r="MM185" s="53"/>
      <c r="MN185" s="53"/>
      <c r="MO185" s="53"/>
      <c r="MP185" s="53"/>
      <c r="MQ185" s="53"/>
      <c r="MR185" s="53"/>
    </row>
    <row r="186" spans="1:356" s="187" customFormat="1" ht="45">
      <c r="A186" s="169"/>
      <c r="B186" s="184"/>
      <c r="C186" s="145">
        <f t="shared" ref="C186:R186" si="83">C180</f>
        <v>6142.85</v>
      </c>
      <c r="D186" s="145">
        <f t="shared" si="83"/>
        <v>6884.63</v>
      </c>
      <c r="E186" s="145">
        <f t="shared" si="83"/>
        <v>6884.63</v>
      </c>
      <c r="F186" s="145">
        <f t="shared" si="83"/>
        <v>7997.26</v>
      </c>
      <c r="G186" s="145" t="str">
        <f t="shared" si="83"/>
        <v>-</v>
      </c>
      <c r="H186" s="145" t="str">
        <f t="shared" si="83"/>
        <v>-</v>
      </c>
      <c r="I186" s="145" t="str">
        <f t="shared" si="83"/>
        <v>-</v>
      </c>
      <c r="J186" s="145" t="str">
        <f t="shared" si="83"/>
        <v>-</v>
      </c>
      <c r="K186" s="145">
        <f t="shared" si="83"/>
        <v>7248.5630000000001</v>
      </c>
      <c r="L186" s="145">
        <f t="shared" si="83"/>
        <v>8123.8633999999993</v>
      </c>
      <c r="M186" s="145">
        <f t="shared" si="83"/>
        <v>8123.8633999999993</v>
      </c>
      <c r="N186" s="145">
        <f t="shared" si="83"/>
        <v>9436.7667999999994</v>
      </c>
      <c r="O186" s="145" t="str">
        <f t="shared" si="83"/>
        <v>-</v>
      </c>
      <c r="P186" s="145" t="str">
        <f t="shared" si="83"/>
        <v>-</v>
      </c>
      <c r="Q186" s="145" t="str">
        <f t="shared" si="83"/>
        <v>-</v>
      </c>
      <c r="R186" s="145" t="str">
        <f t="shared" si="83"/>
        <v>-</v>
      </c>
      <c r="S186" s="145"/>
      <c r="T186" s="145" t="str">
        <f>T180</f>
        <v>11.12.2015 № 406</v>
      </c>
      <c r="U186" s="145">
        <v>3080</v>
      </c>
      <c r="V186" s="145">
        <v>3485</v>
      </c>
      <c r="W186" s="145">
        <f>U186</f>
        <v>3080</v>
      </c>
      <c r="X186" s="145">
        <f>V186</f>
        <v>3485</v>
      </c>
      <c r="Y186" s="145"/>
      <c r="Z186" s="145" t="str">
        <f>T186</f>
        <v>11.12.2015 № 406</v>
      </c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7"/>
      <c r="AN186" s="145">
        <v>79.959999999999994</v>
      </c>
      <c r="AO186" s="145">
        <f>AP186</f>
        <v>85.32</v>
      </c>
      <c r="AP186" s="145">
        <v>85.32</v>
      </c>
      <c r="AQ186" s="145">
        <v>87.63</v>
      </c>
      <c r="AR186" s="145">
        <f>AQ186</f>
        <v>87.63</v>
      </c>
      <c r="AS186" s="145"/>
      <c r="AT186" s="145">
        <v>94.35</v>
      </c>
      <c r="AU186" s="145">
        <v>100.68</v>
      </c>
      <c r="AV186" s="145"/>
      <c r="AW186" s="145"/>
      <c r="AX186" s="145"/>
      <c r="AY186" s="145"/>
      <c r="AZ186" s="169"/>
      <c r="BA186" s="168" t="s">
        <v>440</v>
      </c>
      <c r="BB186" s="185"/>
      <c r="BC186" s="145"/>
      <c r="BD186" s="145"/>
      <c r="BE186" s="145"/>
      <c r="BF186" s="145"/>
      <c r="BG186" s="148"/>
      <c r="BH186" s="148"/>
      <c r="BI186" s="148"/>
      <c r="BJ186" s="148"/>
      <c r="BK186" s="150">
        <v>5.5199999999999999E-2</v>
      </c>
      <c r="BL186" s="220">
        <v>264.37</v>
      </c>
      <c r="BM186" s="149"/>
      <c r="BN186" s="149"/>
      <c r="BO186" s="169"/>
      <c r="BP186" s="117" t="s">
        <v>435</v>
      </c>
      <c r="BQ186" s="145"/>
      <c r="BR186" s="145"/>
      <c r="BS186" s="145"/>
      <c r="BT186" s="145"/>
      <c r="BU186" s="148"/>
      <c r="BV186" s="148"/>
      <c r="BW186" s="148"/>
      <c r="BX186" s="148"/>
      <c r="BY186" s="149"/>
      <c r="BZ186" s="149"/>
      <c r="CA186" s="149"/>
      <c r="CB186" s="149"/>
      <c r="CC186" s="169"/>
      <c r="CD186" s="117" t="s">
        <v>441</v>
      </c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69"/>
      <c r="CV186" s="169"/>
      <c r="CW186" s="185"/>
      <c r="CX186" s="169"/>
      <c r="CY186" s="169"/>
      <c r="CZ186" s="169"/>
      <c r="DA186" s="169"/>
      <c r="DB186" s="219"/>
      <c r="DC186" s="219"/>
      <c r="DD186" s="219"/>
      <c r="DE186" s="219"/>
      <c r="DF186" s="220"/>
      <c r="DG186" s="220"/>
      <c r="DH186" s="220"/>
      <c r="DI186" s="220"/>
      <c r="DJ186" s="169"/>
      <c r="DK186" s="168"/>
      <c r="DL186" s="169"/>
      <c r="DM186" s="169"/>
      <c r="DN186" s="169"/>
      <c r="DO186" s="169"/>
      <c r="DP186" s="219"/>
      <c r="DQ186" s="219"/>
      <c r="DR186" s="219"/>
      <c r="DS186" s="219"/>
      <c r="DT186" s="220"/>
      <c r="DU186" s="220"/>
      <c r="DV186" s="220"/>
      <c r="DW186" s="220"/>
      <c r="DX186" s="169"/>
      <c r="DY186" s="168"/>
      <c r="DZ186" s="186"/>
      <c r="EA186" s="186"/>
      <c r="EB186" s="186"/>
      <c r="EC186" s="186"/>
      <c r="ED186" s="186"/>
      <c r="EE186" s="186"/>
      <c r="EF186" s="186"/>
      <c r="EG186" s="186"/>
      <c r="EH186" s="186"/>
      <c r="EI186" s="186"/>
      <c r="EJ186" s="186"/>
      <c r="EK186" s="186"/>
      <c r="EL186" s="186"/>
      <c r="EM186" s="186"/>
      <c r="EN186" s="186"/>
      <c r="EO186" s="186"/>
      <c r="EP186" s="186"/>
      <c r="EQ186" s="186"/>
      <c r="ER186" s="186"/>
      <c r="ES186" s="186"/>
      <c r="ET186" s="186"/>
      <c r="EU186" s="186"/>
      <c r="EV186" s="186"/>
      <c r="EW186" s="186"/>
      <c r="EX186" s="186"/>
      <c r="EY186" s="186"/>
      <c r="EZ186" s="186"/>
      <c r="FA186" s="186"/>
      <c r="FB186" s="186"/>
      <c r="FC186" s="186"/>
      <c r="FD186" s="186"/>
      <c r="FE186" s="186"/>
      <c r="FF186" s="186"/>
      <c r="FG186" s="186"/>
      <c r="FH186" s="186"/>
      <c r="FI186" s="186"/>
      <c r="FJ186" s="186"/>
      <c r="FK186" s="186"/>
      <c r="FL186" s="186"/>
      <c r="FM186" s="186"/>
      <c r="FN186" s="186"/>
      <c r="FO186" s="186"/>
      <c r="FP186" s="186"/>
      <c r="FQ186" s="186"/>
      <c r="FR186" s="186"/>
      <c r="FS186" s="186"/>
      <c r="FT186" s="186"/>
      <c r="FU186" s="186"/>
      <c r="FV186" s="186"/>
      <c r="FW186" s="186"/>
      <c r="FX186" s="186"/>
      <c r="FY186" s="186"/>
      <c r="FZ186" s="186"/>
      <c r="GA186" s="186"/>
      <c r="GB186" s="186"/>
      <c r="GC186" s="186"/>
      <c r="GD186" s="186"/>
      <c r="GE186" s="186"/>
      <c r="GF186" s="186"/>
      <c r="GG186" s="186"/>
      <c r="GH186" s="186"/>
      <c r="GI186" s="186"/>
      <c r="GJ186" s="186"/>
      <c r="GK186" s="186"/>
      <c r="GL186" s="186"/>
      <c r="GM186" s="186"/>
      <c r="GN186" s="186"/>
      <c r="GO186" s="186"/>
      <c r="GP186" s="186"/>
      <c r="GQ186" s="186"/>
      <c r="GR186" s="186"/>
      <c r="GS186" s="186"/>
      <c r="GT186" s="186"/>
      <c r="GU186" s="186"/>
      <c r="GV186" s="186"/>
      <c r="GW186" s="186"/>
      <c r="GX186" s="186"/>
      <c r="GY186" s="186"/>
      <c r="GZ186" s="186"/>
      <c r="HA186" s="186"/>
      <c r="HB186" s="186"/>
      <c r="HC186" s="186"/>
      <c r="HD186" s="186"/>
      <c r="HE186" s="186"/>
      <c r="HF186" s="186"/>
      <c r="HG186" s="186"/>
      <c r="HH186" s="186"/>
      <c r="HI186" s="186"/>
      <c r="HJ186" s="186"/>
      <c r="HK186" s="186"/>
      <c r="HL186" s="186"/>
      <c r="HM186" s="186"/>
      <c r="HN186" s="186"/>
      <c r="HO186" s="186"/>
      <c r="HP186" s="186"/>
      <c r="HQ186" s="186"/>
      <c r="HR186" s="186"/>
      <c r="HS186" s="186"/>
      <c r="HT186" s="186"/>
      <c r="HU186" s="186"/>
      <c r="HV186" s="186"/>
      <c r="HW186" s="186"/>
      <c r="HX186" s="186"/>
      <c r="HY186" s="186"/>
      <c r="HZ186" s="186"/>
      <c r="IA186" s="186"/>
      <c r="IB186" s="186"/>
      <c r="IC186" s="186"/>
      <c r="ID186" s="186"/>
      <c r="IE186" s="186"/>
      <c r="IF186" s="186"/>
      <c r="IG186" s="186"/>
      <c r="IH186" s="186"/>
      <c r="II186" s="186"/>
      <c r="IJ186" s="186"/>
      <c r="IK186" s="186"/>
      <c r="IL186" s="186"/>
      <c r="IM186" s="186"/>
      <c r="IN186" s="186"/>
      <c r="IO186" s="186"/>
      <c r="IP186" s="186"/>
      <c r="IQ186" s="186"/>
      <c r="IR186" s="186"/>
      <c r="IS186" s="186"/>
      <c r="IT186" s="186"/>
      <c r="IU186" s="186"/>
      <c r="IV186" s="186"/>
      <c r="IW186" s="186"/>
      <c r="IX186" s="186"/>
      <c r="IY186" s="186"/>
      <c r="IZ186" s="186"/>
      <c r="JA186" s="186"/>
      <c r="JB186" s="186"/>
      <c r="JC186" s="186"/>
      <c r="JD186" s="186"/>
      <c r="JE186" s="186"/>
      <c r="JF186" s="186"/>
      <c r="JG186" s="186"/>
      <c r="JH186" s="186"/>
      <c r="JI186" s="186"/>
      <c r="JJ186" s="186"/>
      <c r="JK186" s="186"/>
      <c r="JL186" s="186"/>
      <c r="JM186" s="186"/>
      <c r="JN186" s="186"/>
      <c r="JO186" s="186"/>
      <c r="JP186" s="186"/>
      <c r="JQ186" s="186"/>
      <c r="JR186" s="186"/>
      <c r="JS186" s="186"/>
      <c r="JT186" s="186"/>
      <c r="JU186" s="186"/>
      <c r="JV186" s="186"/>
      <c r="JW186" s="186"/>
      <c r="JX186" s="186"/>
      <c r="JY186" s="186"/>
      <c r="JZ186" s="186"/>
      <c r="KA186" s="186"/>
      <c r="KB186" s="186"/>
      <c r="KC186" s="186"/>
      <c r="KD186" s="186"/>
      <c r="KE186" s="186"/>
      <c r="KF186" s="186"/>
      <c r="KG186" s="186"/>
      <c r="KH186" s="186"/>
      <c r="KI186" s="186"/>
      <c r="KJ186" s="186"/>
      <c r="KK186" s="186"/>
      <c r="KL186" s="186"/>
      <c r="KM186" s="186"/>
      <c r="KN186" s="186"/>
      <c r="KO186" s="186"/>
      <c r="KP186" s="186"/>
      <c r="KQ186" s="186"/>
      <c r="KR186" s="186"/>
      <c r="KS186" s="186"/>
      <c r="KT186" s="186"/>
      <c r="KU186" s="186"/>
      <c r="KV186" s="186"/>
      <c r="KW186" s="186"/>
      <c r="KX186" s="186"/>
      <c r="KY186" s="186"/>
      <c r="KZ186" s="186"/>
      <c r="LA186" s="186"/>
      <c r="LB186" s="186"/>
      <c r="LC186" s="186"/>
      <c r="LD186" s="186"/>
      <c r="LE186" s="186"/>
      <c r="LF186" s="186"/>
      <c r="LG186" s="186"/>
      <c r="LH186" s="186"/>
      <c r="LI186" s="186"/>
      <c r="LJ186" s="186"/>
      <c r="LK186" s="186"/>
      <c r="LL186" s="186"/>
      <c r="LM186" s="186"/>
      <c r="LN186" s="186"/>
      <c r="LO186" s="186"/>
      <c r="LP186" s="186"/>
      <c r="LQ186" s="186"/>
      <c r="LR186" s="186"/>
      <c r="LS186" s="186"/>
      <c r="LT186" s="186"/>
      <c r="LU186" s="186"/>
      <c r="LV186" s="186"/>
      <c r="LW186" s="186"/>
      <c r="LX186" s="186"/>
      <c r="LY186" s="186"/>
      <c r="LZ186" s="186"/>
      <c r="MA186" s="186"/>
      <c r="MB186" s="186"/>
      <c r="MC186" s="186"/>
      <c r="MD186" s="186"/>
      <c r="ME186" s="186"/>
      <c r="MF186" s="186"/>
      <c r="MG186" s="186"/>
      <c r="MH186" s="186"/>
      <c r="MI186" s="186"/>
      <c r="MJ186" s="186"/>
      <c r="MK186" s="186"/>
      <c r="ML186" s="186"/>
      <c r="MM186" s="186"/>
      <c r="MN186" s="186"/>
      <c r="MO186" s="186"/>
      <c r="MP186" s="186"/>
      <c r="MQ186" s="186"/>
      <c r="MR186" s="186"/>
    </row>
    <row r="187" spans="1:356" s="2" customFormat="1" ht="15.75" customHeight="1">
      <c r="A187" s="122" t="s">
        <v>442</v>
      </c>
      <c r="B187" s="2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109"/>
      <c r="T187" s="109"/>
      <c r="U187" s="27"/>
      <c r="V187" s="27"/>
      <c r="W187" s="27"/>
      <c r="X187" s="27"/>
      <c r="Y187" s="110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111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36"/>
      <c r="BA187" s="12"/>
      <c r="BB187" s="103"/>
      <c r="BC187" s="27"/>
      <c r="BD187" s="27"/>
      <c r="BE187" s="27"/>
      <c r="BF187" s="27"/>
      <c r="BG187" s="115"/>
      <c r="BH187" s="115"/>
      <c r="BI187" s="115"/>
      <c r="BJ187" s="115"/>
      <c r="BK187" s="116"/>
      <c r="BL187" s="116"/>
      <c r="BM187" s="116"/>
      <c r="BN187" s="116"/>
      <c r="BO187" s="27"/>
      <c r="BP187" s="27"/>
      <c r="BQ187" s="27"/>
      <c r="BR187" s="27"/>
      <c r="BS187" s="27"/>
      <c r="BT187" s="27"/>
      <c r="BU187" s="115"/>
      <c r="BV187" s="115"/>
      <c r="BW187" s="115"/>
      <c r="BX187" s="115"/>
      <c r="BY187" s="116"/>
      <c r="BZ187" s="116"/>
      <c r="CA187" s="116"/>
      <c r="CB187" s="116"/>
      <c r="CC187" s="27"/>
      <c r="CD187" s="118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36"/>
      <c r="CV187" s="12"/>
      <c r="CW187" s="103"/>
      <c r="CX187" s="12"/>
      <c r="CY187" s="12"/>
      <c r="CZ187" s="12"/>
      <c r="DA187" s="12"/>
      <c r="DB187" s="104"/>
      <c r="DC187" s="104"/>
      <c r="DD187" s="104"/>
      <c r="DE187" s="104"/>
      <c r="DF187" s="105"/>
      <c r="DG187" s="105"/>
      <c r="DH187" s="105"/>
      <c r="DI187" s="105"/>
      <c r="DJ187" s="12"/>
      <c r="DK187" s="106"/>
      <c r="DL187" s="12"/>
      <c r="DM187" s="12"/>
      <c r="DN187" s="12"/>
      <c r="DO187" s="12"/>
      <c r="DP187" s="104"/>
      <c r="DQ187" s="104"/>
      <c r="DR187" s="104"/>
      <c r="DS187" s="104"/>
      <c r="DT187" s="105"/>
      <c r="DU187" s="105"/>
      <c r="DV187" s="105"/>
      <c r="DW187" s="105"/>
      <c r="DX187" s="36"/>
      <c r="DY187" s="106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  <c r="KI187" s="53"/>
      <c r="KJ187" s="53"/>
      <c r="KK187" s="53"/>
      <c r="KL187" s="53"/>
      <c r="KM187" s="53"/>
      <c r="KN187" s="53"/>
      <c r="KO187" s="53"/>
      <c r="KP187" s="53"/>
      <c r="KQ187" s="53"/>
      <c r="KR187" s="53"/>
      <c r="KS187" s="53"/>
      <c r="KT187" s="53"/>
      <c r="KU187" s="53"/>
      <c r="KV187" s="53"/>
      <c r="KW187" s="53"/>
      <c r="KX187" s="53"/>
      <c r="KY187" s="53"/>
      <c r="KZ187" s="53"/>
      <c r="LA187" s="53"/>
      <c r="LB187" s="53"/>
      <c r="LC187" s="53"/>
      <c r="LD187" s="53"/>
      <c r="LE187" s="53"/>
      <c r="LF187" s="53"/>
      <c r="LG187" s="53"/>
      <c r="LH187" s="53"/>
      <c r="LI187" s="53"/>
      <c r="LJ187" s="53"/>
      <c r="LK187" s="53"/>
      <c r="LL187" s="53"/>
      <c r="LM187" s="53"/>
      <c r="LN187" s="53"/>
      <c r="LO187" s="53"/>
      <c r="LP187" s="53"/>
      <c r="LQ187" s="53"/>
      <c r="LR187" s="53"/>
      <c r="LS187" s="53"/>
      <c r="LT187" s="53"/>
      <c r="LU187" s="53"/>
      <c r="LV187" s="53"/>
      <c r="LW187" s="53"/>
      <c r="LX187" s="53"/>
      <c r="LY187" s="53"/>
      <c r="LZ187" s="53"/>
      <c r="MA187" s="53"/>
      <c r="MB187" s="53"/>
      <c r="MC187" s="53"/>
      <c r="MD187" s="53"/>
      <c r="ME187" s="53"/>
      <c r="MF187" s="53"/>
      <c r="MG187" s="53"/>
      <c r="MH187" s="53"/>
      <c r="MI187" s="53"/>
      <c r="MJ187" s="53"/>
      <c r="MK187" s="53"/>
      <c r="ML187" s="53"/>
      <c r="MM187" s="53"/>
      <c r="MN187" s="53"/>
      <c r="MO187" s="53"/>
      <c r="MP187" s="53"/>
      <c r="MQ187" s="53"/>
      <c r="MR187" s="53"/>
    </row>
    <row r="188" spans="1:356" s="2" customFormat="1">
      <c r="A188" s="16" t="s">
        <v>9</v>
      </c>
      <c r="B188" s="24" t="s">
        <v>212</v>
      </c>
      <c r="C188" s="27">
        <v>106.2</v>
      </c>
      <c r="D188" s="27">
        <v>112.14</v>
      </c>
      <c r="E188" s="27"/>
      <c r="F188" s="27"/>
      <c r="G188" s="27"/>
      <c r="H188" s="27"/>
      <c r="I188" s="27">
        <v>99.07</v>
      </c>
      <c r="J188" s="27">
        <v>104.76</v>
      </c>
      <c r="K188" s="27">
        <f>C188*1.18</f>
        <v>125.316</v>
      </c>
      <c r="L188" s="27">
        <f>D188*1.18</f>
        <v>132.3252</v>
      </c>
      <c r="M188" s="27"/>
      <c r="N188" s="27"/>
      <c r="O188" s="27"/>
      <c r="P188" s="27"/>
      <c r="Q188" s="27">
        <f>I188*1.18</f>
        <v>116.90259999999999</v>
      </c>
      <c r="R188" s="27">
        <f>J188*1.18</f>
        <v>123.6168</v>
      </c>
      <c r="S188" s="109" t="s">
        <v>443</v>
      </c>
      <c r="T188" s="109"/>
      <c r="U188" s="27"/>
      <c r="V188" s="27"/>
      <c r="W188" s="27"/>
      <c r="X188" s="27"/>
      <c r="Y188" s="110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111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36"/>
      <c r="BA188" s="12"/>
      <c r="BB188" s="103"/>
      <c r="BC188" s="27"/>
      <c r="BD188" s="27"/>
      <c r="BE188" s="27"/>
      <c r="BF188" s="27"/>
      <c r="BG188" s="115"/>
      <c r="BH188" s="115"/>
      <c r="BI188" s="115"/>
      <c r="BJ188" s="115"/>
      <c r="BK188" s="116"/>
      <c r="BL188" s="116"/>
      <c r="BM188" s="116"/>
      <c r="BN188" s="116"/>
      <c r="BO188" s="27"/>
      <c r="BP188" s="27"/>
      <c r="BQ188" s="27"/>
      <c r="BR188" s="27"/>
      <c r="BS188" s="27"/>
      <c r="BT188" s="27"/>
      <c r="BU188" s="115"/>
      <c r="BV188" s="115"/>
      <c r="BW188" s="115"/>
      <c r="BX188" s="115"/>
      <c r="BY188" s="116"/>
      <c r="BZ188" s="116"/>
      <c r="CA188" s="116"/>
      <c r="CB188" s="116"/>
      <c r="CC188" s="27"/>
      <c r="CD188" s="118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36"/>
      <c r="CV188" s="12"/>
      <c r="CW188" s="103"/>
      <c r="CX188" s="12"/>
      <c r="CY188" s="12"/>
      <c r="CZ188" s="12"/>
      <c r="DA188" s="12"/>
      <c r="DB188" s="104"/>
      <c r="DC188" s="104"/>
      <c r="DD188" s="104"/>
      <c r="DE188" s="104"/>
      <c r="DF188" s="105"/>
      <c r="DG188" s="105"/>
      <c r="DH188" s="105"/>
      <c r="DI188" s="105"/>
      <c r="DJ188" s="12"/>
      <c r="DK188" s="106"/>
      <c r="DL188" s="12"/>
      <c r="DM188" s="12"/>
      <c r="DN188" s="12"/>
      <c r="DO188" s="12"/>
      <c r="DP188" s="104"/>
      <c r="DQ188" s="104"/>
      <c r="DR188" s="104"/>
      <c r="DS188" s="104"/>
      <c r="DT188" s="105"/>
      <c r="DU188" s="105"/>
      <c r="DV188" s="105"/>
      <c r="DW188" s="105"/>
      <c r="DX188" s="36"/>
      <c r="DY188" s="106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  <c r="KI188" s="53"/>
      <c r="KJ188" s="53"/>
      <c r="KK188" s="53"/>
      <c r="KL188" s="53"/>
      <c r="KM188" s="53"/>
      <c r="KN188" s="53"/>
      <c r="KO188" s="53"/>
      <c r="KP188" s="53"/>
      <c r="KQ188" s="53"/>
      <c r="KR188" s="53"/>
      <c r="KS188" s="53"/>
      <c r="KT188" s="53"/>
      <c r="KU188" s="53"/>
      <c r="KV188" s="53"/>
      <c r="KW188" s="53"/>
      <c r="KX188" s="53"/>
      <c r="KY188" s="53"/>
      <c r="KZ188" s="53"/>
      <c r="LA188" s="53"/>
      <c r="LB188" s="53"/>
      <c r="LC188" s="53"/>
      <c r="LD188" s="53"/>
      <c r="LE188" s="53"/>
      <c r="LF188" s="53"/>
      <c r="LG188" s="53"/>
      <c r="LH188" s="53"/>
      <c r="LI188" s="53"/>
      <c r="LJ188" s="53"/>
      <c r="LK188" s="53"/>
      <c r="LL188" s="53"/>
      <c r="LM188" s="53"/>
      <c r="LN188" s="53"/>
      <c r="LO188" s="53"/>
      <c r="LP188" s="53"/>
      <c r="LQ188" s="53"/>
      <c r="LR188" s="53"/>
      <c r="LS188" s="53"/>
      <c r="LT188" s="53"/>
      <c r="LU188" s="53"/>
      <c r="LV188" s="53"/>
      <c r="LW188" s="53"/>
      <c r="LX188" s="53"/>
      <c r="LY188" s="53"/>
      <c r="LZ188" s="53"/>
      <c r="MA188" s="53"/>
      <c r="MB188" s="53"/>
      <c r="MC188" s="53"/>
      <c r="MD188" s="53"/>
      <c r="ME188" s="53"/>
      <c r="MF188" s="53"/>
      <c r="MG188" s="53"/>
      <c r="MH188" s="53"/>
      <c r="MI188" s="53"/>
      <c r="MJ188" s="53"/>
      <c r="MK188" s="53"/>
      <c r="ML188" s="53"/>
      <c r="MM188" s="53"/>
      <c r="MN188" s="53"/>
      <c r="MO188" s="53"/>
      <c r="MP188" s="53"/>
      <c r="MQ188" s="53"/>
      <c r="MR188" s="53"/>
    </row>
    <row r="189" spans="1:356" s="2" customFormat="1" ht="18.75">
      <c r="A189" s="122" t="s">
        <v>94</v>
      </c>
      <c r="B189" s="2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109"/>
      <c r="T189" s="109"/>
      <c r="U189" s="27"/>
      <c r="V189" s="27"/>
      <c r="W189" s="27"/>
      <c r="X189" s="27"/>
      <c r="Y189" s="110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111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36"/>
      <c r="BA189" s="12"/>
      <c r="BB189" s="103"/>
      <c r="BC189" s="27"/>
      <c r="BD189" s="27"/>
      <c r="BE189" s="27"/>
      <c r="BF189" s="27"/>
      <c r="BG189" s="115"/>
      <c r="BH189" s="115"/>
      <c r="BI189" s="115"/>
      <c r="BJ189" s="115"/>
      <c r="BK189" s="116"/>
      <c r="BL189" s="116"/>
      <c r="BM189" s="116"/>
      <c r="BN189" s="116"/>
      <c r="BO189" s="27"/>
      <c r="BP189" s="27"/>
      <c r="BQ189" s="27"/>
      <c r="BR189" s="27"/>
      <c r="BS189" s="27"/>
      <c r="BT189" s="27"/>
      <c r="BU189" s="115"/>
      <c r="BV189" s="115"/>
      <c r="BW189" s="115"/>
      <c r="BX189" s="115"/>
      <c r="BY189" s="116"/>
      <c r="BZ189" s="116"/>
      <c r="CA189" s="116"/>
      <c r="CB189" s="116"/>
      <c r="CC189" s="27"/>
      <c r="CD189" s="118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36"/>
      <c r="CV189" s="12"/>
      <c r="CW189" s="103"/>
      <c r="CX189" s="12"/>
      <c r="CY189" s="12"/>
      <c r="CZ189" s="12"/>
      <c r="DA189" s="12"/>
      <c r="DB189" s="104"/>
      <c r="DC189" s="104"/>
      <c r="DD189" s="104"/>
      <c r="DE189" s="104"/>
      <c r="DF189" s="105"/>
      <c r="DG189" s="105"/>
      <c r="DH189" s="105"/>
      <c r="DI189" s="105"/>
      <c r="DJ189" s="12"/>
      <c r="DK189" s="106"/>
      <c r="DL189" s="12"/>
      <c r="DM189" s="12"/>
      <c r="DN189" s="12"/>
      <c r="DO189" s="12"/>
      <c r="DP189" s="104"/>
      <c r="DQ189" s="104"/>
      <c r="DR189" s="104"/>
      <c r="DS189" s="104"/>
      <c r="DT189" s="105"/>
      <c r="DU189" s="105"/>
      <c r="DV189" s="105"/>
      <c r="DW189" s="105"/>
      <c r="DX189" s="36"/>
      <c r="DY189" s="106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  <c r="IR189" s="53"/>
      <c r="IS189" s="53"/>
      <c r="IT189" s="53"/>
      <c r="IU189" s="53"/>
      <c r="IV189" s="53"/>
      <c r="IW189" s="53"/>
      <c r="IX189" s="53"/>
      <c r="IY189" s="53"/>
      <c r="IZ189" s="53"/>
      <c r="JA189" s="53"/>
      <c r="JB189" s="53"/>
      <c r="JC189" s="53"/>
      <c r="JD189" s="53"/>
      <c r="JE189" s="53"/>
      <c r="JF189" s="53"/>
      <c r="JG189" s="53"/>
      <c r="JH189" s="53"/>
      <c r="JI189" s="53"/>
      <c r="JJ189" s="53"/>
      <c r="JK189" s="53"/>
      <c r="JL189" s="53"/>
      <c r="JM189" s="53"/>
      <c r="JN189" s="53"/>
      <c r="JO189" s="53"/>
      <c r="JP189" s="53"/>
      <c r="JQ189" s="53"/>
      <c r="JR189" s="53"/>
      <c r="JS189" s="53"/>
      <c r="JT189" s="53"/>
      <c r="JU189" s="53"/>
      <c r="JV189" s="53"/>
      <c r="JW189" s="53"/>
      <c r="JX189" s="53"/>
      <c r="JY189" s="53"/>
      <c r="JZ189" s="53"/>
      <c r="KA189" s="53"/>
      <c r="KB189" s="53"/>
      <c r="KC189" s="53"/>
      <c r="KD189" s="53"/>
      <c r="KE189" s="53"/>
      <c r="KF189" s="53"/>
      <c r="KG189" s="53"/>
      <c r="KH189" s="53"/>
      <c r="KI189" s="53"/>
      <c r="KJ189" s="53"/>
      <c r="KK189" s="53"/>
      <c r="KL189" s="53"/>
      <c r="KM189" s="53"/>
      <c r="KN189" s="53"/>
      <c r="KO189" s="53"/>
      <c r="KP189" s="53"/>
      <c r="KQ189" s="53"/>
      <c r="KR189" s="53"/>
      <c r="KS189" s="53"/>
      <c r="KT189" s="53"/>
      <c r="KU189" s="53"/>
      <c r="KV189" s="53"/>
      <c r="KW189" s="53"/>
      <c r="KX189" s="53"/>
      <c r="KY189" s="53"/>
      <c r="KZ189" s="53"/>
      <c r="LA189" s="53"/>
      <c r="LB189" s="53"/>
      <c r="LC189" s="53"/>
      <c r="LD189" s="53"/>
      <c r="LE189" s="53"/>
      <c r="LF189" s="53"/>
      <c r="LG189" s="53"/>
      <c r="LH189" s="53"/>
      <c r="LI189" s="53"/>
      <c r="LJ189" s="53"/>
      <c r="LK189" s="53"/>
      <c r="LL189" s="53"/>
      <c r="LM189" s="53"/>
      <c r="LN189" s="53"/>
      <c r="LO189" s="53"/>
      <c r="LP189" s="53"/>
      <c r="LQ189" s="53"/>
      <c r="LR189" s="53"/>
      <c r="LS189" s="53"/>
      <c r="LT189" s="53"/>
      <c r="LU189" s="53"/>
      <c r="LV189" s="53"/>
      <c r="LW189" s="53"/>
      <c r="LX189" s="53"/>
      <c r="LY189" s="53"/>
      <c r="LZ189" s="53"/>
      <c r="MA189" s="53"/>
      <c r="MB189" s="53"/>
      <c r="MC189" s="53"/>
      <c r="MD189" s="53"/>
      <c r="ME189" s="53"/>
      <c r="MF189" s="53"/>
      <c r="MG189" s="53"/>
      <c r="MH189" s="53"/>
      <c r="MI189" s="53"/>
      <c r="MJ189" s="53"/>
      <c r="MK189" s="53"/>
      <c r="ML189" s="53"/>
      <c r="MM189" s="53"/>
      <c r="MN189" s="53"/>
      <c r="MO189" s="53"/>
      <c r="MP189" s="53"/>
      <c r="MQ189" s="53"/>
      <c r="MR189" s="53"/>
    </row>
    <row r="190" spans="1:356" s="2" customFormat="1">
      <c r="A190" s="16" t="s">
        <v>9</v>
      </c>
      <c r="B190" s="24" t="s">
        <v>173</v>
      </c>
      <c r="C190" s="27"/>
      <c r="D190" s="27"/>
      <c r="E190" s="27"/>
      <c r="F190" s="27"/>
      <c r="G190" s="27"/>
      <c r="H190" s="27"/>
      <c r="I190" s="27"/>
      <c r="J190" s="27"/>
      <c r="K190" s="27">
        <f t="shared" ref="K190:P190" si="84">C190*1.18</f>
        <v>0</v>
      </c>
      <c r="L190" s="27">
        <f t="shared" si="84"/>
        <v>0</v>
      </c>
      <c r="M190" s="27">
        <f t="shared" si="84"/>
        <v>0</v>
      </c>
      <c r="N190" s="27">
        <f t="shared" si="84"/>
        <v>0</v>
      </c>
      <c r="O190" s="27">
        <f t="shared" si="84"/>
        <v>0</v>
      </c>
      <c r="P190" s="27">
        <f t="shared" si="84"/>
        <v>0</v>
      </c>
      <c r="Q190" s="27" t="s">
        <v>146</v>
      </c>
      <c r="R190" s="27" t="s">
        <v>146</v>
      </c>
      <c r="S190" s="109"/>
      <c r="T190" s="109"/>
      <c r="U190" s="27"/>
      <c r="V190" s="27"/>
      <c r="W190" s="27"/>
      <c r="X190" s="27"/>
      <c r="Y190" s="110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111"/>
      <c r="AN190" s="27">
        <v>62.65</v>
      </c>
      <c r="AO190" s="27">
        <v>65.400000000000006</v>
      </c>
      <c r="AP190" s="27">
        <f>AO190</f>
        <v>65.400000000000006</v>
      </c>
      <c r="AQ190" s="27">
        <v>69.59</v>
      </c>
      <c r="AR190" s="27">
        <f>AQ190</f>
        <v>69.59</v>
      </c>
      <c r="AS190" s="27">
        <v>72.17</v>
      </c>
      <c r="AT190" s="27">
        <v>73.930000000000007</v>
      </c>
      <c r="AU190" s="27">
        <v>77.17</v>
      </c>
      <c r="AV190" s="27" t="s">
        <v>146</v>
      </c>
      <c r="AW190" s="27" t="s">
        <v>146</v>
      </c>
      <c r="AX190" s="27" t="s">
        <v>146</v>
      </c>
      <c r="AY190" s="27" t="s">
        <v>146</v>
      </c>
      <c r="AZ190" s="36" t="str">
        <f>AZ179</f>
        <v>11.12.2015 № 408</v>
      </c>
      <c r="BA190" s="12"/>
      <c r="BB190" s="103"/>
      <c r="BC190" s="27">
        <v>6142.85</v>
      </c>
      <c r="BD190" s="27">
        <v>62.65</v>
      </c>
      <c r="BE190" s="27">
        <v>3120</v>
      </c>
      <c r="BF190" s="27">
        <v>73.930000000000007</v>
      </c>
      <c r="BG190" s="115"/>
      <c r="BH190" s="115"/>
      <c r="BI190" s="115"/>
      <c r="BJ190" s="115"/>
      <c r="BK190" s="116"/>
      <c r="BL190" s="116"/>
      <c r="BM190" s="116"/>
      <c r="BN190" s="116"/>
      <c r="BO190" s="36" t="s">
        <v>432</v>
      </c>
      <c r="BP190" s="157"/>
      <c r="BQ190" s="27">
        <v>6884.63</v>
      </c>
      <c r="BR190" s="27">
        <v>65.400000000000006</v>
      </c>
      <c r="BS190" s="27">
        <v>3330</v>
      </c>
      <c r="BT190" s="27">
        <v>77.17</v>
      </c>
      <c r="BU190" s="263">
        <v>5.4899999999999997E-2</v>
      </c>
      <c r="BV190" s="219">
        <v>259.33</v>
      </c>
      <c r="BW190" s="115"/>
      <c r="BX190" s="115"/>
      <c r="BY190" s="116"/>
      <c r="BZ190" s="116"/>
      <c r="CA190" s="116"/>
      <c r="CB190" s="116"/>
      <c r="CC190" s="36" t="s">
        <v>432</v>
      </c>
      <c r="CD190" s="117"/>
      <c r="CE190" s="27">
        <f>BQ190</f>
        <v>6884.63</v>
      </c>
      <c r="CF190" s="27">
        <f>BR190</f>
        <v>65.400000000000006</v>
      </c>
      <c r="CG190" s="27" t="s">
        <v>146</v>
      </c>
      <c r="CH190" s="27" t="s">
        <v>146</v>
      </c>
      <c r="CI190" s="27">
        <v>7997.26</v>
      </c>
      <c r="CJ190" s="27">
        <v>69.59</v>
      </c>
      <c r="CK190" s="27" t="s">
        <v>146</v>
      </c>
      <c r="CL190" s="27" t="s">
        <v>146</v>
      </c>
      <c r="CM190" s="27">
        <f>CI190</f>
        <v>7997.26</v>
      </c>
      <c r="CN190" s="27">
        <f>CJ190</f>
        <v>69.59</v>
      </c>
      <c r="CO190" s="27" t="str">
        <f>CK190</f>
        <v>-</v>
      </c>
      <c r="CP190" s="27" t="str">
        <f>CL190</f>
        <v>-</v>
      </c>
      <c r="CQ190" s="27">
        <v>8397.1200000000008</v>
      </c>
      <c r="CR190" s="27">
        <v>72.17</v>
      </c>
      <c r="CS190" s="27" t="str">
        <f>CO190</f>
        <v>-</v>
      </c>
      <c r="CT190" s="27" t="str">
        <f>CP190</f>
        <v>-</v>
      </c>
      <c r="CU190" s="36" t="str">
        <f>CU193</f>
        <v>11.12.2015 № 408</v>
      </c>
      <c r="CV190" s="12"/>
      <c r="CW190" s="103"/>
      <c r="CX190" s="12"/>
      <c r="CY190" s="12"/>
      <c r="CZ190" s="12"/>
      <c r="DA190" s="12"/>
      <c r="DB190" s="104"/>
      <c r="DC190" s="104"/>
      <c r="DD190" s="104"/>
      <c r="DE190" s="104"/>
      <c r="DF190" s="105"/>
      <c r="DG190" s="105"/>
      <c r="DH190" s="105"/>
      <c r="DI190" s="105"/>
      <c r="DJ190" s="12"/>
      <c r="DK190" s="106"/>
      <c r="DL190" s="12"/>
      <c r="DM190" s="12"/>
      <c r="DN190" s="12"/>
      <c r="DO190" s="12"/>
      <c r="DP190" s="104"/>
      <c r="DQ190" s="104"/>
      <c r="DR190" s="104"/>
      <c r="DS190" s="104"/>
      <c r="DT190" s="105"/>
      <c r="DU190" s="105"/>
      <c r="DV190" s="105"/>
      <c r="DW190" s="105"/>
      <c r="DX190" s="36"/>
      <c r="DY190" s="106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  <c r="KI190" s="53"/>
      <c r="KJ190" s="53"/>
      <c r="KK190" s="53"/>
      <c r="KL190" s="53"/>
      <c r="KM190" s="53"/>
      <c r="KN190" s="53"/>
      <c r="KO190" s="53"/>
      <c r="KP190" s="53"/>
      <c r="KQ190" s="53"/>
      <c r="KR190" s="53"/>
      <c r="KS190" s="53"/>
      <c r="KT190" s="53"/>
      <c r="KU190" s="53"/>
      <c r="KV190" s="53"/>
      <c r="KW190" s="53"/>
      <c r="KX190" s="53"/>
      <c r="KY190" s="53"/>
      <c r="KZ190" s="53"/>
      <c r="LA190" s="53"/>
      <c r="LB190" s="53"/>
      <c r="LC190" s="53"/>
      <c r="LD190" s="53"/>
      <c r="LE190" s="53"/>
      <c r="LF190" s="53"/>
      <c r="LG190" s="53"/>
      <c r="LH190" s="53"/>
      <c r="LI190" s="53"/>
      <c r="LJ190" s="53"/>
      <c r="LK190" s="53"/>
      <c r="LL190" s="53"/>
      <c r="LM190" s="53"/>
      <c r="LN190" s="53"/>
      <c r="LO190" s="53"/>
      <c r="LP190" s="53"/>
      <c r="LQ190" s="53"/>
      <c r="LR190" s="53"/>
      <c r="LS190" s="53"/>
      <c r="LT190" s="53"/>
      <c r="LU190" s="53"/>
      <c r="LV190" s="53"/>
      <c r="LW190" s="53"/>
      <c r="LX190" s="53"/>
      <c r="LY190" s="53"/>
      <c r="LZ190" s="53"/>
      <c r="MA190" s="53"/>
      <c r="MB190" s="53"/>
      <c r="MC190" s="53"/>
      <c r="MD190" s="53"/>
      <c r="ME190" s="53"/>
      <c r="MF190" s="53"/>
      <c r="MG190" s="53"/>
      <c r="MH190" s="53"/>
      <c r="MI190" s="53"/>
      <c r="MJ190" s="53"/>
      <c r="MK190" s="53"/>
      <c r="ML190" s="53"/>
      <c r="MM190" s="53"/>
      <c r="MN190" s="53"/>
      <c r="MO190" s="53"/>
      <c r="MP190" s="53"/>
      <c r="MQ190" s="53"/>
      <c r="MR190" s="53"/>
    </row>
    <row r="191" spans="1:356" s="187" customFormat="1" ht="45">
      <c r="A191" s="169"/>
      <c r="B191" s="184"/>
      <c r="C191" s="145">
        <f t="shared" ref="C191:R191" si="85">C186</f>
        <v>6142.85</v>
      </c>
      <c r="D191" s="145">
        <f t="shared" si="85"/>
        <v>6884.63</v>
      </c>
      <c r="E191" s="145">
        <f t="shared" si="85"/>
        <v>6884.63</v>
      </c>
      <c r="F191" s="145">
        <f t="shared" si="85"/>
        <v>7997.26</v>
      </c>
      <c r="G191" s="145" t="str">
        <f t="shared" si="85"/>
        <v>-</v>
      </c>
      <c r="H191" s="145" t="str">
        <f t="shared" si="85"/>
        <v>-</v>
      </c>
      <c r="I191" s="145" t="str">
        <f t="shared" si="85"/>
        <v>-</v>
      </c>
      <c r="J191" s="145" t="str">
        <f t="shared" si="85"/>
        <v>-</v>
      </c>
      <c r="K191" s="145">
        <f t="shared" si="85"/>
        <v>7248.5630000000001</v>
      </c>
      <c r="L191" s="145">
        <f t="shared" si="85"/>
        <v>8123.8633999999993</v>
      </c>
      <c r="M191" s="145">
        <f t="shared" si="85"/>
        <v>8123.8633999999993</v>
      </c>
      <c r="N191" s="145">
        <f t="shared" si="85"/>
        <v>9436.7667999999994</v>
      </c>
      <c r="O191" s="145" t="str">
        <f t="shared" si="85"/>
        <v>-</v>
      </c>
      <c r="P191" s="145" t="str">
        <f t="shared" si="85"/>
        <v>-</v>
      </c>
      <c r="Q191" s="145" t="str">
        <f t="shared" si="85"/>
        <v>-</v>
      </c>
      <c r="R191" s="145" t="str">
        <f t="shared" si="85"/>
        <v>-</v>
      </c>
      <c r="S191" s="145"/>
      <c r="T191" s="145" t="str">
        <f>T186</f>
        <v>11.12.2015 № 406</v>
      </c>
      <c r="U191" s="145">
        <v>3120</v>
      </c>
      <c r="V191" s="145">
        <v>3330</v>
      </c>
      <c r="W191" s="145">
        <f>U191</f>
        <v>3120</v>
      </c>
      <c r="X191" s="145">
        <f>V191</f>
        <v>3330</v>
      </c>
      <c r="Y191" s="145"/>
      <c r="Z191" s="145" t="str">
        <f>T191</f>
        <v>11.12.2015 № 406</v>
      </c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7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69"/>
      <c r="BA191" s="169"/>
      <c r="BB191" s="185"/>
      <c r="BC191" s="145"/>
      <c r="BD191" s="145"/>
      <c r="BE191" s="145"/>
      <c r="BF191" s="145"/>
      <c r="BG191" s="148"/>
      <c r="BH191" s="148"/>
      <c r="BI191" s="148"/>
      <c r="BJ191" s="148"/>
      <c r="BK191" s="150">
        <v>5.4899999999999997E-2</v>
      </c>
      <c r="BL191" s="220">
        <v>245.22</v>
      </c>
      <c r="BM191" s="149"/>
      <c r="BN191" s="149"/>
      <c r="BO191" s="169"/>
      <c r="BP191" s="117" t="s">
        <v>435</v>
      </c>
      <c r="BQ191" s="145"/>
      <c r="BR191" s="145"/>
      <c r="BS191" s="145"/>
      <c r="BT191" s="145"/>
      <c r="BU191" s="148"/>
      <c r="BV191" s="148"/>
      <c r="BW191" s="148"/>
      <c r="BX191" s="148"/>
      <c r="BY191" s="149"/>
      <c r="BZ191" s="149"/>
      <c r="CA191" s="149"/>
      <c r="CB191" s="149"/>
      <c r="CC191" s="169"/>
      <c r="CD191" s="117" t="s">
        <v>435</v>
      </c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145"/>
      <c r="CU191" s="169"/>
      <c r="CV191" s="169"/>
      <c r="CW191" s="185"/>
      <c r="CX191" s="169"/>
      <c r="CY191" s="169"/>
      <c r="CZ191" s="169"/>
      <c r="DA191" s="169"/>
      <c r="DB191" s="219"/>
      <c r="DC191" s="219"/>
      <c r="DD191" s="219"/>
      <c r="DE191" s="219"/>
      <c r="DF191" s="220"/>
      <c r="DG191" s="220"/>
      <c r="DH191" s="220"/>
      <c r="DI191" s="220"/>
      <c r="DJ191" s="169"/>
      <c r="DK191" s="168"/>
      <c r="DL191" s="169"/>
      <c r="DM191" s="169"/>
      <c r="DN191" s="169"/>
      <c r="DO191" s="169"/>
      <c r="DP191" s="219"/>
      <c r="DQ191" s="219"/>
      <c r="DR191" s="219"/>
      <c r="DS191" s="219"/>
      <c r="DT191" s="220"/>
      <c r="DU191" s="220"/>
      <c r="DV191" s="220"/>
      <c r="DW191" s="220"/>
      <c r="DX191" s="169"/>
      <c r="DY191" s="168"/>
      <c r="DZ191" s="186"/>
      <c r="EA191" s="186"/>
      <c r="EB191" s="186"/>
      <c r="EC191" s="186"/>
      <c r="ED191" s="186"/>
      <c r="EE191" s="186"/>
      <c r="EF191" s="186"/>
      <c r="EG191" s="186"/>
      <c r="EH191" s="186"/>
      <c r="EI191" s="186"/>
      <c r="EJ191" s="186"/>
      <c r="EK191" s="186"/>
      <c r="EL191" s="186"/>
      <c r="EM191" s="186"/>
      <c r="EN191" s="186"/>
      <c r="EO191" s="186"/>
      <c r="EP191" s="186"/>
      <c r="EQ191" s="186"/>
      <c r="ER191" s="186"/>
      <c r="ES191" s="186"/>
      <c r="ET191" s="186"/>
      <c r="EU191" s="186"/>
      <c r="EV191" s="186"/>
      <c r="EW191" s="186"/>
      <c r="EX191" s="186"/>
      <c r="EY191" s="186"/>
      <c r="EZ191" s="186"/>
      <c r="FA191" s="186"/>
      <c r="FB191" s="186"/>
      <c r="FC191" s="186"/>
      <c r="FD191" s="186"/>
      <c r="FE191" s="186"/>
      <c r="FF191" s="186"/>
      <c r="FG191" s="186"/>
      <c r="FH191" s="186"/>
      <c r="FI191" s="186"/>
      <c r="FJ191" s="186"/>
      <c r="FK191" s="186"/>
      <c r="FL191" s="186"/>
      <c r="FM191" s="186"/>
      <c r="FN191" s="186"/>
      <c r="FO191" s="186"/>
      <c r="FP191" s="186"/>
      <c r="FQ191" s="186"/>
      <c r="FR191" s="186"/>
      <c r="FS191" s="186"/>
      <c r="FT191" s="186"/>
      <c r="FU191" s="186"/>
      <c r="FV191" s="186"/>
      <c r="FW191" s="186"/>
      <c r="FX191" s="186"/>
      <c r="FY191" s="186"/>
      <c r="FZ191" s="186"/>
      <c r="GA191" s="186"/>
      <c r="GB191" s="186"/>
      <c r="GC191" s="186"/>
      <c r="GD191" s="186"/>
      <c r="GE191" s="186"/>
      <c r="GF191" s="186"/>
      <c r="GG191" s="186"/>
      <c r="GH191" s="186"/>
      <c r="GI191" s="186"/>
      <c r="GJ191" s="186"/>
      <c r="GK191" s="186"/>
      <c r="GL191" s="186"/>
      <c r="GM191" s="186"/>
      <c r="GN191" s="186"/>
      <c r="GO191" s="186"/>
      <c r="GP191" s="186"/>
      <c r="GQ191" s="186"/>
      <c r="GR191" s="186"/>
      <c r="GS191" s="186"/>
      <c r="GT191" s="186"/>
      <c r="GU191" s="186"/>
      <c r="GV191" s="186"/>
      <c r="GW191" s="186"/>
      <c r="GX191" s="186"/>
      <c r="GY191" s="186"/>
      <c r="GZ191" s="186"/>
      <c r="HA191" s="186"/>
      <c r="HB191" s="186"/>
      <c r="HC191" s="186"/>
      <c r="HD191" s="186"/>
      <c r="HE191" s="186"/>
      <c r="HF191" s="186"/>
      <c r="HG191" s="186"/>
      <c r="HH191" s="186"/>
      <c r="HI191" s="186"/>
      <c r="HJ191" s="186"/>
      <c r="HK191" s="186"/>
      <c r="HL191" s="186"/>
      <c r="HM191" s="186"/>
      <c r="HN191" s="186"/>
      <c r="HO191" s="186"/>
      <c r="HP191" s="186"/>
      <c r="HQ191" s="186"/>
      <c r="HR191" s="186"/>
      <c r="HS191" s="186"/>
      <c r="HT191" s="186"/>
      <c r="HU191" s="186"/>
      <c r="HV191" s="186"/>
      <c r="HW191" s="186"/>
      <c r="HX191" s="186"/>
      <c r="HY191" s="186"/>
      <c r="HZ191" s="186"/>
      <c r="IA191" s="186"/>
      <c r="IB191" s="186"/>
      <c r="IC191" s="186"/>
      <c r="ID191" s="186"/>
      <c r="IE191" s="186"/>
      <c r="IF191" s="186"/>
      <c r="IG191" s="186"/>
      <c r="IH191" s="186"/>
      <c r="II191" s="186"/>
      <c r="IJ191" s="186"/>
      <c r="IK191" s="186"/>
      <c r="IL191" s="186"/>
      <c r="IM191" s="186"/>
      <c r="IN191" s="186"/>
      <c r="IO191" s="186"/>
      <c r="IP191" s="186"/>
      <c r="IQ191" s="186"/>
      <c r="IR191" s="186"/>
      <c r="IS191" s="186"/>
      <c r="IT191" s="186"/>
      <c r="IU191" s="186"/>
      <c r="IV191" s="186"/>
      <c r="IW191" s="186"/>
      <c r="IX191" s="186"/>
      <c r="IY191" s="186"/>
      <c r="IZ191" s="186"/>
      <c r="JA191" s="186"/>
      <c r="JB191" s="186"/>
      <c r="JC191" s="186"/>
      <c r="JD191" s="186"/>
      <c r="JE191" s="186"/>
      <c r="JF191" s="186"/>
      <c r="JG191" s="186"/>
      <c r="JH191" s="186"/>
      <c r="JI191" s="186"/>
      <c r="JJ191" s="186"/>
      <c r="JK191" s="186"/>
      <c r="JL191" s="186"/>
      <c r="JM191" s="186"/>
      <c r="JN191" s="186"/>
      <c r="JO191" s="186"/>
      <c r="JP191" s="186"/>
      <c r="JQ191" s="186"/>
      <c r="JR191" s="186"/>
      <c r="JS191" s="186"/>
      <c r="JT191" s="186"/>
      <c r="JU191" s="186"/>
      <c r="JV191" s="186"/>
      <c r="JW191" s="186"/>
      <c r="JX191" s="186"/>
      <c r="JY191" s="186"/>
      <c r="JZ191" s="186"/>
      <c r="KA191" s="186"/>
      <c r="KB191" s="186"/>
      <c r="KC191" s="186"/>
      <c r="KD191" s="186"/>
      <c r="KE191" s="186"/>
      <c r="KF191" s="186"/>
      <c r="KG191" s="186"/>
      <c r="KH191" s="186"/>
      <c r="KI191" s="186"/>
      <c r="KJ191" s="186"/>
      <c r="KK191" s="186"/>
      <c r="KL191" s="186"/>
      <c r="KM191" s="186"/>
      <c r="KN191" s="186"/>
      <c r="KO191" s="186"/>
      <c r="KP191" s="186"/>
      <c r="KQ191" s="186"/>
      <c r="KR191" s="186"/>
      <c r="KS191" s="186"/>
      <c r="KT191" s="186"/>
      <c r="KU191" s="186"/>
      <c r="KV191" s="186"/>
      <c r="KW191" s="186"/>
      <c r="KX191" s="186"/>
      <c r="KY191" s="186"/>
      <c r="KZ191" s="186"/>
      <c r="LA191" s="186"/>
      <c r="LB191" s="186"/>
      <c r="LC191" s="186"/>
      <c r="LD191" s="186"/>
      <c r="LE191" s="186"/>
      <c r="LF191" s="186"/>
      <c r="LG191" s="186"/>
      <c r="LH191" s="186"/>
      <c r="LI191" s="186"/>
      <c r="LJ191" s="186"/>
      <c r="LK191" s="186"/>
      <c r="LL191" s="186"/>
      <c r="LM191" s="186"/>
      <c r="LN191" s="186"/>
      <c r="LO191" s="186"/>
      <c r="LP191" s="186"/>
      <c r="LQ191" s="186"/>
      <c r="LR191" s="186"/>
      <c r="LS191" s="186"/>
      <c r="LT191" s="186"/>
      <c r="LU191" s="186"/>
      <c r="LV191" s="186"/>
      <c r="LW191" s="186"/>
      <c r="LX191" s="186"/>
      <c r="LY191" s="186"/>
      <c r="LZ191" s="186"/>
      <c r="MA191" s="186"/>
      <c r="MB191" s="186"/>
      <c r="MC191" s="186"/>
      <c r="MD191" s="186"/>
      <c r="ME191" s="186"/>
      <c r="MF191" s="186"/>
      <c r="MG191" s="186"/>
      <c r="MH191" s="186"/>
      <c r="MI191" s="186"/>
      <c r="MJ191" s="186"/>
      <c r="MK191" s="186"/>
      <c r="ML191" s="186"/>
      <c r="MM191" s="186"/>
      <c r="MN191" s="186"/>
      <c r="MO191" s="186"/>
      <c r="MP191" s="186"/>
      <c r="MQ191" s="186"/>
      <c r="MR191" s="186"/>
    </row>
    <row r="192" spans="1:356" s="2" customFormat="1" ht="18.75">
      <c r="A192" s="122" t="s">
        <v>95</v>
      </c>
      <c r="B192" s="2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109"/>
      <c r="T192" s="109"/>
      <c r="U192" s="27"/>
      <c r="V192" s="27"/>
      <c r="W192" s="27"/>
      <c r="X192" s="27"/>
      <c r="Y192" s="110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111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36"/>
      <c r="BA192" s="12"/>
      <c r="BB192" s="103"/>
      <c r="BC192" s="27"/>
      <c r="BD192" s="27"/>
      <c r="BE192" s="27"/>
      <c r="BF192" s="27"/>
      <c r="BG192" s="115"/>
      <c r="BH192" s="115"/>
      <c r="BI192" s="115"/>
      <c r="BJ192" s="115"/>
      <c r="BK192" s="116"/>
      <c r="BL192" s="116"/>
      <c r="BM192" s="116"/>
      <c r="BN192" s="116"/>
      <c r="BO192" s="27"/>
      <c r="BP192" s="27"/>
      <c r="BQ192" s="27"/>
      <c r="BR192" s="27"/>
      <c r="BS192" s="27"/>
      <c r="BT192" s="27"/>
      <c r="BU192" s="115"/>
      <c r="BV192" s="115"/>
      <c r="BW192" s="115"/>
      <c r="BX192" s="115"/>
      <c r="BY192" s="116"/>
      <c r="BZ192" s="116"/>
      <c r="CA192" s="116"/>
      <c r="CB192" s="116"/>
      <c r="CC192" s="27"/>
      <c r="CD192" s="118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36"/>
      <c r="CV192" s="12"/>
      <c r="CW192" s="103"/>
      <c r="CX192" s="12"/>
      <c r="CY192" s="12"/>
      <c r="CZ192" s="12"/>
      <c r="DA192" s="12"/>
      <c r="DB192" s="104"/>
      <c r="DC192" s="104"/>
      <c r="DD192" s="104"/>
      <c r="DE192" s="104"/>
      <c r="DF192" s="105"/>
      <c r="DG192" s="105"/>
      <c r="DH192" s="105"/>
      <c r="DI192" s="105"/>
      <c r="DJ192" s="12"/>
      <c r="DK192" s="106"/>
      <c r="DL192" s="12"/>
      <c r="DM192" s="12"/>
      <c r="DN192" s="12"/>
      <c r="DO192" s="12"/>
      <c r="DP192" s="104"/>
      <c r="DQ192" s="104"/>
      <c r="DR192" s="104"/>
      <c r="DS192" s="104"/>
      <c r="DT192" s="105"/>
      <c r="DU192" s="105"/>
      <c r="DV192" s="105"/>
      <c r="DW192" s="105"/>
      <c r="DX192" s="36"/>
      <c r="DY192" s="106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  <c r="IK192" s="53"/>
      <c r="IL192" s="53"/>
      <c r="IM192" s="53"/>
      <c r="IN192" s="53"/>
      <c r="IO192" s="53"/>
      <c r="IP192" s="53"/>
      <c r="IQ192" s="53"/>
      <c r="IR192" s="53"/>
      <c r="IS192" s="53"/>
      <c r="IT192" s="53"/>
      <c r="IU192" s="53"/>
      <c r="IV192" s="53"/>
      <c r="IW192" s="53"/>
      <c r="IX192" s="53"/>
      <c r="IY192" s="53"/>
      <c r="IZ192" s="53"/>
      <c r="JA192" s="53"/>
      <c r="JB192" s="53"/>
      <c r="JC192" s="53"/>
      <c r="JD192" s="53"/>
      <c r="JE192" s="53"/>
      <c r="JF192" s="53"/>
      <c r="JG192" s="53"/>
      <c r="JH192" s="53"/>
      <c r="JI192" s="53"/>
      <c r="JJ192" s="53"/>
      <c r="JK192" s="53"/>
      <c r="JL192" s="53"/>
      <c r="JM192" s="53"/>
      <c r="JN192" s="53"/>
      <c r="JO192" s="53"/>
      <c r="JP192" s="53"/>
      <c r="JQ192" s="53"/>
      <c r="JR192" s="53"/>
      <c r="JS192" s="53"/>
      <c r="JT192" s="53"/>
      <c r="JU192" s="53"/>
      <c r="JV192" s="53"/>
      <c r="JW192" s="53"/>
      <c r="JX192" s="53"/>
      <c r="JY192" s="53"/>
      <c r="JZ192" s="53"/>
      <c r="KA192" s="53"/>
      <c r="KB192" s="53"/>
      <c r="KC192" s="53"/>
      <c r="KD192" s="53"/>
      <c r="KE192" s="53"/>
      <c r="KF192" s="53"/>
      <c r="KG192" s="53"/>
      <c r="KH192" s="53"/>
      <c r="KI192" s="53"/>
      <c r="KJ192" s="53"/>
      <c r="KK192" s="53"/>
      <c r="KL192" s="53"/>
      <c r="KM192" s="53"/>
      <c r="KN192" s="53"/>
      <c r="KO192" s="53"/>
      <c r="KP192" s="53"/>
      <c r="KQ192" s="53"/>
      <c r="KR192" s="53"/>
      <c r="KS192" s="53"/>
      <c r="KT192" s="53"/>
      <c r="KU192" s="53"/>
      <c r="KV192" s="53"/>
      <c r="KW192" s="53"/>
      <c r="KX192" s="53"/>
      <c r="KY192" s="53"/>
      <c r="KZ192" s="53"/>
      <c r="LA192" s="53"/>
      <c r="LB192" s="53"/>
      <c r="LC192" s="53"/>
      <c r="LD192" s="53"/>
      <c r="LE192" s="53"/>
      <c r="LF192" s="53"/>
      <c r="LG192" s="53"/>
      <c r="LH192" s="53"/>
      <c r="LI192" s="53"/>
      <c r="LJ192" s="53"/>
      <c r="LK192" s="53"/>
      <c r="LL192" s="53"/>
      <c r="LM192" s="53"/>
      <c r="LN192" s="53"/>
      <c r="LO192" s="53"/>
      <c r="LP192" s="53"/>
      <c r="LQ192" s="53"/>
      <c r="LR192" s="53"/>
      <c r="LS192" s="53"/>
      <c r="LT192" s="53"/>
      <c r="LU192" s="53"/>
      <c r="LV192" s="53"/>
      <c r="LW192" s="53"/>
      <c r="LX192" s="53"/>
      <c r="LY192" s="53"/>
      <c r="LZ192" s="53"/>
      <c r="MA192" s="53"/>
      <c r="MB192" s="53"/>
      <c r="MC192" s="53"/>
      <c r="MD192" s="53"/>
      <c r="ME192" s="53"/>
      <c r="MF192" s="53"/>
      <c r="MG192" s="53"/>
      <c r="MH192" s="53"/>
      <c r="MI192" s="53"/>
      <c r="MJ192" s="53"/>
      <c r="MK192" s="53"/>
      <c r="ML192" s="53"/>
      <c r="MM192" s="53"/>
      <c r="MN192" s="53"/>
      <c r="MO192" s="53"/>
      <c r="MP192" s="53"/>
      <c r="MQ192" s="53"/>
      <c r="MR192" s="53"/>
    </row>
    <row r="193" spans="1:356" s="2" customFormat="1">
      <c r="A193" s="16" t="s">
        <v>9</v>
      </c>
      <c r="B193" s="24" t="s">
        <v>173</v>
      </c>
      <c r="C193" s="27"/>
      <c r="D193" s="27"/>
      <c r="E193" s="27"/>
      <c r="F193" s="27"/>
      <c r="G193" s="27"/>
      <c r="H193" s="27"/>
      <c r="I193" s="27"/>
      <c r="J193" s="27"/>
      <c r="K193" s="27">
        <f t="shared" ref="K193:P193" si="86">C193*1.18</f>
        <v>0</v>
      </c>
      <c r="L193" s="27">
        <f t="shared" si="86"/>
        <v>0</v>
      </c>
      <c r="M193" s="27">
        <f t="shared" si="86"/>
        <v>0</v>
      </c>
      <c r="N193" s="27">
        <f t="shared" si="86"/>
        <v>0</v>
      </c>
      <c r="O193" s="27">
        <f t="shared" si="86"/>
        <v>0</v>
      </c>
      <c r="P193" s="27">
        <f t="shared" si="86"/>
        <v>0</v>
      </c>
      <c r="Q193" s="27" t="s">
        <v>146</v>
      </c>
      <c r="R193" s="27" t="s">
        <v>146</v>
      </c>
      <c r="S193" s="109"/>
      <c r="T193" s="109"/>
      <c r="U193" s="27"/>
      <c r="V193" s="27"/>
      <c r="W193" s="27"/>
      <c r="X193" s="27"/>
      <c r="Y193" s="110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111"/>
      <c r="AN193" s="27">
        <v>73.540000000000006</v>
      </c>
      <c r="AO193" s="27">
        <v>76.88</v>
      </c>
      <c r="AP193" s="27">
        <f>AO193</f>
        <v>76.88</v>
      </c>
      <c r="AQ193" s="27">
        <v>81.02</v>
      </c>
      <c r="AR193" s="27">
        <f>AQ193</f>
        <v>81.02</v>
      </c>
      <c r="AS193" s="27">
        <v>83.92</v>
      </c>
      <c r="AT193" s="27">
        <v>86.78</v>
      </c>
      <c r="AU193" s="27">
        <v>90.72</v>
      </c>
      <c r="AV193" s="27" t="s">
        <v>146</v>
      </c>
      <c r="AW193" s="27" t="s">
        <v>146</v>
      </c>
      <c r="AX193" s="27" t="s">
        <v>146</v>
      </c>
      <c r="AY193" s="27" t="s">
        <v>146</v>
      </c>
      <c r="AZ193" s="36" t="s">
        <v>432</v>
      </c>
      <c r="BA193" s="12"/>
      <c r="BB193" s="103"/>
      <c r="BC193" s="27">
        <v>6142.85</v>
      </c>
      <c r="BD193" s="27">
        <v>73.540000000000006</v>
      </c>
      <c r="BE193" s="27">
        <v>3110</v>
      </c>
      <c r="BF193" s="27">
        <v>86.78</v>
      </c>
      <c r="BG193" s="115"/>
      <c r="BH193" s="115"/>
      <c r="BI193" s="115"/>
      <c r="BJ193" s="115"/>
      <c r="BK193" s="116"/>
      <c r="BL193" s="116"/>
      <c r="BM193" s="116"/>
      <c r="BN193" s="116"/>
      <c r="BO193" s="36" t="s">
        <v>432</v>
      </c>
      <c r="BP193" s="157"/>
      <c r="BQ193" s="27">
        <v>6884.63</v>
      </c>
      <c r="BR193" s="27">
        <v>76.88</v>
      </c>
      <c r="BS193" s="27">
        <v>4570</v>
      </c>
      <c r="BT193" s="27">
        <v>90.72</v>
      </c>
      <c r="BU193" s="263">
        <v>5.4899999999999997E-2</v>
      </c>
      <c r="BV193" s="219">
        <v>341.61</v>
      </c>
      <c r="BW193" s="115"/>
      <c r="BX193" s="115"/>
      <c r="BY193" s="116"/>
      <c r="BZ193" s="116"/>
      <c r="CA193" s="116"/>
      <c r="CB193" s="116"/>
      <c r="CC193" s="36" t="s">
        <v>432</v>
      </c>
      <c r="CD193" s="117"/>
      <c r="CE193" s="27">
        <f>BQ193</f>
        <v>6884.63</v>
      </c>
      <c r="CF193" s="27">
        <f>BR193</f>
        <v>76.88</v>
      </c>
      <c r="CG193" s="27" t="s">
        <v>146</v>
      </c>
      <c r="CH193" s="27" t="s">
        <v>146</v>
      </c>
      <c r="CI193" s="27">
        <v>7997.26</v>
      </c>
      <c r="CJ193" s="27">
        <v>81.02</v>
      </c>
      <c r="CK193" s="27" t="s">
        <v>146</v>
      </c>
      <c r="CL193" s="27" t="s">
        <v>146</v>
      </c>
      <c r="CM193" s="27">
        <f>CI193</f>
        <v>7997.26</v>
      </c>
      <c r="CN193" s="27">
        <f>CJ193</f>
        <v>81.02</v>
      </c>
      <c r="CO193" s="27" t="str">
        <f>CK193</f>
        <v>-</v>
      </c>
      <c r="CP193" s="27" t="str">
        <f>CL193</f>
        <v>-</v>
      </c>
      <c r="CQ193" s="27">
        <v>8397.1200000000008</v>
      </c>
      <c r="CR193" s="27">
        <v>83.92</v>
      </c>
      <c r="CS193" s="27" t="s">
        <v>146</v>
      </c>
      <c r="CT193" s="27" t="s">
        <v>146</v>
      </c>
      <c r="CU193" s="36" t="str">
        <f>AZ193</f>
        <v>11.12.2015 № 408</v>
      </c>
      <c r="CV193" s="12"/>
      <c r="CW193" s="103"/>
      <c r="CX193" s="12"/>
      <c r="CY193" s="12"/>
      <c r="CZ193" s="12"/>
      <c r="DA193" s="12"/>
      <c r="DB193" s="104"/>
      <c r="DC193" s="104"/>
      <c r="DD193" s="104"/>
      <c r="DE193" s="104"/>
      <c r="DF193" s="105"/>
      <c r="DG193" s="105"/>
      <c r="DH193" s="105"/>
      <c r="DI193" s="105"/>
      <c r="DJ193" s="12"/>
      <c r="DK193" s="106"/>
      <c r="DL193" s="12"/>
      <c r="DM193" s="12"/>
      <c r="DN193" s="12"/>
      <c r="DO193" s="12"/>
      <c r="DP193" s="104"/>
      <c r="DQ193" s="104"/>
      <c r="DR193" s="104"/>
      <c r="DS193" s="104"/>
      <c r="DT193" s="105"/>
      <c r="DU193" s="105"/>
      <c r="DV193" s="105"/>
      <c r="DW193" s="105"/>
      <c r="DX193" s="36"/>
      <c r="DY193" s="106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  <c r="MN193" s="53"/>
      <c r="MO193" s="53"/>
      <c r="MP193" s="53"/>
      <c r="MQ193" s="53"/>
      <c r="MR193" s="53"/>
    </row>
    <row r="194" spans="1:356" s="187" customFormat="1" ht="45">
      <c r="A194" s="169"/>
      <c r="B194" s="184"/>
      <c r="C194" s="145">
        <f t="shared" ref="C194:R194" si="87">C191</f>
        <v>6142.85</v>
      </c>
      <c r="D194" s="145">
        <f t="shared" si="87"/>
        <v>6884.63</v>
      </c>
      <c r="E194" s="145">
        <f t="shared" si="87"/>
        <v>6884.63</v>
      </c>
      <c r="F194" s="145">
        <f t="shared" si="87"/>
        <v>7997.26</v>
      </c>
      <c r="G194" s="145" t="str">
        <f t="shared" si="87"/>
        <v>-</v>
      </c>
      <c r="H194" s="145" t="str">
        <f t="shared" si="87"/>
        <v>-</v>
      </c>
      <c r="I194" s="145" t="str">
        <f t="shared" si="87"/>
        <v>-</v>
      </c>
      <c r="J194" s="145" t="str">
        <f t="shared" si="87"/>
        <v>-</v>
      </c>
      <c r="K194" s="145">
        <f t="shared" si="87"/>
        <v>7248.5630000000001</v>
      </c>
      <c r="L194" s="145">
        <f t="shared" si="87"/>
        <v>8123.8633999999993</v>
      </c>
      <c r="M194" s="145">
        <f t="shared" si="87"/>
        <v>8123.8633999999993</v>
      </c>
      <c r="N194" s="145">
        <f t="shared" si="87"/>
        <v>9436.7667999999994</v>
      </c>
      <c r="O194" s="145" t="str">
        <f t="shared" si="87"/>
        <v>-</v>
      </c>
      <c r="P194" s="145" t="str">
        <f t="shared" si="87"/>
        <v>-</v>
      </c>
      <c r="Q194" s="145" t="str">
        <f t="shared" si="87"/>
        <v>-</v>
      </c>
      <c r="R194" s="145" t="str">
        <f t="shared" si="87"/>
        <v>-</v>
      </c>
      <c r="S194" s="145"/>
      <c r="T194" s="145" t="str">
        <f>T191</f>
        <v>11.12.2015 № 406</v>
      </c>
      <c r="U194" s="145">
        <v>3110</v>
      </c>
      <c r="V194" s="145">
        <v>4570</v>
      </c>
      <c r="W194" s="145">
        <f>U194</f>
        <v>3110</v>
      </c>
      <c r="X194" s="145">
        <f>V194</f>
        <v>4570</v>
      </c>
      <c r="Y194" s="145"/>
      <c r="Z194" s="145" t="str">
        <f>T194</f>
        <v>11.12.2015 № 406</v>
      </c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7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69"/>
      <c r="BA194" s="169"/>
      <c r="BB194" s="185"/>
      <c r="BC194" s="145"/>
      <c r="BD194" s="145"/>
      <c r="BE194" s="145"/>
      <c r="BF194" s="145"/>
      <c r="BG194" s="148"/>
      <c r="BH194" s="148"/>
      <c r="BI194" s="148"/>
      <c r="BJ194" s="148"/>
      <c r="BK194" s="150">
        <v>5.4899999999999997E-2</v>
      </c>
      <c r="BL194" s="220">
        <v>257.52</v>
      </c>
      <c r="BM194" s="149"/>
      <c r="BN194" s="149"/>
      <c r="BO194" s="169"/>
      <c r="BP194" s="117" t="s">
        <v>435</v>
      </c>
      <c r="BQ194" s="145"/>
      <c r="BR194" s="145"/>
      <c r="BS194" s="145"/>
      <c r="BT194" s="145"/>
      <c r="BU194" s="148"/>
      <c r="BV194" s="148"/>
      <c r="BW194" s="148"/>
      <c r="BX194" s="148"/>
      <c r="BY194" s="265">
        <v>5.4899999999999997E-2</v>
      </c>
      <c r="BZ194" s="149">
        <v>341.61</v>
      </c>
      <c r="CA194" s="149"/>
      <c r="CB194" s="149"/>
      <c r="CC194" s="169"/>
      <c r="CD194" s="117" t="s">
        <v>435</v>
      </c>
      <c r="CE194" s="145"/>
      <c r="CF194" s="145"/>
      <c r="CG194" s="145"/>
      <c r="CH194" s="145"/>
      <c r="CI194" s="145"/>
      <c r="CJ194" s="145"/>
      <c r="CK194" s="145"/>
      <c r="CL194" s="145"/>
      <c r="CM194" s="145"/>
      <c r="CN194" s="145"/>
      <c r="CO194" s="145"/>
      <c r="CP194" s="145"/>
      <c r="CQ194" s="145"/>
      <c r="CR194" s="145"/>
      <c r="CS194" s="145"/>
      <c r="CT194" s="145"/>
      <c r="CU194" s="169"/>
      <c r="CV194" s="169"/>
      <c r="CW194" s="185"/>
      <c r="CX194" s="169"/>
      <c r="CY194" s="169"/>
      <c r="CZ194" s="169"/>
      <c r="DA194" s="169"/>
      <c r="DB194" s="219"/>
      <c r="DC194" s="219"/>
      <c r="DD194" s="219"/>
      <c r="DE194" s="219"/>
      <c r="DF194" s="220"/>
      <c r="DG194" s="220"/>
      <c r="DH194" s="220"/>
      <c r="DI194" s="220"/>
      <c r="DJ194" s="169"/>
      <c r="DK194" s="168"/>
      <c r="DL194" s="169"/>
      <c r="DM194" s="169"/>
      <c r="DN194" s="169"/>
      <c r="DO194" s="169"/>
      <c r="DP194" s="219"/>
      <c r="DQ194" s="219"/>
      <c r="DR194" s="219"/>
      <c r="DS194" s="219"/>
      <c r="DT194" s="220"/>
      <c r="DU194" s="220"/>
      <c r="DV194" s="220"/>
      <c r="DW194" s="220"/>
      <c r="DX194" s="169"/>
      <c r="DY194" s="168"/>
      <c r="DZ194" s="186"/>
      <c r="EA194" s="186"/>
      <c r="EB194" s="186"/>
      <c r="EC194" s="186"/>
      <c r="ED194" s="186"/>
      <c r="EE194" s="186"/>
      <c r="EF194" s="186"/>
      <c r="EG194" s="186"/>
      <c r="EH194" s="186"/>
      <c r="EI194" s="186"/>
      <c r="EJ194" s="186"/>
      <c r="EK194" s="186"/>
      <c r="EL194" s="186"/>
      <c r="EM194" s="186"/>
      <c r="EN194" s="186"/>
      <c r="EO194" s="186"/>
      <c r="EP194" s="186"/>
      <c r="EQ194" s="186"/>
      <c r="ER194" s="186"/>
      <c r="ES194" s="186"/>
      <c r="ET194" s="186"/>
      <c r="EU194" s="186"/>
      <c r="EV194" s="186"/>
      <c r="EW194" s="186"/>
      <c r="EX194" s="186"/>
      <c r="EY194" s="186"/>
      <c r="EZ194" s="186"/>
      <c r="FA194" s="186"/>
      <c r="FB194" s="186"/>
      <c r="FC194" s="186"/>
      <c r="FD194" s="186"/>
      <c r="FE194" s="186"/>
      <c r="FF194" s="186"/>
      <c r="FG194" s="186"/>
      <c r="FH194" s="186"/>
      <c r="FI194" s="186"/>
      <c r="FJ194" s="186"/>
      <c r="FK194" s="186"/>
      <c r="FL194" s="186"/>
      <c r="FM194" s="186"/>
      <c r="FN194" s="186"/>
      <c r="FO194" s="186"/>
      <c r="FP194" s="186"/>
      <c r="FQ194" s="186"/>
      <c r="FR194" s="186"/>
      <c r="FS194" s="186"/>
      <c r="FT194" s="186"/>
      <c r="FU194" s="186"/>
      <c r="FV194" s="186"/>
      <c r="FW194" s="186"/>
      <c r="FX194" s="186"/>
      <c r="FY194" s="186"/>
      <c r="FZ194" s="186"/>
      <c r="GA194" s="186"/>
      <c r="GB194" s="186"/>
      <c r="GC194" s="186"/>
      <c r="GD194" s="186"/>
      <c r="GE194" s="186"/>
      <c r="GF194" s="186"/>
      <c r="GG194" s="186"/>
      <c r="GH194" s="186"/>
      <c r="GI194" s="186"/>
      <c r="GJ194" s="186"/>
      <c r="GK194" s="186"/>
      <c r="GL194" s="186"/>
      <c r="GM194" s="186"/>
      <c r="GN194" s="186"/>
      <c r="GO194" s="186"/>
      <c r="GP194" s="186"/>
      <c r="GQ194" s="186"/>
      <c r="GR194" s="186"/>
      <c r="GS194" s="186"/>
      <c r="GT194" s="186"/>
      <c r="GU194" s="186"/>
      <c r="GV194" s="186"/>
      <c r="GW194" s="186"/>
      <c r="GX194" s="186"/>
      <c r="GY194" s="186"/>
      <c r="GZ194" s="186"/>
      <c r="HA194" s="186"/>
      <c r="HB194" s="186"/>
      <c r="HC194" s="186"/>
      <c r="HD194" s="186"/>
      <c r="HE194" s="186"/>
      <c r="HF194" s="186"/>
      <c r="HG194" s="186"/>
      <c r="HH194" s="186"/>
      <c r="HI194" s="186"/>
      <c r="HJ194" s="186"/>
      <c r="HK194" s="186"/>
      <c r="HL194" s="186"/>
      <c r="HM194" s="186"/>
      <c r="HN194" s="186"/>
      <c r="HO194" s="186"/>
      <c r="HP194" s="186"/>
      <c r="HQ194" s="186"/>
      <c r="HR194" s="186"/>
      <c r="HS194" s="186"/>
      <c r="HT194" s="186"/>
      <c r="HU194" s="186"/>
      <c r="HV194" s="186"/>
      <c r="HW194" s="186"/>
      <c r="HX194" s="186"/>
      <c r="HY194" s="186"/>
      <c r="HZ194" s="186"/>
      <c r="IA194" s="186"/>
      <c r="IB194" s="186"/>
      <c r="IC194" s="186"/>
      <c r="ID194" s="186"/>
      <c r="IE194" s="186"/>
      <c r="IF194" s="186"/>
      <c r="IG194" s="186"/>
      <c r="IH194" s="186"/>
      <c r="II194" s="186"/>
      <c r="IJ194" s="186"/>
      <c r="IK194" s="186"/>
      <c r="IL194" s="186"/>
      <c r="IM194" s="186"/>
      <c r="IN194" s="186"/>
      <c r="IO194" s="186"/>
      <c r="IP194" s="186"/>
      <c r="IQ194" s="186"/>
      <c r="IR194" s="186"/>
      <c r="IS194" s="186"/>
      <c r="IT194" s="186"/>
      <c r="IU194" s="186"/>
      <c r="IV194" s="186"/>
      <c r="IW194" s="186"/>
      <c r="IX194" s="186"/>
      <c r="IY194" s="186"/>
      <c r="IZ194" s="186"/>
      <c r="JA194" s="186"/>
      <c r="JB194" s="186"/>
      <c r="JC194" s="186"/>
      <c r="JD194" s="186"/>
      <c r="JE194" s="186"/>
      <c r="JF194" s="186"/>
      <c r="JG194" s="186"/>
      <c r="JH194" s="186"/>
      <c r="JI194" s="186"/>
      <c r="JJ194" s="186"/>
      <c r="JK194" s="186"/>
      <c r="JL194" s="186"/>
      <c r="JM194" s="186"/>
      <c r="JN194" s="186"/>
      <c r="JO194" s="186"/>
      <c r="JP194" s="186"/>
      <c r="JQ194" s="186"/>
      <c r="JR194" s="186"/>
      <c r="JS194" s="186"/>
      <c r="JT194" s="186"/>
      <c r="JU194" s="186"/>
      <c r="JV194" s="186"/>
      <c r="JW194" s="186"/>
      <c r="JX194" s="186"/>
      <c r="JY194" s="186"/>
      <c r="JZ194" s="186"/>
      <c r="KA194" s="186"/>
      <c r="KB194" s="186"/>
      <c r="KC194" s="186"/>
      <c r="KD194" s="186"/>
      <c r="KE194" s="186"/>
      <c r="KF194" s="186"/>
      <c r="KG194" s="186"/>
      <c r="KH194" s="186"/>
      <c r="KI194" s="186"/>
      <c r="KJ194" s="186"/>
      <c r="KK194" s="186"/>
      <c r="KL194" s="186"/>
      <c r="KM194" s="186"/>
      <c r="KN194" s="186"/>
      <c r="KO194" s="186"/>
      <c r="KP194" s="186"/>
      <c r="KQ194" s="186"/>
      <c r="KR194" s="186"/>
      <c r="KS194" s="186"/>
      <c r="KT194" s="186"/>
      <c r="KU194" s="186"/>
      <c r="KV194" s="186"/>
      <c r="KW194" s="186"/>
      <c r="KX194" s="186"/>
      <c r="KY194" s="186"/>
      <c r="KZ194" s="186"/>
      <c r="LA194" s="186"/>
      <c r="LB194" s="186"/>
      <c r="LC194" s="186"/>
      <c r="LD194" s="186"/>
      <c r="LE194" s="186"/>
      <c r="LF194" s="186"/>
      <c r="LG194" s="186"/>
      <c r="LH194" s="186"/>
      <c r="LI194" s="186"/>
      <c r="LJ194" s="186"/>
      <c r="LK194" s="186"/>
      <c r="LL194" s="186"/>
      <c r="LM194" s="186"/>
      <c r="LN194" s="186"/>
      <c r="LO194" s="186"/>
      <c r="LP194" s="186"/>
      <c r="LQ194" s="186"/>
      <c r="LR194" s="186"/>
      <c r="LS194" s="186"/>
      <c r="LT194" s="186"/>
      <c r="LU194" s="186"/>
      <c r="LV194" s="186"/>
      <c r="LW194" s="186"/>
      <c r="LX194" s="186"/>
      <c r="LY194" s="186"/>
      <c r="LZ194" s="186"/>
      <c r="MA194" s="186"/>
      <c r="MB194" s="186"/>
      <c r="MC194" s="186"/>
      <c r="MD194" s="186"/>
      <c r="ME194" s="186"/>
      <c r="MF194" s="186"/>
      <c r="MG194" s="186"/>
      <c r="MH194" s="186"/>
      <c r="MI194" s="186"/>
      <c r="MJ194" s="186"/>
      <c r="MK194" s="186"/>
      <c r="ML194" s="186"/>
      <c r="MM194" s="186"/>
      <c r="MN194" s="186"/>
      <c r="MO194" s="186"/>
      <c r="MP194" s="186"/>
      <c r="MQ194" s="186"/>
      <c r="MR194" s="186"/>
    </row>
    <row r="195" spans="1:356" s="100" customFormat="1" ht="26.25">
      <c r="A195" s="993" t="s">
        <v>26</v>
      </c>
      <c r="B195" s="993"/>
      <c r="C195" s="993"/>
      <c r="D195" s="993"/>
      <c r="E195" s="993"/>
      <c r="F195" s="993"/>
      <c r="G195" s="993"/>
      <c r="H195" s="993"/>
      <c r="I195" s="993"/>
      <c r="J195" s="993"/>
      <c r="K195" s="993"/>
      <c r="L195" s="993"/>
      <c r="M195" s="993"/>
      <c r="N195" s="993"/>
      <c r="O195" s="993"/>
      <c r="P195" s="993"/>
      <c r="Q195" s="993"/>
      <c r="R195" s="993"/>
      <c r="S195" s="993"/>
      <c r="T195" s="993"/>
      <c r="U195" s="993"/>
      <c r="V195" s="993"/>
      <c r="W195" s="993"/>
      <c r="X195" s="993"/>
      <c r="Y195" s="993"/>
      <c r="Z195" s="993"/>
      <c r="AA195" s="993"/>
      <c r="AB195" s="993"/>
      <c r="AC195" s="993"/>
      <c r="AD195" s="993"/>
      <c r="AE195" s="993"/>
      <c r="AF195" s="993"/>
      <c r="AG195" s="993"/>
      <c r="AH195" s="993"/>
      <c r="AI195" s="993"/>
      <c r="AJ195" s="993"/>
      <c r="AK195" s="993"/>
      <c r="AL195" s="993"/>
      <c r="AM195" s="993"/>
      <c r="AN195" s="993"/>
      <c r="AO195" s="993"/>
      <c r="AP195" s="993"/>
      <c r="AQ195" s="993"/>
      <c r="AR195" s="993"/>
      <c r="AS195" s="993"/>
      <c r="AT195" s="993"/>
      <c r="AU195" s="993"/>
      <c r="AV195" s="993"/>
      <c r="AW195" s="993"/>
      <c r="AX195" s="993"/>
      <c r="AY195" s="993"/>
      <c r="AZ195" s="993"/>
      <c r="BA195" s="993"/>
      <c r="BB195" s="993"/>
      <c r="BC195" s="993"/>
      <c r="BD195" s="993"/>
      <c r="BE195" s="993"/>
      <c r="BF195" s="993"/>
      <c r="BG195" s="993"/>
      <c r="BH195" s="993"/>
      <c r="BI195" s="993"/>
      <c r="BJ195" s="993"/>
      <c r="BK195" s="993"/>
      <c r="BL195" s="993"/>
      <c r="BM195" s="993"/>
      <c r="BN195" s="993"/>
      <c r="BO195" s="993"/>
      <c r="BP195" s="993"/>
      <c r="BQ195" s="993"/>
      <c r="BR195" s="993"/>
      <c r="BS195" s="993"/>
      <c r="BT195" s="993"/>
      <c r="BU195" s="993"/>
      <c r="BV195" s="993"/>
      <c r="BW195" s="993"/>
      <c r="BX195" s="993"/>
      <c r="BY195" s="993"/>
      <c r="BZ195" s="993"/>
      <c r="CA195" s="993"/>
      <c r="CB195" s="993"/>
      <c r="CC195" s="993"/>
      <c r="CD195" s="993"/>
      <c r="CE195" s="993"/>
      <c r="CF195" s="993"/>
      <c r="CG195" s="993"/>
      <c r="CH195" s="993"/>
      <c r="CI195" s="993"/>
      <c r="CJ195" s="993"/>
      <c r="CK195" s="993"/>
      <c r="CL195" s="993"/>
      <c r="CM195" s="993"/>
      <c r="CN195" s="993"/>
      <c r="CO195" s="993"/>
      <c r="CP195" s="993"/>
      <c r="CQ195" s="993"/>
      <c r="CR195" s="993"/>
      <c r="CS195" s="993"/>
      <c r="CT195" s="993"/>
      <c r="CU195" s="993"/>
      <c r="CV195" s="993"/>
      <c r="CW195" s="993"/>
      <c r="CX195" s="993"/>
      <c r="CY195" s="993"/>
      <c r="CZ195" s="993"/>
      <c r="DA195" s="993"/>
      <c r="DB195" s="993"/>
      <c r="DC195" s="993"/>
      <c r="DD195" s="993"/>
      <c r="DE195" s="993"/>
      <c r="DF195" s="993"/>
      <c r="DG195" s="993"/>
      <c r="DH195" s="993"/>
      <c r="DI195" s="993"/>
      <c r="DJ195" s="993"/>
      <c r="DK195" s="993"/>
      <c r="DL195" s="993"/>
      <c r="DM195" s="993"/>
      <c r="DN195" s="993"/>
      <c r="DO195" s="993"/>
      <c r="DP195" s="993"/>
      <c r="DQ195" s="993"/>
      <c r="DR195" s="993"/>
      <c r="DS195" s="993"/>
      <c r="DT195" s="993"/>
      <c r="DU195" s="993"/>
      <c r="DV195" s="993"/>
      <c r="DW195" s="993"/>
      <c r="DX195" s="993"/>
      <c r="DY195" s="993"/>
      <c r="DZ195" s="99"/>
      <c r="EA195" s="99"/>
      <c r="EB195" s="99"/>
      <c r="EC195" s="99"/>
      <c r="ED195" s="99"/>
      <c r="EE195" s="99"/>
      <c r="EF195" s="99"/>
      <c r="EG195" s="99"/>
      <c r="EH195" s="99"/>
      <c r="EI195" s="99"/>
      <c r="EJ195" s="99"/>
      <c r="EK195" s="99"/>
      <c r="EL195" s="99"/>
      <c r="EM195" s="99"/>
      <c r="EN195" s="99"/>
      <c r="EO195" s="99"/>
      <c r="EP195" s="99"/>
      <c r="EQ195" s="99"/>
      <c r="ER195" s="99"/>
      <c r="ES195" s="99"/>
      <c r="ET195" s="99"/>
      <c r="EU195" s="99"/>
      <c r="EV195" s="99"/>
      <c r="EW195" s="99"/>
      <c r="EX195" s="99"/>
      <c r="EY195" s="99"/>
      <c r="EZ195" s="99"/>
      <c r="FA195" s="99"/>
      <c r="FB195" s="99"/>
      <c r="FC195" s="99"/>
      <c r="FD195" s="99"/>
      <c r="FE195" s="99"/>
      <c r="FF195" s="99"/>
      <c r="FG195" s="99"/>
      <c r="FH195" s="99"/>
      <c r="FI195" s="99"/>
      <c r="FJ195" s="99"/>
      <c r="FK195" s="99"/>
      <c r="FL195" s="99"/>
      <c r="FM195" s="99"/>
      <c r="FN195" s="99"/>
      <c r="FO195" s="99"/>
      <c r="FP195" s="99"/>
      <c r="FQ195" s="99"/>
      <c r="FR195" s="99"/>
      <c r="FS195" s="99"/>
      <c r="FT195" s="99"/>
      <c r="FU195" s="99"/>
      <c r="FV195" s="99"/>
      <c r="FW195" s="99"/>
      <c r="FX195" s="99"/>
      <c r="FY195" s="99"/>
      <c r="FZ195" s="99"/>
      <c r="GA195" s="99"/>
      <c r="GB195" s="99"/>
      <c r="GC195" s="99"/>
      <c r="GD195" s="99"/>
      <c r="GE195" s="99"/>
      <c r="GF195" s="99"/>
      <c r="GG195" s="99"/>
      <c r="GH195" s="99"/>
      <c r="GI195" s="99"/>
      <c r="GJ195" s="99"/>
      <c r="GK195" s="99"/>
      <c r="GL195" s="99"/>
      <c r="GM195" s="99"/>
      <c r="GN195" s="99"/>
      <c r="GO195" s="99"/>
      <c r="GP195" s="99"/>
      <c r="GQ195" s="99"/>
      <c r="GR195" s="99"/>
      <c r="GS195" s="99"/>
      <c r="GT195" s="99"/>
      <c r="GU195" s="99"/>
      <c r="GV195" s="99"/>
      <c r="GW195" s="99"/>
      <c r="GX195" s="99"/>
      <c r="GY195" s="99"/>
      <c r="GZ195" s="99"/>
      <c r="HA195" s="99"/>
      <c r="HB195" s="99"/>
      <c r="HC195" s="99"/>
      <c r="HD195" s="99"/>
      <c r="HE195" s="99"/>
      <c r="HF195" s="99"/>
      <c r="HG195" s="99"/>
      <c r="HH195" s="99"/>
      <c r="HI195" s="99"/>
      <c r="HJ195" s="99"/>
      <c r="HK195" s="99"/>
      <c r="HL195" s="99"/>
      <c r="HM195" s="99"/>
      <c r="HN195" s="99"/>
      <c r="HO195" s="99"/>
      <c r="HP195" s="99"/>
      <c r="HQ195" s="99"/>
      <c r="HR195" s="99"/>
      <c r="HS195" s="99"/>
      <c r="HT195" s="99"/>
      <c r="HU195" s="99"/>
      <c r="HV195" s="99"/>
      <c r="HW195" s="99"/>
      <c r="HX195" s="99"/>
      <c r="HY195" s="99"/>
      <c r="HZ195" s="99"/>
      <c r="IA195" s="99"/>
      <c r="IB195" s="99"/>
      <c r="IC195" s="99"/>
      <c r="ID195" s="99"/>
      <c r="IE195" s="99"/>
      <c r="IF195" s="99"/>
      <c r="IG195" s="99"/>
      <c r="IH195" s="99"/>
      <c r="II195" s="99"/>
      <c r="IJ195" s="99"/>
      <c r="IK195" s="99"/>
      <c r="IL195" s="99"/>
      <c r="IM195" s="99"/>
      <c r="IN195" s="99"/>
      <c r="IO195" s="99"/>
      <c r="IP195" s="99"/>
      <c r="IQ195" s="99"/>
      <c r="IR195" s="99"/>
      <c r="IS195" s="99"/>
      <c r="IT195" s="99"/>
      <c r="IU195" s="99"/>
      <c r="IV195" s="99"/>
      <c r="IW195" s="99"/>
      <c r="IX195" s="99"/>
      <c r="IY195" s="99"/>
      <c r="IZ195" s="99"/>
      <c r="JA195" s="99"/>
      <c r="JB195" s="99"/>
      <c r="JC195" s="99"/>
      <c r="JD195" s="99"/>
      <c r="JE195" s="99"/>
      <c r="JF195" s="99"/>
      <c r="JG195" s="99"/>
      <c r="JH195" s="99"/>
      <c r="JI195" s="99"/>
      <c r="JJ195" s="99"/>
      <c r="JK195" s="99"/>
      <c r="JL195" s="99"/>
      <c r="JM195" s="99"/>
      <c r="JN195" s="99"/>
      <c r="JO195" s="99"/>
      <c r="JP195" s="99"/>
      <c r="JQ195" s="99"/>
      <c r="JR195" s="99"/>
      <c r="JS195" s="99"/>
      <c r="JT195" s="99"/>
      <c r="JU195" s="99"/>
      <c r="JV195" s="99"/>
      <c r="JW195" s="99"/>
      <c r="JX195" s="99"/>
      <c r="JY195" s="99"/>
      <c r="JZ195" s="99"/>
      <c r="KA195" s="99"/>
      <c r="KB195" s="99"/>
      <c r="KC195" s="99"/>
      <c r="KD195" s="99"/>
      <c r="KE195" s="99"/>
      <c r="KF195" s="99"/>
      <c r="KG195" s="99"/>
      <c r="KH195" s="99"/>
      <c r="KI195" s="99"/>
      <c r="KJ195" s="99"/>
      <c r="KK195" s="99"/>
      <c r="KL195" s="99"/>
      <c r="KM195" s="99"/>
      <c r="KN195" s="99"/>
      <c r="KO195" s="99"/>
      <c r="KP195" s="99"/>
      <c r="KQ195" s="99"/>
      <c r="KR195" s="99"/>
      <c r="KS195" s="99"/>
      <c r="KT195" s="99"/>
      <c r="KU195" s="99"/>
      <c r="KV195" s="99"/>
      <c r="KW195" s="99"/>
      <c r="KX195" s="99"/>
      <c r="KY195" s="99"/>
      <c r="KZ195" s="99"/>
      <c r="LA195" s="99"/>
      <c r="LB195" s="99"/>
      <c r="LC195" s="99"/>
      <c r="LD195" s="99"/>
      <c r="LE195" s="99"/>
      <c r="LF195" s="99"/>
      <c r="LG195" s="99"/>
      <c r="LH195" s="99"/>
      <c r="LI195" s="99"/>
      <c r="LJ195" s="99"/>
      <c r="LK195" s="99"/>
      <c r="LL195" s="99"/>
      <c r="LM195" s="99"/>
      <c r="LN195" s="99"/>
      <c r="LO195" s="99"/>
      <c r="LP195" s="99"/>
      <c r="LQ195" s="99"/>
      <c r="LR195" s="99"/>
      <c r="LS195" s="99"/>
      <c r="LT195" s="99"/>
      <c r="LU195" s="99"/>
      <c r="LV195" s="99"/>
      <c r="LW195" s="99"/>
      <c r="LX195" s="99"/>
      <c r="LY195" s="99"/>
      <c r="LZ195" s="99"/>
      <c r="MA195" s="99"/>
      <c r="MB195" s="99"/>
      <c r="MC195" s="99"/>
      <c r="MD195" s="99"/>
      <c r="ME195" s="99"/>
      <c r="MF195" s="99"/>
      <c r="MG195" s="99"/>
      <c r="MH195" s="99"/>
      <c r="MI195" s="99"/>
      <c r="MJ195" s="99"/>
      <c r="MK195" s="99"/>
      <c r="ML195" s="99"/>
      <c r="MM195" s="99"/>
      <c r="MN195" s="99"/>
      <c r="MO195" s="99"/>
      <c r="MP195" s="99"/>
      <c r="MQ195" s="99"/>
      <c r="MR195" s="99"/>
    </row>
    <row r="196" spans="1:356" s="2" customFormat="1" ht="18.75">
      <c r="A196" s="1011" t="s">
        <v>80</v>
      </c>
      <c r="B196" s="1011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46"/>
      <c r="T196" s="46"/>
      <c r="U196" s="16"/>
      <c r="V196" s="16"/>
      <c r="W196" s="16"/>
      <c r="X196" s="16"/>
      <c r="Y196" s="3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9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36"/>
      <c r="BA196" s="12"/>
      <c r="BB196" s="103"/>
      <c r="BC196" s="27"/>
      <c r="BD196" s="27"/>
      <c r="BE196" s="27"/>
      <c r="BF196" s="27"/>
      <c r="BG196" s="115"/>
      <c r="BH196" s="115"/>
      <c r="BI196" s="115"/>
      <c r="BJ196" s="115"/>
      <c r="BK196" s="116"/>
      <c r="BL196" s="116"/>
      <c r="BM196" s="116"/>
      <c r="BN196" s="116"/>
      <c r="BO196" s="27"/>
      <c r="BP196" s="27"/>
      <c r="BQ196" s="27"/>
      <c r="BR196" s="27"/>
      <c r="BS196" s="27"/>
      <c r="BT196" s="27"/>
      <c r="BU196" s="115"/>
      <c r="BV196" s="115"/>
      <c r="BW196" s="115"/>
      <c r="BX196" s="115"/>
      <c r="BY196" s="116"/>
      <c r="BZ196" s="116"/>
      <c r="CA196" s="116"/>
      <c r="CB196" s="116"/>
      <c r="CC196" s="27"/>
      <c r="CD196" s="118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36"/>
      <c r="CV196" s="12"/>
      <c r="CW196" s="103"/>
      <c r="CX196" s="27"/>
      <c r="CY196" s="27"/>
      <c r="CZ196" s="27"/>
      <c r="DA196" s="27"/>
      <c r="DB196" s="115"/>
      <c r="DC196" s="115"/>
      <c r="DD196" s="115"/>
      <c r="DE196" s="115"/>
      <c r="DF196" s="116"/>
      <c r="DG196" s="116"/>
      <c r="DH196" s="116"/>
      <c r="DI196" s="116"/>
      <c r="DJ196" s="27"/>
      <c r="DK196" s="118"/>
      <c r="DL196" s="27"/>
      <c r="DM196" s="27"/>
      <c r="DN196" s="27"/>
      <c r="DO196" s="27"/>
      <c r="DP196" s="115"/>
      <c r="DQ196" s="115"/>
      <c r="DR196" s="115"/>
      <c r="DS196" s="115"/>
      <c r="DT196" s="116"/>
      <c r="DU196" s="116"/>
      <c r="DV196" s="116"/>
      <c r="DW196" s="116"/>
      <c r="DX196" s="36"/>
      <c r="DY196" s="106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  <c r="IK196" s="53"/>
      <c r="IL196" s="53"/>
      <c r="IM196" s="53"/>
      <c r="IN196" s="53"/>
      <c r="IO196" s="53"/>
      <c r="IP196" s="53"/>
      <c r="IQ196" s="53"/>
      <c r="IR196" s="53"/>
      <c r="IS196" s="53"/>
      <c r="IT196" s="53"/>
      <c r="IU196" s="53"/>
      <c r="IV196" s="53"/>
      <c r="IW196" s="53"/>
      <c r="IX196" s="53"/>
      <c r="IY196" s="53"/>
      <c r="IZ196" s="53"/>
      <c r="JA196" s="53"/>
      <c r="JB196" s="53"/>
      <c r="JC196" s="53"/>
      <c r="JD196" s="53"/>
      <c r="JE196" s="53"/>
      <c r="JF196" s="53"/>
      <c r="JG196" s="53"/>
      <c r="JH196" s="53"/>
      <c r="JI196" s="53"/>
      <c r="JJ196" s="53"/>
      <c r="JK196" s="53"/>
      <c r="JL196" s="53"/>
      <c r="JM196" s="53"/>
      <c r="JN196" s="53"/>
      <c r="JO196" s="53"/>
      <c r="JP196" s="53"/>
      <c r="JQ196" s="53"/>
      <c r="JR196" s="53"/>
      <c r="JS196" s="53"/>
      <c r="JT196" s="53"/>
      <c r="JU196" s="53"/>
      <c r="JV196" s="53"/>
      <c r="JW196" s="53"/>
      <c r="JX196" s="53"/>
      <c r="JY196" s="53"/>
      <c r="JZ196" s="53"/>
      <c r="KA196" s="53"/>
      <c r="KB196" s="53"/>
      <c r="KC196" s="53"/>
      <c r="KD196" s="53"/>
      <c r="KE196" s="53"/>
      <c r="KF196" s="53"/>
      <c r="KG196" s="53"/>
      <c r="KH196" s="53"/>
      <c r="KI196" s="53"/>
      <c r="KJ196" s="53"/>
      <c r="KK196" s="53"/>
      <c r="KL196" s="53"/>
      <c r="KM196" s="53"/>
      <c r="KN196" s="53"/>
      <c r="KO196" s="53"/>
      <c r="KP196" s="53"/>
      <c r="KQ196" s="53"/>
      <c r="KR196" s="53"/>
      <c r="KS196" s="53"/>
      <c r="KT196" s="53"/>
      <c r="KU196" s="53"/>
      <c r="KV196" s="53"/>
      <c r="KW196" s="53"/>
      <c r="KX196" s="53"/>
      <c r="KY196" s="53"/>
      <c r="KZ196" s="53"/>
      <c r="LA196" s="53"/>
      <c r="LB196" s="53"/>
      <c r="LC196" s="53"/>
      <c r="LD196" s="53"/>
      <c r="LE196" s="53"/>
      <c r="LF196" s="53"/>
      <c r="LG196" s="53"/>
      <c r="LH196" s="53"/>
      <c r="LI196" s="53"/>
      <c r="LJ196" s="53"/>
      <c r="LK196" s="53"/>
      <c r="LL196" s="53"/>
      <c r="LM196" s="53"/>
      <c r="LN196" s="53"/>
      <c r="LO196" s="53"/>
      <c r="LP196" s="53"/>
      <c r="LQ196" s="53"/>
      <c r="LR196" s="53"/>
      <c r="LS196" s="53"/>
      <c r="LT196" s="53"/>
      <c r="LU196" s="53"/>
      <c r="LV196" s="53"/>
      <c r="LW196" s="53"/>
      <c r="LX196" s="53"/>
      <c r="LY196" s="53"/>
      <c r="LZ196" s="53"/>
      <c r="MA196" s="53"/>
      <c r="MB196" s="53"/>
      <c r="MC196" s="53"/>
      <c r="MD196" s="53"/>
      <c r="ME196" s="53"/>
      <c r="MF196" s="53"/>
      <c r="MG196" s="53"/>
      <c r="MH196" s="53"/>
      <c r="MI196" s="53"/>
      <c r="MJ196" s="53"/>
      <c r="MK196" s="53"/>
      <c r="ML196" s="53"/>
      <c r="MM196" s="53"/>
      <c r="MN196" s="53"/>
      <c r="MO196" s="53"/>
      <c r="MP196" s="53"/>
      <c r="MQ196" s="53"/>
      <c r="MR196" s="53"/>
    </row>
    <row r="197" spans="1:356" s="2" customFormat="1" ht="45">
      <c r="A197" s="16" t="s">
        <v>9</v>
      </c>
      <c r="B197" s="24" t="s">
        <v>78</v>
      </c>
      <c r="C197" s="27">
        <v>14806.55</v>
      </c>
      <c r="D197" s="27">
        <v>14903.91</v>
      </c>
      <c r="E197" s="27" t="s">
        <v>146</v>
      </c>
      <c r="F197" s="27" t="s">
        <v>146</v>
      </c>
      <c r="G197" s="27" t="s">
        <v>146</v>
      </c>
      <c r="H197" s="27" t="s">
        <v>146</v>
      </c>
      <c r="I197" s="27" t="s">
        <v>146</v>
      </c>
      <c r="J197" s="27" t="s">
        <v>146</v>
      </c>
      <c r="K197" s="27">
        <f t="shared" ref="K197:R197" si="88">C197</f>
        <v>14806.55</v>
      </c>
      <c r="L197" s="27">
        <f t="shared" si="88"/>
        <v>14903.91</v>
      </c>
      <c r="M197" s="27" t="str">
        <f t="shared" si="88"/>
        <v>-</v>
      </c>
      <c r="N197" s="27" t="str">
        <f t="shared" si="88"/>
        <v>-</v>
      </c>
      <c r="O197" s="27" t="str">
        <f t="shared" si="88"/>
        <v>-</v>
      </c>
      <c r="P197" s="27" t="str">
        <f t="shared" si="88"/>
        <v>-</v>
      </c>
      <c r="Q197" s="27" t="str">
        <f t="shared" si="88"/>
        <v>-</v>
      </c>
      <c r="R197" s="27" t="str">
        <f t="shared" si="88"/>
        <v>-</v>
      </c>
      <c r="S197" s="109" t="s">
        <v>444</v>
      </c>
      <c r="T197" s="109"/>
      <c r="U197" s="27">
        <v>2990</v>
      </c>
      <c r="V197" s="27">
        <v>3500</v>
      </c>
      <c r="W197" s="27">
        <v>2990</v>
      </c>
      <c r="X197" s="27">
        <v>3500</v>
      </c>
      <c r="Y197" s="110" t="str">
        <f>S197</f>
        <v>15.12.2015 № 423</v>
      </c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111"/>
      <c r="AN197" s="27">
        <v>58.61</v>
      </c>
      <c r="AO197" s="27">
        <v>58.61</v>
      </c>
      <c r="AP197" s="27" t="s">
        <v>146</v>
      </c>
      <c r="AQ197" s="27" t="s">
        <v>146</v>
      </c>
      <c r="AR197" s="27" t="s">
        <v>146</v>
      </c>
      <c r="AS197" s="27" t="s">
        <v>146</v>
      </c>
      <c r="AT197" s="27">
        <f t="shared" ref="AT197:AY197" si="89">AN197</f>
        <v>58.61</v>
      </c>
      <c r="AU197" s="27">
        <f t="shared" si="89"/>
        <v>58.61</v>
      </c>
      <c r="AV197" s="27" t="str">
        <f t="shared" si="89"/>
        <v>-</v>
      </c>
      <c r="AW197" s="27" t="str">
        <f t="shared" si="89"/>
        <v>-</v>
      </c>
      <c r="AX197" s="27" t="str">
        <f t="shared" si="89"/>
        <v>-</v>
      </c>
      <c r="AY197" s="27" t="str">
        <f t="shared" si="89"/>
        <v>-</v>
      </c>
      <c r="AZ197" s="110" t="str">
        <f>Y197</f>
        <v>15.12.2015 № 423</v>
      </c>
      <c r="BA197" s="12"/>
      <c r="BB197" s="103"/>
      <c r="BC197" s="27">
        <v>14806.55</v>
      </c>
      <c r="BD197" s="27">
        <v>58.61</v>
      </c>
      <c r="BE197" s="27">
        <v>2990</v>
      </c>
      <c r="BF197" s="27">
        <v>58.61</v>
      </c>
      <c r="BG197" s="115"/>
      <c r="BH197" s="115"/>
      <c r="BI197" s="115"/>
      <c r="BJ197" s="115"/>
      <c r="BK197" s="119"/>
      <c r="BL197" s="128"/>
      <c r="BM197" s="119">
        <v>5.4399999999999997E-2</v>
      </c>
      <c r="BN197" s="128">
        <v>221.27</v>
      </c>
      <c r="BO197" s="110" t="s">
        <v>444</v>
      </c>
      <c r="BP197" s="117" t="s">
        <v>445</v>
      </c>
      <c r="BQ197" s="27">
        <v>14903.91</v>
      </c>
      <c r="BR197" s="27">
        <v>58.61</v>
      </c>
      <c r="BS197" s="27">
        <v>3500</v>
      </c>
      <c r="BT197" s="27">
        <v>58.61</v>
      </c>
      <c r="BU197" s="115"/>
      <c r="BV197" s="115"/>
      <c r="BW197" s="115"/>
      <c r="BX197" s="115"/>
      <c r="BY197" s="119"/>
      <c r="BZ197" s="128"/>
      <c r="CA197" s="119">
        <v>5.4399999999999997E-2</v>
      </c>
      <c r="CB197" s="128">
        <v>249.01</v>
      </c>
      <c r="CC197" s="110" t="s">
        <v>444</v>
      </c>
      <c r="CD197" s="117" t="s">
        <v>445</v>
      </c>
      <c r="CE197" s="27" t="s">
        <v>146</v>
      </c>
      <c r="CF197" s="27" t="s">
        <v>146</v>
      </c>
      <c r="CG197" s="27" t="s">
        <v>146</v>
      </c>
      <c r="CH197" s="27" t="s">
        <v>146</v>
      </c>
      <c r="CI197" s="27" t="s">
        <v>146</v>
      </c>
      <c r="CJ197" s="27" t="s">
        <v>146</v>
      </c>
      <c r="CK197" s="27" t="s">
        <v>146</v>
      </c>
      <c r="CL197" s="27" t="s">
        <v>146</v>
      </c>
      <c r="CM197" s="27" t="s">
        <v>146</v>
      </c>
      <c r="CN197" s="27" t="s">
        <v>146</v>
      </c>
      <c r="CO197" s="27" t="s">
        <v>146</v>
      </c>
      <c r="CP197" s="27" t="s">
        <v>146</v>
      </c>
      <c r="CQ197" s="27" t="s">
        <v>146</v>
      </c>
      <c r="CR197" s="27" t="s">
        <v>146</v>
      </c>
      <c r="CS197" s="27" t="s">
        <v>146</v>
      </c>
      <c r="CT197" s="27" t="s">
        <v>146</v>
      </c>
      <c r="CU197" s="110" t="str">
        <f>AZ197</f>
        <v>15.12.2015 № 423</v>
      </c>
      <c r="CV197" s="12"/>
      <c r="CW197" s="103"/>
      <c r="CX197" s="27"/>
      <c r="CY197" s="27"/>
      <c r="CZ197" s="27"/>
      <c r="DA197" s="27"/>
      <c r="DB197" s="115"/>
      <c r="DC197" s="115"/>
      <c r="DD197" s="115"/>
      <c r="DE197" s="115"/>
      <c r="DF197" s="116"/>
      <c r="DG197" s="116"/>
      <c r="DH197" s="116"/>
      <c r="DI197" s="116"/>
      <c r="DJ197" s="27"/>
      <c r="DK197" s="118"/>
      <c r="DL197" s="27"/>
      <c r="DM197" s="27"/>
      <c r="DN197" s="27"/>
      <c r="DO197" s="27"/>
      <c r="DP197" s="115"/>
      <c r="DQ197" s="115"/>
      <c r="DR197" s="115"/>
      <c r="DS197" s="115"/>
      <c r="DT197" s="116"/>
      <c r="DU197" s="116"/>
      <c r="DV197" s="116"/>
      <c r="DW197" s="116"/>
      <c r="DX197" s="36"/>
      <c r="DY197" s="106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  <c r="IR197" s="53"/>
      <c r="IS197" s="53"/>
      <c r="IT197" s="53"/>
      <c r="IU197" s="53"/>
      <c r="IV197" s="53"/>
      <c r="IW197" s="53"/>
      <c r="IX197" s="53"/>
      <c r="IY197" s="53"/>
      <c r="IZ197" s="53"/>
      <c r="JA197" s="53"/>
      <c r="JB197" s="53"/>
      <c r="JC197" s="53"/>
      <c r="JD197" s="53"/>
      <c r="JE197" s="53"/>
      <c r="JF197" s="53"/>
      <c r="JG197" s="53"/>
      <c r="JH197" s="53"/>
      <c r="JI197" s="53"/>
      <c r="JJ197" s="53"/>
      <c r="JK197" s="53"/>
      <c r="JL197" s="53"/>
      <c r="JM197" s="53"/>
      <c r="JN197" s="53"/>
      <c r="JO197" s="53"/>
      <c r="JP197" s="53"/>
      <c r="JQ197" s="53"/>
      <c r="JR197" s="53"/>
      <c r="JS197" s="53"/>
      <c r="JT197" s="53"/>
      <c r="JU197" s="53"/>
      <c r="JV197" s="53"/>
      <c r="JW197" s="53"/>
      <c r="JX197" s="53"/>
      <c r="JY197" s="53"/>
      <c r="JZ197" s="53"/>
      <c r="KA197" s="53"/>
      <c r="KB197" s="53"/>
      <c r="KC197" s="53"/>
      <c r="KD197" s="53"/>
      <c r="KE197" s="53"/>
      <c r="KF197" s="53"/>
      <c r="KG197" s="53"/>
      <c r="KH197" s="53"/>
      <c r="KI197" s="53"/>
      <c r="KJ197" s="53"/>
      <c r="KK197" s="53"/>
      <c r="KL197" s="53"/>
      <c r="KM197" s="53"/>
      <c r="KN197" s="53"/>
      <c r="KO197" s="53"/>
      <c r="KP197" s="53"/>
      <c r="KQ197" s="53"/>
      <c r="KR197" s="53"/>
      <c r="KS197" s="53"/>
      <c r="KT197" s="53"/>
      <c r="KU197" s="53"/>
      <c r="KV197" s="53"/>
      <c r="KW197" s="53"/>
      <c r="KX197" s="53"/>
      <c r="KY197" s="53"/>
      <c r="KZ197" s="53"/>
      <c r="LA197" s="53"/>
      <c r="LB197" s="53"/>
      <c r="LC197" s="53"/>
      <c r="LD197" s="53"/>
      <c r="LE197" s="53"/>
      <c r="LF197" s="53"/>
      <c r="LG197" s="53"/>
      <c r="LH197" s="53"/>
      <c r="LI197" s="53"/>
      <c r="LJ197" s="53"/>
      <c r="LK197" s="53"/>
      <c r="LL197" s="53"/>
      <c r="LM197" s="53"/>
      <c r="LN197" s="53"/>
      <c r="LO197" s="53"/>
      <c r="LP197" s="53"/>
      <c r="LQ197" s="53"/>
      <c r="LR197" s="53"/>
      <c r="LS197" s="53"/>
      <c r="LT197" s="53"/>
      <c r="LU197" s="53"/>
      <c r="LV197" s="53"/>
      <c r="LW197" s="53"/>
      <c r="LX197" s="53"/>
      <c r="LY197" s="53"/>
      <c r="LZ197" s="53"/>
      <c r="MA197" s="53"/>
      <c r="MB197" s="53"/>
      <c r="MC197" s="53"/>
      <c r="MD197" s="53"/>
      <c r="ME197" s="53"/>
      <c r="MF197" s="53"/>
      <c r="MG197" s="53"/>
      <c r="MH197" s="53"/>
      <c r="MI197" s="53"/>
      <c r="MJ197" s="53"/>
      <c r="MK197" s="53"/>
      <c r="ML197" s="53"/>
      <c r="MM197" s="53"/>
      <c r="MN197" s="53"/>
      <c r="MO197" s="53"/>
      <c r="MP197" s="53"/>
      <c r="MQ197" s="53"/>
      <c r="MR197" s="53"/>
    </row>
    <row r="198" spans="1:356" s="2" customFormat="1" ht="45">
      <c r="A198" s="16" t="s">
        <v>10</v>
      </c>
      <c r="B198" s="24" t="s">
        <v>79</v>
      </c>
      <c r="C198" s="27">
        <v>4831.9399999999996</v>
      </c>
      <c r="D198" s="27">
        <v>5161.7700000000004</v>
      </c>
      <c r="E198" s="27">
        <f>D198</f>
        <v>5161.7700000000004</v>
      </c>
      <c r="F198" s="27">
        <v>5431.08</v>
      </c>
      <c r="G198" s="27">
        <f>F198</f>
        <v>5431.08</v>
      </c>
      <c r="H198" s="27">
        <v>5779.97</v>
      </c>
      <c r="I198" s="27" t="s">
        <v>146</v>
      </c>
      <c r="J198" s="27" t="s">
        <v>146</v>
      </c>
      <c r="K198" s="27">
        <f>C198*1.18</f>
        <v>5701.6891999999989</v>
      </c>
      <c r="L198" s="27">
        <f>D198*1.18</f>
        <v>6090.8886000000002</v>
      </c>
      <c r="M198" s="27">
        <f>E198*1.18</f>
        <v>6090.8886000000002</v>
      </c>
      <c r="N198" s="27">
        <f>F198*1.18</f>
        <v>6408.6743999999999</v>
      </c>
      <c r="O198" s="27">
        <f>G198*1.18</f>
        <v>6408.6743999999999</v>
      </c>
      <c r="P198" s="27">
        <v>6820.37</v>
      </c>
      <c r="Q198" s="27" t="s">
        <v>146</v>
      </c>
      <c r="R198" s="27" t="s">
        <v>146</v>
      </c>
      <c r="S198" s="109" t="s">
        <v>446</v>
      </c>
      <c r="T198" s="109"/>
      <c r="U198" s="27">
        <v>2990</v>
      </c>
      <c r="V198" s="27">
        <v>3500</v>
      </c>
      <c r="W198" s="27">
        <v>3990</v>
      </c>
      <c r="X198" s="27">
        <v>3500</v>
      </c>
      <c r="Y198" s="110" t="str">
        <f>S198</f>
        <v>30.11.2015 № 346</v>
      </c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11"/>
      <c r="AN198" s="27">
        <v>49.67</v>
      </c>
      <c r="AO198" s="27">
        <v>49.67</v>
      </c>
      <c r="AP198" s="27">
        <f>AO198</f>
        <v>49.67</v>
      </c>
      <c r="AQ198" s="27">
        <v>50.74</v>
      </c>
      <c r="AR198" s="27">
        <f>AQ198</f>
        <v>50.74</v>
      </c>
      <c r="AS198" s="27">
        <v>52.72</v>
      </c>
      <c r="AT198" s="27">
        <f t="shared" ref="AT198:AY198" si="90">AN198*1.18</f>
        <v>58.610599999999998</v>
      </c>
      <c r="AU198" s="27">
        <f t="shared" si="90"/>
        <v>58.610599999999998</v>
      </c>
      <c r="AV198" s="27">
        <f t="shared" si="90"/>
        <v>58.610599999999998</v>
      </c>
      <c r="AW198" s="27">
        <f t="shared" si="90"/>
        <v>59.873199999999997</v>
      </c>
      <c r="AX198" s="27">
        <f t="shared" si="90"/>
        <v>59.873199999999997</v>
      </c>
      <c r="AY198" s="27">
        <f t="shared" si="90"/>
        <v>62.209599999999995</v>
      </c>
      <c r="AZ198" s="110" t="str">
        <f>Y198</f>
        <v>30.11.2015 № 346</v>
      </c>
      <c r="BA198" s="12"/>
      <c r="BB198" s="103"/>
      <c r="BC198" s="27">
        <v>4831.9399999999996</v>
      </c>
      <c r="BD198" s="27">
        <v>49.67</v>
      </c>
      <c r="BE198" s="27">
        <v>2990</v>
      </c>
      <c r="BF198" s="27">
        <v>58.61</v>
      </c>
      <c r="BG198" s="115"/>
      <c r="BH198" s="115"/>
      <c r="BI198" s="113">
        <v>4.7199999999999999E-2</v>
      </c>
      <c r="BJ198" s="163">
        <v>199.74</v>
      </c>
      <c r="BK198" s="119">
        <v>4.9000000000000002E-2</v>
      </c>
      <c r="BL198" s="128">
        <v>205.12</v>
      </c>
      <c r="BM198" s="119">
        <v>4.8399999999999999E-2</v>
      </c>
      <c r="BN198" s="128">
        <v>203.33</v>
      </c>
      <c r="BO198" s="110" t="s">
        <v>446</v>
      </c>
      <c r="BP198" s="117" t="s">
        <v>447</v>
      </c>
      <c r="BQ198" s="27">
        <v>5161.7700000000004</v>
      </c>
      <c r="BR198" s="27">
        <v>49.67</v>
      </c>
      <c r="BS198" s="27">
        <v>3500</v>
      </c>
      <c r="BT198" s="27">
        <v>58.61</v>
      </c>
      <c r="BU198" s="115"/>
      <c r="BV198" s="115"/>
      <c r="BW198" s="113">
        <v>4.7199999999999999E-2</v>
      </c>
      <c r="BX198" s="163">
        <v>223.81</v>
      </c>
      <c r="BY198" s="119">
        <v>4.9000000000000002E-2</v>
      </c>
      <c r="BZ198" s="128">
        <v>230.11</v>
      </c>
      <c r="CA198" s="119">
        <v>4.8399999999999999E-2</v>
      </c>
      <c r="CB198" s="128">
        <v>228.01</v>
      </c>
      <c r="CC198" s="110" t="s">
        <v>446</v>
      </c>
      <c r="CD198" s="117" t="s">
        <v>447</v>
      </c>
      <c r="CE198" s="27">
        <f>BQ198</f>
        <v>5161.7700000000004</v>
      </c>
      <c r="CF198" s="27">
        <f>BR198</f>
        <v>49.67</v>
      </c>
      <c r="CG198" s="27" t="s">
        <v>146</v>
      </c>
      <c r="CH198" s="27">
        <f>BT198</f>
        <v>58.61</v>
      </c>
      <c r="CI198" s="27">
        <v>5431.08</v>
      </c>
      <c r="CJ198" s="27">
        <v>5074</v>
      </c>
      <c r="CK198" s="27" t="s">
        <v>146</v>
      </c>
      <c r="CL198" s="27">
        <v>59.87</v>
      </c>
      <c r="CM198" s="27">
        <f>CI198</f>
        <v>5431.08</v>
      </c>
      <c r="CN198" s="27">
        <f>CJ198</f>
        <v>5074</v>
      </c>
      <c r="CO198" s="27" t="str">
        <f>CK198</f>
        <v>-</v>
      </c>
      <c r="CP198" s="27">
        <f>CL198</f>
        <v>59.87</v>
      </c>
      <c r="CQ198" s="27">
        <v>5779.97</v>
      </c>
      <c r="CR198" s="27">
        <v>52.72</v>
      </c>
      <c r="CS198" s="27" t="s">
        <v>146</v>
      </c>
      <c r="CT198" s="27">
        <v>62.21</v>
      </c>
      <c r="CU198" s="110" t="str">
        <f>AZ198</f>
        <v>30.11.2015 № 346</v>
      </c>
      <c r="CV198" s="12"/>
      <c r="CW198" s="103"/>
      <c r="CX198" s="27"/>
      <c r="CY198" s="27"/>
      <c r="CZ198" s="27"/>
      <c r="DA198" s="27"/>
      <c r="DB198" s="115"/>
      <c r="DC198" s="115"/>
      <c r="DD198" s="115"/>
      <c r="DE198" s="115"/>
      <c r="DF198" s="116"/>
      <c r="DG198" s="116"/>
      <c r="DH198" s="116"/>
      <c r="DI198" s="116"/>
      <c r="DJ198" s="27"/>
      <c r="DK198" s="118"/>
      <c r="DL198" s="27"/>
      <c r="DM198" s="27"/>
      <c r="DN198" s="27"/>
      <c r="DO198" s="27"/>
      <c r="DP198" s="115"/>
      <c r="DQ198" s="115"/>
      <c r="DR198" s="115"/>
      <c r="DS198" s="115"/>
      <c r="DT198" s="116"/>
      <c r="DU198" s="116"/>
      <c r="DV198" s="116"/>
      <c r="DW198" s="116"/>
      <c r="DX198" s="36"/>
      <c r="DY198" s="106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  <c r="KI198" s="53"/>
      <c r="KJ198" s="53"/>
      <c r="KK198" s="53"/>
      <c r="KL198" s="53"/>
      <c r="KM198" s="53"/>
      <c r="KN198" s="53"/>
      <c r="KO198" s="53"/>
      <c r="KP198" s="53"/>
      <c r="KQ198" s="53"/>
      <c r="KR198" s="53"/>
      <c r="KS198" s="53"/>
      <c r="KT198" s="53"/>
      <c r="KU198" s="53"/>
      <c r="KV198" s="53"/>
      <c r="KW198" s="53"/>
      <c r="KX198" s="53"/>
      <c r="KY198" s="53"/>
      <c r="KZ198" s="53"/>
      <c r="LA198" s="53"/>
      <c r="LB198" s="53"/>
      <c r="LC198" s="53"/>
      <c r="LD198" s="53"/>
      <c r="LE198" s="53"/>
      <c r="LF198" s="53"/>
      <c r="LG198" s="53"/>
      <c r="LH198" s="53"/>
      <c r="LI198" s="53"/>
      <c r="LJ198" s="53"/>
      <c r="LK198" s="53"/>
      <c r="LL198" s="53"/>
      <c r="LM198" s="53"/>
      <c r="LN198" s="53"/>
      <c r="LO198" s="53"/>
      <c r="LP198" s="53"/>
      <c r="LQ198" s="53"/>
      <c r="LR198" s="53"/>
      <c r="LS198" s="53"/>
      <c r="LT198" s="53"/>
      <c r="LU198" s="53"/>
      <c r="LV198" s="53"/>
      <c r="LW198" s="53"/>
      <c r="LX198" s="53"/>
      <c r="LY198" s="53"/>
      <c r="LZ198" s="53"/>
      <c r="MA198" s="53"/>
      <c r="MB198" s="53"/>
      <c r="MC198" s="53"/>
      <c r="MD198" s="53"/>
      <c r="ME198" s="53"/>
      <c r="MF198" s="53"/>
      <c r="MG198" s="53"/>
      <c r="MH198" s="53"/>
      <c r="MI198" s="53"/>
      <c r="MJ198" s="53"/>
      <c r="MK198" s="53"/>
      <c r="ML198" s="53"/>
      <c r="MM198" s="53"/>
      <c r="MN198" s="53"/>
      <c r="MO198" s="53"/>
      <c r="MP198" s="53"/>
      <c r="MQ198" s="53"/>
      <c r="MR198" s="53"/>
    </row>
    <row r="199" spans="1:356" s="2" customFormat="1" ht="45">
      <c r="A199" s="16" t="s">
        <v>27</v>
      </c>
      <c r="B199" s="24" t="s">
        <v>81</v>
      </c>
      <c r="C199" s="27">
        <v>12148.04</v>
      </c>
      <c r="D199" s="27">
        <v>12929.09</v>
      </c>
      <c r="E199" s="27" t="s">
        <v>146</v>
      </c>
      <c r="F199" s="27" t="s">
        <v>146</v>
      </c>
      <c r="G199" s="27" t="s">
        <v>146</v>
      </c>
      <c r="H199" s="27" t="s">
        <v>146</v>
      </c>
      <c r="I199" s="27" t="s">
        <v>146</v>
      </c>
      <c r="J199" s="27" t="s">
        <v>146</v>
      </c>
      <c r="K199" s="27">
        <f>C199</f>
        <v>12148.04</v>
      </c>
      <c r="L199" s="27">
        <f t="shared" ref="L199:R200" si="91">D199</f>
        <v>12929.09</v>
      </c>
      <c r="M199" s="27" t="str">
        <f t="shared" si="91"/>
        <v>-</v>
      </c>
      <c r="N199" s="27" t="str">
        <f t="shared" si="91"/>
        <v>-</v>
      </c>
      <c r="O199" s="27" t="str">
        <f t="shared" si="91"/>
        <v>-</v>
      </c>
      <c r="P199" s="27" t="str">
        <f t="shared" si="91"/>
        <v>-</v>
      </c>
      <c r="Q199" s="27" t="str">
        <f t="shared" si="91"/>
        <v>-</v>
      </c>
      <c r="R199" s="27" t="str">
        <f t="shared" si="91"/>
        <v>-</v>
      </c>
      <c r="S199" s="109" t="s">
        <v>448</v>
      </c>
      <c r="T199" s="109"/>
      <c r="U199" s="27">
        <v>2990</v>
      </c>
      <c r="V199" s="27">
        <v>3500</v>
      </c>
      <c r="W199" s="27">
        <v>2990</v>
      </c>
      <c r="X199" s="27">
        <v>3500</v>
      </c>
      <c r="Y199" s="110" t="str">
        <f>S199</f>
        <v>15.12.2015 № 424</v>
      </c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11"/>
      <c r="AN199" s="27">
        <v>58.61</v>
      </c>
      <c r="AO199" s="27">
        <v>58.61</v>
      </c>
      <c r="AP199" s="27" t="s">
        <v>146</v>
      </c>
      <c r="AQ199" s="27" t="s">
        <v>146</v>
      </c>
      <c r="AR199" s="27" t="s">
        <v>146</v>
      </c>
      <c r="AS199" s="27" t="s">
        <v>146</v>
      </c>
      <c r="AT199" s="27">
        <f t="shared" ref="AT199:AY200" si="92">AN199</f>
        <v>58.61</v>
      </c>
      <c r="AU199" s="27">
        <f t="shared" si="92"/>
        <v>58.61</v>
      </c>
      <c r="AV199" s="27" t="str">
        <f t="shared" si="92"/>
        <v>-</v>
      </c>
      <c r="AW199" s="27" t="str">
        <f t="shared" si="92"/>
        <v>-</v>
      </c>
      <c r="AX199" s="27" t="str">
        <f t="shared" si="92"/>
        <v>-</v>
      </c>
      <c r="AY199" s="27" t="str">
        <f t="shared" si="92"/>
        <v>-</v>
      </c>
      <c r="AZ199" s="110" t="str">
        <f>Y199</f>
        <v>15.12.2015 № 424</v>
      </c>
      <c r="BA199" s="12"/>
      <c r="BB199" s="103"/>
      <c r="BC199" s="27">
        <v>12148.04</v>
      </c>
      <c r="BD199" s="27">
        <v>58.61</v>
      </c>
      <c r="BE199" s="27">
        <v>2990</v>
      </c>
      <c r="BF199" s="27">
        <v>58.61</v>
      </c>
      <c r="BG199" s="115"/>
      <c r="BH199" s="115"/>
      <c r="BI199" s="115"/>
      <c r="BJ199" s="115"/>
      <c r="BK199" s="119">
        <v>5.3600000000000002E-2</v>
      </c>
      <c r="BL199" s="128">
        <v>218.87</v>
      </c>
      <c r="BM199" s="119"/>
      <c r="BN199" s="128"/>
      <c r="BO199" s="110" t="s">
        <v>448</v>
      </c>
      <c r="BP199" s="117" t="s">
        <v>449</v>
      </c>
      <c r="BQ199" s="27">
        <v>12929.04</v>
      </c>
      <c r="BR199" s="27">
        <v>58.61</v>
      </c>
      <c r="BS199" s="27">
        <v>3500</v>
      </c>
      <c r="BT199" s="27">
        <v>58.61</v>
      </c>
      <c r="BU199" s="115"/>
      <c r="BV199" s="115"/>
      <c r="BW199" s="115"/>
      <c r="BX199" s="115"/>
      <c r="BY199" s="119">
        <v>5.3600000000000002E-2</v>
      </c>
      <c r="BZ199" s="128">
        <v>246.21</v>
      </c>
      <c r="CA199" s="119"/>
      <c r="CB199" s="128"/>
      <c r="CC199" s="110" t="s">
        <v>448</v>
      </c>
      <c r="CD199" s="117" t="s">
        <v>449</v>
      </c>
      <c r="CE199" s="27" t="s">
        <v>146</v>
      </c>
      <c r="CF199" s="27" t="s">
        <v>146</v>
      </c>
      <c r="CG199" s="27" t="s">
        <v>146</v>
      </c>
      <c r="CH199" s="27" t="s">
        <v>146</v>
      </c>
      <c r="CI199" s="27" t="s">
        <v>146</v>
      </c>
      <c r="CJ199" s="27" t="s">
        <v>146</v>
      </c>
      <c r="CK199" s="27" t="s">
        <v>146</v>
      </c>
      <c r="CL199" s="27" t="s">
        <v>146</v>
      </c>
      <c r="CM199" s="27" t="s">
        <v>146</v>
      </c>
      <c r="CN199" s="27" t="s">
        <v>146</v>
      </c>
      <c r="CO199" s="27" t="s">
        <v>146</v>
      </c>
      <c r="CP199" s="27" t="s">
        <v>146</v>
      </c>
      <c r="CQ199" s="27" t="s">
        <v>146</v>
      </c>
      <c r="CR199" s="27" t="s">
        <v>146</v>
      </c>
      <c r="CS199" s="27" t="s">
        <v>146</v>
      </c>
      <c r="CT199" s="27" t="s">
        <v>146</v>
      </c>
      <c r="CU199" s="110" t="str">
        <f>AZ199</f>
        <v>15.12.2015 № 424</v>
      </c>
      <c r="CV199" s="12"/>
      <c r="CW199" s="103"/>
      <c r="CX199" s="27"/>
      <c r="CY199" s="27"/>
      <c r="CZ199" s="27"/>
      <c r="DA199" s="27"/>
      <c r="DB199" s="115"/>
      <c r="DC199" s="115"/>
      <c r="DD199" s="115"/>
      <c r="DE199" s="115"/>
      <c r="DF199" s="116"/>
      <c r="DG199" s="116"/>
      <c r="DH199" s="116"/>
      <c r="DI199" s="116"/>
      <c r="DJ199" s="27"/>
      <c r="DK199" s="118"/>
      <c r="DL199" s="27"/>
      <c r="DM199" s="27"/>
      <c r="DN199" s="27"/>
      <c r="DO199" s="27"/>
      <c r="DP199" s="115"/>
      <c r="DQ199" s="115"/>
      <c r="DR199" s="115"/>
      <c r="DS199" s="115"/>
      <c r="DT199" s="116"/>
      <c r="DU199" s="116"/>
      <c r="DV199" s="116"/>
      <c r="DW199" s="116"/>
      <c r="DX199" s="36"/>
      <c r="DY199" s="106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  <c r="IK199" s="53"/>
      <c r="IL199" s="53"/>
      <c r="IM199" s="53"/>
      <c r="IN199" s="53"/>
      <c r="IO199" s="53"/>
      <c r="IP199" s="53"/>
      <c r="IQ199" s="53"/>
      <c r="IR199" s="53"/>
      <c r="IS199" s="53"/>
      <c r="IT199" s="53"/>
      <c r="IU199" s="53"/>
      <c r="IV199" s="53"/>
      <c r="IW199" s="53"/>
      <c r="IX199" s="53"/>
      <c r="IY199" s="53"/>
      <c r="IZ199" s="53"/>
      <c r="JA199" s="53"/>
      <c r="JB199" s="53"/>
      <c r="JC199" s="53"/>
      <c r="JD199" s="53"/>
      <c r="JE199" s="53"/>
      <c r="JF199" s="53"/>
      <c r="JG199" s="53"/>
      <c r="JH199" s="53"/>
      <c r="JI199" s="53"/>
      <c r="JJ199" s="53"/>
      <c r="JK199" s="53"/>
      <c r="JL199" s="53"/>
      <c r="JM199" s="53"/>
      <c r="JN199" s="53"/>
      <c r="JO199" s="53"/>
      <c r="JP199" s="53"/>
      <c r="JQ199" s="53"/>
      <c r="JR199" s="53"/>
      <c r="JS199" s="53"/>
      <c r="JT199" s="53"/>
      <c r="JU199" s="53"/>
      <c r="JV199" s="53"/>
      <c r="JW199" s="53"/>
      <c r="JX199" s="53"/>
      <c r="JY199" s="53"/>
      <c r="JZ199" s="53"/>
      <c r="KA199" s="53"/>
      <c r="KB199" s="53"/>
      <c r="KC199" s="53"/>
      <c r="KD199" s="53"/>
      <c r="KE199" s="53"/>
      <c r="KF199" s="53"/>
      <c r="KG199" s="53"/>
      <c r="KH199" s="53"/>
      <c r="KI199" s="53"/>
      <c r="KJ199" s="53"/>
      <c r="KK199" s="53"/>
      <c r="KL199" s="53"/>
      <c r="KM199" s="53"/>
      <c r="KN199" s="53"/>
      <c r="KO199" s="53"/>
      <c r="KP199" s="53"/>
      <c r="KQ199" s="53"/>
      <c r="KR199" s="53"/>
      <c r="KS199" s="53"/>
      <c r="KT199" s="53"/>
      <c r="KU199" s="53"/>
      <c r="KV199" s="53"/>
      <c r="KW199" s="53"/>
      <c r="KX199" s="53"/>
      <c r="KY199" s="53"/>
      <c r="KZ199" s="53"/>
      <c r="LA199" s="53"/>
      <c r="LB199" s="53"/>
      <c r="LC199" s="53"/>
      <c r="LD199" s="53"/>
      <c r="LE199" s="53"/>
      <c r="LF199" s="53"/>
      <c r="LG199" s="53"/>
      <c r="LH199" s="53"/>
      <c r="LI199" s="53"/>
      <c r="LJ199" s="53"/>
      <c r="LK199" s="53"/>
      <c r="LL199" s="53"/>
      <c r="LM199" s="53"/>
      <c r="LN199" s="53"/>
      <c r="LO199" s="53"/>
      <c r="LP199" s="53"/>
      <c r="LQ199" s="53"/>
      <c r="LR199" s="53"/>
      <c r="LS199" s="53"/>
      <c r="LT199" s="53"/>
      <c r="LU199" s="53"/>
      <c r="LV199" s="53"/>
      <c r="LW199" s="53"/>
      <c r="LX199" s="53"/>
      <c r="LY199" s="53"/>
      <c r="LZ199" s="53"/>
      <c r="MA199" s="53"/>
      <c r="MB199" s="53"/>
      <c r="MC199" s="53"/>
      <c r="MD199" s="53"/>
      <c r="ME199" s="53"/>
      <c r="MF199" s="53"/>
      <c r="MG199" s="53"/>
      <c r="MH199" s="53"/>
      <c r="MI199" s="53"/>
      <c r="MJ199" s="53"/>
      <c r="MK199" s="53"/>
      <c r="ML199" s="53"/>
      <c r="MM199" s="53"/>
      <c r="MN199" s="53"/>
      <c r="MO199" s="53"/>
      <c r="MP199" s="53"/>
      <c r="MQ199" s="53"/>
      <c r="MR199" s="53"/>
    </row>
    <row r="200" spans="1:356" s="2" customFormat="1" ht="45">
      <c r="A200" s="16" t="s">
        <v>33</v>
      </c>
      <c r="B200" s="24" t="s">
        <v>82</v>
      </c>
      <c r="C200" s="27">
        <v>7217.77</v>
      </c>
      <c r="D200" s="27">
        <v>7466.23</v>
      </c>
      <c r="E200" s="27">
        <f>D200</f>
        <v>7466.23</v>
      </c>
      <c r="F200" s="27">
        <v>8109.4</v>
      </c>
      <c r="G200" s="27">
        <f>F200</f>
        <v>8109.4</v>
      </c>
      <c r="H200" s="27">
        <v>8215.9500000000007</v>
      </c>
      <c r="I200" s="27" t="s">
        <v>146</v>
      </c>
      <c r="J200" s="27" t="s">
        <v>146</v>
      </c>
      <c r="K200" s="27">
        <f>C200</f>
        <v>7217.77</v>
      </c>
      <c r="L200" s="27">
        <f t="shared" si="91"/>
        <v>7466.23</v>
      </c>
      <c r="M200" s="27">
        <f t="shared" si="91"/>
        <v>7466.23</v>
      </c>
      <c r="N200" s="27">
        <f t="shared" si="91"/>
        <v>8109.4</v>
      </c>
      <c r="O200" s="27">
        <f t="shared" si="91"/>
        <v>8109.4</v>
      </c>
      <c r="P200" s="27">
        <f t="shared" si="91"/>
        <v>8215.9500000000007</v>
      </c>
      <c r="Q200" s="27" t="str">
        <f t="shared" si="91"/>
        <v>-</v>
      </c>
      <c r="R200" s="27" t="str">
        <f t="shared" si="91"/>
        <v>-</v>
      </c>
      <c r="S200" s="109" t="s">
        <v>450</v>
      </c>
      <c r="T200" s="109"/>
      <c r="U200" s="27">
        <v>2990</v>
      </c>
      <c r="V200" s="27">
        <v>3500</v>
      </c>
      <c r="W200" s="27">
        <v>3990</v>
      </c>
      <c r="X200" s="27">
        <v>3500</v>
      </c>
      <c r="Y200" s="110" t="str">
        <f>S200</f>
        <v>26.11.2015 № 317</v>
      </c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11"/>
      <c r="AN200" s="27">
        <v>58.61</v>
      </c>
      <c r="AO200" s="27">
        <f>AN200</f>
        <v>58.61</v>
      </c>
      <c r="AP200" s="27">
        <f>AO200</f>
        <v>58.61</v>
      </c>
      <c r="AQ200" s="27">
        <v>59.87</v>
      </c>
      <c r="AR200" s="27">
        <f>AQ200</f>
        <v>59.87</v>
      </c>
      <c r="AS200" s="27">
        <v>62.21</v>
      </c>
      <c r="AT200" s="27">
        <f t="shared" si="92"/>
        <v>58.61</v>
      </c>
      <c r="AU200" s="27">
        <f t="shared" si="92"/>
        <v>58.61</v>
      </c>
      <c r="AV200" s="27">
        <f t="shared" si="92"/>
        <v>58.61</v>
      </c>
      <c r="AW200" s="27">
        <f t="shared" si="92"/>
        <v>59.87</v>
      </c>
      <c r="AX200" s="27">
        <f t="shared" si="92"/>
        <v>59.87</v>
      </c>
      <c r="AY200" s="27">
        <f t="shared" si="92"/>
        <v>62.21</v>
      </c>
      <c r="AZ200" s="110" t="str">
        <f>Y200</f>
        <v>26.11.2015 № 317</v>
      </c>
      <c r="BA200" s="12"/>
      <c r="BB200" s="103"/>
      <c r="BC200" s="27">
        <v>7217.77</v>
      </c>
      <c r="BD200" s="27">
        <v>58.61</v>
      </c>
      <c r="BE200" s="27">
        <v>2990</v>
      </c>
      <c r="BF200" s="27">
        <v>58.61</v>
      </c>
      <c r="BG200" s="115"/>
      <c r="BH200" s="115"/>
      <c r="BI200" s="115"/>
      <c r="BJ200" s="115"/>
      <c r="BK200" s="119">
        <v>5.3600000000000002E-2</v>
      </c>
      <c r="BL200" s="128">
        <v>218.87</v>
      </c>
      <c r="BM200" s="119"/>
      <c r="BN200" s="128"/>
      <c r="BO200" s="110" t="s">
        <v>450</v>
      </c>
      <c r="BP200" s="117" t="s">
        <v>451</v>
      </c>
      <c r="BQ200" s="27">
        <v>7466.23</v>
      </c>
      <c r="BR200" s="27">
        <v>58.61</v>
      </c>
      <c r="BS200" s="27">
        <v>3500</v>
      </c>
      <c r="BT200" s="27">
        <v>58.61</v>
      </c>
      <c r="BU200" s="115"/>
      <c r="BV200" s="115"/>
      <c r="BW200" s="115"/>
      <c r="BX200" s="115"/>
      <c r="BY200" s="119">
        <f>BM200</f>
        <v>0</v>
      </c>
      <c r="BZ200" s="128">
        <v>246.21</v>
      </c>
      <c r="CA200" s="119"/>
      <c r="CB200" s="128"/>
      <c r="CC200" s="110" t="s">
        <v>450</v>
      </c>
      <c r="CD200" s="117" t="s">
        <v>451</v>
      </c>
      <c r="CE200" s="27">
        <v>7466.23</v>
      </c>
      <c r="CF200" s="27">
        <v>58.61</v>
      </c>
      <c r="CG200" s="27" t="s">
        <v>146</v>
      </c>
      <c r="CH200" s="27">
        <v>58.61</v>
      </c>
      <c r="CI200" s="27">
        <v>8109.4</v>
      </c>
      <c r="CJ200" s="27">
        <v>59.87</v>
      </c>
      <c r="CK200" s="27" t="s">
        <v>146</v>
      </c>
      <c r="CL200" s="27">
        <f>CJ200</f>
        <v>59.87</v>
      </c>
      <c r="CM200" s="27">
        <f>CI200</f>
        <v>8109.4</v>
      </c>
      <c r="CN200" s="27">
        <f t="shared" ref="CN200:CP201" si="93">CJ200</f>
        <v>59.87</v>
      </c>
      <c r="CO200" s="27" t="str">
        <f t="shared" si="93"/>
        <v>-</v>
      </c>
      <c r="CP200" s="27">
        <f t="shared" si="93"/>
        <v>59.87</v>
      </c>
      <c r="CQ200" s="27">
        <v>8215.9500000000007</v>
      </c>
      <c r="CR200" s="27">
        <v>62.21</v>
      </c>
      <c r="CS200" s="27" t="s">
        <v>146</v>
      </c>
      <c r="CT200" s="27">
        <f>CR200</f>
        <v>62.21</v>
      </c>
      <c r="CU200" s="110" t="str">
        <f>AZ200</f>
        <v>26.11.2015 № 317</v>
      </c>
      <c r="CV200" s="12"/>
      <c r="CW200" s="103"/>
      <c r="CX200" s="27"/>
      <c r="CY200" s="27"/>
      <c r="CZ200" s="27"/>
      <c r="DA200" s="27"/>
      <c r="DB200" s="115"/>
      <c r="DC200" s="115"/>
      <c r="DD200" s="115"/>
      <c r="DE200" s="115"/>
      <c r="DF200" s="116"/>
      <c r="DG200" s="116"/>
      <c r="DH200" s="116"/>
      <c r="DI200" s="116"/>
      <c r="DJ200" s="27"/>
      <c r="DK200" s="118"/>
      <c r="DL200" s="27"/>
      <c r="DM200" s="27"/>
      <c r="DN200" s="27"/>
      <c r="DO200" s="27"/>
      <c r="DP200" s="115"/>
      <c r="DQ200" s="115"/>
      <c r="DR200" s="115"/>
      <c r="DS200" s="115"/>
      <c r="DT200" s="116"/>
      <c r="DU200" s="116"/>
      <c r="DV200" s="116"/>
      <c r="DW200" s="116"/>
      <c r="DX200" s="36"/>
      <c r="DY200" s="106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  <c r="IW200" s="53"/>
      <c r="IX200" s="53"/>
      <c r="IY200" s="53"/>
      <c r="IZ200" s="53"/>
      <c r="JA200" s="53"/>
      <c r="JB200" s="53"/>
      <c r="JC200" s="53"/>
      <c r="JD200" s="53"/>
      <c r="JE200" s="53"/>
      <c r="JF200" s="53"/>
      <c r="JG200" s="53"/>
      <c r="JH200" s="53"/>
      <c r="JI200" s="53"/>
      <c r="JJ200" s="53"/>
      <c r="JK200" s="53"/>
      <c r="JL200" s="53"/>
      <c r="JM200" s="53"/>
      <c r="JN200" s="53"/>
      <c r="JO200" s="53"/>
      <c r="JP200" s="53"/>
      <c r="JQ200" s="53"/>
      <c r="JR200" s="53"/>
      <c r="JS200" s="53"/>
      <c r="JT200" s="53"/>
      <c r="JU200" s="53"/>
      <c r="JV200" s="53"/>
      <c r="JW200" s="53"/>
      <c r="JX200" s="53"/>
      <c r="JY200" s="53"/>
      <c r="JZ200" s="53"/>
      <c r="KA200" s="53"/>
      <c r="KB200" s="53"/>
      <c r="KC200" s="53"/>
      <c r="KD200" s="53"/>
      <c r="KE200" s="53"/>
      <c r="KF200" s="53"/>
      <c r="KG200" s="53"/>
      <c r="KH200" s="53"/>
      <c r="KI200" s="53"/>
      <c r="KJ200" s="53"/>
      <c r="KK200" s="53"/>
      <c r="KL200" s="53"/>
      <c r="KM200" s="53"/>
      <c r="KN200" s="53"/>
      <c r="KO200" s="53"/>
      <c r="KP200" s="53"/>
      <c r="KQ200" s="53"/>
      <c r="KR200" s="53"/>
      <c r="KS200" s="53"/>
      <c r="KT200" s="53"/>
      <c r="KU200" s="53"/>
      <c r="KV200" s="53"/>
      <c r="KW200" s="53"/>
      <c r="KX200" s="53"/>
      <c r="KY200" s="53"/>
      <c r="KZ200" s="53"/>
      <c r="LA200" s="53"/>
      <c r="LB200" s="53"/>
      <c r="LC200" s="53"/>
      <c r="LD200" s="53"/>
      <c r="LE200" s="53"/>
      <c r="LF200" s="53"/>
      <c r="LG200" s="53"/>
      <c r="LH200" s="53"/>
      <c r="LI200" s="53"/>
      <c r="LJ200" s="53"/>
      <c r="LK200" s="53"/>
      <c r="LL200" s="53"/>
      <c r="LM200" s="53"/>
      <c r="LN200" s="53"/>
      <c r="LO200" s="53"/>
      <c r="LP200" s="53"/>
      <c r="LQ200" s="53"/>
      <c r="LR200" s="53"/>
      <c r="LS200" s="53"/>
      <c r="LT200" s="53"/>
      <c r="LU200" s="53"/>
      <c r="LV200" s="53"/>
      <c r="LW200" s="53"/>
      <c r="LX200" s="53"/>
      <c r="LY200" s="53"/>
      <c r="LZ200" s="53"/>
      <c r="MA200" s="53"/>
      <c r="MB200" s="53"/>
      <c r="MC200" s="53"/>
      <c r="MD200" s="53"/>
      <c r="ME200" s="53"/>
      <c r="MF200" s="53"/>
      <c r="MG200" s="53"/>
      <c r="MH200" s="53"/>
      <c r="MI200" s="53"/>
      <c r="MJ200" s="53"/>
      <c r="MK200" s="53"/>
      <c r="ML200" s="53"/>
      <c r="MM200" s="53"/>
      <c r="MN200" s="53"/>
      <c r="MO200" s="53"/>
      <c r="MP200" s="53"/>
      <c r="MQ200" s="53"/>
      <c r="MR200" s="53"/>
    </row>
    <row r="201" spans="1:356" s="2" customFormat="1" ht="44.25" customHeight="1">
      <c r="A201" s="16" t="s">
        <v>34</v>
      </c>
      <c r="B201" s="62" t="s">
        <v>452</v>
      </c>
      <c r="C201" s="118" t="s">
        <v>453</v>
      </c>
      <c r="D201" s="118" t="s">
        <v>454</v>
      </c>
      <c r="E201" s="118" t="s">
        <v>454</v>
      </c>
      <c r="F201" s="266" t="s">
        <v>455</v>
      </c>
      <c r="G201" s="266" t="s">
        <v>456</v>
      </c>
      <c r="H201" s="266" t="s">
        <v>457</v>
      </c>
      <c r="I201" s="27"/>
      <c r="J201" s="27"/>
      <c r="K201" s="27">
        <v>11333.17</v>
      </c>
      <c r="L201" s="27">
        <v>11381.3</v>
      </c>
      <c r="M201" s="27">
        <v>11381.3</v>
      </c>
      <c r="N201" s="27">
        <v>12692.95</v>
      </c>
      <c r="O201" s="27">
        <v>12657.53</v>
      </c>
      <c r="P201" s="27">
        <v>12680.81</v>
      </c>
      <c r="Q201" s="27" t="s">
        <v>146</v>
      </c>
      <c r="R201" s="27" t="s">
        <v>146</v>
      </c>
      <c r="S201" s="109" t="s">
        <v>458</v>
      </c>
      <c r="T201" s="109"/>
      <c r="U201" s="27">
        <v>1062</v>
      </c>
      <c r="V201" s="27">
        <v>1116</v>
      </c>
      <c r="W201" s="27">
        <v>3990</v>
      </c>
      <c r="X201" s="27">
        <v>3500</v>
      </c>
      <c r="Y201" s="110" t="str">
        <f>S201</f>
        <v>01.12.2015 № 379</v>
      </c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11"/>
      <c r="AN201" s="27">
        <v>39.08</v>
      </c>
      <c r="AO201" s="27">
        <v>41.9</v>
      </c>
      <c r="AP201" s="27">
        <f>AO201</f>
        <v>41.9</v>
      </c>
      <c r="AQ201" s="27">
        <v>44.53</v>
      </c>
      <c r="AR201" s="27">
        <f>AQ201</f>
        <v>44.53</v>
      </c>
      <c r="AS201" s="27">
        <v>47.39</v>
      </c>
      <c r="AT201" s="27">
        <f t="shared" ref="AT201:AY201" si="94">AN201*1.18</f>
        <v>46.114399999999996</v>
      </c>
      <c r="AU201" s="27">
        <f t="shared" si="94"/>
        <v>49.441999999999993</v>
      </c>
      <c r="AV201" s="27">
        <f t="shared" si="94"/>
        <v>49.441999999999993</v>
      </c>
      <c r="AW201" s="27">
        <f t="shared" si="94"/>
        <v>52.545400000000001</v>
      </c>
      <c r="AX201" s="27">
        <f t="shared" si="94"/>
        <v>52.545400000000001</v>
      </c>
      <c r="AY201" s="27">
        <f t="shared" si="94"/>
        <v>55.920200000000001</v>
      </c>
      <c r="AZ201" s="110" t="str">
        <f>Y201</f>
        <v>01.12.2015 № 379</v>
      </c>
      <c r="BA201" s="12"/>
      <c r="BB201" s="103"/>
      <c r="BC201" s="27">
        <v>9604.3799999999992</v>
      </c>
      <c r="BD201" s="27">
        <v>39.08</v>
      </c>
      <c r="BE201" s="27">
        <v>1062</v>
      </c>
      <c r="BF201" s="27">
        <v>46.11</v>
      </c>
      <c r="BG201" s="115"/>
      <c r="BH201" s="115"/>
      <c r="BI201" s="115"/>
      <c r="BJ201" s="115"/>
      <c r="BK201" s="119">
        <v>5.7099999999999998E-2</v>
      </c>
      <c r="BL201" s="128">
        <v>106.75</v>
      </c>
      <c r="BM201" s="119"/>
      <c r="BN201" s="128"/>
      <c r="BO201" s="110" t="s">
        <v>458</v>
      </c>
      <c r="BP201" s="117" t="s">
        <v>459</v>
      </c>
      <c r="BQ201" s="27">
        <v>9645.17</v>
      </c>
      <c r="BR201" s="27">
        <v>41.9</v>
      </c>
      <c r="BS201" s="27">
        <v>1116</v>
      </c>
      <c r="BT201" s="27">
        <v>49.44</v>
      </c>
      <c r="BU201" s="115"/>
      <c r="BV201" s="115"/>
      <c r="BW201" s="115"/>
      <c r="BX201" s="115"/>
      <c r="BY201" s="119">
        <v>5.7099999999999998E-2</v>
      </c>
      <c r="BZ201" s="128">
        <v>113.16</v>
      </c>
      <c r="CA201" s="119"/>
      <c r="CB201" s="128"/>
      <c r="CC201" s="110" t="s">
        <v>458</v>
      </c>
      <c r="CD201" s="117" t="s">
        <v>459</v>
      </c>
      <c r="CE201" s="27">
        <f>BQ201</f>
        <v>9645.17</v>
      </c>
      <c r="CF201" s="27">
        <f>BR201</f>
        <v>41.9</v>
      </c>
      <c r="CG201" s="27" t="s">
        <v>146</v>
      </c>
      <c r="CH201" s="27">
        <f>BT201</f>
        <v>49.44</v>
      </c>
      <c r="CI201" s="27">
        <v>10756.74</v>
      </c>
      <c r="CJ201" s="27">
        <v>44.53</v>
      </c>
      <c r="CK201" s="27" t="s">
        <v>146</v>
      </c>
      <c r="CL201" s="27">
        <v>52.55</v>
      </c>
      <c r="CM201" s="27">
        <f>CI201</f>
        <v>10756.74</v>
      </c>
      <c r="CN201" s="27">
        <f t="shared" si="93"/>
        <v>44.53</v>
      </c>
      <c r="CO201" s="27" t="str">
        <f t="shared" si="93"/>
        <v>-</v>
      </c>
      <c r="CP201" s="27">
        <f t="shared" si="93"/>
        <v>52.55</v>
      </c>
      <c r="CQ201" s="27">
        <v>10746.45</v>
      </c>
      <c r="CR201" s="27">
        <v>47.39</v>
      </c>
      <c r="CS201" s="27" t="s">
        <v>146</v>
      </c>
      <c r="CT201" s="27">
        <v>55.92</v>
      </c>
      <c r="CU201" s="110" t="str">
        <f>AZ201</f>
        <v>01.12.2015 № 379</v>
      </c>
      <c r="CV201" s="12"/>
      <c r="CW201" s="103"/>
      <c r="CX201" s="27">
        <v>9604.3799999999992</v>
      </c>
      <c r="CY201" s="27">
        <v>39.08</v>
      </c>
      <c r="CZ201" s="27">
        <v>1062</v>
      </c>
      <c r="DA201" s="27">
        <v>46.11</v>
      </c>
      <c r="DB201" s="115"/>
      <c r="DC201" s="115"/>
      <c r="DD201" s="115"/>
      <c r="DE201" s="115"/>
      <c r="DF201" s="119">
        <v>7.22E-2</v>
      </c>
      <c r="DG201" s="128">
        <v>122.79</v>
      </c>
      <c r="DH201" s="116"/>
      <c r="DI201" s="116"/>
      <c r="DJ201" s="27"/>
      <c r="DK201" s="152" t="s">
        <v>460</v>
      </c>
      <c r="DL201" s="27">
        <v>9645.17</v>
      </c>
      <c r="DM201" s="27">
        <v>41.9</v>
      </c>
      <c r="DN201" s="27">
        <v>1116</v>
      </c>
      <c r="DO201" s="27">
        <v>49.44</v>
      </c>
      <c r="DP201" s="115"/>
      <c r="DQ201" s="115"/>
      <c r="DR201" s="115"/>
      <c r="DS201" s="115"/>
      <c r="DT201" s="119">
        <v>7.22E-2</v>
      </c>
      <c r="DU201" s="128">
        <v>130.02000000000001</v>
      </c>
      <c r="DV201" s="116"/>
      <c r="DW201" s="116"/>
      <c r="DX201" s="36" t="s">
        <v>461</v>
      </c>
      <c r="DY201" s="152" t="s">
        <v>460</v>
      </c>
      <c r="DZ201" s="53"/>
      <c r="EA201" s="53"/>
      <c r="EB201" s="53">
        <f>CX201*0.0722+CY201</f>
        <v>732.51623599999994</v>
      </c>
      <c r="EC201" s="53">
        <f>DL201*0.0722+DM201</f>
        <v>738.28127399999994</v>
      </c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  <c r="IW201" s="53"/>
      <c r="IX201" s="53"/>
      <c r="IY201" s="53"/>
      <c r="IZ201" s="53"/>
      <c r="JA201" s="53"/>
      <c r="JB201" s="53"/>
      <c r="JC201" s="53"/>
      <c r="JD201" s="53"/>
      <c r="JE201" s="53"/>
      <c r="JF201" s="53"/>
      <c r="JG201" s="53"/>
      <c r="JH201" s="53"/>
      <c r="JI201" s="53"/>
      <c r="JJ201" s="53"/>
      <c r="JK201" s="53"/>
      <c r="JL201" s="53"/>
      <c r="JM201" s="53"/>
      <c r="JN201" s="53"/>
      <c r="JO201" s="53"/>
      <c r="JP201" s="53"/>
      <c r="JQ201" s="53"/>
      <c r="JR201" s="53"/>
      <c r="JS201" s="53"/>
      <c r="JT201" s="53"/>
      <c r="JU201" s="53"/>
      <c r="JV201" s="53"/>
      <c r="JW201" s="53"/>
      <c r="JX201" s="53"/>
      <c r="JY201" s="53"/>
      <c r="JZ201" s="53"/>
      <c r="KA201" s="53"/>
      <c r="KB201" s="53"/>
      <c r="KC201" s="53"/>
      <c r="KD201" s="53"/>
      <c r="KE201" s="53"/>
      <c r="KF201" s="53"/>
      <c r="KG201" s="53"/>
      <c r="KH201" s="53"/>
      <c r="KI201" s="53"/>
      <c r="KJ201" s="53"/>
      <c r="KK201" s="53"/>
      <c r="KL201" s="53"/>
      <c r="KM201" s="53"/>
      <c r="KN201" s="53"/>
      <c r="KO201" s="53"/>
      <c r="KP201" s="53"/>
      <c r="KQ201" s="53"/>
      <c r="KR201" s="53"/>
      <c r="KS201" s="53"/>
      <c r="KT201" s="53"/>
      <c r="KU201" s="53"/>
      <c r="KV201" s="53"/>
      <c r="KW201" s="53"/>
      <c r="KX201" s="53"/>
      <c r="KY201" s="53"/>
      <c r="KZ201" s="53"/>
      <c r="LA201" s="53"/>
      <c r="LB201" s="53"/>
      <c r="LC201" s="53"/>
      <c r="LD201" s="53"/>
      <c r="LE201" s="53"/>
      <c r="LF201" s="53"/>
      <c r="LG201" s="53"/>
      <c r="LH201" s="53"/>
      <c r="LI201" s="53"/>
      <c r="LJ201" s="53"/>
      <c r="LK201" s="53"/>
      <c r="LL201" s="53"/>
      <c r="LM201" s="53"/>
      <c r="LN201" s="53"/>
      <c r="LO201" s="53"/>
      <c r="LP201" s="53"/>
      <c r="LQ201" s="53"/>
      <c r="LR201" s="53"/>
      <c r="LS201" s="53"/>
      <c r="LT201" s="53"/>
      <c r="LU201" s="53"/>
      <c r="LV201" s="53"/>
      <c r="LW201" s="53"/>
      <c r="LX201" s="53"/>
      <c r="LY201" s="53"/>
      <c r="LZ201" s="53"/>
      <c r="MA201" s="53"/>
      <c r="MB201" s="53"/>
      <c r="MC201" s="53"/>
      <c r="MD201" s="53"/>
      <c r="ME201" s="53"/>
      <c r="MF201" s="53"/>
      <c r="MG201" s="53"/>
      <c r="MH201" s="53"/>
      <c r="MI201" s="53"/>
      <c r="MJ201" s="53"/>
      <c r="MK201" s="53"/>
      <c r="ML201" s="53"/>
      <c r="MM201" s="53"/>
      <c r="MN201" s="53"/>
      <c r="MO201" s="53"/>
      <c r="MP201" s="53"/>
      <c r="MQ201" s="53"/>
      <c r="MR201" s="53"/>
    </row>
    <row r="202" spans="1:356" s="2" customFormat="1" ht="18.75">
      <c r="A202" s="122" t="s">
        <v>87</v>
      </c>
      <c r="B202" s="2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109"/>
      <c r="T202" s="109"/>
      <c r="U202" s="27"/>
      <c r="V202" s="27"/>
      <c r="W202" s="27"/>
      <c r="X202" s="27"/>
      <c r="Y202" s="110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11"/>
      <c r="AN202" s="27"/>
      <c r="AO202" s="27"/>
      <c r="AP202" s="27"/>
      <c r="AQ202" s="27"/>
      <c r="AR202" s="27"/>
      <c r="AS202" s="27"/>
      <c r="AT202" s="27"/>
      <c r="AU202" s="16"/>
      <c r="AV202" s="16"/>
      <c r="AW202" s="16"/>
      <c r="AX202" s="16"/>
      <c r="AY202" s="16"/>
      <c r="AZ202" s="36"/>
      <c r="BA202" s="12"/>
      <c r="BB202" s="103"/>
      <c r="BC202" s="27"/>
      <c r="BD202" s="27"/>
      <c r="BE202" s="27"/>
      <c r="BF202" s="27"/>
      <c r="BG202" s="115"/>
      <c r="BH202" s="115"/>
      <c r="BI202" s="115"/>
      <c r="BJ202" s="115"/>
      <c r="BK202" s="119"/>
      <c r="BL202" s="128"/>
      <c r="BM202" s="119"/>
      <c r="BN202" s="128"/>
      <c r="BO202" s="27"/>
      <c r="BP202" s="27"/>
      <c r="BQ202" s="27"/>
      <c r="BR202" s="27"/>
      <c r="BS202" s="27"/>
      <c r="BT202" s="27"/>
      <c r="BU202" s="115"/>
      <c r="BV202" s="115"/>
      <c r="BW202" s="115"/>
      <c r="BX202" s="115"/>
      <c r="BY202" s="116"/>
      <c r="BZ202" s="116"/>
      <c r="CA202" s="116"/>
      <c r="CB202" s="116"/>
      <c r="CC202" s="27"/>
      <c r="CD202" s="118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36"/>
      <c r="CV202" s="12"/>
      <c r="CW202" s="103"/>
      <c r="CX202" s="27"/>
      <c r="CY202" s="27"/>
      <c r="CZ202" s="27"/>
      <c r="DA202" s="27"/>
      <c r="DB202" s="115"/>
      <c r="DC202" s="115"/>
      <c r="DD202" s="115"/>
      <c r="DE202" s="115"/>
      <c r="DF202" s="116"/>
      <c r="DG202" s="116"/>
      <c r="DH202" s="116"/>
      <c r="DI202" s="116"/>
      <c r="DJ202" s="27"/>
      <c r="DK202" s="106"/>
      <c r="DL202" s="27"/>
      <c r="DM202" s="27"/>
      <c r="DN202" s="27"/>
      <c r="DO202" s="27"/>
      <c r="DP202" s="115"/>
      <c r="DQ202" s="115"/>
      <c r="DR202" s="115"/>
      <c r="DS202" s="115"/>
      <c r="DT202" s="116"/>
      <c r="DU202" s="116"/>
      <c r="DV202" s="116"/>
      <c r="DW202" s="116"/>
      <c r="DX202" s="36"/>
      <c r="DY202" s="106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/>
      <c r="IN202" s="53"/>
      <c r="IO202" s="53"/>
      <c r="IP202" s="53"/>
      <c r="IQ202" s="53"/>
      <c r="IR202" s="53"/>
      <c r="IS202" s="53"/>
      <c r="IT202" s="53"/>
      <c r="IU202" s="53"/>
      <c r="IV202" s="53"/>
      <c r="IW202" s="53"/>
      <c r="IX202" s="53"/>
      <c r="IY202" s="53"/>
      <c r="IZ202" s="53"/>
      <c r="JA202" s="53"/>
      <c r="JB202" s="53"/>
      <c r="JC202" s="53"/>
      <c r="JD202" s="53"/>
      <c r="JE202" s="53"/>
      <c r="JF202" s="53"/>
      <c r="JG202" s="53"/>
      <c r="JH202" s="53"/>
      <c r="JI202" s="53"/>
      <c r="JJ202" s="53"/>
      <c r="JK202" s="53"/>
      <c r="JL202" s="53"/>
      <c r="JM202" s="53"/>
      <c r="JN202" s="53"/>
      <c r="JO202" s="53"/>
      <c r="JP202" s="53"/>
      <c r="JQ202" s="53"/>
      <c r="JR202" s="53"/>
      <c r="JS202" s="53"/>
      <c r="JT202" s="53"/>
      <c r="JU202" s="53"/>
      <c r="JV202" s="53"/>
      <c r="JW202" s="53"/>
      <c r="JX202" s="53"/>
      <c r="JY202" s="53"/>
      <c r="JZ202" s="53"/>
      <c r="KA202" s="53"/>
      <c r="KB202" s="53"/>
      <c r="KC202" s="53"/>
      <c r="KD202" s="53"/>
      <c r="KE202" s="53"/>
      <c r="KF202" s="53"/>
      <c r="KG202" s="53"/>
      <c r="KH202" s="53"/>
      <c r="KI202" s="53"/>
      <c r="KJ202" s="53"/>
      <c r="KK202" s="53"/>
      <c r="KL202" s="53"/>
      <c r="KM202" s="53"/>
      <c r="KN202" s="53"/>
      <c r="KO202" s="53"/>
      <c r="KP202" s="53"/>
      <c r="KQ202" s="53"/>
      <c r="KR202" s="53"/>
      <c r="KS202" s="53"/>
      <c r="KT202" s="53"/>
      <c r="KU202" s="53"/>
      <c r="KV202" s="53"/>
      <c r="KW202" s="53"/>
      <c r="KX202" s="53"/>
      <c r="KY202" s="53"/>
      <c r="KZ202" s="53"/>
      <c r="LA202" s="53"/>
      <c r="LB202" s="53"/>
      <c r="LC202" s="53"/>
      <c r="LD202" s="53"/>
      <c r="LE202" s="53"/>
      <c r="LF202" s="53"/>
      <c r="LG202" s="53"/>
      <c r="LH202" s="53"/>
      <c r="LI202" s="53"/>
      <c r="LJ202" s="53"/>
      <c r="LK202" s="53"/>
      <c r="LL202" s="53"/>
      <c r="LM202" s="53"/>
      <c r="LN202" s="53"/>
      <c r="LO202" s="53"/>
      <c r="LP202" s="53"/>
      <c r="LQ202" s="53"/>
      <c r="LR202" s="53"/>
      <c r="LS202" s="53"/>
      <c r="LT202" s="53"/>
      <c r="LU202" s="53"/>
      <c r="LV202" s="53"/>
      <c r="LW202" s="53"/>
      <c r="LX202" s="53"/>
      <c r="LY202" s="53"/>
      <c r="LZ202" s="53"/>
      <c r="MA202" s="53"/>
      <c r="MB202" s="53"/>
      <c r="MC202" s="53"/>
      <c r="MD202" s="53"/>
      <c r="ME202" s="53"/>
      <c r="MF202" s="53"/>
      <c r="MG202" s="53"/>
      <c r="MH202" s="53"/>
      <c r="MI202" s="53"/>
      <c r="MJ202" s="53"/>
      <c r="MK202" s="53"/>
      <c r="ML202" s="53"/>
      <c r="MM202" s="53"/>
      <c r="MN202" s="53"/>
      <c r="MO202" s="53"/>
      <c r="MP202" s="53"/>
      <c r="MQ202" s="53"/>
      <c r="MR202" s="53"/>
    </row>
    <row r="203" spans="1:356" s="2" customFormat="1" ht="45">
      <c r="A203" s="16" t="s">
        <v>9</v>
      </c>
      <c r="B203" s="24" t="s">
        <v>28</v>
      </c>
      <c r="C203" s="27">
        <v>7500.76</v>
      </c>
      <c r="D203" s="27">
        <v>7885.2</v>
      </c>
      <c r="E203" s="27">
        <f>D203</f>
        <v>7885.2</v>
      </c>
      <c r="F203" s="27">
        <v>8312.2199999999993</v>
      </c>
      <c r="G203" s="27">
        <f>F203</f>
        <v>8312.2199999999993</v>
      </c>
      <c r="H203" s="27">
        <v>8692.34</v>
      </c>
      <c r="I203" s="27" t="s">
        <v>146</v>
      </c>
      <c r="J203" s="27" t="s">
        <v>146</v>
      </c>
      <c r="K203" s="27">
        <f>C203</f>
        <v>7500.76</v>
      </c>
      <c r="L203" s="27">
        <f t="shared" ref="L203:R203" si="95">D203</f>
        <v>7885.2</v>
      </c>
      <c r="M203" s="27">
        <f t="shared" si="95"/>
        <v>7885.2</v>
      </c>
      <c r="N203" s="27">
        <f t="shared" si="95"/>
        <v>8312.2199999999993</v>
      </c>
      <c r="O203" s="27">
        <f t="shared" si="95"/>
        <v>8312.2199999999993</v>
      </c>
      <c r="P203" s="27">
        <f t="shared" si="95"/>
        <v>8692.34</v>
      </c>
      <c r="Q203" s="27" t="str">
        <f t="shared" si="95"/>
        <v>-</v>
      </c>
      <c r="R203" s="27" t="str">
        <f t="shared" si="95"/>
        <v>-</v>
      </c>
      <c r="S203" s="109" t="s">
        <v>462</v>
      </c>
      <c r="T203" s="109"/>
      <c r="U203" s="159">
        <v>2117</v>
      </c>
      <c r="V203" s="159">
        <v>2245</v>
      </c>
      <c r="W203" s="159">
        <v>2117</v>
      </c>
      <c r="X203" s="159">
        <v>2245</v>
      </c>
      <c r="Y203" s="145" t="s">
        <v>463</v>
      </c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11"/>
      <c r="AN203" s="27">
        <v>82.57</v>
      </c>
      <c r="AO203" s="27">
        <v>87.52</v>
      </c>
      <c r="AP203" s="27">
        <f>AO203</f>
        <v>87.52</v>
      </c>
      <c r="AQ203" s="27">
        <v>92.77</v>
      </c>
      <c r="AR203" s="27">
        <v>92.77</v>
      </c>
      <c r="AS203" s="27">
        <v>97.41</v>
      </c>
      <c r="AT203" s="27">
        <f t="shared" ref="AT203:AY203" si="96">AN203</f>
        <v>82.57</v>
      </c>
      <c r="AU203" s="27">
        <f t="shared" si="96"/>
        <v>87.52</v>
      </c>
      <c r="AV203" s="27">
        <f t="shared" si="96"/>
        <v>87.52</v>
      </c>
      <c r="AW203" s="27">
        <f t="shared" si="96"/>
        <v>92.77</v>
      </c>
      <c r="AX203" s="27">
        <f t="shared" si="96"/>
        <v>92.77</v>
      </c>
      <c r="AY203" s="27">
        <f t="shared" si="96"/>
        <v>97.41</v>
      </c>
      <c r="AZ203" s="110" t="str">
        <f>S203</f>
        <v>12.11.2015 № 261</v>
      </c>
      <c r="BA203" s="12"/>
      <c r="BB203" s="103"/>
      <c r="BC203" s="27">
        <v>7500.76</v>
      </c>
      <c r="BD203" s="27">
        <v>82.57</v>
      </c>
      <c r="BE203" s="27">
        <v>3690</v>
      </c>
      <c r="BF203" s="27">
        <v>82.57</v>
      </c>
      <c r="BG203" s="115"/>
      <c r="BH203" s="115"/>
      <c r="BI203" s="115"/>
      <c r="BJ203" s="115"/>
      <c r="BK203" s="119"/>
      <c r="BL203" s="128"/>
      <c r="BM203" s="119"/>
      <c r="BN203" s="128"/>
      <c r="BO203" s="110" t="s">
        <v>462</v>
      </c>
      <c r="BP203" s="117" t="s">
        <v>464</v>
      </c>
      <c r="BQ203" s="27">
        <v>7885.2</v>
      </c>
      <c r="BR203" s="27">
        <v>87.52</v>
      </c>
      <c r="BS203" s="27">
        <v>3911.4</v>
      </c>
      <c r="BT203" s="27">
        <v>87.52</v>
      </c>
      <c r="BU203" s="115"/>
      <c r="BV203" s="115"/>
      <c r="BW203" s="115"/>
      <c r="BX203" s="115"/>
      <c r="BY203" s="116"/>
      <c r="BZ203" s="116"/>
      <c r="CA203" s="119">
        <v>5.3999999999999999E-2</v>
      </c>
      <c r="CB203" s="128">
        <v>208.77</v>
      </c>
      <c r="CC203" s="110" t="s">
        <v>462</v>
      </c>
      <c r="CD203" s="117" t="s">
        <v>464</v>
      </c>
      <c r="CE203" s="27">
        <v>7885.2</v>
      </c>
      <c r="CF203" s="27">
        <v>87.52</v>
      </c>
      <c r="CG203" s="27" t="s">
        <v>146</v>
      </c>
      <c r="CH203" s="27">
        <v>87.52</v>
      </c>
      <c r="CI203" s="27">
        <v>8312.2199999999993</v>
      </c>
      <c r="CJ203" s="27">
        <v>92.77</v>
      </c>
      <c r="CK203" s="27" t="s">
        <v>146</v>
      </c>
      <c r="CL203" s="27">
        <v>92.77</v>
      </c>
      <c r="CM203" s="27">
        <v>8312.2199999999993</v>
      </c>
      <c r="CN203" s="27">
        <v>92.77</v>
      </c>
      <c r="CO203" s="27" t="s">
        <v>146</v>
      </c>
      <c r="CP203" s="27">
        <v>92.77</v>
      </c>
      <c r="CQ203" s="27">
        <v>8692.34</v>
      </c>
      <c r="CR203" s="27">
        <v>97.41</v>
      </c>
      <c r="CS203" s="27" t="s">
        <v>146</v>
      </c>
      <c r="CT203" s="27">
        <v>97.41</v>
      </c>
      <c r="CU203" s="110" t="str">
        <f>AZ203</f>
        <v>12.11.2015 № 261</v>
      </c>
      <c r="CV203" s="12"/>
      <c r="CW203" s="103"/>
      <c r="CX203" s="27"/>
      <c r="CY203" s="27"/>
      <c r="CZ203" s="27"/>
      <c r="DA203" s="27"/>
      <c r="DB203" s="115"/>
      <c r="DC203" s="115"/>
      <c r="DD203" s="115"/>
      <c r="DE203" s="115"/>
      <c r="DF203" s="116"/>
      <c r="DG203" s="116"/>
      <c r="DH203" s="116"/>
      <c r="DI203" s="116"/>
      <c r="DJ203" s="27"/>
      <c r="DK203" s="106"/>
      <c r="DL203" s="27"/>
      <c r="DM203" s="27"/>
      <c r="DN203" s="27"/>
      <c r="DO203" s="27"/>
      <c r="DP203" s="115"/>
      <c r="DQ203" s="115"/>
      <c r="DR203" s="115"/>
      <c r="DS203" s="115"/>
      <c r="DT203" s="116"/>
      <c r="DU203" s="116"/>
      <c r="DV203" s="116"/>
      <c r="DW203" s="116"/>
      <c r="DX203" s="36"/>
      <c r="DY203" s="106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  <c r="IU203" s="53"/>
      <c r="IV203" s="53"/>
      <c r="IW203" s="53"/>
      <c r="IX203" s="53"/>
      <c r="IY203" s="53"/>
      <c r="IZ203" s="53"/>
      <c r="JA203" s="53"/>
      <c r="JB203" s="53"/>
      <c r="JC203" s="53"/>
      <c r="JD203" s="53"/>
      <c r="JE203" s="53"/>
      <c r="JF203" s="53"/>
      <c r="JG203" s="53"/>
      <c r="JH203" s="53"/>
      <c r="JI203" s="53"/>
      <c r="JJ203" s="53"/>
      <c r="JK203" s="53"/>
      <c r="JL203" s="53"/>
      <c r="JM203" s="53"/>
      <c r="JN203" s="53"/>
      <c r="JO203" s="53"/>
      <c r="JP203" s="53"/>
      <c r="JQ203" s="53"/>
      <c r="JR203" s="53"/>
      <c r="JS203" s="53"/>
      <c r="JT203" s="53"/>
      <c r="JU203" s="53"/>
      <c r="JV203" s="53"/>
      <c r="JW203" s="53"/>
      <c r="JX203" s="53"/>
      <c r="JY203" s="53"/>
      <c r="JZ203" s="53"/>
      <c r="KA203" s="53"/>
      <c r="KB203" s="53"/>
      <c r="KC203" s="53"/>
      <c r="KD203" s="53"/>
      <c r="KE203" s="53"/>
      <c r="KF203" s="53"/>
      <c r="KG203" s="53"/>
      <c r="KH203" s="53"/>
      <c r="KI203" s="53"/>
      <c r="KJ203" s="53"/>
      <c r="KK203" s="53"/>
      <c r="KL203" s="53"/>
      <c r="KM203" s="53"/>
      <c r="KN203" s="53"/>
      <c r="KO203" s="53"/>
      <c r="KP203" s="53"/>
      <c r="KQ203" s="53"/>
      <c r="KR203" s="53"/>
      <c r="KS203" s="53"/>
      <c r="KT203" s="53"/>
      <c r="KU203" s="53"/>
      <c r="KV203" s="53"/>
      <c r="KW203" s="53"/>
      <c r="KX203" s="53"/>
      <c r="KY203" s="53"/>
      <c r="KZ203" s="53"/>
      <c r="LA203" s="53"/>
      <c r="LB203" s="53"/>
      <c r="LC203" s="53"/>
      <c r="LD203" s="53"/>
      <c r="LE203" s="53"/>
      <c r="LF203" s="53"/>
      <c r="LG203" s="53"/>
      <c r="LH203" s="53"/>
      <c r="LI203" s="53"/>
      <c r="LJ203" s="53"/>
      <c r="LK203" s="53"/>
      <c r="LL203" s="53"/>
      <c r="LM203" s="53"/>
      <c r="LN203" s="53"/>
      <c r="LO203" s="53"/>
      <c r="LP203" s="53"/>
      <c r="LQ203" s="53"/>
      <c r="LR203" s="53"/>
      <c r="LS203" s="53"/>
      <c r="LT203" s="53"/>
      <c r="LU203" s="53"/>
      <c r="LV203" s="53"/>
      <c r="LW203" s="53"/>
      <c r="LX203" s="53"/>
      <c r="LY203" s="53"/>
      <c r="LZ203" s="53"/>
      <c r="MA203" s="53"/>
      <c r="MB203" s="53"/>
      <c r="MC203" s="53"/>
      <c r="MD203" s="53"/>
      <c r="ME203" s="53"/>
      <c r="MF203" s="53"/>
      <c r="MG203" s="53"/>
      <c r="MH203" s="53"/>
      <c r="MI203" s="53"/>
      <c r="MJ203" s="53"/>
      <c r="MK203" s="53"/>
      <c r="ML203" s="53"/>
      <c r="MM203" s="53"/>
      <c r="MN203" s="53"/>
      <c r="MO203" s="53"/>
      <c r="MP203" s="53"/>
      <c r="MQ203" s="53"/>
      <c r="MR203" s="53"/>
    </row>
    <row r="204" spans="1:356" s="2" customFormat="1">
      <c r="A204" s="16"/>
      <c r="B204" s="2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109"/>
      <c r="T204" s="109"/>
      <c r="U204" s="159"/>
      <c r="V204" s="159"/>
      <c r="W204" s="159"/>
      <c r="X204" s="159"/>
      <c r="Y204" s="145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11"/>
      <c r="AN204" s="159">
        <v>82.57</v>
      </c>
      <c r="AO204" s="159">
        <v>87.54</v>
      </c>
      <c r="AP204" s="159">
        <f>AO204</f>
        <v>87.54</v>
      </c>
      <c r="AQ204" s="159">
        <v>91.54</v>
      </c>
      <c r="AR204" s="159">
        <f>AQ204</f>
        <v>91.54</v>
      </c>
      <c r="AS204" s="159">
        <v>96.68</v>
      </c>
      <c r="AT204" s="159">
        <v>82.57</v>
      </c>
      <c r="AU204" s="159">
        <v>87.54</v>
      </c>
      <c r="AV204" s="159">
        <v>87.54</v>
      </c>
      <c r="AW204" s="159">
        <v>91.54</v>
      </c>
      <c r="AX204" s="159">
        <v>91.54</v>
      </c>
      <c r="AY204" s="159">
        <v>96.68</v>
      </c>
      <c r="AZ204" s="110"/>
      <c r="BA204" s="197" t="s">
        <v>463</v>
      </c>
      <c r="BB204" s="103"/>
      <c r="BC204" s="159">
        <v>7500.76</v>
      </c>
      <c r="BD204" s="159">
        <v>82.57</v>
      </c>
      <c r="BE204" s="159">
        <v>2117</v>
      </c>
      <c r="BF204" s="159">
        <v>82.57</v>
      </c>
      <c r="BG204" s="163"/>
      <c r="BH204" s="163"/>
      <c r="BI204" s="163"/>
      <c r="BJ204" s="163"/>
      <c r="BK204" s="128"/>
      <c r="BL204" s="128"/>
      <c r="BM204" s="119">
        <v>5.3999999999999999E-2</v>
      </c>
      <c r="BN204" s="128">
        <v>196.8</v>
      </c>
      <c r="BO204" s="110"/>
      <c r="BP204" s="169" t="s">
        <v>463</v>
      </c>
      <c r="BQ204" s="159">
        <v>7885.2</v>
      </c>
      <c r="BR204" s="159">
        <v>87.54</v>
      </c>
      <c r="BS204" s="159">
        <v>2245</v>
      </c>
      <c r="BT204" s="159">
        <v>87.52</v>
      </c>
      <c r="BU204" s="163"/>
      <c r="BV204" s="163"/>
      <c r="BW204" s="163"/>
      <c r="BX204" s="163"/>
      <c r="BY204" s="128"/>
      <c r="BZ204" s="128"/>
      <c r="CA204" s="128"/>
      <c r="CB204" s="128"/>
      <c r="CC204" s="110"/>
      <c r="CD204" s="168" t="s">
        <v>463</v>
      </c>
      <c r="CE204" s="159">
        <v>7885.2</v>
      </c>
      <c r="CF204" s="159">
        <v>87.54</v>
      </c>
      <c r="CG204" s="159" t="s">
        <v>146</v>
      </c>
      <c r="CH204" s="159">
        <v>87.54</v>
      </c>
      <c r="CI204" s="159">
        <v>8312.2199999999993</v>
      </c>
      <c r="CJ204" s="159">
        <v>91.54</v>
      </c>
      <c r="CK204" s="159" t="s">
        <v>146</v>
      </c>
      <c r="CL204" s="159">
        <v>91.54</v>
      </c>
      <c r="CM204" s="159">
        <v>8312.2199999999993</v>
      </c>
      <c r="CN204" s="159">
        <v>91.54</v>
      </c>
      <c r="CO204" s="159" t="s">
        <v>146</v>
      </c>
      <c r="CP204" s="159">
        <f>CN204</f>
        <v>91.54</v>
      </c>
      <c r="CQ204" s="159">
        <v>8692.34</v>
      </c>
      <c r="CR204" s="159">
        <v>96.68</v>
      </c>
      <c r="CS204" s="159" t="s">
        <v>146</v>
      </c>
      <c r="CT204" s="159">
        <v>96.68</v>
      </c>
      <c r="CU204" s="110"/>
      <c r="CV204" s="169" t="s">
        <v>463</v>
      </c>
      <c r="CW204" s="103"/>
      <c r="CX204" s="27"/>
      <c r="CY204" s="27"/>
      <c r="CZ204" s="27"/>
      <c r="DA204" s="27"/>
      <c r="DB204" s="115"/>
      <c r="DC204" s="115"/>
      <c r="DD204" s="115"/>
      <c r="DE204" s="115"/>
      <c r="DF204" s="116"/>
      <c r="DG204" s="116"/>
      <c r="DH204" s="116"/>
      <c r="DI204" s="116"/>
      <c r="DJ204" s="27"/>
      <c r="DK204" s="106"/>
      <c r="DL204" s="27"/>
      <c r="DM204" s="27"/>
      <c r="DN204" s="27"/>
      <c r="DO204" s="27"/>
      <c r="DP204" s="115"/>
      <c r="DQ204" s="115"/>
      <c r="DR204" s="115"/>
      <c r="DS204" s="115"/>
      <c r="DT204" s="116"/>
      <c r="DU204" s="116"/>
      <c r="DV204" s="116"/>
      <c r="DW204" s="116"/>
      <c r="DX204" s="36"/>
      <c r="DY204" s="106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  <c r="IW204" s="53"/>
      <c r="IX204" s="53"/>
      <c r="IY204" s="53"/>
      <c r="IZ204" s="53"/>
      <c r="JA204" s="53"/>
      <c r="JB204" s="53"/>
      <c r="JC204" s="53"/>
      <c r="JD204" s="53"/>
      <c r="JE204" s="53"/>
      <c r="JF204" s="53"/>
      <c r="JG204" s="53"/>
      <c r="JH204" s="53"/>
      <c r="JI204" s="53"/>
      <c r="JJ204" s="53"/>
      <c r="JK204" s="53"/>
      <c r="JL204" s="53"/>
      <c r="JM204" s="53"/>
      <c r="JN204" s="53"/>
      <c r="JO204" s="53"/>
      <c r="JP204" s="53"/>
      <c r="JQ204" s="53"/>
      <c r="JR204" s="53"/>
      <c r="JS204" s="53"/>
      <c r="JT204" s="53"/>
      <c r="JU204" s="53"/>
      <c r="JV204" s="53"/>
      <c r="JW204" s="53"/>
      <c r="JX204" s="53"/>
      <c r="JY204" s="53"/>
      <c r="JZ204" s="53"/>
      <c r="KA204" s="53"/>
      <c r="KB204" s="53"/>
      <c r="KC204" s="53"/>
      <c r="KD204" s="53"/>
      <c r="KE204" s="53"/>
      <c r="KF204" s="53"/>
      <c r="KG204" s="53"/>
      <c r="KH204" s="53"/>
      <c r="KI204" s="53"/>
      <c r="KJ204" s="53"/>
      <c r="KK204" s="53"/>
      <c r="KL204" s="53"/>
      <c r="KM204" s="53"/>
      <c r="KN204" s="53"/>
      <c r="KO204" s="53"/>
      <c r="KP204" s="53"/>
      <c r="KQ204" s="53"/>
      <c r="KR204" s="53"/>
      <c r="KS204" s="53"/>
      <c r="KT204" s="53"/>
      <c r="KU204" s="53"/>
      <c r="KV204" s="53"/>
      <c r="KW204" s="53"/>
      <c r="KX204" s="53"/>
      <c r="KY204" s="53"/>
      <c r="KZ204" s="53"/>
      <c r="LA204" s="53"/>
      <c r="LB204" s="53"/>
      <c r="LC204" s="53"/>
      <c r="LD204" s="53"/>
      <c r="LE204" s="53"/>
      <c r="LF204" s="53"/>
      <c r="LG204" s="53"/>
      <c r="LH204" s="53"/>
      <c r="LI204" s="53"/>
      <c r="LJ204" s="53"/>
      <c r="LK204" s="53"/>
      <c r="LL204" s="53"/>
      <c r="LM204" s="53"/>
      <c r="LN204" s="53"/>
      <c r="LO204" s="53"/>
      <c r="LP204" s="53"/>
      <c r="LQ204" s="53"/>
      <c r="LR204" s="53"/>
      <c r="LS204" s="53"/>
      <c r="LT204" s="53"/>
      <c r="LU204" s="53"/>
      <c r="LV204" s="53"/>
      <c r="LW204" s="53"/>
      <c r="LX204" s="53"/>
      <c r="LY204" s="53"/>
      <c r="LZ204" s="53"/>
      <c r="MA204" s="53"/>
      <c r="MB204" s="53"/>
      <c r="MC204" s="53"/>
      <c r="MD204" s="53"/>
      <c r="ME204" s="53"/>
      <c r="MF204" s="53"/>
      <c r="MG204" s="53"/>
      <c r="MH204" s="53"/>
      <c r="MI204" s="53"/>
      <c r="MJ204" s="53"/>
      <c r="MK204" s="53"/>
      <c r="ML204" s="53"/>
      <c r="MM204" s="53"/>
      <c r="MN204" s="53"/>
      <c r="MO204" s="53"/>
      <c r="MP204" s="53"/>
      <c r="MQ204" s="53"/>
      <c r="MR204" s="53"/>
    </row>
    <row r="205" spans="1:356" s="2" customFormat="1" ht="18.75">
      <c r="A205" s="122" t="s">
        <v>96</v>
      </c>
      <c r="B205" s="2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109"/>
      <c r="T205" s="109"/>
      <c r="U205" s="27"/>
      <c r="V205" s="27"/>
      <c r="W205" s="27"/>
      <c r="X205" s="27"/>
      <c r="Y205" s="110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11"/>
      <c r="AN205" s="27"/>
      <c r="AO205" s="27"/>
      <c r="AP205" s="27"/>
      <c r="AQ205" s="27"/>
      <c r="AR205" s="27"/>
      <c r="AS205" s="27"/>
      <c r="AT205" s="27"/>
      <c r="AU205" s="16"/>
      <c r="AV205" s="16"/>
      <c r="AW205" s="16"/>
      <c r="AX205" s="16"/>
      <c r="AY205" s="16"/>
      <c r="AZ205" s="36"/>
      <c r="BA205" s="12"/>
      <c r="BB205" s="103"/>
      <c r="BC205" s="27"/>
      <c r="BD205" s="27"/>
      <c r="BE205" s="27"/>
      <c r="BF205" s="27"/>
      <c r="BG205" s="115"/>
      <c r="BH205" s="115"/>
      <c r="BI205" s="115"/>
      <c r="BJ205" s="115"/>
      <c r="BK205" s="116"/>
      <c r="BL205" s="116"/>
      <c r="BM205" s="116"/>
      <c r="BN205" s="116"/>
      <c r="BO205" s="27"/>
      <c r="BP205" s="27"/>
      <c r="BQ205" s="27"/>
      <c r="BR205" s="27"/>
      <c r="BS205" s="27"/>
      <c r="BT205" s="27"/>
      <c r="BU205" s="115"/>
      <c r="BV205" s="115"/>
      <c r="BW205" s="115"/>
      <c r="BX205" s="115"/>
      <c r="BY205" s="116"/>
      <c r="BZ205" s="116"/>
      <c r="CA205" s="116"/>
      <c r="CB205" s="116"/>
      <c r="CC205" s="27"/>
      <c r="CD205" s="118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36"/>
      <c r="CV205" s="12"/>
      <c r="CW205" s="103"/>
      <c r="CX205" s="27"/>
      <c r="CY205" s="27"/>
      <c r="CZ205" s="27"/>
      <c r="DA205" s="27"/>
      <c r="DB205" s="115"/>
      <c r="DC205" s="115"/>
      <c r="DD205" s="115"/>
      <c r="DE205" s="115"/>
      <c r="DF205" s="116"/>
      <c r="DG205" s="116"/>
      <c r="DH205" s="116"/>
      <c r="DI205" s="116"/>
      <c r="DJ205" s="27"/>
      <c r="DK205" s="106"/>
      <c r="DL205" s="27"/>
      <c r="DM205" s="27"/>
      <c r="DN205" s="27"/>
      <c r="DO205" s="27"/>
      <c r="DP205" s="115"/>
      <c r="DQ205" s="115"/>
      <c r="DR205" s="115"/>
      <c r="DS205" s="115"/>
      <c r="DT205" s="116"/>
      <c r="DU205" s="116"/>
      <c r="DV205" s="116"/>
      <c r="DW205" s="116"/>
      <c r="DX205" s="36"/>
      <c r="DY205" s="106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/>
      <c r="IN205" s="53"/>
      <c r="IO205" s="53"/>
      <c r="IP205" s="53"/>
      <c r="IQ205" s="53"/>
      <c r="IR205" s="53"/>
      <c r="IS205" s="53"/>
      <c r="IT205" s="53"/>
      <c r="IU205" s="53"/>
      <c r="IV205" s="53"/>
      <c r="IW205" s="53"/>
      <c r="IX205" s="53"/>
      <c r="IY205" s="53"/>
      <c r="IZ205" s="53"/>
      <c r="JA205" s="53"/>
      <c r="JB205" s="53"/>
      <c r="JC205" s="53"/>
      <c r="JD205" s="53"/>
      <c r="JE205" s="53"/>
      <c r="JF205" s="53"/>
      <c r="JG205" s="53"/>
      <c r="JH205" s="53"/>
      <c r="JI205" s="53"/>
      <c r="JJ205" s="53"/>
      <c r="JK205" s="53"/>
      <c r="JL205" s="53"/>
      <c r="JM205" s="53"/>
      <c r="JN205" s="53"/>
      <c r="JO205" s="53"/>
      <c r="JP205" s="53"/>
      <c r="JQ205" s="53"/>
      <c r="JR205" s="53"/>
      <c r="JS205" s="53"/>
      <c r="JT205" s="53"/>
      <c r="JU205" s="53"/>
      <c r="JV205" s="53"/>
      <c r="JW205" s="53"/>
      <c r="JX205" s="53"/>
      <c r="JY205" s="53"/>
      <c r="JZ205" s="53"/>
      <c r="KA205" s="53"/>
      <c r="KB205" s="53"/>
      <c r="KC205" s="53"/>
      <c r="KD205" s="53"/>
      <c r="KE205" s="53"/>
      <c r="KF205" s="53"/>
      <c r="KG205" s="53"/>
      <c r="KH205" s="53"/>
      <c r="KI205" s="53"/>
      <c r="KJ205" s="53"/>
      <c r="KK205" s="53"/>
      <c r="KL205" s="53"/>
      <c r="KM205" s="53"/>
      <c r="KN205" s="53"/>
      <c r="KO205" s="53"/>
      <c r="KP205" s="53"/>
      <c r="KQ205" s="53"/>
      <c r="KR205" s="53"/>
      <c r="KS205" s="53"/>
      <c r="KT205" s="53"/>
      <c r="KU205" s="53"/>
      <c r="KV205" s="53"/>
      <c r="KW205" s="53"/>
      <c r="KX205" s="53"/>
      <c r="KY205" s="53"/>
      <c r="KZ205" s="53"/>
      <c r="LA205" s="53"/>
      <c r="LB205" s="53"/>
      <c r="LC205" s="53"/>
      <c r="LD205" s="53"/>
      <c r="LE205" s="53"/>
      <c r="LF205" s="53"/>
      <c r="LG205" s="53"/>
      <c r="LH205" s="53"/>
      <c r="LI205" s="53"/>
      <c r="LJ205" s="53"/>
      <c r="LK205" s="53"/>
      <c r="LL205" s="53"/>
      <c r="LM205" s="53"/>
      <c r="LN205" s="53"/>
      <c r="LO205" s="53"/>
      <c r="LP205" s="53"/>
      <c r="LQ205" s="53"/>
      <c r="LR205" s="53"/>
      <c r="LS205" s="53"/>
      <c r="LT205" s="53"/>
      <c r="LU205" s="53"/>
      <c r="LV205" s="53"/>
      <c r="LW205" s="53"/>
      <c r="LX205" s="53"/>
      <c r="LY205" s="53"/>
      <c r="LZ205" s="53"/>
      <c r="MA205" s="53"/>
      <c r="MB205" s="53"/>
      <c r="MC205" s="53"/>
      <c r="MD205" s="53"/>
      <c r="ME205" s="53"/>
      <c r="MF205" s="53"/>
      <c r="MG205" s="53"/>
      <c r="MH205" s="53"/>
      <c r="MI205" s="53"/>
      <c r="MJ205" s="53"/>
      <c r="MK205" s="53"/>
      <c r="ML205" s="53"/>
      <c r="MM205" s="53"/>
      <c r="MN205" s="53"/>
      <c r="MO205" s="53"/>
      <c r="MP205" s="53"/>
      <c r="MQ205" s="53"/>
      <c r="MR205" s="53"/>
    </row>
    <row r="206" spans="1:356" s="2" customFormat="1" ht="45">
      <c r="A206" s="16" t="s">
        <v>9</v>
      </c>
      <c r="B206" s="24" t="s">
        <v>125</v>
      </c>
      <c r="C206" s="27">
        <v>11863.58</v>
      </c>
      <c r="D206" s="27">
        <v>12295.29</v>
      </c>
      <c r="E206" s="27">
        <f>D206</f>
        <v>12295.29</v>
      </c>
      <c r="F206" s="27">
        <v>13365.52</v>
      </c>
      <c r="G206" s="27">
        <f>F206</f>
        <v>13365.52</v>
      </c>
      <c r="H206" s="27">
        <v>13416.29</v>
      </c>
      <c r="I206" s="27" t="s">
        <v>146</v>
      </c>
      <c r="J206" s="27" t="s">
        <v>146</v>
      </c>
      <c r="K206" s="27">
        <f>C206</f>
        <v>11863.58</v>
      </c>
      <c r="L206" s="27">
        <f t="shared" ref="L206:R206" si="97">D206</f>
        <v>12295.29</v>
      </c>
      <c r="M206" s="27">
        <f t="shared" si="97"/>
        <v>12295.29</v>
      </c>
      <c r="N206" s="27">
        <f t="shared" si="97"/>
        <v>13365.52</v>
      </c>
      <c r="O206" s="27">
        <f t="shared" si="97"/>
        <v>13365.52</v>
      </c>
      <c r="P206" s="27">
        <f t="shared" si="97"/>
        <v>13416.29</v>
      </c>
      <c r="Q206" s="27" t="str">
        <f t="shared" si="97"/>
        <v>-</v>
      </c>
      <c r="R206" s="27" t="str">
        <f t="shared" si="97"/>
        <v>-</v>
      </c>
      <c r="S206" s="109" t="s">
        <v>465</v>
      </c>
      <c r="T206" s="109"/>
      <c r="U206" s="27">
        <v>3640</v>
      </c>
      <c r="V206" s="27">
        <v>4000</v>
      </c>
      <c r="W206" s="27">
        <f>U206</f>
        <v>3640</v>
      </c>
      <c r="X206" s="27">
        <f>V206</f>
        <v>4000</v>
      </c>
      <c r="Y206" s="110" t="str">
        <f>S206</f>
        <v>26.11.2015 № 316</v>
      </c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11"/>
      <c r="AN206" s="27">
        <v>52.39</v>
      </c>
      <c r="AO206" s="27">
        <v>55.8</v>
      </c>
      <c r="AP206" s="27">
        <f>AO206</f>
        <v>55.8</v>
      </c>
      <c r="AQ206" s="27">
        <v>58.88</v>
      </c>
      <c r="AR206" s="27">
        <f>AQ206</f>
        <v>58.88</v>
      </c>
      <c r="AS206" s="27">
        <v>61.95</v>
      </c>
      <c r="AT206" s="27">
        <f t="shared" ref="AT206:AY206" si="98">AN206</f>
        <v>52.39</v>
      </c>
      <c r="AU206" s="27">
        <f t="shared" si="98"/>
        <v>55.8</v>
      </c>
      <c r="AV206" s="27">
        <f t="shared" si="98"/>
        <v>55.8</v>
      </c>
      <c r="AW206" s="27">
        <f t="shared" si="98"/>
        <v>58.88</v>
      </c>
      <c r="AX206" s="27">
        <f t="shared" si="98"/>
        <v>58.88</v>
      </c>
      <c r="AY206" s="27">
        <f t="shared" si="98"/>
        <v>61.95</v>
      </c>
      <c r="AZ206" s="110" t="str">
        <f>Y206</f>
        <v>26.11.2015 № 316</v>
      </c>
      <c r="BA206" s="12"/>
      <c r="BB206" s="103"/>
      <c r="BC206" s="27">
        <v>11863.58</v>
      </c>
      <c r="BD206" s="27">
        <v>52.39</v>
      </c>
      <c r="BE206" s="27">
        <v>3640</v>
      </c>
      <c r="BF206" s="27">
        <v>52.39</v>
      </c>
      <c r="BG206" s="115"/>
      <c r="BH206" s="115"/>
      <c r="BI206" s="115"/>
      <c r="BJ206" s="115"/>
      <c r="BK206" s="116"/>
      <c r="BL206" s="116"/>
      <c r="BM206" s="119">
        <v>4.8899999999999999E-2</v>
      </c>
      <c r="BN206" s="128">
        <v>223.49</v>
      </c>
      <c r="BO206" s="110" t="s">
        <v>465</v>
      </c>
      <c r="BP206" s="117" t="s">
        <v>466</v>
      </c>
      <c r="BQ206" s="27">
        <v>12295.29</v>
      </c>
      <c r="BR206" s="27">
        <v>55.8</v>
      </c>
      <c r="BS206" s="27">
        <v>4000</v>
      </c>
      <c r="BT206" s="27">
        <v>55.8</v>
      </c>
      <c r="BU206" s="115"/>
      <c r="BV206" s="115"/>
      <c r="BW206" s="115"/>
      <c r="BX206" s="115"/>
      <c r="BY206" s="116"/>
      <c r="BZ206" s="116"/>
      <c r="CA206" s="119">
        <v>4.8899999999999999E-2</v>
      </c>
      <c r="CB206" s="128">
        <v>251.4</v>
      </c>
      <c r="CC206" s="110" t="s">
        <v>465</v>
      </c>
      <c r="CD206" s="117" t="s">
        <v>466</v>
      </c>
      <c r="CE206" s="27">
        <f>BQ206</f>
        <v>12295.29</v>
      </c>
      <c r="CF206" s="27">
        <f>BR206</f>
        <v>55.8</v>
      </c>
      <c r="CG206" s="27" t="s">
        <v>146</v>
      </c>
      <c r="CH206" s="27">
        <f>BT206</f>
        <v>55.8</v>
      </c>
      <c r="CI206" s="27">
        <v>13365.52</v>
      </c>
      <c r="CJ206" s="27">
        <v>58.88</v>
      </c>
      <c r="CK206" s="27" t="s">
        <v>146</v>
      </c>
      <c r="CL206" s="27">
        <v>58.88</v>
      </c>
      <c r="CM206" s="27">
        <f>CI206</f>
        <v>13365.52</v>
      </c>
      <c r="CN206" s="27">
        <f t="shared" ref="CN206:CP208" si="99">CJ206</f>
        <v>58.88</v>
      </c>
      <c r="CO206" s="27" t="str">
        <f t="shared" si="99"/>
        <v>-</v>
      </c>
      <c r="CP206" s="27">
        <f t="shared" si="99"/>
        <v>58.88</v>
      </c>
      <c r="CQ206" s="27">
        <v>13416.29</v>
      </c>
      <c r="CR206" s="27">
        <v>61.95</v>
      </c>
      <c r="CS206" s="27" t="s">
        <v>146</v>
      </c>
      <c r="CT206" s="27">
        <v>61.95</v>
      </c>
      <c r="CU206" s="110" t="str">
        <f>AZ206</f>
        <v>26.11.2015 № 316</v>
      </c>
      <c r="CV206" s="12"/>
      <c r="CW206" s="103"/>
      <c r="CX206" s="27"/>
      <c r="CY206" s="27"/>
      <c r="CZ206" s="27"/>
      <c r="DA206" s="27"/>
      <c r="DB206" s="115"/>
      <c r="DC206" s="115"/>
      <c r="DD206" s="115"/>
      <c r="DE206" s="115"/>
      <c r="DF206" s="116"/>
      <c r="DG206" s="116"/>
      <c r="DH206" s="116"/>
      <c r="DI206" s="116"/>
      <c r="DJ206" s="27"/>
      <c r="DK206" s="106"/>
      <c r="DL206" s="27"/>
      <c r="DM206" s="27"/>
      <c r="DN206" s="27"/>
      <c r="DO206" s="27"/>
      <c r="DP206" s="115"/>
      <c r="DQ206" s="115"/>
      <c r="DR206" s="115"/>
      <c r="DS206" s="115"/>
      <c r="DT206" s="116"/>
      <c r="DU206" s="116"/>
      <c r="DV206" s="116"/>
      <c r="DW206" s="116"/>
      <c r="DX206" s="36"/>
      <c r="DY206" s="106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  <c r="IR206" s="53"/>
      <c r="IS206" s="53"/>
      <c r="IT206" s="53"/>
      <c r="IU206" s="53"/>
      <c r="IV206" s="53"/>
      <c r="IW206" s="53"/>
      <c r="IX206" s="53"/>
      <c r="IY206" s="53"/>
      <c r="IZ206" s="53"/>
      <c r="JA206" s="53"/>
      <c r="JB206" s="53"/>
      <c r="JC206" s="53"/>
      <c r="JD206" s="53"/>
      <c r="JE206" s="53"/>
      <c r="JF206" s="53"/>
      <c r="JG206" s="53"/>
      <c r="JH206" s="53"/>
      <c r="JI206" s="53"/>
      <c r="JJ206" s="53"/>
      <c r="JK206" s="53"/>
      <c r="JL206" s="53"/>
      <c r="JM206" s="53"/>
      <c r="JN206" s="53"/>
      <c r="JO206" s="53"/>
      <c r="JP206" s="53"/>
      <c r="JQ206" s="53"/>
      <c r="JR206" s="53"/>
      <c r="JS206" s="53"/>
      <c r="JT206" s="53"/>
      <c r="JU206" s="53"/>
      <c r="JV206" s="53"/>
      <c r="JW206" s="53"/>
      <c r="JX206" s="53"/>
      <c r="JY206" s="53"/>
      <c r="JZ206" s="53"/>
      <c r="KA206" s="53"/>
      <c r="KB206" s="53"/>
      <c r="KC206" s="53"/>
      <c r="KD206" s="53"/>
      <c r="KE206" s="53"/>
      <c r="KF206" s="53"/>
      <c r="KG206" s="53"/>
      <c r="KH206" s="53"/>
      <c r="KI206" s="53"/>
      <c r="KJ206" s="53"/>
      <c r="KK206" s="53"/>
      <c r="KL206" s="53"/>
      <c r="KM206" s="53"/>
      <c r="KN206" s="53"/>
      <c r="KO206" s="53"/>
      <c r="KP206" s="53"/>
      <c r="KQ206" s="53"/>
      <c r="KR206" s="53"/>
      <c r="KS206" s="53"/>
      <c r="KT206" s="53"/>
      <c r="KU206" s="53"/>
      <c r="KV206" s="53"/>
      <c r="KW206" s="53"/>
      <c r="KX206" s="53"/>
      <c r="KY206" s="53"/>
      <c r="KZ206" s="53"/>
      <c r="LA206" s="53"/>
      <c r="LB206" s="53"/>
      <c r="LC206" s="53"/>
      <c r="LD206" s="53"/>
      <c r="LE206" s="53"/>
      <c r="LF206" s="53"/>
      <c r="LG206" s="53"/>
      <c r="LH206" s="53"/>
      <c r="LI206" s="53"/>
      <c r="LJ206" s="53"/>
      <c r="LK206" s="53"/>
      <c r="LL206" s="53"/>
      <c r="LM206" s="53"/>
      <c r="LN206" s="53"/>
      <c r="LO206" s="53"/>
      <c r="LP206" s="53"/>
      <c r="LQ206" s="53"/>
      <c r="LR206" s="53"/>
      <c r="LS206" s="53"/>
      <c r="LT206" s="53"/>
      <c r="LU206" s="53"/>
      <c r="LV206" s="53"/>
      <c r="LW206" s="53"/>
      <c r="LX206" s="53"/>
      <c r="LY206" s="53"/>
      <c r="LZ206" s="53"/>
      <c r="MA206" s="53"/>
      <c r="MB206" s="53"/>
      <c r="MC206" s="53"/>
      <c r="MD206" s="53"/>
      <c r="ME206" s="53"/>
      <c r="MF206" s="53"/>
      <c r="MG206" s="53"/>
      <c r="MH206" s="53"/>
      <c r="MI206" s="53"/>
      <c r="MJ206" s="53"/>
      <c r="MK206" s="53"/>
      <c r="ML206" s="53"/>
      <c r="MM206" s="53"/>
      <c r="MN206" s="53"/>
      <c r="MO206" s="53"/>
      <c r="MP206" s="53"/>
      <c r="MQ206" s="53"/>
      <c r="MR206" s="53"/>
    </row>
    <row r="207" spans="1:356" s="2" customFormat="1">
      <c r="A207" s="16"/>
      <c r="B207" s="2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109"/>
      <c r="T207" s="109"/>
      <c r="U207" s="159">
        <v>3640</v>
      </c>
      <c r="V207" s="159">
        <v>4000</v>
      </c>
      <c r="W207" s="27"/>
      <c r="X207" s="27"/>
      <c r="Y207" s="110"/>
      <c r="Z207" s="169" t="s">
        <v>467</v>
      </c>
      <c r="AA207" s="12"/>
      <c r="AB207" s="12"/>
      <c r="AC207" s="159">
        <v>3499</v>
      </c>
      <c r="AD207" s="159">
        <v>4000</v>
      </c>
      <c r="AE207" s="157"/>
      <c r="AF207" s="169" t="str">
        <f>Z207</f>
        <v>15.12.2015 № 426</v>
      </c>
      <c r="AG207" s="12"/>
      <c r="AH207" s="12"/>
      <c r="AI207" s="12"/>
      <c r="AJ207" s="12"/>
      <c r="AK207" s="12"/>
      <c r="AL207" s="12"/>
      <c r="AM207" s="111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110"/>
      <c r="BA207" s="12"/>
      <c r="BB207" s="103"/>
      <c r="BC207" s="27"/>
      <c r="BD207" s="27"/>
      <c r="BE207" s="159">
        <v>3499</v>
      </c>
      <c r="BF207" s="159">
        <v>52.39</v>
      </c>
      <c r="BG207" s="163"/>
      <c r="BH207" s="163"/>
      <c r="BI207" s="163"/>
      <c r="BJ207" s="163"/>
      <c r="BK207" s="128"/>
      <c r="BL207" s="128"/>
      <c r="BM207" s="119"/>
      <c r="BN207" s="128"/>
      <c r="BO207" s="110"/>
      <c r="BP207" s="169" t="s">
        <v>467</v>
      </c>
      <c r="BQ207" s="159"/>
      <c r="BR207" s="159"/>
      <c r="BS207" s="159">
        <v>4000</v>
      </c>
      <c r="BT207" s="159">
        <v>55.8</v>
      </c>
      <c r="BU207" s="163"/>
      <c r="BV207" s="163"/>
      <c r="BW207" s="163"/>
      <c r="BX207" s="163"/>
      <c r="BY207" s="128"/>
      <c r="BZ207" s="128"/>
      <c r="CA207" s="128"/>
      <c r="CB207" s="128"/>
      <c r="CC207" s="110"/>
      <c r="CD207" s="168" t="s">
        <v>467</v>
      </c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110"/>
      <c r="CV207" s="169" t="s">
        <v>467</v>
      </c>
      <c r="CW207" s="103"/>
      <c r="CX207" s="27"/>
      <c r="CY207" s="27"/>
      <c r="CZ207" s="27"/>
      <c r="DA207" s="27"/>
      <c r="DB207" s="115"/>
      <c r="DC207" s="115"/>
      <c r="DD207" s="115"/>
      <c r="DE207" s="115"/>
      <c r="DF207" s="116"/>
      <c r="DG207" s="116"/>
      <c r="DH207" s="116"/>
      <c r="DI207" s="116"/>
      <c r="DJ207" s="27"/>
      <c r="DK207" s="106"/>
      <c r="DL207" s="27"/>
      <c r="DM207" s="27"/>
      <c r="DN207" s="27"/>
      <c r="DO207" s="27"/>
      <c r="DP207" s="115"/>
      <c r="DQ207" s="115"/>
      <c r="DR207" s="115"/>
      <c r="DS207" s="115"/>
      <c r="DT207" s="116"/>
      <c r="DU207" s="116"/>
      <c r="DV207" s="116"/>
      <c r="DW207" s="116"/>
      <c r="DX207" s="36"/>
      <c r="DY207" s="106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  <c r="IW207" s="53"/>
      <c r="IX207" s="53"/>
      <c r="IY207" s="53"/>
      <c r="IZ207" s="53"/>
      <c r="JA207" s="53"/>
      <c r="JB207" s="53"/>
      <c r="JC207" s="53"/>
      <c r="JD207" s="53"/>
      <c r="JE207" s="53"/>
      <c r="JF207" s="53"/>
      <c r="JG207" s="53"/>
      <c r="JH207" s="53"/>
      <c r="JI207" s="53"/>
      <c r="JJ207" s="53"/>
      <c r="JK207" s="53"/>
      <c r="JL207" s="53"/>
      <c r="JM207" s="53"/>
      <c r="JN207" s="53"/>
      <c r="JO207" s="53"/>
      <c r="JP207" s="53"/>
      <c r="JQ207" s="53"/>
      <c r="JR207" s="53"/>
      <c r="JS207" s="53"/>
      <c r="JT207" s="53"/>
      <c r="JU207" s="53"/>
      <c r="JV207" s="53"/>
      <c r="JW207" s="53"/>
      <c r="JX207" s="53"/>
      <c r="JY207" s="53"/>
      <c r="JZ207" s="53"/>
      <c r="KA207" s="53"/>
      <c r="KB207" s="53"/>
      <c r="KC207" s="53"/>
      <c r="KD207" s="53"/>
      <c r="KE207" s="53"/>
      <c r="KF207" s="53"/>
      <c r="KG207" s="53"/>
      <c r="KH207" s="53"/>
      <c r="KI207" s="53"/>
      <c r="KJ207" s="53"/>
      <c r="KK207" s="53"/>
      <c r="KL207" s="53"/>
      <c r="KM207" s="53"/>
      <c r="KN207" s="53"/>
      <c r="KO207" s="53"/>
      <c r="KP207" s="53"/>
      <c r="KQ207" s="53"/>
      <c r="KR207" s="53"/>
      <c r="KS207" s="53"/>
      <c r="KT207" s="53"/>
      <c r="KU207" s="53"/>
      <c r="KV207" s="53"/>
      <c r="KW207" s="53"/>
      <c r="KX207" s="53"/>
      <c r="KY207" s="53"/>
      <c r="KZ207" s="53"/>
      <c r="LA207" s="53"/>
      <c r="LB207" s="53"/>
      <c r="LC207" s="53"/>
      <c r="LD207" s="53"/>
      <c r="LE207" s="53"/>
      <c r="LF207" s="53"/>
      <c r="LG207" s="53"/>
      <c r="LH207" s="53"/>
      <c r="LI207" s="53"/>
      <c r="LJ207" s="53"/>
      <c r="LK207" s="53"/>
      <c r="LL207" s="53"/>
      <c r="LM207" s="53"/>
      <c r="LN207" s="53"/>
      <c r="LO207" s="53"/>
      <c r="LP207" s="53"/>
      <c r="LQ207" s="53"/>
      <c r="LR207" s="53"/>
      <c r="LS207" s="53"/>
      <c r="LT207" s="53"/>
      <c r="LU207" s="53"/>
      <c r="LV207" s="53"/>
      <c r="LW207" s="53"/>
      <c r="LX207" s="53"/>
      <c r="LY207" s="53"/>
      <c r="LZ207" s="53"/>
      <c r="MA207" s="53"/>
      <c r="MB207" s="53"/>
      <c r="MC207" s="53"/>
      <c r="MD207" s="53"/>
      <c r="ME207" s="53"/>
      <c r="MF207" s="53"/>
      <c r="MG207" s="53"/>
      <c r="MH207" s="53"/>
      <c r="MI207" s="53"/>
      <c r="MJ207" s="53"/>
      <c r="MK207" s="53"/>
      <c r="ML207" s="53"/>
      <c r="MM207" s="53"/>
      <c r="MN207" s="53"/>
      <c r="MO207" s="53"/>
      <c r="MP207" s="53"/>
      <c r="MQ207" s="53"/>
      <c r="MR207" s="53"/>
    </row>
    <row r="208" spans="1:356" s="2" customFormat="1" ht="45">
      <c r="A208" s="16" t="s">
        <v>10</v>
      </c>
      <c r="B208" s="24" t="s">
        <v>468</v>
      </c>
      <c r="C208" s="27">
        <v>7160.8</v>
      </c>
      <c r="D208" s="27">
        <v>7276.63</v>
      </c>
      <c r="E208" s="27">
        <f>D208</f>
        <v>7276.63</v>
      </c>
      <c r="F208" s="27">
        <v>8289.09</v>
      </c>
      <c r="G208" s="27">
        <v>8289.09</v>
      </c>
      <c r="H208" s="27">
        <v>7849.05</v>
      </c>
      <c r="I208" s="27" t="s">
        <v>146</v>
      </c>
      <c r="J208" s="27" t="s">
        <v>146</v>
      </c>
      <c r="K208" s="27">
        <v>8449.75</v>
      </c>
      <c r="L208" s="27">
        <f>D208*1.18</f>
        <v>8586.4233999999997</v>
      </c>
      <c r="M208" s="27">
        <f>E208*1.18</f>
        <v>8586.4233999999997</v>
      </c>
      <c r="N208" s="27">
        <f>F208*1.18</f>
        <v>9781.1261999999988</v>
      </c>
      <c r="O208" s="27">
        <f>G208*1.18</f>
        <v>9781.1261999999988</v>
      </c>
      <c r="P208" s="27">
        <v>9261.8700000000008</v>
      </c>
      <c r="Q208" s="27" t="s">
        <v>146</v>
      </c>
      <c r="R208" s="27" t="s">
        <v>146</v>
      </c>
      <c r="S208" s="109" t="s">
        <v>469</v>
      </c>
      <c r="T208" s="109"/>
      <c r="U208" s="27">
        <v>3640</v>
      </c>
      <c r="V208" s="27">
        <v>4000</v>
      </c>
      <c r="W208" s="27">
        <f>U208</f>
        <v>3640</v>
      </c>
      <c r="X208" s="27">
        <f>V208</f>
        <v>4000</v>
      </c>
      <c r="Y208" s="110" t="str">
        <f>S208</f>
        <v>30.11.2015 № 344</v>
      </c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11"/>
      <c r="AN208" s="27">
        <v>44.4</v>
      </c>
      <c r="AO208" s="27">
        <v>47.29</v>
      </c>
      <c r="AP208" s="27">
        <f>AO208</f>
        <v>47.29</v>
      </c>
      <c r="AQ208" s="27">
        <v>49.9</v>
      </c>
      <c r="AR208" s="27">
        <f>AQ208</f>
        <v>49.9</v>
      </c>
      <c r="AS208" s="27">
        <v>52.5</v>
      </c>
      <c r="AT208" s="27">
        <f t="shared" ref="AT208:AY208" si="100">AN208*1.18</f>
        <v>52.391999999999996</v>
      </c>
      <c r="AU208" s="27">
        <f t="shared" si="100"/>
        <v>55.802199999999999</v>
      </c>
      <c r="AV208" s="27">
        <f t="shared" si="100"/>
        <v>55.802199999999999</v>
      </c>
      <c r="AW208" s="27">
        <f t="shared" si="100"/>
        <v>58.881999999999998</v>
      </c>
      <c r="AX208" s="27">
        <f t="shared" si="100"/>
        <v>58.881999999999998</v>
      </c>
      <c r="AY208" s="27">
        <f t="shared" si="100"/>
        <v>61.949999999999996</v>
      </c>
      <c r="AZ208" s="110" t="str">
        <f>Y208</f>
        <v>30.11.2015 № 344</v>
      </c>
      <c r="BA208" s="12"/>
      <c r="BB208" s="103"/>
      <c r="BC208" s="27">
        <v>7160.8</v>
      </c>
      <c r="BD208" s="27">
        <v>44.4</v>
      </c>
      <c r="BE208" s="27">
        <v>3640</v>
      </c>
      <c r="BF208" s="27">
        <v>52.39</v>
      </c>
      <c r="BG208" s="115"/>
      <c r="BH208" s="115"/>
      <c r="BI208" s="115"/>
      <c r="BJ208" s="115"/>
      <c r="BK208" s="116"/>
      <c r="BL208" s="116"/>
      <c r="BM208" s="119">
        <v>4.9599999999999998E-2</v>
      </c>
      <c r="BN208" s="128">
        <v>225.94</v>
      </c>
      <c r="BO208" s="110" t="s">
        <v>469</v>
      </c>
      <c r="BP208" s="117" t="s">
        <v>470</v>
      </c>
      <c r="BQ208" s="27">
        <v>7276.63</v>
      </c>
      <c r="BR208" s="27">
        <v>47.29</v>
      </c>
      <c r="BS208" s="27">
        <v>4000</v>
      </c>
      <c r="BT208" s="27">
        <v>55.8</v>
      </c>
      <c r="BU208" s="115"/>
      <c r="BV208" s="115"/>
      <c r="BW208" s="115"/>
      <c r="BX208" s="115"/>
      <c r="BY208" s="116"/>
      <c r="BZ208" s="116"/>
      <c r="CA208" s="119">
        <v>4.9599999999999998E-2</v>
      </c>
      <c r="CB208" s="128">
        <v>254.2</v>
      </c>
      <c r="CC208" s="110" t="s">
        <v>469</v>
      </c>
      <c r="CD208" s="117" t="s">
        <v>470</v>
      </c>
      <c r="CE208" s="27">
        <f>BQ208</f>
        <v>7276.63</v>
      </c>
      <c r="CF208" s="27">
        <f>BR208</f>
        <v>47.29</v>
      </c>
      <c r="CG208" s="27" t="s">
        <v>146</v>
      </c>
      <c r="CH208" s="27">
        <f>BT208</f>
        <v>55.8</v>
      </c>
      <c r="CI208" s="27">
        <v>8289.09</v>
      </c>
      <c r="CJ208" s="27">
        <v>49.9</v>
      </c>
      <c r="CK208" s="27" t="s">
        <v>146</v>
      </c>
      <c r="CL208" s="27">
        <v>58.88</v>
      </c>
      <c r="CM208" s="27">
        <f>CI208</f>
        <v>8289.09</v>
      </c>
      <c r="CN208" s="27">
        <f t="shared" si="99"/>
        <v>49.9</v>
      </c>
      <c r="CO208" s="27" t="str">
        <f t="shared" si="99"/>
        <v>-</v>
      </c>
      <c r="CP208" s="27">
        <f t="shared" si="99"/>
        <v>58.88</v>
      </c>
      <c r="CQ208" s="27">
        <v>7849.05</v>
      </c>
      <c r="CR208" s="27">
        <v>52.5</v>
      </c>
      <c r="CS208" s="27" t="s">
        <v>146</v>
      </c>
      <c r="CT208" s="27">
        <v>61.95</v>
      </c>
      <c r="CU208" s="110" t="str">
        <f>AZ208</f>
        <v>30.11.2015 № 344</v>
      </c>
      <c r="CV208" s="12"/>
      <c r="CW208" s="103"/>
      <c r="CX208" s="27">
        <v>7160.8</v>
      </c>
      <c r="CY208" s="27">
        <v>44.4</v>
      </c>
      <c r="CZ208" s="27">
        <v>3640</v>
      </c>
      <c r="DA208" s="27">
        <v>52.39</v>
      </c>
      <c r="DB208" s="115"/>
      <c r="DC208" s="115"/>
      <c r="DD208" s="115"/>
      <c r="DE208" s="115"/>
      <c r="DF208" s="116"/>
      <c r="DG208" s="116"/>
      <c r="DH208" s="116"/>
      <c r="DI208" s="116"/>
      <c r="DJ208" s="27"/>
      <c r="DK208" s="106"/>
      <c r="DL208" s="27">
        <v>7276.63</v>
      </c>
      <c r="DM208" s="27">
        <v>47.29</v>
      </c>
      <c r="DN208" s="27">
        <v>4000</v>
      </c>
      <c r="DO208" s="27">
        <v>55.8</v>
      </c>
      <c r="DP208" s="115"/>
      <c r="DQ208" s="115"/>
      <c r="DR208" s="115"/>
      <c r="DS208" s="115"/>
      <c r="DT208" s="116"/>
      <c r="DU208" s="116"/>
      <c r="DV208" s="116"/>
      <c r="DW208" s="116"/>
      <c r="DX208" s="36" t="s">
        <v>471</v>
      </c>
      <c r="DY208" s="106"/>
      <c r="DZ208" s="53"/>
      <c r="EA208" s="53"/>
      <c r="EB208" s="53">
        <f>CX208*0.0703+CY208</f>
        <v>547.80424000000005</v>
      </c>
      <c r="EC208" s="53">
        <f>DL208*0.0703+DM208</f>
        <v>558.83708899999999</v>
      </c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  <c r="IU208" s="53"/>
      <c r="IV208" s="53"/>
      <c r="IW208" s="53"/>
      <c r="IX208" s="53"/>
      <c r="IY208" s="53"/>
      <c r="IZ208" s="53"/>
      <c r="JA208" s="53"/>
      <c r="JB208" s="53"/>
      <c r="JC208" s="53"/>
      <c r="JD208" s="53"/>
      <c r="JE208" s="53"/>
      <c r="JF208" s="53"/>
      <c r="JG208" s="53"/>
      <c r="JH208" s="53"/>
      <c r="JI208" s="53"/>
      <c r="JJ208" s="53"/>
      <c r="JK208" s="53"/>
      <c r="JL208" s="53"/>
      <c r="JM208" s="53"/>
      <c r="JN208" s="53"/>
      <c r="JO208" s="53"/>
      <c r="JP208" s="53"/>
      <c r="JQ208" s="53"/>
      <c r="JR208" s="53"/>
      <c r="JS208" s="53"/>
      <c r="JT208" s="53"/>
      <c r="JU208" s="53"/>
      <c r="JV208" s="53"/>
      <c r="JW208" s="53"/>
      <c r="JX208" s="53"/>
      <c r="JY208" s="53"/>
      <c r="JZ208" s="53"/>
      <c r="KA208" s="53"/>
      <c r="KB208" s="53"/>
      <c r="KC208" s="53"/>
      <c r="KD208" s="53"/>
      <c r="KE208" s="53"/>
      <c r="KF208" s="53"/>
      <c r="KG208" s="53"/>
      <c r="KH208" s="53"/>
      <c r="KI208" s="53"/>
      <c r="KJ208" s="53"/>
      <c r="KK208" s="53"/>
      <c r="KL208" s="53"/>
      <c r="KM208" s="53"/>
      <c r="KN208" s="53"/>
      <c r="KO208" s="53"/>
      <c r="KP208" s="53"/>
      <c r="KQ208" s="53"/>
      <c r="KR208" s="53"/>
      <c r="KS208" s="53"/>
      <c r="KT208" s="53"/>
      <c r="KU208" s="53"/>
      <c r="KV208" s="53"/>
      <c r="KW208" s="53"/>
      <c r="KX208" s="53"/>
      <c r="KY208" s="53"/>
      <c r="KZ208" s="53"/>
      <c r="LA208" s="53"/>
      <c r="LB208" s="53"/>
      <c r="LC208" s="53"/>
      <c r="LD208" s="53"/>
      <c r="LE208" s="53"/>
      <c r="LF208" s="53"/>
      <c r="LG208" s="53"/>
      <c r="LH208" s="53"/>
      <c r="LI208" s="53"/>
      <c r="LJ208" s="53"/>
      <c r="LK208" s="53"/>
      <c r="LL208" s="53"/>
      <c r="LM208" s="53"/>
      <c r="LN208" s="53"/>
      <c r="LO208" s="53"/>
      <c r="LP208" s="53"/>
      <c r="LQ208" s="53"/>
      <c r="LR208" s="53"/>
      <c r="LS208" s="53"/>
      <c r="LT208" s="53"/>
      <c r="LU208" s="53"/>
      <c r="LV208" s="53"/>
      <c r="LW208" s="53"/>
      <c r="LX208" s="53"/>
      <c r="LY208" s="53"/>
      <c r="LZ208" s="53"/>
      <c r="MA208" s="53"/>
      <c r="MB208" s="53"/>
      <c r="MC208" s="53"/>
      <c r="MD208" s="53"/>
      <c r="ME208" s="53"/>
      <c r="MF208" s="53"/>
      <c r="MG208" s="53"/>
      <c r="MH208" s="53"/>
      <c r="MI208" s="53"/>
      <c r="MJ208" s="53"/>
      <c r="MK208" s="53"/>
      <c r="ML208" s="53"/>
      <c r="MM208" s="53"/>
      <c r="MN208" s="53"/>
      <c r="MO208" s="53"/>
      <c r="MP208" s="53"/>
      <c r="MQ208" s="53"/>
      <c r="MR208" s="53"/>
    </row>
    <row r="209" spans="1:356" s="2" customFormat="1" ht="60">
      <c r="A209" s="16"/>
      <c r="B209" s="2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109"/>
      <c r="T209" s="109"/>
      <c r="U209" s="159">
        <v>3640</v>
      </c>
      <c r="V209" s="159">
        <v>4000</v>
      </c>
      <c r="W209" s="27"/>
      <c r="X209" s="27"/>
      <c r="Y209" s="110"/>
      <c r="Z209" s="169" t="s">
        <v>472</v>
      </c>
      <c r="AA209" s="12"/>
      <c r="AB209" s="12"/>
      <c r="AC209" s="159">
        <v>3499</v>
      </c>
      <c r="AD209" s="159">
        <v>4000</v>
      </c>
      <c r="AE209" s="157"/>
      <c r="AF209" s="169" t="str">
        <f>Z209</f>
        <v>15.12.2015 № 428</v>
      </c>
      <c r="AG209" s="12"/>
      <c r="AH209" s="12"/>
      <c r="AI209" s="159">
        <v>3359</v>
      </c>
      <c r="AJ209" s="159">
        <v>4000</v>
      </c>
      <c r="AK209" s="110"/>
      <c r="AL209" s="145" t="str">
        <f>AF209</f>
        <v>15.12.2015 № 428</v>
      </c>
      <c r="AM209" s="111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110"/>
      <c r="BA209" s="12"/>
      <c r="BB209" s="103"/>
      <c r="BC209" s="27"/>
      <c r="BD209" s="27"/>
      <c r="BE209" s="159">
        <v>3499</v>
      </c>
      <c r="BF209" s="159">
        <v>52.39</v>
      </c>
      <c r="BG209" s="163"/>
      <c r="BH209" s="163"/>
      <c r="BI209" s="163"/>
      <c r="BJ209" s="163"/>
      <c r="BK209" s="128"/>
      <c r="BL209" s="128"/>
      <c r="BM209" s="128"/>
      <c r="BN209" s="128"/>
      <c r="BO209" s="110"/>
      <c r="BP209" s="169" t="s">
        <v>472</v>
      </c>
      <c r="BQ209" s="159"/>
      <c r="BR209" s="159"/>
      <c r="BS209" s="159">
        <v>4000</v>
      </c>
      <c r="BT209" s="159">
        <v>55.8</v>
      </c>
      <c r="BU209" s="163"/>
      <c r="BV209" s="163"/>
      <c r="BW209" s="163"/>
      <c r="BX209" s="163"/>
      <c r="BY209" s="128"/>
      <c r="BZ209" s="128"/>
      <c r="CA209" s="128"/>
      <c r="CB209" s="128"/>
      <c r="CC209" s="110"/>
      <c r="CD209" s="168" t="s">
        <v>472</v>
      </c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110"/>
      <c r="CV209" s="169" t="s">
        <v>472</v>
      </c>
      <c r="CW209" s="103"/>
      <c r="CX209" s="27">
        <v>7160.8</v>
      </c>
      <c r="CY209" s="27">
        <v>44.4</v>
      </c>
      <c r="CZ209" s="159">
        <v>3359</v>
      </c>
      <c r="DA209" s="159">
        <v>52.39</v>
      </c>
      <c r="DB209" s="163"/>
      <c r="DC209" s="163"/>
      <c r="DD209" s="113">
        <v>5.9499999999999997E-2</v>
      </c>
      <c r="DE209" s="163">
        <v>252.25</v>
      </c>
      <c r="DF209" s="119">
        <v>7.0300000000000001E-2</v>
      </c>
      <c r="DG209" s="128">
        <v>288.52999999999997</v>
      </c>
      <c r="DH209" s="119">
        <v>6.4899999999999999E-2</v>
      </c>
      <c r="DI209" s="128">
        <v>270.39</v>
      </c>
      <c r="DJ209" s="251"/>
      <c r="DK209" s="168" t="s">
        <v>473</v>
      </c>
      <c r="DL209" s="27"/>
      <c r="DM209" s="27"/>
      <c r="DN209" s="27"/>
      <c r="DO209" s="27"/>
      <c r="DP209" s="115"/>
      <c r="DQ209" s="115"/>
      <c r="DR209" s="113">
        <v>5.9499999999999997E-2</v>
      </c>
      <c r="DS209" s="163">
        <v>293.8</v>
      </c>
      <c r="DT209" s="119">
        <v>7.0300000000000001E-2</v>
      </c>
      <c r="DU209" s="128">
        <v>337</v>
      </c>
      <c r="DV209" s="119">
        <v>6.4899999999999999E-2</v>
      </c>
      <c r="DW209" s="128">
        <v>315.39999999999998</v>
      </c>
      <c r="DX209" s="242"/>
      <c r="DY209" s="168" t="s">
        <v>473</v>
      </c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  <c r="IW209" s="53"/>
      <c r="IX209" s="53"/>
      <c r="IY209" s="53"/>
      <c r="IZ209" s="53"/>
      <c r="JA209" s="53"/>
      <c r="JB209" s="53"/>
      <c r="JC209" s="53"/>
      <c r="JD209" s="53"/>
      <c r="JE209" s="53"/>
      <c r="JF209" s="53"/>
      <c r="JG209" s="53"/>
      <c r="JH209" s="53"/>
      <c r="JI209" s="53"/>
      <c r="JJ209" s="53"/>
      <c r="JK209" s="53"/>
      <c r="JL209" s="53"/>
      <c r="JM209" s="53"/>
      <c r="JN209" s="53"/>
      <c r="JO209" s="53"/>
      <c r="JP209" s="53"/>
      <c r="JQ209" s="53"/>
      <c r="JR209" s="53"/>
      <c r="JS209" s="53"/>
      <c r="JT209" s="53"/>
      <c r="JU209" s="53"/>
      <c r="JV209" s="53"/>
      <c r="JW209" s="53"/>
      <c r="JX209" s="53"/>
      <c r="JY209" s="53"/>
      <c r="JZ209" s="53"/>
      <c r="KA209" s="53"/>
      <c r="KB209" s="53"/>
      <c r="KC209" s="53"/>
      <c r="KD209" s="53"/>
      <c r="KE209" s="53"/>
      <c r="KF209" s="53"/>
      <c r="KG209" s="53"/>
      <c r="KH209" s="53"/>
      <c r="KI209" s="53"/>
      <c r="KJ209" s="53"/>
      <c r="KK209" s="53"/>
      <c r="KL209" s="53"/>
      <c r="KM209" s="53"/>
      <c r="KN209" s="53"/>
      <c r="KO209" s="53"/>
      <c r="KP209" s="53"/>
      <c r="KQ209" s="53"/>
      <c r="KR209" s="53"/>
      <c r="KS209" s="53"/>
      <c r="KT209" s="53"/>
      <c r="KU209" s="53"/>
      <c r="KV209" s="53"/>
      <c r="KW209" s="53"/>
      <c r="KX209" s="53"/>
      <c r="KY209" s="53"/>
      <c r="KZ209" s="53"/>
      <c r="LA209" s="53"/>
      <c r="LB209" s="53"/>
      <c r="LC209" s="53"/>
      <c r="LD209" s="53"/>
      <c r="LE209" s="53"/>
      <c r="LF209" s="53"/>
      <c r="LG209" s="53"/>
      <c r="LH209" s="53"/>
      <c r="LI209" s="53"/>
      <c r="LJ209" s="53"/>
      <c r="LK209" s="53"/>
      <c r="LL209" s="53"/>
      <c r="LM209" s="53"/>
      <c r="LN209" s="53"/>
      <c r="LO209" s="53"/>
      <c r="LP209" s="53"/>
      <c r="LQ209" s="53"/>
      <c r="LR209" s="53"/>
      <c r="LS209" s="53"/>
      <c r="LT209" s="53"/>
      <c r="LU209" s="53"/>
      <c r="LV209" s="53"/>
      <c r="LW209" s="53"/>
      <c r="LX209" s="53"/>
      <c r="LY209" s="53"/>
      <c r="LZ209" s="53"/>
      <c r="MA209" s="53"/>
      <c r="MB209" s="53"/>
      <c r="MC209" s="53"/>
      <c r="MD209" s="53"/>
      <c r="ME209" s="53"/>
      <c r="MF209" s="53"/>
      <c r="MG209" s="53"/>
      <c r="MH209" s="53"/>
      <c r="MI209" s="53"/>
      <c r="MJ209" s="53"/>
      <c r="MK209" s="53"/>
      <c r="ML209" s="53"/>
      <c r="MM209" s="53"/>
      <c r="MN209" s="53"/>
      <c r="MO209" s="53"/>
      <c r="MP209" s="53"/>
      <c r="MQ209" s="53"/>
      <c r="MR209" s="53"/>
    </row>
    <row r="210" spans="1:356" s="2" customFormat="1" ht="45">
      <c r="A210" s="16" t="s">
        <v>27</v>
      </c>
      <c r="B210" s="24" t="s">
        <v>83</v>
      </c>
      <c r="C210" s="27">
        <v>13016.79</v>
      </c>
      <c r="D210" s="27">
        <v>13391.88</v>
      </c>
      <c r="E210" s="27" t="s">
        <v>146</v>
      </c>
      <c r="F210" s="27" t="s">
        <v>146</v>
      </c>
      <c r="G210" s="27" t="s">
        <v>146</v>
      </c>
      <c r="H210" s="27" t="s">
        <v>146</v>
      </c>
      <c r="I210" s="27" t="s">
        <v>146</v>
      </c>
      <c r="J210" s="27" t="s">
        <v>146</v>
      </c>
      <c r="K210" s="27">
        <f>C210</f>
        <v>13016.79</v>
      </c>
      <c r="L210" s="27">
        <f t="shared" ref="L210:R213" si="101">D210</f>
        <v>13391.88</v>
      </c>
      <c r="M210" s="27" t="str">
        <f t="shared" si="101"/>
        <v>-</v>
      </c>
      <c r="N210" s="27" t="str">
        <f t="shared" si="101"/>
        <v>-</v>
      </c>
      <c r="O210" s="27" t="str">
        <f t="shared" si="101"/>
        <v>-</v>
      </c>
      <c r="P210" s="27" t="str">
        <f t="shared" si="101"/>
        <v>-</v>
      </c>
      <c r="Q210" s="27" t="str">
        <f t="shared" si="101"/>
        <v>-</v>
      </c>
      <c r="R210" s="27" t="str">
        <f t="shared" si="101"/>
        <v>-</v>
      </c>
      <c r="S210" s="109" t="s">
        <v>474</v>
      </c>
      <c r="T210" s="109"/>
      <c r="U210" s="27">
        <v>3640</v>
      </c>
      <c r="V210" s="27">
        <v>4000</v>
      </c>
      <c r="W210" s="998" t="s">
        <v>475</v>
      </c>
      <c r="X210" s="999"/>
      <c r="Y210" s="110" t="str">
        <f>S210</f>
        <v>15.12.2015 № 421</v>
      </c>
      <c r="Z210" s="12"/>
      <c r="AA210" s="16" t="s">
        <v>146</v>
      </c>
      <c r="AB210" s="16" t="s">
        <v>146</v>
      </c>
      <c r="AC210" s="27">
        <v>3499</v>
      </c>
      <c r="AD210" s="27">
        <v>4000</v>
      </c>
      <c r="AE210" s="110" t="str">
        <f>Y210</f>
        <v>15.12.2015 № 421</v>
      </c>
      <c r="AF210" s="12"/>
      <c r="AG210" s="16" t="s">
        <v>146</v>
      </c>
      <c r="AH210" s="16" t="s">
        <v>146</v>
      </c>
      <c r="AI210" s="27">
        <v>3359</v>
      </c>
      <c r="AJ210" s="27">
        <v>4000</v>
      </c>
      <c r="AK210" s="110" t="str">
        <f>AE210</f>
        <v>15.12.2015 № 421</v>
      </c>
      <c r="AL210" s="12"/>
      <c r="AM210" s="111"/>
      <c r="AN210" s="27">
        <v>52.39</v>
      </c>
      <c r="AO210" s="27">
        <v>55.8</v>
      </c>
      <c r="AP210" s="27" t="s">
        <v>146</v>
      </c>
      <c r="AQ210" s="27" t="s">
        <v>146</v>
      </c>
      <c r="AR210" s="27" t="s">
        <v>146</v>
      </c>
      <c r="AS210" s="27" t="s">
        <v>146</v>
      </c>
      <c r="AT210" s="27">
        <v>52.39</v>
      </c>
      <c r="AU210" s="16">
        <v>55.8</v>
      </c>
      <c r="AV210" s="27" t="s">
        <v>146</v>
      </c>
      <c r="AW210" s="27" t="s">
        <v>146</v>
      </c>
      <c r="AX210" s="27" t="s">
        <v>146</v>
      </c>
      <c r="AY210" s="27" t="s">
        <v>146</v>
      </c>
      <c r="AZ210" s="110" t="str">
        <f>Y210</f>
        <v>15.12.2015 № 421</v>
      </c>
      <c r="BA210" s="12"/>
      <c r="BB210" s="103"/>
      <c r="BC210" s="27">
        <v>13016.79</v>
      </c>
      <c r="BD210" s="27">
        <v>52.39</v>
      </c>
      <c r="BE210" s="27">
        <v>3499</v>
      </c>
      <c r="BF210" s="27">
        <v>52.39</v>
      </c>
      <c r="BG210" s="115"/>
      <c r="BH210" s="115"/>
      <c r="BI210" s="115"/>
      <c r="BJ210" s="115"/>
      <c r="BK210" s="116"/>
      <c r="BL210" s="116"/>
      <c r="BM210" s="119">
        <v>4.8899999999999999E-2</v>
      </c>
      <c r="BN210" s="128">
        <v>223.49</v>
      </c>
      <c r="BO210" s="110" t="s">
        <v>474</v>
      </c>
      <c r="BP210" s="117" t="s">
        <v>476</v>
      </c>
      <c r="BQ210" s="27">
        <v>13391.88</v>
      </c>
      <c r="BR210" s="27">
        <v>55.8</v>
      </c>
      <c r="BS210" s="27">
        <v>4000</v>
      </c>
      <c r="BT210" s="27">
        <v>55.8</v>
      </c>
      <c r="BU210" s="115"/>
      <c r="BV210" s="115"/>
      <c r="BW210" s="115"/>
      <c r="BX210" s="115"/>
      <c r="BY210" s="116"/>
      <c r="BZ210" s="116"/>
      <c r="CA210" s="119">
        <v>4.8899999999999999E-2</v>
      </c>
      <c r="CB210" s="128">
        <v>251.4</v>
      </c>
      <c r="CC210" s="110" t="s">
        <v>474</v>
      </c>
      <c r="CD210" s="117" t="s">
        <v>476</v>
      </c>
      <c r="CE210" s="27" t="s">
        <v>146</v>
      </c>
      <c r="CF210" s="27" t="s">
        <v>146</v>
      </c>
      <c r="CG210" s="27" t="s">
        <v>146</v>
      </c>
      <c r="CH210" s="27" t="s">
        <v>146</v>
      </c>
      <c r="CI210" s="27" t="s">
        <v>146</v>
      </c>
      <c r="CJ210" s="27" t="s">
        <v>146</v>
      </c>
      <c r="CK210" s="27" t="s">
        <v>146</v>
      </c>
      <c r="CL210" s="27" t="s">
        <v>146</v>
      </c>
      <c r="CM210" s="27" t="s">
        <v>146</v>
      </c>
      <c r="CN210" s="27" t="s">
        <v>146</v>
      </c>
      <c r="CO210" s="27" t="s">
        <v>146</v>
      </c>
      <c r="CP210" s="27" t="s">
        <v>146</v>
      </c>
      <c r="CQ210" s="27" t="s">
        <v>146</v>
      </c>
      <c r="CR210" s="27" t="s">
        <v>146</v>
      </c>
      <c r="CS210" s="27" t="s">
        <v>146</v>
      </c>
      <c r="CT210" s="27" t="s">
        <v>146</v>
      </c>
      <c r="CU210" s="110" t="str">
        <f>AZ210</f>
        <v>15.12.2015 № 421</v>
      </c>
      <c r="CV210" s="12"/>
      <c r="CW210" s="103"/>
      <c r="CX210" s="27">
        <v>13016.79</v>
      </c>
      <c r="CY210" s="27">
        <v>52.39</v>
      </c>
      <c r="CZ210" s="27">
        <v>3359</v>
      </c>
      <c r="DA210" s="27">
        <v>52.39</v>
      </c>
      <c r="DB210" s="115"/>
      <c r="DC210" s="115"/>
      <c r="DD210" s="113"/>
      <c r="DE210" s="163"/>
      <c r="DF210" s="119"/>
      <c r="DG210" s="128"/>
      <c r="DH210" s="119">
        <v>6.1899999999999997E-2</v>
      </c>
      <c r="DI210" s="128">
        <v>260.13</v>
      </c>
      <c r="DJ210" s="245"/>
      <c r="DK210" s="267" t="s">
        <v>477</v>
      </c>
      <c r="DL210" s="27">
        <v>13391.88</v>
      </c>
      <c r="DM210" s="27">
        <v>55.8</v>
      </c>
      <c r="DN210" s="27">
        <v>4000</v>
      </c>
      <c r="DO210" s="27">
        <v>55.8</v>
      </c>
      <c r="DP210" s="115"/>
      <c r="DQ210" s="115"/>
      <c r="DR210" s="113"/>
      <c r="DS210" s="163"/>
      <c r="DT210" s="119"/>
      <c r="DU210" s="128"/>
      <c r="DV210" s="119">
        <v>6.1899999999999997E-2</v>
      </c>
      <c r="DW210" s="128">
        <v>303.39999999999998</v>
      </c>
      <c r="DX210" s="268" t="s">
        <v>478</v>
      </c>
      <c r="DY210" s="267" t="s">
        <v>477</v>
      </c>
      <c r="DZ210" s="53"/>
      <c r="EA210" s="53"/>
      <c r="EB210" s="53">
        <f>CX210*0.0619+CY210</f>
        <v>858.12930099999994</v>
      </c>
      <c r="EC210" s="53">
        <f>DL210*0.0619+DM210</f>
        <v>884.7573719999998</v>
      </c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  <c r="IW210" s="53"/>
      <c r="IX210" s="53"/>
      <c r="IY210" s="53"/>
      <c r="IZ210" s="53"/>
      <c r="JA210" s="53"/>
      <c r="JB210" s="53"/>
      <c r="JC210" s="53"/>
      <c r="JD210" s="53"/>
      <c r="JE210" s="53"/>
      <c r="JF210" s="53"/>
      <c r="JG210" s="53"/>
      <c r="JH210" s="53"/>
      <c r="JI210" s="53"/>
      <c r="JJ210" s="53"/>
      <c r="JK210" s="53"/>
      <c r="JL210" s="53"/>
      <c r="JM210" s="53"/>
      <c r="JN210" s="53"/>
      <c r="JO210" s="53"/>
      <c r="JP210" s="53"/>
      <c r="JQ210" s="53"/>
      <c r="JR210" s="53"/>
      <c r="JS210" s="53"/>
      <c r="JT210" s="53"/>
      <c r="JU210" s="53"/>
      <c r="JV210" s="53"/>
      <c r="JW210" s="53"/>
      <c r="JX210" s="53"/>
      <c r="JY210" s="53"/>
      <c r="JZ210" s="53"/>
      <c r="KA210" s="53"/>
      <c r="KB210" s="53"/>
      <c r="KC210" s="53"/>
      <c r="KD210" s="53"/>
      <c r="KE210" s="53"/>
      <c r="KF210" s="53"/>
      <c r="KG210" s="53"/>
      <c r="KH210" s="53"/>
      <c r="KI210" s="53"/>
      <c r="KJ210" s="53"/>
      <c r="KK210" s="53"/>
      <c r="KL210" s="53"/>
      <c r="KM210" s="53"/>
      <c r="KN210" s="53"/>
      <c r="KO210" s="53"/>
      <c r="KP210" s="53"/>
      <c r="KQ210" s="53"/>
      <c r="KR210" s="53"/>
      <c r="KS210" s="53"/>
      <c r="KT210" s="53"/>
      <c r="KU210" s="53"/>
      <c r="KV210" s="53"/>
      <c r="KW210" s="53"/>
      <c r="KX210" s="53"/>
      <c r="KY210" s="53"/>
      <c r="KZ210" s="53"/>
      <c r="LA210" s="53"/>
      <c r="LB210" s="53"/>
      <c r="LC210" s="53"/>
      <c r="LD210" s="53"/>
      <c r="LE210" s="53"/>
      <c r="LF210" s="53"/>
      <c r="LG210" s="53"/>
      <c r="LH210" s="53"/>
      <c r="LI210" s="53"/>
      <c r="LJ210" s="53"/>
      <c r="LK210" s="53"/>
      <c r="LL210" s="53"/>
      <c r="LM210" s="53"/>
      <c r="LN210" s="53"/>
      <c r="LO210" s="53"/>
      <c r="LP210" s="53"/>
      <c r="LQ210" s="53"/>
      <c r="LR210" s="53"/>
      <c r="LS210" s="53"/>
      <c r="LT210" s="53"/>
      <c r="LU210" s="53"/>
      <c r="LV210" s="53"/>
      <c r="LW210" s="53"/>
      <c r="LX210" s="53"/>
      <c r="LY210" s="53"/>
      <c r="LZ210" s="53"/>
      <c r="MA210" s="53"/>
      <c r="MB210" s="53"/>
      <c r="MC210" s="53"/>
      <c r="MD210" s="53"/>
      <c r="ME210" s="53"/>
      <c r="MF210" s="53"/>
      <c r="MG210" s="53"/>
      <c r="MH210" s="53"/>
      <c r="MI210" s="53"/>
      <c r="MJ210" s="53"/>
      <c r="MK210" s="53"/>
      <c r="ML210" s="53"/>
      <c r="MM210" s="53"/>
      <c r="MN210" s="53"/>
      <c r="MO210" s="53"/>
      <c r="MP210" s="53"/>
      <c r="MQ210" s="53"/>
      <c r="MR210" s="53"/>
    </row>
    <row r="211" spans="1:356" s="2" customFormat="1" ht="45">
      <c r="A211" s="16" t="s">
        <v>33</v>
      </c>
      <c r="B211" s="24" t="s">
        <v>85</v>
      </c>
      <c r="C211" s="27">
        <v>11463.52</v>
      </c>
      <c r="D211" s="27">
        <v>12355.78</v>
      </c>
      <c r="E211" s="27">
        <f>D211</f>
        <v>12355.78</v>
      </c>
      <c r="F211" s="27">
        <v>12645.67</v>
      </c>
      <c r="G211" s="27">
        <f>F211</f>
        <v>12645.67</v>
      </c>
      <c r="H211" s="27">
        <v>14101.28</v>
      </c>
      <c r="I211" s="27" t="s">
        <v>146</v>
      </c>
      <c r="J211" s="27" t="s">
        <v>146</v>
      </c>
      <c r="K211" s="27">
        <f>C211</f>
        <v>11463.52</v>
      </c>
      <c r="L211" s="27">
        <f t="shared" si="101"/>
        <v>12355.78</v>
      </c>
      <c r="M211" s="27">
        <f t="shared" si="101"/>
        <v>12355.78</v>
      </c>
      <c r="N211" s="27">
        <f t="shared" si="101"/>
        <v>12645.67</v>
      </c>
      <c r="O211" s="27">
        <f t="shared" si="101"/>
        <v>12645.67</v>
      </c>
      <c r="P211" s="27">
        <f t="shared" si="101"/>
        <v>14101.28</v>
      </c>
      <c r="Q211" s="27" t="str">
        <f t="shared" si="101"/>
        <v>-</v>
      </c>
      <c r="R211" s="27" t="str">
        <f t="shared" si="101"/>
        <v>-</v>
      </c>
      <c r="S211" s="109" t="s">
        <v>479</v>
      </c>
      <c r="T211" s="109"/>
      <c r="U211" s="27">
        <v>3640</v>
      </c>
      <c r="V211" s="27">
        <v>4000</v>
      </c>
      <c r="W211" s="27">
        <f>U211</f>
        <v>3640</v>
      </c>
      <c r="X211" s="27">
        <f>V211</f>
        <v>4000</v>
      </c>
      <c r="Y211" s="110" t="str">
        <f>S211</f>
        <v>30.11.2015 № 343</v>
      </c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11"/>
      <c r="AN211" s="27">
        <v>52.39</v>
      </c>
      <c r="AO211" s="27">
        <v>55.8</v>
      </c>
      <c r="AP211" s="27">
        <f>AO211</f>
        <v>55.8</v>
      </c>
      <c r="AQ211" s="27">
        <v>58.88</v>
      </c>
      <c r="AR211" s="27">
        <f>AQ211</f>
        <v>58.88</v>
      </c>
      <c r="AS211" s="27">
        <v>61.95</v>
      </c>
      <c r="AT211" s="27">
        <f t="shared" ref="AT211:AY211" si="102">AN211</f>
        <v>52.39</v>
      </c>
      <c r="AU211" s="27">
        <f t="shared" si="102"/>
        <v>55.8</v>
      </c>
      <c r="AV211" s="27">
        <f t="shared" si="102"/>
        <v>55.8</v>
      </c>
      <c r="AW211" s="27">
        <f t="shared" si="102"/>
        <v>58.88</v>
      </c>
      <c r="AX211" s="27">
        <f t="shared" si="102"/>
        <v>58.88</v>
      </c>
      <c r="AY211" s="27">
        <f t="shared" si="102"/>
        <v>61.95</v>
      </c>
      <c r="AZ211" s="110" t="str">
        <f>Y211</f>
        <v>30.11.2015 № 343</v>
      </c>
      <c r="BA211" s="12"/>
      <c r="BB211" s="103"/>
      <c r="BC211" s="27">
        <v>11463.52</v>
      </c>
      <c r="BD211" s="27">
        <v>52.39</v>
      </c>
      <c r="BE211" s="27">
        <v>3640</v>
      </c>
      <c r="BF211" s="27">
        <v>52.39</v>
      </c>
      <c r="BG211" s="115"/>
      <c r="BH211" s="115"/>
      <c r="BI211" s="115"/>
      <c r="BJ211" s="115"/>
      <c r="BK211" s="116"/>
      <c r="BL211" s="116"/>
      <c r="BM211" s="119">
        <v>4.8899999999999999E-2</v>
      </c>
      <c r="BN211" s="128">
        <f>BN210</f>
        <v>223.49</v>
      </c>
      <c r="BO211" s="110" t="s">
        <v>479</v>
      </c>
      <c r="BP211" s="117" t="s">
        <v>480</v>
      </c>
      <c r="BQ211" s="27">
        <v>12355.78</v>
      </c>
      <c r="BR211" s="27">
        <v>55.8</v>
      </c>
      <c r="BS211" s="27">
        <v>4000</v>
      </c>
      <c r="BT211" s="27">
        <v>55.8</v>
      </c>
      <c r="BU211" s="115"/>
      <c r="BV211" s="115"/>
      <c r="BW211" s="115"/>
      <c r="BX211" s="115"/>
      <c r="BY211" s="116"/>
      <c r="BZ211" s="116"/>
      <c r="CA211" s="119">
        <v>4.8899999999999999E-2</v>
      </c>
      <c r="CB211" s="128">
        <f>CB210</f>
        <v>251.4</v>
      </c>
      <c r="CC211" s="110" t="s">
        <v>479</v>
      </c>
      <c r="CD211" s="117" t="s">
        <v>480</v>
      </c>
      <c r="CE211" s="27">
        <f>BQ211</f>
        <v>12355.78</v>
      </c>
      <c r="CF211" s="27">
        <f>BR211</f>
        <v>55.8</v>
      </c>
      <c r="CG211" s="27" t="s">
        <v>146</v>
      </c>
      <c r="CH211" s="27">
        <f>BT211</f>
        <v>55.8</v>
      </c>
      <c r="CI211" s="27">
        <v>12645.67</v>
      </c>
      <c r="CJ211" s="27">
        <v>58.88</v>
      </c>
      <c r="CK211" s="27" t="s">
        <v>146</v>
      </c>
      <c r="CL211" s="27">
        <v>58.88</v>
      </c>
      <c r="CM211" s="27">
        <f>CI211</f>
        <v>12645.67</v>
      </c>
      <c r="CN211" s="27">
        <f>CJ211</f>
        <v>58.88</v>
      </c>
      <c r="CO211" s="27" t="str">
        <f>CK211</f>
        <v>-</v>
      </c>
      <c r="CP211" s="27">
        <f>CL211</f>
        <v>58.88</v>
      </c>
      <c r="CQ211" s="27">
        <v>14101.28</v>
      </c>
      <c r="CR211" s="27">
        <v>61.95</v>
      </c>
      <c r="CS211" s="27" t="s">
        <v>146</v>
      </c>
      <c r="CT211" s="27">
        <v>61.95</v>
      </c>
      <c r="CU211" s="110" t="str">
        <f>AZ211</f>
        <v>30.11.2015 № 343</v>
      </c>
      <c r="CV211" s="12"/>
      <c r="CW211" s="103"/>
      <c r="CX211" s="27"/>
      <c r="CY211" s="27"/>
      <c r="CZ211" s="27"/>
      <c r="DA211" s="27"/>
      <c r="DB211" s="115"/>
      <c r="DC211" s="115"/>
      <c r="DD211" s="115"/>
      <c r="DE211" s="115"/>
      <c r="DF211" s="116"/>
      <c r="DG211" s="116"/>
      <c r="DH211" s="116"/>
      <c r="DI211" s="116"/>
      <c r="DJ211" s="27"/>
      <c r="DK211" s="118"/>
      <c r="DL211" s="27"/>
      <c r="DM211" s="27"/>
      <c r="DN211" s="27"/>
      <c r="DO211" s="27"/>
      <c r="DP211" s="115"/>
      <c r="DQ211" s="115"/>
      <c r="DR211" s="115"/>
      <c r="DS211" s="115"/>
      <c r="DT211" s="116"/>
      <c r="DU211" s="116"/>
      <c r="DV211" s="116"/>
      <c r="DW211" s="116"/>
      <c r="DX211" s="36"/>
      <c r="DY211" s="106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  <c r="IK211" s="53"/>
      <c r="IL211" s="53"/>
      <c r="IM211" s="53"/>
      <c r="IN211" s="53"/>
      <c r="IO211" s="53"/>
      <c r="IP211" s="53"/>
      <c r="IQ211" s="53"/>
      <c r="IR211" s="53"/>
      <c r="IS211" s="53"/>
      <c r="IT211" s="53"/>
      <c r="IU211" s="53"/>
      <c r="IV211" s="53"/>
      <c r="IW211" s="53"/>
      <c r="IX211" s="53"/>
      <c r="IY211" s="53"/>
      <c r="IZ211" s="53"/>
      <c r="JA211" s="53"/>
      <c r="JB211" s="53"/>
      <c r="JC211" s="53"/>
      <c r="JD211" s="53"/>
      <c r="JE211" s="53"/>
      <c r="JF211" s="53"/>
      <c r="JG211" s="53"/>
      <c r="JH211" s="53"/>
      <c r="JI211" s="53"/>
      <c r="JJ211" s="53"/>
      <c r="JK211" s="53"/>
      <c r="JL211" s="53"/>
      <c r="JM211" s="53"/>
      <c r="JN211" s="53"/>
      <c r="JO211" s="53"/>
      <c r="JP211" s="53"/>
      <c r="JQ211" s="53"/>
      <c r="JR211" s="53"/>
      <c r="JS211" s="53"/>
      <c r="JT211" s="53"/>
      <c r="JU211" s="53"/>
      <c r="JV211" s="53"/>
      <c r="JW211" s="53"/>
      <c r="JX211" s="53"/>
      <c r="JY211" s="53"/>
      <c r="JZ211" s="53"/>
      <c r="KA211" s="53"/>
      <c r="KB211" s="53"/>
      <c r="KC211" s="53"/>
      <c r="KD211" s="53"/>
      <c r="KE211" s="53"/>
      <c r="KF211" s="53"/>
      <c r="KG211" s="53"/>
      <c r="KH211" s="53"/>
      <c r="KI211" s="53"/>
      <c r="KJ211" s="53"/>
      <c r="KK211" s="53"/>
      <c r="KL211" s="53"/>
      <c r="KM211" s="53"/>
      <c r="KN211" s="53"/>
      <c r="KO211" s="53"/>
      <c r="KP211" s="53"/>
      <c r="KQ211" s="53"/>
      <c r="KR211" s="53"/>
      <c r="KS211" s="53"/>
      <c r="KT211" s="53"/>
      <c r="KU211" s="53"/>
      <c r="KV211" s="53"/>
      <c r="KW211" s="53"/>
      <c r="KX211" s="53"/>
      <c r="KY211" s="53"/>
      <c r="KZ211" s="53"/>
      <c r="LA211" s="53"/>
      <c r="LB211" s="53"/>
      <c r="LC211" s="53"/>
      <c r="LD211" s="53"/>
      <c r="LE211" s="53"/>
      <c r="LF211" s="53"/>
      <c r="LG211" s="53"/>
      <c r="LH211" s="53"/>
      <c r="LI211" s="53"/>
      <c r="LJ211" s="53"/>
      <c r="LK211" s="53"/>
      <c r="LL211" s="53"/>
      <c r="LM211" s="53"/>
      <c r="LN211" s="53"/>
      <c r="LO211" s="53"/>
      <c r="LP211" s="53"/>
      <c r="LQ211" s="53"/>
      <c r="LR211" s="53"/>
      <c r="LS211" s="53"/>
      <c r="LT211" s="53"/>
      <c r="LU211" s="53"/>
      <c r="LV211" s="53"/>
      <c r="LW211" s="53"/>
      <c r="LX211" s="53"/>
      <c r="LY211" s="53"/>
      <c r="LZ211" s="53"/>
      <c r="MA211" s="53"/>
      <c r="MB211" s="53"/>
      <c r="MC211" s="53"/>
      <c r="MD211" s="53"/>
      <c r="ME211" s="53"/>
      <c r="MF211" s="53"/>
      <c r="MG211" s="53"/>
      <c r="MH211" s="53"/>
      <c r="MI211" s="53"/>
      <c r="MJ211" s="53"/>
      <c r="MK211" s="53"/>
      <c r="ML211" s="53"/>
      <c r="MM211" s="53"/>
      <c r="MN211" s="53"/>
      <c r="MO211" s="53"/>
      <c r="MP211" s="53"/>
      <c r="MQ211" s="53"/>
      <c r="MR211" s="53"/>
    </row>
    <row r="212" spans="1:356" s="2" customFormat="1">
      <c r="A212" s="16"/>
      <c r="B212" s="2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109"/>
      <c r="T212" s="109"/>
      <c r="U212" s="159">
        <v>3640</v>
      </c>
      <c r="V212" s="159">
        <v>4000</v>
      </c>
      <c r="W212" s="159">
        <v>3499</v>
      </c>
      <c r="X212" s="159">
        <v>4000</v>
      </c>
      <c r="Y212" s="110"/>
      <c r="Z212" s="169" t="s">
        <v>481</v>
      </c>
      <c r="AA212" s="12"/>
      <c r="AB212" s="12"/>
      <c r="AC212" s="159">
        <v>3499</v>
      </c>
      <c r="AD212" s="159">
        <v>4000</v>
      </c>
      <c r="AE212" s="12"/>
      <c r="AF212" s="169" t="str">
        <f>Z212</f>
        <v>15.12.2015 № 427</v>
      </c>
      <c r="AG212" s="12"/>
      <c r="AH212" s="12"/>
      <c r="AI212" s="12"/>
      <c r="AJ212" s="12"/>
      <c r="AK212" s="12"/>
      <c r="AL212" s="12"/>
      <c r="AM212" s="111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110"/>
      <c r="BA212" s="12"/>
      <c r="BB212" s="103"/>
      <c r="BC212" s="27"/>
      <c r="BD212" s="27"/>
      <c r="BE212" s="159">
        <v>3499</v>
      </c>
      <c r="BF212" s="159">
        <v>52.39</v>
      </c>
      <c r="BG212" s="163"/>
      <c r="BH212" s="163"/>
      <c r="BI212" s="163"/>
      <c r="BJ212" s="163"/>
      <c r="BK212" s="128"/>
      <c r="BL212" s="128"/>
      <c r="BM212" s="119"/>
      <c r="BN212" s="128"/>
      <c r="BO212" s="110"/>
      <c r="BP212" s="169" t="s">
        <v>481</v>
      </c>
      <c r="BQ212" s="159"/>
      <c r="BR212" s="159"/>
      <c r="BS212" s="159">
        <v>4000</v>
      </c>
      <c r="BT212" s="159">
        <v>55.8</v>
      </c>
      <c r="BU212" s="163"/>
      <c r="BV212" s="163"/>
      <c r="BW212" s="163"/>
      <c r="BX212" s="163"/>
      <c r="BY212" s="128"/>
      <c r="BZ212" s="128"/>
      <c r="CA212" s="119"/>
      <c r="CB212" s="128"/>
      <c r="CC212" s="110"/>
      <c r="CD212" s="168" t="s">
        <v>481</v>
      </c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110"/>
      <c r="CV212" s="169" t="s">
        <v>481</v>
      </c>
      <c r="CW212" s="103"/>
      <c r="CX212" s="27"/>
      <c r="CY212" s="27"/>
      <c r="CZ212" s="27"/>
      <c r="DA212" s="27"/>
      <c r="DB212" s="115"/>
      <c r="DC212" s="115"/>
      <c r="DD212" s="115"/>
      <c r="DE212" s="115"/>
      <c r="DF212" s="116"/>
      <c r="DG212" s="116"/>
      <c r="DH212" s="116"/>
      <c r="DI212" s="116"/>
      <c r="DJ212" s="27"/>
      <c r="DK212" s="118"/>
      <c r="DL212" s="27"/>
      <c r="DM212" s="27"/>
      <c r="DN212" s="27"/>
      <c r="DO212" s="27"/>
      <c r="DP212" s="115"/>
      <c r="DQ212" s="115"/>
      <c r="DR212" s="115"/>
      <c r="DS212" s="115"/>
      <c r="DT212" s="116"/>
      <c r="DU212" s="116"/>
      <c r="DV212" s="116"/>
      <c r="DW212" s="116"/>
      <c r="DX212" s="36"/>
      <c r="DY212" s="106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3"/>
      <c r="IM212" s="53"/>
      <c r="IN212" s="53"/>
      <c r="IO212" s="53"/>
      <c r="IP212" s="53"/>
      <c r="IQ212" s="53"/>
      <c r="IR212" s="53"/>
      <c r="IS212" s="53"/>
      <c r="IT212" s="53"/>
      <c r="IU212" s="53"/>
      <c r="IV212" s="53"/>
      <c r="IW212" s="53"/>
      <c r="IX212" s="53"/>
      <c r="IY212" s="53"/>
      <c r="IZ212" s="53"/>
      <c r="JA212" s="53"/>
      <c r="JB212" s="53"/>
      <c r="JC212" s="53"/>
      <c r="JD212" s="53"/>
      <c r="JE212" s="53"/>
      <c r="JF212" s="53"/>
      <c r="JG212" s="53"/>
      <c r="JH212" s="53"/>
      <c r="JI212" s="53"/>
      <c r="JJ212" s="53"/>
      <c r="JK212" s="53"/>
      <c r="JL212" s="53"/>
      <c r="JM212" s="53"/>
      <c r="JN212" s="53"/>
      <c r="JO212" s="53"/>
      <c r="JP212" s="53"/>
      <c r="JQ212" s="53"/>
      <c r="JR212" s="53"/>
      <c r="JS212" s="53"/>
      <c r="JT212" s="53"/>
      <c r="JU212" s="53"/>
      <c r="JV212" s="53"/>
      <c r="JW212" s="53"/>
      <c r="JX212" s="53"/>
      <c r="JY212" s="53"/>
      <c r="JZ212" s="53"/>
      <c r="KA212" s="53"/>
      <c r="KB212" s="53"/>
      <c r="KC212" s="53"/>
      <c r="KD212" s="53"/>
      <c r="KE212" s="53"/>
      <c r="KF212" s="53"/>
      <c r="KG212" s="53"/>
      <c r="KH212" s="53"/>
      <c r="KI212" s="53"/>
      <c r="KJ212" s="53"/>
      <c r="KK212" s="53"/>
      <c r="KL212" s="53"/>
      <c r="KM212" s="53"/>
      <c r="KN212" s="53"/>
      <c r="KO212" s="53"/>
      <c r="KP212" s="53"/>
      <c r="KQ212" s="53"/>
      <c r="KR212" s="53"/>
      <c r="KS212" s="53"/>
      <c r="KT212" s="53"/>
      <c r="KU212" s="53"/>
      <c r="KV212" s="53"/>
      <c r="KW212" s="53"/>
      <c r="KX212" s="53"/>
      <c r="KY212" s="53"/>
      <c r="KZ212" s="53"/>
      <c r="LA212" s="53"/>
      <c r="LB212" s="53"/>
      <c r="LC212" s="53"/>
      <c r="LD212" s="53"/>
      <c r="LE212" s="53"/>
      <c r="LF212" s="53"/>
      <c r="LG212" s="53"/>
      <c r="LH212" s="53"/>
      <c r="LI212" s="53"/>
      <c r="LJ212" s="53"/>
      <c r="LK212" s="53"/>
      <c r="LL212" s="53"/>
      <c r="LM212" s="53"/>
      <c r="LN212" s="53"/>
      <c r="LO212" s="53"/>
      <c r="LP212" s="53"/>
      <c r="LQ212" s="53"/>
      <c r="LR212" s="53"/>
      <c r="LS212" s="53"/>
      <c r="LT212" s="53"/>
      <c r="LU212" s="53"/>
      <c r="LV212" s="53"/>
      <c r="LW212" s="53"/>
      <c r="LX212" s="53"/>
      <c r="LY212" s="53"/>
      <c r="LZ212" s="53"/>
      <c r="MA212" s="53"/>
      <c r="MB212" s="53"/>
      <c r="MC212" s="53"/>
      <c r="MD212" s="53"/>
      <c r="ME212" s="53"/>
      <c r="MF212" s="53"/>
      <c r="MG212" s="53"/>
      <c r="MH212" s="53"/>
      <c r="MI212" s="53"/>
      <c r="MJ212" s="53"/>
      <c r="MK212" s="53"/>
      <c r="ML212" s="53"/>
      <c r="MM212" s="53"/>
      <c r="MN212" s="53"/>
      <c r="MO212" s="53"/>
      <c r="MP212" s="53"/>
      <c r="MQ212" s="53"/>
      <c r="MR212" s="53"/>
    </row>
    <row r="213" spans="1:356" s="2" customFormat="1" ht="45">
      <c r="A213" s="16" t="s">
        <v>34</v>
      </c>
      <c r="B213" s="24" t="s">
        <v>86</v>
      </c>
      <c r="C213" s="27">
        <v>9690.65</v>
      </c>
      <c r="D213" s="27">
        <v>11266.04</v>
      </c>
      <c r="E213" s="27" t="s">
        <v>146</v>
      </c>
      <c r="F213" s="27" t="s">
        <v>146</v>
      </c>
      <c r="G213" s="27" t="s">
        <v>146</v>
      </c>
      <c r="H213" s="27" t="s">
        <v>146</v>
      </c>
      <c r="I213" s="27" t="s">
        <v>146</v>
      </c>
      <c r="J213" s="27" t="s">
        <v>146</v>
      </c>
      <c r="K213" s="27">
        <f>C213</f>
        <v>9690.65</v>
      </c>
      <c r="L213" s="27">
        <f t="shared" si="101"/>
        <v>11266.04</v>
      </c>
      <c r="M213" s="27" t="str">
        <f t="shared" si="101"/>
        <v>-</v>
      </c>
      <c r="N213" s="27" t="str">
        <f t="shared" si="101"/>
        <v>-</v>
      </c>
      <c r="O213" s="27" t="str">
        <f t="shared" si="101"/>
        <v>-</v>
      </c>
      <c r="P213" s="27" t="str">
        <f t="shared" si="101"/>
        <v>-</v>
      </c>
      <c r="Q213" s="27" t="str">
        <f t="shared" si="101"/>
        <v>-</v>
      </c>
      <c r="R213" s="27" t="str">
        <f t="shared" si="101"/>
        <v>-</v>
      </c>
      <c r="S213" s="110" t="s">
        <v>482</v>
      </c>
      <c r="T213" s="109"/>
      <c r="U213" s="27">
        <v>3640</v>
      </c>
      <c r="V213" s="27">
        <v>4000</v>
      </c>
      <c r="W213" s="27">
        <v>3499</v>
      </c>
      <c r="X213" s="27">
        <v>4000</v>
      </c>
      <c r="Y213" s="110" t="s">
        <v>482</v>
      </c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11"/>
      <c r="AN213" s="27">
        <v>52.39</v>
      </c>
      <c r="AO213" s="27">
        <v>55.8</v>
      </c>
      <c r="AP213" s="27" t="s">
        <v>146</v>
      </c>
      <c r="AQ213" s="27" t="s">
        <v>146</v>
      </c>
      <c r="AR213" s="27" t="s">
        <v>146</v>
      </c>
      <c r="AS213" s="27" t="s">
        <v>146</v>
      </c>
      <c r="AT213" s="27">
        <v>52.39</v>
      </c>
      <c r="AU213" s="16">
        <v>55.8</v>
      </c>
      <c r="AV213" s="27" t="s">
        <v>146</v>
      </c>
      <c r="AW213" s="27" t="s">
        <v>146</v>
      </c>
      <c r="AX213" s="27" t="s">
        <v>146</v>
      </c>
      <c r="AY213" s="27" t="s">
        <v>146</v>
      </c>
      <c r="AZ213" s="110" t="str">
        <f>Y213</f>
        <v>15.12.2015 № 422</v>
      </c>
      <c r="BA213" s="12"/>
      <c r="BB213" s="103"/>
      <c r="BC213" s="27">
        <v>9690.65</v>
      </c>
      <c r="BD213" s="27">
        <v>52.39</v>
      </c>
      <c r="BE213" s="27">
        <v>3499</v>
      </c>
      <c r="BF213" s="27">
        <v>52.39</v>
      </c>
      <c r="BG213" s="115"/>
      <c r="BH213" s="115"/>
      <c r="BI213" s="115"/>
      <c r="BJ213" s="115"/>
      <c r="BK213" s="116"/>
      <c r="BL213" s="116"/>
      <c r="BM213" s="119">
        <v>4.8899999999999999E-2</v>
      </c>
      <c r="BN213" s="128">
        <f>BN211</f>
        <v>223.49</v>
      </c>
      <c r="BO213" s="110" t="s">
        <v>482</v>
      </c>
      <c r="BP213" s="117" t="s">
        <v>483</v>
      </c>
      <c r="BQ213" s="27">
        <v>11266.04</v>
      </c>
      <c r="BR213" s="27">
        <v>55.8</v>
      </c>
      <c r="BS213" s="27">
        <v>4000</v>
      </c>
      <c r="BT213" s="27">
        <v>55.8</v>
      </c>
      <c r="BU213" s="115"/>
      <c r="BV213" s="115"/>
      <c r="BW213" s="115"/>
      <c r="BX213" s="115"/>
      <c r="BY213" s="116"/>
      <c r="BZ213" s="116"/>
      <c r="CA213" s="119">
        <v>4.8899999999999999E-2</v>
      </c>
      <c r="CB213" s="128">
        <f>CB211</f>
        <v>251.4</v>
      </c>
      <c r="CC213" s="110" t="s">
        <v>482</v>
      </c>
      <c r="CD213" s="117" t="s">
        <v>483</v>
      </c>
      <c r="CE213" s="27" t="s">
        <v>146</v>
      </c>
      <c r="CF213" s="27" t="s">
        <v>146</v>
      </c>
      <c r="CG213" s="27" t="s">
        <v>146</v>
      </c>
      <c r="CH213" s="27" t="s">
        <v>146</v>
      </c>
      <c r="CI213" s="27" t="s">
        <v>146</v>
      </c>
      <c r="CJ213" s="27" t="s">
        <v>146</v>
      </c>
      <c r="CK213" s="27" t="s">
        <v>146</v>
      </c>
      <c r="CL213" s="27" t="s">
        <v>146</v>
      </c>
      <c r="CM213" s="27" t="s">
        <v>146</v>
      </c>
      <c r="CN213" s="27" t="s">
        <v>146</v>
      </c>
      <c r="CO213" s="27" t="s">
        <v>146</v>
      </c>
      <c r="CP213" s="27" t="s">
        <v>146</v>
      </c>
      <c r="CQ213" s="27" t="s">
        <v>146</v>
      </c>
      <c r="CR213" s="27" t="s">
        <v>146</v>
      </c>
      <c r="CS213" s="27" t="s">
        <v>146</v>
      </c>
      <c r="CT213" s="27" t="s">
        <v>146</v>
      </c>
      <c r="CU213" s="110" t="str">
        <f>AZ213</f>
        <v>15.12.2015 № 422</v>
      </c>
      <c r="CV213" s="12"/>
      <c r="CW213" s="103"/>
      <c r="CX213" s="27"/>
      <c r="CY213" s="27"/>
      <c r="CZ213" s="27"/>
      <c r="DA213" s="27"/>
      <c r="DB213" s="115"/>
      <c r="DC213" s="115"/>
      <c r="DD213" s="115"/>
      <c r="DE213" s="115"/>
      <c r="DF213" s="116"/>
      <c r="DG213" s="116"/>
      <c r="DH213" s="116"/>
      <c r="DI213" s="116"/>
      <c r="DJ213" s="27"/>
      <c r="DK213" s="118"/>
      <c r="DL213" s="27"/>
      <c r="DM213" s="27"/>
      <c r="DN213" s="27"/>
      <c r="DO213" s="27"/>
      <c r="DP213" s="115"/>
      <c r="DQ213" s="115"/>
      <c r="DR213" s="115"/>
      <c r="DS213" s="115"/>
      <c r="DT213" s="116"/>
      <c r="DU213" s="116"/>
      <c r="DV213" s="116"/>
      <c r="DW213" s="116"/>
      <c r="DX213" s="36"/>
      <c r="DY213" s="106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  <c r="IW213" s="53"/>
      <c r="IX213" s="53"/>
      <c r="IY213" s="53"/>
      <c r="IZ213" s="53"/>
      <c r="JA213" s="53"/>
      <c r="JB213" s="53"/>
      <c r="JC213" s="53"/>
      <c r="JD213" s="53"/>
      <c r="JE213" s="53"/>
      <c r="JF213" s="53"/>
      <c r="JG213" s="53"/>
      <c r="JH213" s="53"/>
      <c r="JI213" s="53"/>
      <c r="JJ213" s="53"/>
      <c r="JK213" s="53"/>
      <c r="JL213" s="53"/>
      <c r="JM213" s="53"/>
      <c r="JN213" s="53"/>
      <c r="JO213" s="53"/>
      <c r="JP213" s="53"/>
      <c r="JQ213" s="53"/>
      <c r="JR213" s="53"/>
      <c r="JS213" s="53"/>
      <c r="JT213" s="53"/>
      <c r="JU213" s="53"/>
      <c r="JV213" s="53"/>
      <c r="JW213" s="53"/>
      <c r="JX213" s="53"/>
      <c r="JY213" s="53"/>
      <c r="JZ213" s="53"/>
      <c r="KA213" s="53"/>
      <c r="KB213" s="53"/>
      <c r="KC213" s="53"/>
      <c r="KD213" s="53"/>
      <c r="KE213" s="53"/>
      <c r="KF213" s="53"/>
      <c r="KG213" s="53"/>
      <c r="KH213" s="53"/>
      <c r="KI213" s="53"/>
      <c r="KJ213" s="53"/>
      <c r="KK213" s="53"/>
      <c r="KL213" s="53"/>
      <c r="KM213" s="53"/>
      <c r="KN213" s="53"/>
      <c r="KO213" s="53"/>
      <c r="KP213" s="53"/>
      <c r="KQ213" s="53"/>
      <c r="KR213" s="53"/>
      <c r="KS213" s="53"/>
      <c r="KT213" s="53"/>
      <c r="KU213" s="53"/>
      <c r="KV213" s="53"/>
      <c r="KW213" s="53"/>
      <c r="KX213" s="53"/>
      <c r="KY213" s="53"/>
      <c r="KZ213" s="53"/>
      <c r="LA213" s="53"/>
      <c r="LB213" s="53"/>
      <c r="LC213" s="53"/>
      <c r="LD213" s="53"/>
      <c r="LE213" s="53"/>
      <c r="LF213" s="53"/>
      <c r="LG213" s="53"/>
      <c r="LH213" s="53"/>
      <c r="LI213" s="53"/>
      <c r="LJ213" s="53"/>
      <c r="LK213" s="53"/>
      <c r="LL213" s="53"/>
      <c r="LM213" s="53"/>
      <c r="LN213" s="53"/>
      <c r="LO213" s="53"/>
      <c r="LP213" s="53"/>
      <c r="LQ213" s="53"/>
      <c r="LR213" s="53"/>
      <c r="LS213" s="53"/>
      <c r="LT213" s="53"/>
      <c r="LU213" s="53"/>
      <c r="LV213" s="53"/>
      <c r="LW213" s="53"/>
      <c r="LX213" s="53"/>
      <c r="LY213" s="53"/>
      <c r="LZ213" s="53"/>
      <c r="MA213" s="53"/>
      <c r="MB213" s="53"/>
      <c r="MC213" s="53"/>
      <c r="MD213" s="53"/>
      <c r="ME213" s="53"/>
      <c r="MF213" s="53"/>
      <c r="MG213" s="53"/>
      <c r="MH213" s="53"/>
      <c r="MI213" s="53"/>
      <c r="MJ213" s="53"/>
      <c r="MK213" s="53"/>
      <c r="ML213" s="53"/>
      <c r="MM213" s="53"/>
      <c r="MN213" s="53"/>
      <c r="MO213" s="53"/>
      <c r="MP213" s="53"/>
      <c r="MQ213" s="53"/>
      <c r="MR213" s="53"/>
    </row>
  </sheetData>
  <mergeCells count="147">
    <mergeCell ref="A1:DY1"/>
    <mergeCell ref="W210:X210"/>
    <mergeCell ref="K7:R7"/>
    <mergeCell ref="C7:J7"/>
    <mergeCell ref="M6:N6"/>
    <mergeCell ref="K6:L6"/>
    <mergeCell ref="I6:J6"/>
    <mergeCell ref="G6:H6"/>
    <mergeCell ref="E6:F6"/>
    <mergeCell ref="C6:D6"/>
    <mergeCell ref="W4:X7"/>
    <mergeCell ref="A177:DY177"/>
    <mergeCell ref="A195:DY195"/>
    <mergeCell ref="A196:B196"/>
    <mergeCell ref="BC5:BD7"/>
    <mergeCell ref="Y4:Y8"/>
    <mergeCell ref="U4:V7"/>
    <mergeCell ref="T4:T8"/>
    <mergeCell ref="S4:S8"/>
    <mergeCell ref="A118:DY118"/>
    <mergeCell ref="A129:DY129"/>
    <mergeCell ref="S130:S137"/>
    <mergeCell ref="I135:J135"/>
    <mergeCell ref="A154:DY154"/>
    <mergeCell ref="A161:DY161"/>
    <mergeCell ref="A19:DY19"/>
    <mergeCell ref="A24:DY24"/>
    <mergeCell ref="A44:A45"/>
    <mergeCell ref="A74:DY74"/>
    <mergeCell ref="A91:DY91"/>
    <mergeCell ref="A101:DY101"/>
    <mergeCell ref="DP8:DQ8"/>
    <mergeCell ref="DR8:DS8"/>
    <mergeCell ref="DT8:DU8"/>
    <mergeCell ref="DV8:DW8"/>
    <mergeCell ref="A10:DY10"/>
    <mergeCell ref="A14:DY14"/>
    <mergeCell ref="BY8:BZ8"/>
    <mergeCell ref="CA8:CB8"/>
    <mergeCell ref="DB8:DC8"/>
    <mergeCell ref="DD8:DE8"/>
    <mergeCell ref="DF8:DG8"/>
    <mergeCell ref="DH8:DI8"/>
    <mergeCell ref="BG8:BH8"/>
    <mergeCell ref="BI8:BJ8"/>
    <mergeCell ref="BK8:BL8"/>
    <mergeCell ref="BM8:BN8"/>
    <mergeCell ref="BU8:BV8"/>
    <mergeCell ref="BW8:BX8"/>
    <mergeCell ref="DS6:DS7"/>
    <mergeCell ref="DT6:DT7"/>
    <mergeCell ref="DU6:DU7"/>
    <mergeCell ref="DV6:DV7"/>
    <mergeCell ref="DW6:DW7"/>
    <mergeCell ref="DG6:DG7"/>
    <mergeCell ref="DH6:DH7"/>
    <mergeCell ref="DI6:DI7"/>
    <mergeCell ref="DP6:DP7"/>
    <mergeCell ref="DQ6:DQ7"/>
    <mergeCell ref="DR6:DR7"/>
    <mergeCell ref="CA6:CA7"/>
    <mergeCell ref="CB6:CB7"/>
    <mergeCell ref="DB6:DB7"/>
    <mergeCell ref="DC6:DC7"/>
    <mergeCell ref="DD6:DD7"/>
    <mergeCell ref="DE6:DE7"/>
    <mergeCell ref="DL5:DM7"/>
    <mergeCell ref="DN5:DO7"/>
    <mergeCell ref="BY5:CB5"/>
    <mergeCell ref="CE5:CF7"/>
    <mergeCell ref="CG5:CH7"/>
    <mergeCell ref="CI5:CJ7"/>
    <mergeCell ref="BU6:BU7"/>
    <mergeCell ref="BV6:BV7"/>
    <mergeCell ref="BW6:BW7"/>
    <mergeCell ref="BX6:BX7"/>
    <mergeCell ref="BY6:BY7"/>
    <mergeCell ref="BZ6:BZ7"/>
    <mergeCell ref="O6:P6"/>
    <mergeCell ref="Q6:R6"/>
    <mergeCell ref="BG6:BG7"/>
    <mergeCell ref="BH6:BH7"/>
    <mergeCell ref="BI6:BI7"/>
    <mergeCell ref="BJ6:BJ7"/>
    <mergeCell ref="AT4:AY7"/>
    <mergeCell ref="AZ4:AZ8"/>
    <mergeCell ref="BA4:BA8"/>
    <mergeCell ref="BC4:BN4"/>
    <mergeCell ref="BO4:BO8"/>
    <mergeCell ref="BP4:BP8"/>
    <mergeCell ref="BK6:BK7"/>
    <mergeCell ref="BL6:BL7"/>
    <mergeCell ref="BM6:BM7"/>
    <mergeCell ref="BN6:BN7"/>
    <mergeCell ref="AF4:AF8"/>
    <mergeCell ref="BB3:BB8"/>
    <mergeCell ref="CE4:CH4"/>
    <mergeCell ref="CI4:CL4"/>
    <mergeCell ref="CM4:CP4"/>
    <mergeCell ref="DP5:DS5"/>
    <mergeCell ref="DT5:DW5"/>
    <mergeCell ref="CK5:CL7"/>
    <mergeCell ref="CM5:CN7"/>
    <mergeCell ref="CO5:CP7"/>
    <mergeCell ref="CQ5:CR7"/>
    <mergeCell ref="CS5:CT7"/>
    <mergeCell ref="CX5:CY7"/>
    <mergeCell ref="DL4:DW4"/>
    <mergeCell ref="BC3:CV3"/>
    <mergeCell ref="CW3:CW8"/>
    <mergeCell ref="CX3:DY3"/>
    <mergeCell ref="DX4:DX8"/>
    <mergeCell ref="DY4:DY8"/>
    <mergeCell ref="BE5:BF7"/>
    <mergeCell ref="BG5:BJ5"/>
    <mergeCell ref="BK5:BN5"/>
    <mergeCell ref="BQ5:BR7"/>
    <mergeCell ref="BS5:BT7"/>
    <mergeCell ref="BU5:BX5"/>
    <mergeCell ref="CQ4:CT4"/>
    <mergeCell ref="CU4:CU8"/>
    <mergeCell ref="CV4:CV8"/>
    <mergeCell ref="CX4:DI4"/>
    <mergeCell ref="DJ4:DJ8"/>
    <mergeCell ref="DK4:DK8"/>
    <mergeCell ref="CZ5:DA7"/>
    <mergeCell ref="DB5:DE5"/>
    <mergeCell ref="DF5:DI5"/>
    <mergeCell ref="DF6:DF7"/>
    <mergeCell ref="BQ4:CB4"/>
    <mergeCell ref="CC4:CC8"/>
    <mergeCell ref="CD4:CD8"/>
    <mergeCell ref="A3:A8"/>
    <mergeCell ref="B3:B8"/>
    <mergeCell ref="C3:AL3"/>
    <mergeCell ref="AM3:AM8"/>
    <mergeCell ref="AN3:BA3"/>
    <mergeCell ref="Z4:Z8"/>
    <mergeCell ref="AA4:AB7"/>
    <mergeCell ref="AC4:AD7"/>
    <mergeCell ref="AE4:AE8"/>
    <mergeCell ref="AG4:AH7"/>
    <mergeCell ref="AI4:AJ7"/>
    <mergeCell ref="AK4:AK8"/>
    <mergeCell ref="AL4:AL8"/>
    <mergeCell ref="AN4:AS7"/>
    <mergeCell ref="C4:R5"/>
  </mergeCells>
  <pageMargins left="0.7" right="0.7" top="0.75" bottom="0.75" header="0.3" footer="0.3"/>
  <pageSetup paperSize="9" scale="10" fitToWidth="0" orientation="landscape" r:id="rId1"/>
  <rowBreaks count="1" manualBreakCount="1">
    <brk id="128" max="16383" man="1"/>
  </rowBreaks>
  <colBreaks count="3" manualBreakCount="3">
    <brk id="38" max="1048575" man="1"/>
    <brk id="90" max="211" man="1"/>
    <brk id="10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J210"/>
  <sheetViews>
    <sheetView view="pageBreakPreview" zoomScale="57" zoomScaleNormal="89" zoomScaleSheetLayoutView="57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X12" sqref="X12"/>
    </sheetView>
  </sheetViews>
  <sheetFormatPr defaultRowHeight="15" outlineLevelCol="2"/>
  <cols>
    <col min="1" max="1" width="7" customWidth="1"/>
    <col min="2" max="2" width="53.28515625" style="35" customWidth="1"/>
    <col min="3" max="3" width="3" style="269" customWidth="1"/>
    <col min="4" max="4" width="17.7109375" style="2" hidden="1" customWidth="1" outlineLevel="1"/>
    <col min="5" max="5" width="16.85546875" style="2" hidden="1" customWidth="1" outlineLevel="1"/>
    <col min="6" max="6" width="17" style="2" hidden="1" customWidth="1" outlineLevel="1"/>
    <col min="7" max="7" width="18" style="2" hidden="1" customWidth="1" outlineLevel="1"/>
    <col min="8" max="8" width="19" style="2" customWidth="1" outlineLevel="1"/>
    <col min="9" max="9" width="17.28515625" style="2" customWidth="1" outlineLevel="1"/>
    <col min="10" max="10" width="14.7109375" style="2" customWidth="1" outlineLevel="2"/>
    <col min="11" max="11" width="14.42578125" style="2" customWidth="1" outlineLevel="2"/>
    <col min="12" max="12" width="14.28515625" style="2" customWidth="1" outlineLevel="2"/>
    <col min="13" max="13" width="13" style="2" customWidth="1" outlineLevel="2"/>
    <col min="14" max="14" width="14.85546875" style="2" customWidth="1" outlineLevel="2"/>
    <col min="15" max="15" width="14.42578125" style="2" customWidth="1" outlineLevel="2"/>
    <col min="16" max="16" width="13.28515625" style="2" customWidth="1" outlineLevel="2"/>
    <col min="17" max="17" width="13.5703125" style="2" customWidth="1" outlineLevel="2"/>
    <col min="18" max="18" width="24.140625" style="2" hidden="1" customWidth="1" outlineLevel="1"/>
    <col min="19" max="19" width="20.7109375" style="40" hidden="1" customWidth="1" outlineLevel="1"/>
    <col min="20" max="20" width="15.28515625" style="2" hidden="1" customWidth="1" outlineLevel="1"/>
    <col min="21" max="23" width="14.85546875" style="2" hidden="1" customWidth="1" outlineLevel="1"/>
    <col min="24" max="24" width="19" style="2" customWidth="1" outlineLevel="1"/>
    <col min="25" max="25" width="17.5703125" style="2" customWidth="1" outlineLevel="1"/>
    <col min="26" max="26" width="15.28515625" style="178" customWidth="1" outlineLevel="2"/>
    <col min="27" max="27" width="14.85546875" style="178" customWidth="1" outlineLevel="2"/>
    <col min="28" max="28" width="15.7109375" style="178" customWidth="1" outlineLevel="2"/>
    <col min="29" max="29" width="13.7109375" style="178" customWidth="1" outlineLevel="2"/>
    <col min="30" max="30" width="14.85546875" style="178" customWidth="1" outlineLevel="2"/>
    <col min="31" max="31" width="13.85546875" style="178" customWidth="1" outlineLevel="2"/>
    <col min="32" max="32" width="14.42578125" style="178" customWidth="1" outlineLevel="2"/>
    <col min="33" max="33" width="14" style="178" customWidth="1" outlineLevel="2"/>
    <col min="34" max="34" width="24" style="2" hidden="1" customWidth="1" outlineLevel="1"/>
    <col min="35" max="35" width="20.7109375" style="79" hidden="1" customWidth="1" outlineLevel="1"/>
    <col min="36" max="36" width="4" style="269" customWidth="1" collapsed="1"/>
    <col min="37" max="37" width="18.140625" style="2" hidden="1" customWidth="1" outlineLevel="1"/>
    <col min="38" max="38" width="18" style="2" hidden="1" customWidth="1" outlineLevel="1"/>
    <col min="39" max="39" width="16.140625" style="2" hidden="1" customWidth="1" outlineLevel="1"/>
    <col min="40" max="40" width="17.140625" style="2" hidden="1" customWidth="1" outlineLevel="1"/>
    <col min="41" max="41" width="14.140625" style="2" customWidth="1" outlineLevel="1"/>
    <col min="42" max="42" width="16.28515625" style="2" customWidth="1" outlineLevel="1"/>
    <col min="43" max="43" width="15" style="2" customWidth="1" outlineLevel="1"/>
    <col min="44" max="44" width="14.140625" style="2" customWidth="1" outlineLevel="1"/>
    <col min="45" max="45" width="15" style="2" customWidth="1" outlineLevel="1"/>
    <col min="46" max="46" width="14.28515625" style="2" customWidth="1" outlineLevel="1"/>
    <col min="47" max="47" width="16" style="2" customWidth="1" outlineLevel="1"/>
    <col min="48" max="48" width="14.28515625" style="2" customWidth="1" outlineLevel="1"/>
    <col min="49" max="49" width="15" style="2" customWidth="1" outlineLevel="1"/>
    <col min="50" max="50" width="15.28515625" style="2" customWidth="1" outlineLevel="1"/>
    <col min="51" max="51" width="25" style="2" hidden="1" customWidth="1" outlineLevel="1"/>
    <col min="52" max="52" width="22.140625" style="277" hidden="1" customWidth="1" outlineLevel="1"/>
    <col min="53" max="53" width="15.7109375" style="2" hidden="1" customWidth="1" outlineLevel="1"/>
    <col min="54" max="54" width="16" style="2" hidden="1" customWidth="1" outlineLevel="1"/>
    <col min="55" max="55" width="15.140625" style="2" hidden="1" customWidth="1" outlineLevel="1"/>
    <col min="56" max="56" width="17.85546875" style="2" hidden="1" customWidth="1" outlineLevel="1"/>
    <col min="57" max="57" width="16.85546875" style="2" customWidth="1" outlineLevel="1"/>
    <col min="58" max="58" width="18.85546875" style="2" customWidth="1" outlineLevel="1"/>
    <col min="59" max="59" width="15.42578125" style="2" customWidth="1" outlineLevel="1"/>
    <col min="60" max="60" width="16.28515625" style="2" customWidth="1" outlineLevel="1"/>
    <col min="61" max="61" width="15.85546875" style="2" customWidth="1" outlineLevel="1"/>
    <col min="62" max="62" width="16.140625" style="2" customWidth="1" outlineLevel="1"/>
    <col min="63" max="63" width="15.42578125" style="2" customWidth="1" outlineLevel="1"/>
    <col min="64" max="64" width="14" style="2" customWidth="1" outlineLevel="1"/>
    <col min="65" max="65" width="15.42578125" style="2" customWidth="1" outlineLevel="1"/>
    <col min="66" max="66" width="14.7109375" style="2" customWidth="1" outlineLevel="1"/>
    <col min="67" max="67" width="21" style="10" hidden="1" customWidth="1" outlineLevel="1"/>
    <col min="68" max="68" width="21" style="333" hidden="1" customWidth="1" outlineLevel="1"/>
    <col min="69" max="69" width="9.140625" style="108" collapsed="1"/>
    <col min="70" max="295" width="9.140625" style="108"/>
  </cols>
  <sheetData>
    <row r="1" spans="1:296" s="2" customFormat="1" ht="26.25">
      <c r="A1" s="1017"/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7"/>
      <c r="AF1" s="1017"/>
      <c r="AG1" s="1017"/>
      <c r="AH1" s="1017"/>
      <c r="AI1" s="1017"/>
      <c r="AJ1" s="1017"/>
      <c r="AK1" s="1017"/>
      <c r="AL1" s="1017"/>
      <c r="AM1" s="1017"/>
      <c r="AN1" s="1017"/>
      <c r="AO1" s="1017"/>
      <c r="AP1" s="1017"/>
      <c r="AQ1" s="1017"/>
      <c r="AR1" s="1017"/>
      <c r="AS1" s="1017"/>
      <c r="AT1" s="1017"/>
      <c r="AU1" s="1017"/>
      <c r="AV1" s="1017"/>
      <c r="AW1" s="1017"/>
      <c r="AX1" s="1017"/>
      <c r="AY1" s="1017"/>
      <c r="AZ1" s="1017"/>
      <c r="BA1" s="1017"/>
      <c r="BB1" s="1017"/>
      <c r="BC1" s="1017"/>
      <c r="BD1" s="1017"/>
      <c r="BE1" s="1017"/>
      <c r="BF1" s="1017"/>
      <c r="BG1" s="1017"/>
      <c r="BH1" s="1017"/>
      <c r="BI1" s="1017"/>
      <c r="BJ1" s="1017"/>
      <c r="BK1" s="1017"/>
      <c r="BL1" s="1017"/>
      <c r="BM1" s="1017"/>
      <c r="BN1" s="1017"/>
      <c r="BO1" s="1017"/>
      <c r="BP1" s="1017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</row>
    <row r="2" spans="1:296" s="2" customFormat="1" ht="15.75" thickBot="1">
      <c r="B2" s="35"/>
      <c r="S2" s="40"/>
      <c r="Z2" s="178"/>
      <c r="AA2" s="178"/>
      <c r="AB2" s="178"/>
      <c r="AC2" s="178"/>
      <c r="AD2" s="178"/>
      <c r="AE2" s="178"/>
      <c r="AF2" s="178"/>
      <c r="AG2" s="178"/>
      <c r="AI2" s="79"/>
      <c r="AZ2" s="277"/>
      <c r="BO2" s="39"/>
      <c r="BP2" s="277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</row>
    <row r="3" spans="1:296" s="4" customFormat="1" ht="42.75" customHeight="1" thickBot="1">
      <c r="A3" s="854" t="s">
        <v>0</v>
      </c>
      <c r="B3" s="857" t="s">
        <v>98</v>
      </c>
      <c r="C3" s="987"/>
      <c r="D3" s="899" t="s">
        <v>179</v>
      </c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900"/>
      <c r="AH3" s="900"/>
      <c r="AI3" s="900"/>
      <c r="AJ3" s="902"/>
      <c r="AK3" s="905" t="s">
        <v>180</v>
      </c>
      <c r="AL3" s="906"/>
      <c r="AM3" s="906"/>
      <c r="AN3" s="906"/>
      <c r="AO3" s="906"/>
      <c r="AP3" s="906"/>
      <c r="AQ3" s="906"/>
      <c r="AR3" s="906"/>
      <c r="AS3" s="906"/>
      <c r="AT3" s="906"/>
      <c r="AU3" s="906"/>
      <c r="AV3" s="906"/>
      <c r="AW3" s="906"/>
      <c r="AX3" s="906"/>
      <c r="AY3" s="906"/>
      <c r="AZ3" s="906"/>
      <c r="BA3" s="906"/>
      <c r="BB3" s="906"/>
      <c r="BC3" s="906"/>
      <c r="BD3" s="906"/>
      <c r="BE3" s="906"/>
      <c r="BF3" s="906"/>
      <c r="BG3" s="906"/>
      <c r="BH3" s="906"/>
      <c r="BI3" s="906"/>
      <c r="BJ3" s="906"/>
      <c r="BK3" s="906"/>
      <c r="BL3" s="906"/>
      <c r="BM3" s="906"/>
      <c r="BN3" s="906"/>
      <c r="BO3" s="906"/>
      <c r="BP3" s="907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</row>
    <row r="4" spans="1:296" s="4" customFormat="1" ht="21.75" customHeight="1">
      <c r="A4" s="855"/>
      <c r="B4" s="858"/>
      <c r="C4" s="987"/>
      <c r="D4" s="960" t="s">
        <v>193</v>
      </c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51" t="s">
        <v>192</v>
      </c>
      <c r="S4" s="984" t="s">
        <v>183</v>
      </c>
      <c r="T4" s="948" t="s">
        <v>194</v>
      </c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50"/>
      <c r="AH4" s="951" t="s">
        <v>192</v>
      </c>
      <c r="AI4" s="954" t="s">
        <v>183</v>
      </c>
      <c r="AJ4" s="903"/>
      <c r="AK4" s="932" t="s">
        <v>193</v>
      </c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4"/>
      <c r="AY4" s="935" t="s">
        <v>192</v>
      </c>
      <c r="AZ4" s="938" t="s">
        <v>183</v>
      </c>
      <c r="BA4" s="969" t="s">
        <v>194</v>
      </c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4"/>
      <c r="BO4" s="908" t="s">
        <v>182</v>
      </c>
      <c r="BP4" s="910" t="s">
        <v>183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</row>
    <row r="5" spans="1:296" s="4" customFormat="1" ht="21" customHeight="1">
      <c r="A5" s="855"/>
      <c r="B5" s="858"/>
      <c r="C5" s="987"/>
      <c r="D5" s="965" t="s">
        <v>489</v>
      </c>
      <c r="E5" s="963"/>
      <c r="F5" s="1019" t="s">
        <v>490</v>
      </c>
      <c r="G5" s="913"/>
      <c r="H5" s="1019" t="s">
        <v>491</v>
      </c>
      <c r="I5" s="913"/>
      <c r="J5" s="918" t="s">
        <v>199</v>
      </c>
      <c r="K5" s="918"/>
      <c r="L5" s="918"/>
      <c r="M5" s="918"/>
      <c r="N5" s="919" t="s">
        <v>200</v>
      </c>
      <c r="O5" s="919"/>
      <c r="P5" s="919"/>
      <c r="Q5" s="919"/>
      <c r="R5" s="952"/>
      <c r="S5" s="985"/>
      <c r="T5" s="965" t="s">
        <v>489</v>
      </c>
      <c r="U5" s="963"/>
      <c r="V5" s="1019" t="s">
        <v>490</v>
      </c>
      <c r="W5" s="913"/>
      <c r="X5" s="912" t="s">
        <v>491</v>
      </c>
      <c r="Y5" s="913"/>
      <c r="Z5" s="918" t="s">
        <v>199</v>
      </c>
      <c r="AA5" s="918"/>
      <c r="AB5" s="918"/>
      <c r="AC5" s="918"/>
      <c r="AD5" s="919" t="s">
        <v>200</v>
      </c>
      <c r="AE5" s="919"/>
      <c r="AF5" s="919"/>
      <c r="AG5" s="919"/>
      <c r="AH5" s="952"/>
      <c r="AI5" s="955"/>
      <c r="AJ5" s="903"/>
      <c r="AK5" s="966" t="s">
        <v>488</v>
      </c>
      <c r="AL5" s="942"/>
      <c r="AM5" s="941" t="s">
        <v>490</v>
      </c>
      <c r="AN5" s="942"/>
      <c r="AO5" s="941" t="s">
        <v>491</v>
      </c>
      <c r="AP5" s="942"/>
      <c r="AQ5" s="918" t="s">
        <v>199</v>
      </c>
      <c r="AR5" s="918"/>
      <c r="AS5" s="918"/>
      <c r="AT5" s="918"/>
      <c r="AU5" s="919" t="s">
        <v>200</v>
      </c>
      <c r="AV5" s="919"/>
      <c r="AW5" s="919"/>
      <c r="AX5" s="919"/>
      <c r="AY5" s="936"/>
      <c r="AZ5" s="939"/>
      <c r="BA5" s="966" t="s">
        <v>488</v>
      </c>
      <c r="BB5" s="942"/>
      <c r="BC5" s="941" t="s">
        <v>490</v>
      </c>
      <c r="BD5" s="942"/>
      <c r="BE5" s="941" t="s">
        <v>491</v>
      </c>
      <c r="BF5" s="942"/>
      <c r="BG5" s="918" t="s">
        <v>199</v>
      </c>
      <c r="BH5" s="918"/>
      <c r="BI5" s="918"/>
      <c r="BJ5" s="918"/>
      <c r="BK5" s="919" t="s">
        <v>200</v>
      </c>
      <c r="BL5" s="919"/>
      <c r="BM5" s="919"/>
      <c r="BN5" s="919"/>
      <c r="BO5" s="908"/>
      <c r="BP5" s="910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</row>
    <row r="6" spans="1:296" s="4" customFormat="1" ht="105" customHeight="1">
      <c r="A6" s="855"/>
      <c r="B6" s="858"/>
      <c r="C6" s="987"/>
      <c r="D6" s="965"/>
      <c r="E6" s="963"/>
      <c r="F6" s="1020"/>
      <c r="G6" s="915"/>
      <c r="H6" s="1020"/>
      <c r="I6" s="915"/>
      <c r="J6" s="970" t="s">
        <v>174</v>
      </c>
      <c r="K6" s="971" t="s">
        <v>492</v>
      </c>
      <c r="L6" s="970" t="s">
        <v>174</v>
      </c>
      <c r="M6" s="971" t="s">
        <v>492</v>
      </c>
      <c r="N6" s="947" t="s">
        <v>174</v>
      </c>
      <c r="O6" s="972" t="s">
        <v>492</v>
      </c>
      <c r="P6" s="947" t="s">
        <v>174</v>
      </c>
      <c r="Q6" s="972" t="s">
        <v>492</v>
      </c>
      <c r="R6" s="952"/>
      <c r="S6" s="985"/>
      <c r="T6" s="965"/>
      <c r="U6" s="963"/>
      <c r="V6" s="1020"/>
      <c r="W6" s="915"/>
      <c r="X6" s="914"/>
      <c r="Y6" s="915"/>
      <c r="Z6" s="970" t="s">
        <v>174</v>
      </c>
      <c r="AA6" s="971" t="s">
        <v>492</v>
      </c>
      <c r="AB6" s="970" t="s">
        <v>174</v>
      </c>
      <c r="AC6" s="971" t="s">
        <v>492</v>
      </c>
      <c r="AD6" s="947" t="s">
        <v>174</v>
      </c>
      <c r="AE6" s="972" t="s">
        <v>492</v>
      </c>
      <c r="AF6" s="947" t="s">
        <v>174</v>
      </c>
      <c r="AG6" s="972" t="s">
        <v>492</v>
      </c>
      <c r="AH6" s="952"/>
      <c r="AI6" s="955"/>
      <c r="AJ6" s="903"/>
      <c r="AK6" s="967"/>
      <c r="AL6" s="944"/>
      <c r="AM6" s="943"/>
      <c r="AN6" s="944"/>
      <c r="AO6" s="943"/>
      <c r="AP6" s="944"/>
      <c r="AQ6" s="970" t="s">
        <v>174</v>
      </c>
      <c r="AR6" s="971" t="s">
        <v>492</v>
      </c>
      <c r="AS6" s="970" t="s">
        <v>174</v>
      </c>
      <c r="AT6" s="971" t="s">
        <v>492</v>
      </c>
      <c r="AU6" s="947" t="s">
        <v>174</v>
      </c>
      <c r="AV6" s="972" t="s">
        <v>492</v>
      </c>
      <c r="AW6" s="947" t="s">
        <v>174</v>
      </c>
      <c r="AX6" s="972" t="s">
        <v>492</v>
      </c>
      <c r="AY6" s="936"/>
      <c r="AZ6" s="939"/>
      <c r="BA6" s="967"/>
      <c r="BB6" s="944"/>
      <c r="BC6" s="943"/>
      <c r="BD6" s="944"/>
      <c r="BE6" s="943"/>
      <c r="BF6" s="944"/>
      <c r="BG6" s="970" t="s">
        <v>174</v>
      </c>
      <c r="BH6" s="971" t="s">
        <v>492</v>
      </c>
      <c r="BI6" s="970" t="s">
        <v>174</v>
      </c>
      <c r="BJ6" s="971" t="s">
        <v>492</v>
      </c>
      <c r="BK6" s="947" t="s">
        <v>174</v>
      </c>
      <c r="BL6" s="972" t="s">
        <v>492</v>
      </c>
      <c r="BM6" s="947" t="s">
        <v>174</v>
      </c>
      <c r="BN6" s="972" t="s">
        <v>492</v>
      </c>
      <c r="BO6" s="908"/>
      <c r="BP6" s="910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</row>
    <row r="7" spans="1:296" s="4" customFormat="1" ht="15" customHeight="1">
      <c r="A7" s="855"/>
      <c r="B7" s="858"/>
      <c r="C7" s="987"/>
      <c r="D7" s="965"/>
      <c r="E7" s="963"/>
      <c r="F7" s="1021"/>
      <c r="G7" s="917"/>
      <c r="H7" s="1021"/>
      <c r="I7" s="917"/>
      <c r="J7" s="970"/>
      <c r="K7" s="971"/>
      <c r="L7" s="970"/>
      <c r="M7" s="971"/>
      <c r="N7" s="947"/>
      <c r="O7" s="972"/>
      <c r="P7" s="947"/>
      <c r="Q7" s="972"/>
      <c r="R7" s="952"/>
      <c r="S7" s="985"/>
      <c r="T7" s="965"/>
      <c r="U7" s="963"/>
      <c r="V7" s="1021"/>
      <c r="W7" s="917"/>
      <c r="X7" s="916"/>
      <c r="Y7" s="917"/>
      <c r="Z7" s="970"/>
      <c r="AA7" s="971"/>
      <c r="AB7" s="970"/>
      <c r="AC7" s="971"/>
      <c r="AD7" s="947"/>
      <c r="AE7" s="972"/>
      <c r="AF7" s="947"/>
      <c r="AG7" s="972"/>
      <c r="AH7" s="952"/>
      <c r="AI7" s="955"/>
      <c r="AJ7" s="903"/>
      <c r="AK7" s="968"/>
      <c r="AL7" s="946"/>
      <c r="AM7" s="945"/>
      <c r="AN7" s="946"/>
      <c r="AO7" s="945"/>
      <c r="AP7" s="946"/>
      <c r="AQ7" s="970"/>
      <c r="AR7" s="971"/>
      <c r="AS7" s="970"/>
      <c r="AT7" s="971"/>
      <c r="AU7" s="947"/>
      <c r="AV7" s="972"/>
      <c r="AW7" s="947"/>
      <c r="AX7" s="972"/>
      <c r="AY7" s="936"/>
      <c r="AZ7" s="939"/>
      <c r="BA7" s="968"/>
      <c r="BB7" s="946"/>
      <c r="BC7" s="945"/>
      <c r="BD7" s="946"/>
      <c r="BE7" s="945"/>
      <c r="BF7" s="946"/>
      <c r="BG7" s="970"/>
      <c r="BH7" s="971"/>
      <c r="BI7" s="970"/>
      <c r="BJ7" s="971"/>
      <c r="BK7" s="947"/>
      <c r="BL7" s="972"/>
      <c r="BM7" s="947"/>
      <c r="BN7" s="972"/>
      <c r="BO7" s="908"/>
      <c r="BP7" s="910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</row>
    <row r="8" spans="1:296" s="4" customFormat="1" ht="58.5" customHeight="1" thickBot="1">
      <c r="A8" s="856"/>
      <c r="B8" s="859"/>
      <c r="C8" s="987"/>
      <c r="D8" s="90" t="s">
        <v>203</v>
      </c>
      <c r="E8" s="91" t="s">
        <v>204</v>
      </c>
      <c r="F8" s="91" t="s">
        <v>203</v>
      </c>
      <c r="G8" s="91" t="s">
        <v>204</v>
      </c>
      <c r="H8" s="91" t="s">
        <v>203</v>
      </c>
      <c r="I8" s="91" t="s">
        <v>204</v>
      </c>
      <c r="J8" s="988" t="s">
        <v>205</v>
      </c>
      <c r="K8" s="988"/>
      <c r="L8" s="988" t="s">
        <v>206</v>
      </c>
      <c r="M8" s="988"/>
      <c r="N8" s="995" t="s">
        <v>205</v>
      </c>
      <c r="O8" s="995"/>
      <c r="P8" s="996" t="s">
        <v>206</v>
      </c>
      <c r="Q8" s="996"/>
      <c r="R8" s="953"/>
      <c r="S8" s="986"/>
      <c r="T8" s="90" t="s">
        <v>203</v>
      </c>
      <c r="U8" s="91" t="s">
        <v>204</v>
      </c>
      <c r="V8" s="91" t="s">
        <v>203</v>
      </c>
      <c r="W8" s="91" t="s">
        <v>204</v>
      </c>
      <c r="X8" s="91" t="s">
        <v>203</v>
      </c>
      <c r="Y8" s="91" t="s">
        <v>204</v>
      </c>
      <c r="Z8" s="988" t="s">
        <v>205</v>
      </c>
      <c r="AA8" s="988"/>
      <c r="AB8" s="988" t="s">
        <v>206</v>
      </c>
      <c r="AC8" s="988"/>
      <c r="AD8" s="995" t="s">
        <v>205</v>
      </c>
      <c r="AE8" s="995"/>
      <c r="AF8" s="996" t="s">
        <v>206</v>
      </c>
      <c r="AG8" s="996"/>
      <c r="AH8" s="953"/>
      <c r="AI8" s="956"/>
      <c r="AJ8" s="904"/>
      <c r="AK8" s="93" t="s">
        <v>203</v>
      </c>
      <c r="AL8" s="94" t="s">
        <v>207</v>
      </c>
      <c r="AM8" s="93" t="s">
        <v>203</v>
      </c>
      <c r="AN8" s="94" t="s">
        <v>207</v>
      </c>
      <c r="AO8" s="94" t="s">
        <v>203</v>
      </c>
      <c r="AP8" s="94" t="s">
        <v>207</v>
      </c>
      <c r="AQ8" s="988" t="s">
        <v>205</v>
      </c>
      <c r="AR8" s="988"/>
      <c r="AS8" s="988" t="s">
        <v>206</v>
      </c>
      <c r="AT8" s="988"/>
      <c r="AU8" s="995" t="s">
        <v>205</v>
      </c>
      <c r="AV8" s="995"/>
      <c r="AW8" s="996" t="s">
        <v>206</v>
      </c>
      <c r="AX8" s="996"/>
      <c r="AY8" s="937"/>
      <c r="AZ8" s="940"/>
      <c r="BA8" s="95" t="s">
        <v>203</v>
      </c>
      <c r="BB8" s="94" t="s">
        <v>207</v>
      </c>
      <c r="BC8" s="95" t="s">
        <v>203</v>
      </c>
      <c r="BD8" s="94" t="s">
        <v>207</v>
      </c>
      <c r="BE8" s="94" t="s">
        <v>203</v>
      </c>
      <c r="BF8" s="94" t="s">
        <v>207</v>
      </c>
      <c r="BG8" s="988" t="s">
        <v>205</v>
      </c>
      <c r="BH8" s="988"/>
      <c r="BI8" s="988" t="s">
        <v>206</v>
      </c>
      <c r="BJ8" s="988"/>
      <c r="BK8" s="995" t="s">
        <v>205</v>
      </c>
      <c r="BL8" s="995"/>
      <c r="BM8" s="996" t="s">
        <v>206</v>
      </c>
      <c r="BN8" s="996"/>
      <c r="BO8" s="909"/>
      <c r="BP8" s="911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</row>
    <row r="9" spans="1:296" s="61" customFormat="1">
      <c r="A9" s="75">
        <v>1</v>
      </c>
      <c r="B9" s="278">
        <v>2</v>
      </c>
      <c r="C9" s="278">
        <v>60</v>
      </c>
      <c r="D9" s="75">
        <v>61</v>
      </c>
      <c r="E9" s="278">
        <v>62</v>
      </c>
      <c r="F9" s="278">
        <v>63</v>
      </c>
      <c r="G9" s="75">
        <v>64</v>
      </c>
      <c r="H9" s="75">
        <v>65</v>
      </c>
      <c r="I9" s="278">
        <v>66</v>
      </c>
      <c r="J9" s="278">
        <v>67</v>
      </c>
      <c r="K9" s="75">
        <v>68</v>
      </c>
      <c r="L9" s="75">
        <v>69</v>
      </c>
      <c r="M9" s="278">
        <v>70</v>
      </c>
      <c r="N9" s="75">
        <v>71</v>
      </c>
      <c r="O9" s="278">
        <v>72</v>
      </c>
      <c r="P9" s="278">
        <v>73</v>
      </c>
      <c r="Q9" s="75">
        <v>74</v>
      </c>
      <c r="R9" s="75">
        <v>75</v>
      </c>
      <c r="S9" s="278">
        <v>76</v>
      </c>
      <c r="T9" s="278">
        <v>77</v>
      </c>
      <c r="U9" s="75">
        <v>78</v>
      </c>
      <c r="V9" s="75">
        <v>79</v>
      </c>
      <c r="W9" s="278">
        <v>80</v>
      </c>
      <c r="X9" s="75">
        <v>81</v>
      </c>
      <c r="Y9" s="278">
        <v>82</v>
      </c>
      <c r="Z9" s="68">
        <v>83</v>
      </c>
      <c r="AA9" s="279">
        <v>84</v>
      </c>
      <c r="AB9" s="279">
        <v>85</v>
      </c>
      <c r="AC9" s="68">
        <v>86</v>
      </c>
      <c r="AD9" s="68">
        <v>87</v>
      </c>
      <c r="AE9" s="279">
        <v>88</v>
      </c>
      <c r="AF9" s="279">
        <v>89</v>
      </c>
      <c r="AG9" s="68">
        <v>90</v>
      </c>
      <c r="AH9" s="75">
        <v>91</v>
      </c>
      <c r="AI9" s="278">
        <v>92</v>
      </c>
      <c r="AJ9" s="75">
        <v>111</v>
      </c>
      <c r="AK9" s="278">
        <v>112</v>
      </c>
      <c r="AL9" s="278">
        <v>113</v>
      </c>
      <c r="AM9" s="75">
        <v>114</v>
      </c>
      <c r="AN9" s="75">
        <v>115</v>
      </c>
      <c r="AO9" s="278">
        <v>116</v>
      </c>
      <c r="AP9" s="278">
        <v>117</v>
      </c>
      <c r="AQ9" s="75">
        <v>118</v>
      </c>
      <c r="AR9" s="75">
        <v>119</v>
      </c>
      <c r="AS9" s="278">
        <v>120</v>
      </c>
      <c r="AT9" s="75">
        <v>121</v>
      </c>
      <c r="AU9" s="278">
        <v>122</v>
      </c>
      <c r="AV9" s="278">
        <v>123</v>
      </c>
      <c r="AW9" s="75">
        <v>124</v>
      </c>
      <c r="AX9" s="75">
        <v>125</v>
      </c>
      <c r="AY9" s="278">
        <v>126</v>
      </c>
      <c r="AZ9" s="278">
        <v>127</v>
      </c>
      <c r="BA9" s="75">
        <v>128</v>
      </c>
      <c r="BB9" s="75">
        <v>129</v>
      </c>
      <c r="BC9" s="278">
        <v>130</v>
      </c>
      <c r="BD9" s="75">
        <v>131</v>
      </c>
      <c r="BE9" s="278">
        <v>132</v>
      </c>
      <c r="BF9" s="278">
        <v>133</v>
      </c>
      <c r="BG9" s="75">
        <v>134</v>
      </c>
      <c r="BH9" s="75">
        <v>135</v>
      </c>
      <c r="BI9" s="278">
        <v>136</v>
      </c>
      <c r="BJ9" s="278">
        <v>137</v>
      </c>
      <c r="BK9" s="75">
        <v>138</v>
      </c>
      <c r="BL9" s="75">
        <v>139</v>
      </c>
      <c r="BM9" s="278">
        <v>140</v>
      </c>
      <c r="BN9" s="75">
        <v>141</v>
      </c>
      <c r="BO9" s="278">
        <v>142</v>
      </c>
      <c r="BP9" s="278">
        <v>143</v>
      </c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8"/>
    </row>
    <row r="10" spans="1:296" s="100" customFormat="1" ht="26.25">
      <c r="A10" s="280" t="s">
        <v>17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2"/>
      <c r="AA10" s="282"/>
      <c r="AB10" s="282"/>
      <c r="AC10" s="282"/>
      <c r="AD10" s="282"/>
      <c r="AE10" s="282"/>
      <c r="AF10" s="282"/>
      <c r="AG10" s="282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3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</row>
    <row r="11" spans="1:296" ht="18.75">
      <c r="A11" s="101" t="s">
        <v>97</v>
      </c>
      <c r="B11" s="24"/>
      <c r="C11" s="103"/>
      <c r="D11" s="12"/>
      <c r="E11" s="12"/>
      <c r="F11" s="12"/>
      <c r="G11" s="12"/>
      <c r="H11" s="12"/>
      <c r="I11" s="12"/>
      <c r="J11" s="104"/>
      <c r="K11" s="104"/>
      <c r="L11" s="104"/>
      <c r="M11" s="104"/>
      <c r="N11" s="105"/>
      <c r="O11" s="105"/>
      <c r="P11" s="105"/>
      <c r="Q11" s="105"/>
      <c r="R11" s="12"/>
      <c r="S11" s="25"/>
      <c r="T11" s="12"/>
      <c r="U11" s="12"/>
      <c r="V11" s="12"/>
      <c r="W11" s="12"/>
      <c r="X11" s="12"/>
      <c r="Y11" s="12"/>
      <c r="Z11" s="204"/>
      <c r="AA11" s="204"/>
      <c r="AB11" s="204"/>
      <c r="AC11" s="204"/>
      <c r="AD11" s="205"/>
      <c r="AE11" s="205"/>
      <c r="AF11" s="205"/>
      <c r="AG11" s="205"/>
      <c r="AH11" s="12"/>
      <c r="AI11" s="106"/>
      <c r="AJ11" s="103"/>
      <c r="AK11" s="12"/>
      <c r="AL11" s="12"/>
      <c r="AM11" s="12"/>
      <c r="AN11" s="12"/>
      <c r="AO11" s="12"/>
      <c r="AP11" s="12"/>
      <c r="AQ11" s="104"/>
      <c r="AR11" s="104"/>
      <c r="AS11" s="104"/>
      <c r="AT11" s="104"/>
      <c r="AU11" s="105"/>
      <c r="AV11" s="105"/>
      <c r="AW11" s="105"/>
      <c r="AX11" s="105"/>
      <c r="AY11" s="12"/>
      <c r="AZ11" s="284"/>
      <c r="BA11" s="12"/>
      <c r="BB11" s="12"/>
      <c r="BC11" s="12"/>
      <c r="BD11" s="12"/>
      <c r="BE11" s="12"/>
      <c r="BF11" s="12"/>
      <c r="BG11" s="104"/>
      <c r="BH11" s="104"/>
      <c r="BI11" s="104"/>
      <c r="BJ11" s="104"/>
      <c r="BK11" s="105"/>
      <c r="BL11" s="105"/>
      <c r="BM11" s="105"/>
      <c r="BN11" s="105"/>
      <c r="BO11" s="19"/>
      <c r="BP11" s="285"/>
    </row>
    <row r="12" spans="1:296" s="2" customFormat="1">
      <c r="A12" s="16" t="s">
        <v>9</v>
      </c>
      <c r="B12" s="66" t="s">
        <v>150</v>
      </c>
      <c r="C12" s="103"/>
      <c r="D12" s="159">
        <v>11573.65</v>
      </c>
      <c r="E12" s="159">
        <v>122.41</v>
      </c>
      <c r="F12" s="159">
        <f>ROUND(D12*1.18,2)</f>
        <v>13656.91</v>
      </c>
      <c r="G12" s="159">
        <f>ROUND(E12*1.18,2)</f>
        <v>144.44</v>
      </c>
      <c r="H12" s="159">
        <v>1960</v>
      </c>
      <c r="I12" s="159">
        <v>89</v>
      </c>
      <c r="J12" s="113">
        <v>6.8000000000000005E-2</v>
      </c>
      <c r="K12" s="114">
        <v>208.17</v>
      </c>
      <c r="L12" s="163"/>
      <c r="M12" s="163"/>
      <c r="N12" s="116"/>
      <c r="O12" s="116"/>
      <c r="P12" s="116"/>
      <c r="Q12" s="116"/>
      <c r="R12" s="110"/>
      <c r="S12" s="168" t="s">
        <v>494</v>
      </c>
      <c r="T12" s="159">
        <v>11938.64</v>
      </c>
      <c r="U12" s="159">
        <v>133.15</v>
      </c>
      <c r="V12" s="159">
        <f>ROUND(T12*1.18,2)</f>
        <v>14087.6</v>
      </c>
      <c r="W12" s="159">
        <f>ROUND(U12*1.18,2)</f>
        <v>157.12</v>
      </c>
      <c r="X12" s="159">
        <v>2100</v>
      </c>
      <c r="Y12" s="159">
        <v>92</v>
      </c>
      <c r="Z12" s="286">
        <v>6.08E-2</v>
      </c>
      <c r="AA12" s="180">
        <v>219.68</v>
      </c>
      <c r="AB12" s="287"/>
      <c r="AC12" s="138"/>
      <c r="AD12" s="139"/>
      <c r="AE12" s="139"/>
      <c r="AF12" s="139"/>
      <c r="AG12" s="139"/>
      <c r="AH12" s="110"/>
      <c r="AI12" s="168" t="s">
        <v>493</v>
      </c>
      <c r="AJ12" s="103"/>
      <c r="AK12" s="12"/>
      <c r="AL12" s="12"/>
      <c r="AM12" s="12"/>
      <c r="AN12" s="12"/>
      <c r="AO12" s="12"/>
      <c r="AP12" s="12"/>
      <c r="AQ12" s="104"/>
      <c r="AR12" s="104"/>
      <c r="AS12" s="104"/>
      <c r="AT12" s="104"/>
      <c r="AU12" s="105"/>
      <c r="AV12" s="105"/>
      <c r="AW12" s="105"/>
      <c r="AX12" s="105"/>
      <c r="AY12" s="12"/>
      <c r="AZ12" s="284"/>
      <c r="BA12" s="12"/>
      <c r="BB12" s="12"/>
      <c r="BC12" s="12"/>
      <c r="BD12" s="12"/>
      <c r="BE12" s="12"/>
      <c r="BF12" s="12"/>
      <c r="BG12" s="104"/>
      <c r="BH12" s="104"/>
      <c r="BI12" s="104"/>
      <c r="BJ12" s="104"/>
      <c r="BK12" s="105"/>
      <c r="BL12" s="105"/>
      <c r="BM12" s="105"/>
      <c r="BN12" s="105"/>
      <c r="BO12" s="36"/>
      <c r="BP12" s="284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</row>
    <row r="13" spans="1:296" s="2" customFormat="1">
      <c r="A13" s="16" t="s">
        <v>10</v>
      </c>
      <c r="B13" s="24" t="s">
        <v>210</v>
      </c>
      <c r="C13" s="103"/>
      <c r="D13" s="27">
        <v>36740.620000000003</v>
      </c>
      <c r="E13" s="27">
        <v>114.48</v>
      </c>
      <c r="F13" s="27" t="s">
        <v>146</v>
      </c>
      <c r="G13" s="27" t="s">
        <v>146</v>
      </c>
      <c r="H13" s="27" t="s">
        <v>146</v>
      </c>
      <c r="I13" s="27" t="s">
        <v>146</v>
      </c>
      <c r="J13" s="115"/>
      <c r="K13" s="115"/>
      <c r="L13" s="115"/>
      <c r="M13" s="115"/>
      <c r="N13" s="116"/>
      <c r="O13" s="116"/>
      <c r="P13" s="116"/>
      <c r="Q13" s="116"/>
      <c r="R13" s="110"/>
      <c r="S13" s="168" t="s">
        <v>495</v>
      </c>
      <c r="T13" s="27">
        <v>37065.4</v>
      </c>
      <c r="U13" s="27">
        <v>120.54</v>
      </c>
      <c r="V13" s="27" t="s">
        <v>146</v>
      </c>
      <c r="W13" s="27" t="s">
        <v>146</v>
      </c>
      <c r="X13" s="27" t="s">
        <v>146</v>
      </c>
      <c r="Y13" s="27" t="s">
        <v>146</v>
      </c>
      <c r="Z13" s="138"/>
      <c r="AA13" s="138"/>
      <c r="AB13" s="138"/>
      <c r="AC13" s="138"/>
      <c r="AD13" s="139"/>
      <c r="AE13" s="139"/>
      <c r="AF13" s="139"/>
      <c r="AG13" s="139"/>
      <c r="AH13" s="110"/>
      <c r="AI13" s="168" t="s">
        <v>494</v>
      </c>
      <c r="AJ13" s="103"/>
      <c r="AK13" s="12"/>
      <c r="AL13" s="12"/>
      <c r="AM13" s="12"/>
      <c r="AN13" s="12"/>
      <c r="AO13" s="12"/>
      <c r="AP13" s="12"/>
      <c r="AQ13" s="104"/>
      <c r="AR13" s="104"/>
      <c r="AS13" s="104"/>
      <c r="AT13" s="104"/>
      <c r="AU13" s="105"/>
      <c r="AV13" s="105"/>
      <c r="AW13" s="105"/>
      <c r="AX13" s="105"/>
      <c r="AY13" s="12"/>
      <c r="AZ13" s="284"/>
      <c r="BA13" s="12"/>
      <c r="BB13" s="12"/>
      <c r="BC13" s="12"/>
      <c r="BD13" s="12"/>
      <c r="BE13" s="12"/>
      <c r="BF13" s="12"/>
      <c r="BG13" s="104"/>
      <c r="BH13" s="104"/>
      <c r="BI13" s="104"/>
      <c r="BJ13" s="104"/>
      <c r="BK13" s="105"/>
      <c r="BL13" s="105"/>
      <c r="BM13" s="105"/>
      <c r="BN13" s="105"/>
      <c r="BO13" s="36"/>
      <c r="BP13" s="284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</row>
    <row r="14" spans="1:296" s="100" customFormat="1" ht="26.25">
      <c r="A14" s="280" t="s">
        <v>18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2"/>
      <c r="AA14" s="282"/>
      <c r="AB14" s="282"/>
      <c r="AC14" s="282"/>
      <c r="AD14" s="282"/>
      <c r="AE14" s="282"/>
      <c r="AF14" s="282"/>
      <c r="AG14" s="282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3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</row>
    <row r="15" spans="1:296" ht="18.75">
      <c r="A15" s="101" t="s">
        <v>31</v>
      </c>
      <c r="B15" s="24"/>
      <c r="C15" s="103"/>
      <c r="D15" s="12"/>
      <c r="E15" s="12"/>
      <c r="F15" s="12"/>
      <c r="G15" s="12"/>
      <c r="H15" s="12"/>
      <c r="I15" s="12"/>
      <c r="J15" s="104"/>
      <c r="K15" s="104"/>
      <c r="L15" s="104"/>
      <c r="M15" s="104"/>
      <c r="N15" s="105"/>
      <c r="O15" s="105"/>
      <c r="P15" s="105"/>
      <c r="Q15" s="105"/>
      <c r="R15" s="12"/>
      <c r="S15" s="25"/>
      <c r="T15" s="12"/>
      <c r="U15" s="12"/>
      <c r="V15" s="12"/>
      <c r="W15" s="12"/>
      <c r="X15" s="12"/>
      <c r="Y15" s="12"/>
      <c r="Z15" s="204"/>
      <c r="AA15" s="204"/>
      <c r="AB15" s="204"/>
      <c r="AC15" s="204"/>
      <c r="AD15" s="205"/>
      <c r="AE15" s="205"/>
      <c r="AF15" s="205"/>
      <c r="AG15" s="205"/>
      <c r="AH15" s="12"/>
      <c r="AI15" s="106"/>
      <c r="AJ15" s="103"/>
      <c r="AK15" s="12"/>
      <c r="AL15" s="12"/>
      <c r="AM15" s="12"/>
      <c r="AN15" s="12"/>
      <c r="AO15" s="12"/>
      <c r="AP15" s="12"/>
      <c r="AQ15" s="104"/>
      <c r="AR15" s="104"/>
      <c r="AS15" s="104"/>
      <c r="AT15" s="104"/>
      <c r="AU15" s="105"/>
      <c r="AV15" s="105"/>
      <c r="AW15" s="105"/>
      <c r="AX15" s="105"/>
      <c r="AY15" s="12"/>
      <c r="AZ15" s="284"/>
      <c r="BA15" s="12"/>
      <c r="BB15" s="12"/>
      <c r="BC15" s="12"/>
      <c r="BD15" s="12"/>
      <c r="BE15" s="12"/>
      <c r="BF15" s="12"/>
      <c r="BG15" s="104"/>
      <c r="BH15" s="104"/>
      <c r="BI15" s="104"/>
      <c r="BJ15" s="104"/>
      <c r="BK15" s="105"/>
      <c r="BL15" s="105"/>
      <c r="BM15" s="105"/>
      <c r="BN15" s="105"/>
      <c r="BO15" s="19"/>
      <c r="BP15" s="285"/>
    </row>
    <row r="16" spans="1:296" s="2" customFormat="1">
      <c r="A16" s="67" t="s">
        <v>9</v>
      </c>
      <c r="B16" s="66" t="s">
        <v>212</v>
      </c>
      <c r="C16" s="103"/>
      <c r="D16" s="27">
        <v>1244</v>
      </c>
      <c r="E16" s="27">
        <v>1.03</v>
      </c>
      <c r="F16" s="49">
        <f t="shared" ref="F16:G16" si="0">ROUND(D16*1.18,2)</f>
        <v>1467.92</v>
      </c>
      <c r="G16" s="49">
        <f t="shared" si="0"/>
        <v>1.22</v>
      </c>
      <c r="H16" s="27">
        <v>86</v>
      </c>
      <c r="I16" s="27">
        <v>1.22</v>
      </c>
      <c r="J16" s="115"/>
      <c r="K16" s="115"/>
      <c r="L16" s="115"/>
      <c r="M16" s="115"/>
      <c r="N16" s="288">
        <v>6.59E-2</v>
      </c>
      <c r="O16" s="181">
        <v>6.89</v>
      </c>
      <c r="P16" s="119"/>
      <c r="Q16" s="121"/>
      <c r="R16" s="289" t="s">
        <v>496</v>
      </c>
      <c r="S16" s="168"/>
      <c r="T16" s="27">
        <v>1348.77</v>
      </c>
      <c r="U16" s="27">
        <v>2</v>
      </c>
      <c r="V16" s="49">
        <f>ROUND(T16*1.18,2)</f>
        <v>1591.55</v>
      </c>
      <c r="W16" s="49">
        <f>ROUND(U16*1.18,2)</f>
        <v>2.36</v>
      </c>
      <c r="X16" s="27">
        <v>100</v>
      </c>
      <c r="Y16" s="27">
        <v>2.36</v>
      </c>
      <c r="Z16" s="138"/>
      <c r="AA16" s="138"/>
      <c r="AB16" s="138"/>
      <c r="AC16" s="138"/>
      <c r="AD16" s="288">
        <v>6.59E-2</v>
      </c>
      <c r="AE16" s="181">
        <v>8.9499999999999993</v>
      </c>
      <c r="AF16" s="139"/>
      <c r="AG16" s="139"/>
      <c r="AH16" s="289" t="s">
        <v>496</v>
      </c>
      <c r="AI16" s="117"/>
      <c r="AJ16" s="103"/>
      <c r="AK16" s="12"/>
      <c r="AL16" s="12"/>
      <c r="AM16" s="12"/>
      <c r="AN16" s="12"/>
      <c r="AO16" s="12"/>
      <c r="AP16" s="12"/>
      <c r="AQ16" s="104"/>
      <c r="AR16" s="104"/>
      <c r="AS16" s="104"/>
      <c r="AT16" s="104"/>
      <c r="AU16" s="105"/>
      <c r="AV16" s="105"/>
      <c r="AW16" s="105"/>
      <c r="AX16" s="105"/>
      <c r="AY16" s="12"/>
      <c r="AZ16" s="284"/>
      <c r="BA16" s="12"/>
      <c r="BB16" s="12"/>
      <c r="BC16" s="12"/>
      <c r="BD16" s="12"/>
      <c r="BE16" s="12"/>
      <c r="BF16" s="12"/>
      <c r="BG16" s="104"/>
      <c r="BH16" s="104"/>
      <c r="BI16" s="104"/>
      <c r="BJ16" s="104"/>
      <c r="BK16" s="105"/>
      <c r="BL16" s="105"/>
      <c r="BM16" s="105"/>
      <c r="BN16" s="105"/>
      <c r="BO16" s="36"/>
      <c r="BP16" s="284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</row>
    <row r="17" spans="1:295" s="2" customFormat="1">
      <c r="A17" s="67"/>
      <c r="B17" s="66" t="s">
        <v>497</v>
      </c>
      <c r="C17" s="103"/>
      <c r="D17" s="27"/>
      <c r="E17" s="27"/>
      <c r="F17" s="27"/>
      <c r="G17" s="27"/>
      <c r="H17" s="27"/>
      <c r="I17" s="27"/>
      <c r="J17" s="115"/>
      <c r="K17" s="115"/>
      <c r="L17" s="115"/>
      <c r="M17" s="115"/>
      <c r="N17" s="119"/>
      <c r="O17" s="120"/>
      <c r="P17" s="119"/>
      <c r="Q17" s="121"/>
      <c r="R17" s="110"/>
      <c r="S17" s="168"/>
      <c r="T17" s="27"/>
      <c r="U17" s="27"/>
      <c r="V17" s="27"/>
      <c r="W17" s="27"/>
      <c r="X17" s="27"/>
      <c r="Y17" s="27"/>
      <c r="Z17" s="138"/>
      <c r="AA17" s="138"/>
      <c r="AB17" s="138"/>
      <c r="AC17" s="138"/>
      <c r="AD17" s="288"/>
      <c r="AE17" s="181"/>
      <c r="AF17" s="139"/>
      <c r="AG17" s="139"/>
      <c r="AH17" s="110"/>
      <c r="AI17" s="117"/>
      <c r="AJ17" s="103"/>
      <c r="AK17" s="12"/>
      <c r="AL17" s="12"/>
      <c r="AM17" s="12"/>
      <c r="AN17" s="12"/>
      <c r="AO17" s="12"/>
      <c r="AP17" s="12"/>
      <c r="AQ17" s="104"/>
      <c r="AR17" s="104"/>
      <c r="AS17" s="104"/>
      <c r="AT17" s="104"/>
      <c r="AU17" s="105"/>
      <c r="AV17" s="105"/>
      <c r="AW17" s="105"/>
      <c r="AX17" s="105"/>
      <c r="AY17" s="12"/>
      <c r="AZ17" s="284"/>
      <c r="BA17" s="12"/>
      <c r="BB17" s="12"/>
      <c r="BC17" s="12"/>
      <c r="BD17" s="12"/>
      <c r="BE17" s="12"/>
      <c r="BF17" s="12"/>
      <c r="BG17" s="104"/>
      <c r="BH17" s="104"/>
      <c r="BI17" s="104"/>
      <c r="BJ17" s="104"/>
      <c r="BK17" s="105"/>
      <c r="BL17" s="105"/>
      <c r="BM17" s="105"/>
      <c r="BN17" s="105"/>
      <c r="BO17" s="36"/>
      <c r="BP17" s="284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</row>
    <row r="18" spans="1:295" s="2" customFormat="1" ht="18.75">
      <c r="A18" s="122" t="s">
        <v>32</v>
      </c>
      <c r="B18" s="24"/>
      <c r="C18" s="103"/>
      <c r="D18" s="12"/>
      <c r="E18" s="12"/>
      <c r="F18" s="12"/>
      <c r="G18" s="12"/>
      <c r="H18" s="12"/>
      <c r="I18" s="12"/>
      <c r="J18" s="104"/>
      <c r="K18" s="104"/>
      <c r="L18" s="104"/>
      <c r="M18" s="104"/>
      <c r="N18" s="123"/>
      <c r="O18" s="121"/>
      <c r="P18" s="123"/>
      <c r="Q18" s="121"/>
      <c r="R18" s="110"/>
      <c r="S18" s="168"/>
      <c r="T18" s="12"/>
      <c r="U18" s="12"/>
      <c r="V18" s="12"/>
      <c r="W18" s="12"/>
      <c r="X18" s="12"/>
      <c r="Y18" s="12"/>
      <c r="Z18" s="204"/>
      <c r="AA18" s="204"/>
      <c r="AB18" s="204"/>
      <c r="AC18" s="204"/>
      <c r="AD18" s="290"/>
      <c r="AE18" s="205"/>
      <c r="AF18" s="205"/>
      <c r="AG18" s="205"/>
      <c r="AH18" s="110"/>
      <c r="AI18" s="117"/>
      <c r="AJ18" s="103"/>
      <c r="AK18" s="12"/>
      <c r="AL18" s="12"/>
      <c r="AM18" s="12"/>
      <c r="AN18" s="12"/>
      <c r="AO18" s="12"/>
      <c r="AP18" s="12"/>
      <c r="AQ18" s="104"/>
      <c r="AR18" s="104"/>
      <c r="AS18" s="104"/>
      <c r="AT18" s="104"/>
      <c r="AU18" s="105"/>
      <c r="AV18" s="105"/>
      <c r="AW18" s="105"/>
      <c r="AX18" s="105"/>
      <c r="AY18" s="12"/>
      <c r="AZ18" s="284"/>
      <c r="BA18" s="12"/>
      <c r="BB18" s="12"/>
      <c r="BC18" s="12"/>
      <c r="BD18" s="12"/>
      <c r="BE18" s="12"/>
      <c r="BF18" s="12"/>
      <c r="BG18" s="104"/>
      <c r="BH18" s="104"/>
      <c r="BI18" s="104"/>
      <c r="BJ18" s="104"/>
      <c r="BK18" s="105"/>
      <c r="BL18" s="105"/>
      <c r="BM18" s="105"/>
      <c r="BN18" s="105"/>
      <c r="BO18" s="36"/>
      <c r="BP18" s="284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</row>
    <row r="19" spans="1:295" s="2" customFormat="1">
      <c r="A19" s="16" t="s">
        <v>9</v>
      </c>
      <c r="B19" s="24" t="s">
        <v>212</v>
      </c>
      <c r="C19" s="103"/>
      <c r="D19" s="27">
        <f>D16</f>
        <v>1244</v>
      </c>
      <c r="E19" s="27">
        <f t="shared" ref="E19:I19" si="1">E16</f>
        <v>1.03</v>
      </c>
      <c r="F19" s="27">
        <f t="shared" si="1"/>
        <v>1467.92</v>
      </c>
      <c r="G19" s="27">
        <f t="shared" si="1"/>
        <v>1.22</v>
      </c>
      <c r="H19" s="27">
        <f t="shared" si="1"/>
        <v>86</v>
      </c>
      <c r="I19" s="27">
        <f t="shared" si="1"/>
        <v>1.22</v>
      </c>
      <c r="J19" s="115"/>
      <c r="K19" s="115"/>
      <c r="L19" s="115"/>
      <c r="M19" s="115"/>
      <c r="N19" s="288">
        <f>N16</f>
        <v>6.59E-2</v>
      </c>
      <c r="O19" s="288">
        <f>O16</f>
        <v>6.89</v>
      </c>
      <c r="P19" s="123"/>
      <c r="Q19" s="121"/>
      <c r="R19" s="110" t="str">
        <f>R16</f>
        <v>16.12.2016 № 446</v>
      </c>
      <c r="S19" s="168"/>
      <c r="T19" s="27">
        <f>T16</f>
        <v>1348.77</v>
      </c>
      <c r="U19" s="27">
        <f t="shared" ref="U19:Y19" si="2">U16</f>
        <v>2</v>
      </c>
      <c r="V19" s="27">
        <f t="shared" si="2"/>
        <v>1591.55</v>
      </c>
      <c r="W19" s="27">
        <f t="shared" si="2"/>
        <v>2.36</v>
      </c>
      <c r="X19" s="27">
        <f t="shared" si="2"/>
        <v>100</v>
      </c>
      <c r="Y19" s="27">
        <f t="shared" si="2"/>
        <v>2.36</v>
      </c>
      <c r="Z19" s="138"/>
      <c r="AA19" s="138"/>
      <c r="AB19" s="138"/>
      <c r="AC19" s="138"/>
      <c r="AD19" s="288">
        <f>AD16</f>
        <v>6.59E-2</v>
      </c>
      <c r="AE19" s="288">
        <f>AE16</f>
        <v>8.9499999999999993</v>
      </c>
      <c r="AF19" s="139"/>
      <c r="AG19" s="139"/>
      <c r="AH19" s="110" t="s">
        <v>496</v>
      </c>
      <c r="AI19" s="117"/>
      <c r="AJ19" s="103"/>
      <c r="AK19" s="12"/>
      <c r="AL19" s="12"/>
      <c r="AM19" s="12"/>
      <c r="AN19" s="12"/>
      <c r="AO19" s="12"/>
      <c r="AP19" s="12"/>
      <c r="AQ19" s="104"/>
      <c r="AR19" s="104"/>
      <c r="AS19" s="104"/>
      <c r="AT19" s="104"/>
      <c r="AU19" s="105"/>
      <c r="AV19" s="105"/>
      <c r="AW19" s="105"/>
      <c r="AX19" s="105"/>
      <c r="AY19" s="12"/>
      <c r="AZ19" s="284"/>
      <c r="BA19" s="12"/>
      <c r="BB19" s="12"/>
      <c r="BC19" s="12"/>
      <c r="BD19" s="12"/>
      <c r="BE19" s="12"/>
      <c r="BF19" s="12"/>
      <c r="BG19" s="104"/>
      <c r="BH19" s="104"/>
      <c r="BI19" s="104"/>
      <c r="BJ19" s="104"/>
      <c r="BK19" s="105"/>
      <c r="BL19" s="105"/>
      <c r="BM19" s="105"/>
      <c r="BN19" s="105"/>
      <c r="BO19" s="36"/>
      <c r="BP19" s="284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</row>
    <row r="20" spans="1:295" s="2" customFormat="1">
      <c r="A20" s="271"/>
      <c r="B20" s="66" t="s">
        <v>497</v>
      </c>
      <c r="C20" s="293"/>
      <c r="D20" s="276"/>
      <c r="E20" s="276"/>
      <c r="F20" s="276"/>
      <c r="G20" s="276"/>
      <c r="H20" s="276"/>
      <c r="I20" s="276"/>
      <c r="J20" s="294"/>
      <c r="K20" s="294"/>
      <c r="L20" s="294"/>
      <c r="M20" s="294"/>
      <c r="N20" s="295"/>
      <c r="O20" s="296"/>
      <c r="P20" s="297"/>
      <c r="Q20" s="298"/>
      <c r="R20" s="291"/>
      <c r="S20" s="299"/>
      <c r="T20" s="276"/>
      <c r="U20" s="276"/>
      <c r="V20" s="276"/>
      <c r="W20" s="276"/>
      <c r="X20" s="276"/>
      <c r="Y20" s="276"/>
      <c r="Z20" s="300"/>
      <c r="AA20" s="300"/>
      <c r="AB20" s="300"/>
      <c r="AC20" s="300"/>
      <c r="AD20" s="301"/>
      <c r="AE20" s="302"/>
      <c r="AF20" s="303"/>
      <c r="AG20" s="303"/>
      <c r="AH20" s="291"/>
      <c r="AI20" s="304"/>
      <c r="AJ20" s="293"/>
      <c r="AK20" s="292"/>
      <c r="AL20" s="292"/>
      <c r="AM20" s="292"/>
      <c r="AN20" s="292"/>
      <c r="AO20" s="292"/>
      <c r="AP20" s="292"/>
      <c r="AQ20" s="305"/>
      <c r="AR20" s="305"/>
      <c r="AS20" s="305"/>
      <c r="AT20" s="305"/>
      <c r="AU20" s="306"/>
      <c r="AV20" s="306"/>
      <c r="AW20" s="306"/>
      <c r="AX20" s="306"/>
      <c r="AY20" s="292"/>
      <c r="AZ20" s="307"/>
      <c r="BA20" s="292"/>
      <c r="BB20" s="292"/>
      <c r="BC20" s="292"/>
      <c r="BD20" s="292"/>
      <c r="BE20" s="292"/>
      <c r="BF20" s="292"/>
      <c r="BG20" s="305"/>
      <c r="BH20" s="305"/>
      <c r="BI20" s="305"/>
      <c r="BJ20" s="305"/>
      <c r="BK20" s="306"/>
      <c r="BL20" s="306"/>
      <c r="BM20" s="306"/>
      <c r="BN20" s="306"/>
      <c r="BO20" s="308"/>
      <c r="BP20" s="309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</row>
    <row r="21" spans="1:295" s="100" customFormat="1" ht="26.25">
      <c r="A21" s="280" t="s">
        <v>11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2"/>
      <c r="AA21" s="282"/>
      <c r="AB21" s="282"/>
      <c r="AC21" s="282"/>
      <c r="AD21" s="282"/>
      <c r="AE21" s="282"/>
      <c r="AF21" s="282"/>
      <c r="AG21" s="282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3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</row>
    <row r="22" spans="1:295" s="132" customFormat="1" ht="45">
      <c r="A22" s="27" t="s">
        <v>9</v>
      </c>
      <c r="B22" s="124" t="s">
        <v>498</v>
      </c>
      <c r="C22" s="127"/>
      <c r="D22" s="27">
        <v>7923.95</v>
      </c>
      <c r="E22" s="27">
        <v>59.23</v>
      </c>
      <c r="F22" s="27">
        <v>9350.26</v>
      </c>
      <c r="G22" s="27">
        <v>70</v>
      </c>
      <c r="H22" s="27">
        <v>4160</v>
      </c>
      <c r="I22" s="27">
        <v>34</v>
      </c>
      <c r="J22" s="115"/>
      <c r="K22" s="115"/>
      <c r="L22" s="115"/>
      <c r="M22" s="115"/>
      <c r="N22" s="119">
        <v>6.1499999999999999E-2</v>
      </c>
      <c r="O22" s="128">
        <v>289.83999999999997</v>
      </c>
      <c r="P22" s="119"/>
      <c r="Q22" s="116"/>
      <c r="R22" s="110"/>
      <c r="S22" s="129" t="s">
        <v>499</v>
      </c>
      <c r="T22" s="27">
        <v>8095.8</v>
      </c>
      <c r="U22" s="27">
        <v>63.44</v>
      </c>
      <c r="V22" s="27">
        <v>9553.0400000000009</v>
      </c>
      <c r="W22" s="27">
        <v>72.790000000000006</v>
      </c>
      <c r="X22" s="27">
        <v>4160</v>
      </c>
      <c r="Y22" s="27">
        <v>36</v>
      </c>
      <c r="Z22" s="138"/>
      <c r="AA22" s="138"/>
      <c r="AB22" s="138"/>
      <c r="AC22" s="138"/>
      <c r="AD22" s="288">
        <v>6.1499999999999999E-2</v>
      </c>
      <c r="AE22" s="139">
        <v>291.83999999999997</v>
      </c>
      <c r="AF22" s="139"/>
      <c r="AG22" s="139"/>
      <c r="AH22" s="110"/>
      <c r="AI22" s="168" t="s">
        <v>499</v>
      </c>
      <c r="AJ22" s="127"/>
      <c r="AK22" s="27"/>
      <c r="AL22" s="27"/>
      <c r="AM22" s="27"/>
      <c r="AN22" s="27"/>
      <c r="AO22" s="27"/>
      <c r="AP22" s="27"/>
      <c r="AQ22" s="115"/>
      <c r="AR22" s="115"/>
      <c r="AS22" s="115"/>
      <c r="AT22" s="115"/>
      <c r="AU22" s="116"/>
      <c r="AV22" s="116"/>
      <c r="AW22" s="116"/>
      <c r="AX22" s="116"/>
      <c r="AY22" s="27"/>
      <c r="AZ22" s="109"/>
      <c r="BA22" s="27"/>
      <c r="BB22" s="27"/>
      <c r="BC22" s="27"/>
      <c r="BD22" s="27"/>
      <c r="BE22" s="27"/>
      <c r="BF22" s="27"/>
      <c r="BG22" s="115"/>
      <c r="BH22" s="115"/>
      <c r="BI22" s="115"/>
      <c r="BJ22" s="115"/>
      <c r="BK22" s="116"/>
      <c r="BL22" s="116"/>
      <c r="BM22" s="116"/>
      <c r="BN22" s="116"/>
      <c r="BO22" s="110"/>
      <c r="BP22" s="310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  <c r="IW22" s="131"/>
      <c r="IX22" s="131"/>
      <c r="IY22" s="131"/>
      <c r="IZ22" s="131"/>
      <c r="JA22" s="131"/>
      <c r="JB22" s="131"/>
      <c r="JC22" s="131"/>
      <c r="JD22" s="131"/>
      <c r="JE22" s="131"/>
      <c r="JF22" s="131"/>
      <c r="JG22" s="131"/>
      <c r="JH22" s="131"/>
      <c r="JI22" s="131"/>
      <c r="JJ22" s="131"/>
      <c r="JK22" s="131"/>
      <c r="JL22" s="131"/>
      <c r="JM22" s="131"/>
      <c r="JN22" s="131"/>
      <c r="JO22" s="131"/>
      <c r="JP22" s="131"/>
      <c r="JQ22" s="131"/>
      <c r="JR22" s="131"/>
      <c r="JS22" s="131"/>
      <c r="JT22" s="131"/>
      <c r="JU22" s="131"/>
      <c r="JV22" s="131"/>
      <c r="JW22" s="131"/>
      <c r="JX22" s="131"/>
      <c r="JY22" s="131"/>
      <c r="JZ22" s="131"/>
      <c r="KA22" s="131"/>
      <c r="KB22" s="131"/>
      <c r="KC22" s="131"/>
      <c r="KD22" s="131"/>
      <c r="KE22" s="131"/>
      <c r="KF22" s="131"/>
      <c r="KG22" s="131"/>
      <c r="KH22" s="131"/>
      <c r="KI22" s="131"/>
    </row>
    <row r="23" spans="1:295" s="144" customFormat="1" ht="30">
      <c r="A23" s="49" t="s">
        <v>10</v>
      </c>
      <c r="B23" s="133" t="s">
        <v>234</v>
      </c>
      <c r="C23" s="137"/>
      <c r="D23" s="159">
        <v>5183.16</v>
      </c>
      <c r="E23" s="159">
        <v>27.43</v>
      </c>
      <c r="F23" s="49">
        <f t="shared" ref="F23" si="3">ROUND(D23*1.18,2)</f>
        <v>6116.13</v>
      </c>
      <c r="G23" s="49">
        <v>32.299999999999997</v>
      </c>
      <c r="H23" s="159">
        <v>4235</v>
      </c>
      <c r="I23" s="159">
        <v>32.299999999999997</v>
      </c>
      <c r="J23" s="138"/>
      <c r="K23" s="138"/>
      <c r="L23" s="138"/>
      <c r="M23" s="138"/>
      <c r="N23" s="288">
        <v>6.08E-2</v>
      </c>
      <c r="O23" s="139">
        <v>289.79000000000002</v>
      </c>
      <c r="P23" s="119"/>
      <c r="Q23" s="139"/>
      <c r="R23" s="110"/>
      <c r="S23" s="129" t="s">
        <v>500</v>
      </c>
      <c r="T23" s="159">
        <v>5554.1</v>
      </c>
      <c r="U23" s="159">
        <v>29.46</v>
      </c>
      <c r="V23" s="159">
        <f t="shared" ref="V23" si="4">ROUND(T23*1.18,2)</f>
        <v>6553.84</v>
      </c>
      <c r="W23" s="159">
        <v>34.76</v>
      </c>
      <c r="X23" s="159">
        <v>4235</v>
      </c>
      <c r="Y23" s="159">
        <v>34.76</v>
      </c>
      <c r="Z23" s="140"/>
      <c r="AA23" s="140"/>
      <c r="AB23" s="140"/>
      <c r="AC23" s="140"/>
      <c r="AD23" s="288">
        <v>6.08E-2</v>
      </c>
      <c r="AE23" s="139">
        <v>292.25</v>
      </c>
      <c r="AF23" s="141"/>
      <c r="AG23" s="141"/>
      <c r="AH23" s="110"/>
      <c r="AI23" s="129" t="s">
        <v>500</v>
      </c>
      <c r="AJ23" s="137"/>
      <c r="AK23" s="49">
        <v>5183.16</v>
      </c>
      <c r="AL23" s="49">
        <v>27.37</v>
      </c>
      <c r="AM23" s="49">
        <v>6116.31</v>
      </c>
      <c r="AN23" s="49">
        <v>32.299999999999997</v>
      </c>
      <c r="AO23" s="49">
        <v>4235</v>
      </c>
      <c r="AP23" s="49">
        <v>32.299999999999997</v>
      </c>
      <c r="AQ23" s="138"/>
      <c r="AR23" s="138"/>
      <c r="AS23" s="138"/>
      <c r="AT23" s="138"/>
      <c r="AU23" s="139"/>
      <c r="AV23" s="139"/>
      <c r="AW23" s="311">
        <v>6.9000000000000006E-2</v>
      </c>
      <c r="AX23" s="139">
        <v>324.52</v>
      </c>
      <c r="AY23" s="125" t="s">
        <v>501</v>
      </c>
      <c r="AZ23" s="134"/>
      <c r="BA23" s="49">
        <v>5554.1</v>
      </c>
      <c r="BB23" s="49">
        <v>29.46</v>
      </c>
      <c r="BC23" s="49">
        <v>6553.84</v>
      </c>
      <c r="BD23" s="49">
        <v>34.76</v>
      </c>
      <c r="BE23" s="49">
        <v>4235</v>
      </c>
      <c r="BF23" s="49">
        <v>32.299999999999997</v>
      </c>
      <c r="BG23" s="138"/>
      <c r="BH23" s="138"/>
      <c r="BI23" s="138"/>
      <c r="BJ23" s="138"/>
      <c r="BK23" s="139"/>
      <c r="BL23" s="139"/>
      <c r="BM23" s="311">
        <v>6.9000000000000006E-2</v>
      </c>
      <c r="BN23" s="139">
        <v>324.52</v>
      </c>
      <c r="BO23" s="125" t="s">
        <v>502</v>
      </c>
      <c r="BP23" s="134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  <c r="KI23" s="143"/>
    </row>
    <row r="24" spans="1:295" s="132" customFormat="1">
      <c r="A24" s="27" t="s">
        <v>27</v>
      </c>
      <c r="B24" s="155" t="s">
        <v>503</v>
      </c>
      <c r="C24" s="127"/>
      <c r="D24" s="27"/>
      <c r="E24" s="27"/>
      <c r="F24" s="27"/>
      <c r="G24" s="27"/>
      <c r="H24" s="27"/>
      <c r="I24" s="27"/>
      <c r="J24" s="115"/>
      <c r="K24" s="115"/>
      <c r="L24" s="115"/>
      <c r="M24" s="115"/>
      <c r="N24" s="116"/>
      <c r="O24" s="116"/>
      <c r="P24" s="116"/>
      <c r="Q24" s="116"/>
      <c r="R24" s="27"/>
      <c r="S24" s="110"/>
      <c r="T24" s="27"/>
      <c r="U24" s="27"/>
      <c r="V24" s="27"/>
      <c r="W24" s="27"/>
      <c r="X24" s="27"/>
      <c r="Y24" s="27"/>
      <c r="Z24" s="138"/>
      <c r="AA24" s="138"/>
      <c r="AB24" s="138"/>
      <c r="AC24" s="138"/>
      <c r="AD24" s="139"/>
      <c r="AE24" s="139"/>
      <c r="AF24" s="139"/>
      <c r="AG24" s="139"/>
      <c r="AH24" s="27"/>
      <c r="AI24" s="118"/>
      <c r="AJ24" s="127"/>
      <c r="AK24" s="27"/>
      <c r="AL24" s="27"/>
      <c r="AM24" s="27"/>
      <c r="AN24" s="27"/>
      <c r="AO24" s="27"/>
      <c r="AP24" s="27"/>
      <c r="AQ24" s="115"/>
      <c r="AR24" s="115"/>
      <c r="AS24" s="115"/>
      <c r="AT24" s="115"/>
      <c r="AU24" s="116"/>
      <c r="AV24" s="116"/>
      <c r="AW24" s="116"/>
      <c r="AX24" s="116"/>
      <c r="AY24" s="27"/>
      <c r="AZ24" s="109"/>
      <c r="BA24" s="27"/>
      <c r="BB24" s="27"/>
      <c r="BC24" s="27"/>
      <c r="BD24" s="27"/>
      <c r="BE24" s="27"/>
      <c r="BF24" s="27"/>
      <c r="BG24" s="115"/>
      <c r="BH24" s="115"/>
      <c r="BI24" s="115"/>
      <c r="BJ24" s="115"/>
      <c r="BK24" s="116"/>
      <c r="BL24" s="116"/>
      <c r="BM24" s="116"/>
      <c r="BN24" s="116"/>
      <c r="BO24" s="110"/>
      <c r="BP24" s="310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  <c r="IW24" s="131"/>
      <c r="IX24" s="131"/>
      <c r="IY24" s="131"/>
      <c r="IZ24" s="131"/>
      <c r="JA24" s="131"/>
      <c r="JB24" s="131"/>
      <c r="JC24" s="131"/>
      <c r="JD24" s="131"/>
      <c r="JE24" s="131"/>
      <c r="JF24" s="131"/>
      <c r="JG24" s="131"/>
      <c r="JH24" s="131"/>
      <c r="JI24" s="131"/>
      <c r="JJ24" s="131"/>
      <c r="JK24" s="131"/>
      <c r="JL24" s="131"/>
      <c r="JM24" s="131"/>
      <c r="JN24" s="131"/>
      <c r="JO24" s="131"/>
      <c r="JP24" s="131"/>
      <c r="JQ24" s="131"/>
      <c r="JR24" s="131"/>
      <c r="JS24" s="131"/>
      <c r="JT24" s="131"/>
      <c r="JU24" s="131"/>
      <c r="JV24" s="131"/>
      <c r="JW24" s="131"/>
      <c r="JX24" s="131"/>
      <c r="JY24" s="131"/>
      <c r="JZ24" s="131"/>
      <c r="KA24" s="131"/>
      <c r="KB24" s="131"/>
      <c r="KC24" s="131"/>
      <c r="KD24" s="131"/>
      <c r="KE24" s="131"/>
      <c r="KF24" s="131"/>
      <c r="KG24" s="131"/>
      <c r="KH24" s="131"/>
      <c r="KI24" s="131"/>
    </row>
    <row r="25" spans="1:295" s="100" customFormat="1" ht="26.25">
      <c r="A25" s="280" t="s">
        <v>16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2"/>
      <c r="AA25" s="282"/>
      <c r="AB25" s="282"/>
      <c r="AC25" s="282"/>
      <c r="AD25" s="282"/>
      <c r="AE25" s="282"/>
      <c r="AF25" s="282"/>
      <c r="AG25" s="282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3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</row>
    <row r="26" spans="1:295" ht="18.75">
      <c r="A26" s="101" t="s">
        <v>44</v>
      </c>
      <c r="B26" s="24"/>
      <c r="C26" s="103"/>
      <c r="D26" s="27"/>
      <c r="E26" s="27"/>
      <c r="F26" s="27"/>
      <c r="G26" s="27"/>
      <c r="H26" s="27"/>
      <c r="I26" s="27"/>
      <c r="J26" s="115"/>
      <c r="K26" s="115"/>
      <c r="L26" s="115"/>
      <c r="M26" s="115"/>
      <c r="N26" s="288"/>
      <c r="O26" s="139"/>
      <c r="P26" s="119"/>
      <c r="Q26" s="128"/>
      <c r="R26" s="27"/>
      <c r="T26" s="27"/>
      <c r="U26" s="27"/>
      <c r="V26" s="27"/>
      <c r="W26" s="27"/>
      <c r="X26" s="27"/>
      <c r="Y26" s="27"/>
      <c r="Z26" s="138"/>
      <c r="AA26" s="138"/>
      <c r="AB26" s="138"/>
      <c r="AC26" s="138"/>
      <c r="AD26" s="139"/>
      <c r="AE26" s="139"/>
      <c r="AF26" s="139"/>
      <c r="AG26" s="139"/>
      <c r="AH26" s="27"/>
      <c r="AI26" s="118"/>
      <c r="AJ26" s="103"/>
      <c r="AK26" s="27"/>
      <c r="AL26" s="27"/>
      <c r="AM26" s="27"/>
      <c r="AN26" s="27"/>
      <c r="AO26" s="27"/>
      <c r="AP26" s="27"/>
      <c r="AQ26" s="115"/>
      <c r="AR26" s="115"/>
      <c r="AS26" s="115"/>
      <c r="AT26" s="115"/>
      <c r="AU26" s="116"/>
      <c r="AV26" s="116"/>
      <c r="AW26" s="116"/>
      <c r="AX26" s="116"/>
      <c r="AY26" s="27"/>
      <c r="AZ26" s="109"/>
      <c r="BA26" s="27"/>
      <c r="BB26" s="27"/>
      <c r="BC26" s="27"/>
      <c r="BD26" s="27"/>
      <c r="BE26" s="27"/>
      <c r="BF26" s="27"/>
      <c r="BG26" s="115"/>
      <c r="BH26" s="115"/>
      <c r="BI26" s="115"/>
      <c r="BJ26" s="115"/>
      <c r="BK26" s="116"/>
      <c r="BL26" s="116"/>
      <c r="BM26" s="116"/>
      <c r="BN26" s="116"/>
      <c r="BO26" s="19"/>
      <c r="BP26" s="285"/>
    </row>
    <row r="27" spans="1:295" s="2" customFormat="1">
      <c r="A27" s="16" t="s">
        <v>9</v>
      </c>
      <c r="B27" s="24" t="s">
        <v>241</v>
      </c>
      <c r="C27" s="103"/>
      <c r="D27" s="27">
        <v>7164.78</v>
      </c>
      <c r="E27" s="27">
        <v>40.82</v>
      </c>
      <c r="F27" s="27">
        <v>8454.44</v>
      </c>
      <c r="G27" s="27">
        <v>48.17</v>
      </c>
      <c r="H27" s="27">
        <v>2970</v>
      </c>
      <c r="I27" s="27">
        <v>48.17</v>
      </c>
      <c r="J27" s="115"/>
      <c r="K27" s="115"/>
      <c r="L27" s="115"/>
      <c r="M27" s="115"/>
      <c r="N27" s="288">
        <v>5.9400000000000001E-2</v>
      </c>
      <c r="O27" s="139">
        <v>224.59</v>
      </c>
      <c r="P27" s="119"/>
      <c r="Q27" s="128"/>
      <c r="R27" s="110"/>
      <c r="S27" s="134" t="s">
        <v>504</v>
      </c>
      <c r="T27" s="27">
        <v>7397.14</v>
      </c>
      <c r="U27" s="27">
        <v>43.44</v>
      </c>
      <c r="V27" s="27">
        <v>8728.6299999999992</v>
      </c>
      <c r="W27" s="27">
        <v>51.26</v>
      </c>
      <c r="X27" s="27">
        <v>2970</v>
      </c>
      <c r="Y27" s="27">
        <v>51.26</v>
      </c>
      <c r="Z27" s="138"/>
      <c r="AA27" s="138"/>
      <c r="AB27" s="138"/>
      <c r="AC27" s="138"/>
      <c r="AD27" s="288">
        <v>5.9400000000000001E-2</v>
      </c>
      <c r="AE27" s="139">
        <v>227.68</v>
      </c>
      <c r="AF27" s="139"/>
      <c r="AG27" s="139"/>
      <c r="AH27" s="110"/>
      <c r="AI27" s="110" t="s">
        <v>504</v>
      </c>
      <c r="AJ27" s="103"/>
      <c r="AK27" s="27"/>
      <c r="AL27" s="27"/>
      <c r="AM27" s="27"/>
      <c r="AN27" s="27"/>
      <c r="AO27" s="27"/>
      <c r="AP27" s="27"/>
      <c r="AQ27" s="115"/>
      <c r="AR27" s="115"/>
      <c r="AS27" s="115"/>
      <c r="AT27" s="115"/>
      <c r="AU27" s="116"/>
      <c r="AV27" s="116"/>
      <c r="AW27" s="116"/>
      <c r="AX27" s="116"/>
      <c r="AY27" s="27"/>
      <c r="AZ27" s="109"/>
      <c r="BA27" s="27"/>
      <c r="BB27" s="27"/>
      <c r="BC27" s="27"/>
      <c r="BD27" s="27"/>
      <c r="BE27" s="27"/>
      <c r="BF27" s="27"/>
      <c r="BG27" s="115"/>
      <c r="BH27" s="115"/>
      <c r="BI27" s="115"/>
      <c r="BJ27" s="115"/>
      <c r="BK27" s="116"/>
      <c r="BL27" s="116"/>
      <c r="BM27" s="116"/>
      <c r="BN27" s="116"/>
      <c r="BO27" s="36"/>
      <c r="BP27" s="284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</row>
    <row r="28" spans="1:295" s="2" customFormat="1">
      <c r="A28" s="16" t="s">
        <v>10</v>
      </c>
      <c r="B28" s="24" t="s">
        <v>590</v>
      </c>
      <c r="C28" s="103"/>
      <c r="D28" s="27"/>
      <c r="E28" s="27"/>
      <c r="F28" s="27"/>
      <c r="G28" s="27"/>
      <c r="H28" s="27">
        <v>2970</v>
      </c>
      <c r="I28" s="27">
        <v>48.17</v>
      </c>
      <c r="J28" s="115"/>
      <c r="K28" s="115"/>
      <c r="L28" s="115"/>
      <c r="M28" s="115"/>
      <c r="N28" s="288">
        <v>5.9400000000000001E-2</v>
      </c>
      <c r="O28" s="139">
        <v>224.59</v>
      </c>
      <c r="P28" s="119"/>
      <c r="Q28" s="128"/>
      <c r="R28" s="110"/>
      <c r="S28" s="134"/>
      <c r="T28" s="27"/>
      <c r="U28" s="27"/>
      <c r="V28" s="27"/>
      <c r="W28" s="27"/>
      <c r="X28" s="27">
        <v>2970</v>
      </c>
      <c r="Y28" s="27">
        <v>48.17</v>
      </c>
      <c r="Z28" s="138"/>
      <c r="AA28" s="138"/>
      <c r="AB28" s="138"/>
      <c r="AC28" s="138"/>
      <c r="AD28" s="288">
        <v>5.9400000000000001E-2</v>
      </c>
      <c r="AE28" s="139">
        <v>224.59</v>
      </c>
      <c r="AF28" s="139"/>
      <c r="AG28" s="139"/>
      <c r="AH28" s="110"/>
      <c r="AI28" s="110"/>
      <c r="AJ28" s="103"/>
      <c r="AK28" s="27"/>
      <c r="AL28" s="27"/>
      <c r="AM28" s="27"/>
      <c r="AN28" s="27"/>
      <c r="AO28" s="27"/>
      <c r="AP28" s="27"/>
      <c r="AQ28" s="115"/>
      <c r="AR28" s="115"/>
      <c r="AS28" s="115"/>
      <c r="AT28" s="115"/>
      <c r="AU28" s="116"/>
      <c r="AV28" s="116"/>
      <c r="AW28" s="116"/>
      <c r="AX28" s="116"/>
      <c r="AY28" s="27"/>
      <c r="AZ28" s="109"/>
      <c r="BA28" s="27"/>
      <c r="BB28" s="27"/>
      <c r="BC28" s="27"/>
      <c r="BD28" s="27"/>
      <c r="BE28" s="27"/>
      <c r="BF28" s="27"/>
      <c r="BG28" s="115"/>
      <c r="BH28" s="115"/>
      <c r="BI28" s="115"/>
      <c r="BJ28" s="115"/>
      <c r="BK28" s="116"/>
      <c r="BL28" s="116"/>
      <c r="BM28" s="116"/>
      <c r="BN28" s="116"/>
      <c r="BO28" s="36"/>
      <c r="BP28" s="284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</row>
    <row r="29" spans="1:295" s="2" customFormat="1" ht="18.75">
      <c r="A29" s="122" t="s">
        <v>45</v>
      </c>
      <c r="B29" s="24"/>
      <c r="C29" s="103"/>
      <c r="D29" s="27"/>
      <c r="E29" s="27"/>
      <c r="F29" s="27"/>
      <c r="G29" s="27"/>
      <c r="H29" s="27"/>
      <c r="I29" s="27"/>
      <c r="J29" s="115"/>
      <c r="K29" s="115"/>
      <c r="L29" s="115"/>
      <c r="M29" s="115"/>
      <c r="N29" s="119"/>
      <c r="O29" s="128"/>
      <c r="P29" s="119"/>
      <c r="Q29" s="128"/>
      <c r="R29" s="27"/>
      <c r="S29" s="109"/>
      <c r="T29" s="27"/>
      <c r="U29" s="27"/>
      <c r="V29" s="27"/>
      <c r="W29" s="27"/>
      <c r="X29" s="27"/>
      <c r="Y29" s="27"/>
      <c r="Z29" s="138"/>
      <c r="AA29" s="138"/>
      <c r="AB29" s="138"/>
      <c r="AC29" s="138"/>
      <c r="AD29" s="139"/>
      <c r="AE29" s="139"/>
      <c r="AF29" s="139"/>
      <c r="AG29" s="139"/>
      <c r="AH29" s="27"/>
      <c r="AI29" s="118"/>
      <c r="AJ29" s="103"/>
      <c r="AK29" s="27"/>
      <c r="AL29" s="27"/>
      <c r="AM29" s="27"/>
      <c r="AN29" s="27"/>
      <c r="AO29" s="27"/>
      <c r="AP29" s="27"/>
      <c r="AQ29" s="115"/>
      <c r="AR29" s="115"/>
      <c r="AS29" s="115"/>
      <c r="AT29" s="115"/>
      <c r="AU29" s="116"/>
      <c r="AV29" s="116"/>
      <c r="AW29" s="116"/>
      <c r="AX29" s="116"/>
      <c r="AY29" s="27"/>
      <c r="AZ29" s="109"/>
      <c r="BA29" s="27"/>
      <c r="BB29" s="27"/>
      <c r="BC29" s="27"/>
      <c r="BD29" s="27"/>
      <c r="BE29" s="27"/>
      <c r="BF29" s="27"/>
      <c r="BG29" s="115"/>
      <c r="BH29" s="115"/>
      <c r="BI29" s="115"/>
      <c r="BJ29" s="115"/>
      <c r="BK29" s="116"/>
      <c r="BL29" s="116"/>
      <c r="BM29" s="116"/>
      <c r="BN29" s="116"/>
      <c r="BO29" s="36"/>
      <c r="BP29" s="284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</row>
    <row r="30" spans="1:295" s="2" customFormat="1">
      <c r="A30" s="16" t="s">
        <v>9</v>
      </c>
      <c r="B30" s="24" t="s">
        <v>159</v>
      </c>
      <c r="C30" s="103"/>
      <c r="D30" s="27">
        <v>7334.86</v>
      </c>
      <c r="E30" s="27">
        <v>8.66</v>
      </c>
      <c r="F30" s="27">
        <v>8655.1299999999992</v>
      </c>
      <c r="G30" s="27">
        <v>10.220000000000001</v>
      </c>
      <c r="H30" s="27">
        <v>4320</v>
      </c>
      <c r="I30" s="27">
        <v>10.220000000000001</v>
      </c>
      <c r="J30" s="115"/>
      <c r="K30" s="115"/>
      <c r="L30" s="115"/>
      <c r="M30" s="115"/>
      <c r="N30" s="288">
        <v>5.8000000000000003E-2</v>
      </c>
      <c r="O30" s="139">
        <v>260.77999999999997</v>
      </c>
      <c r="P30" s="288">
        <v>5.3499999999999999E-2</v>
      </c>
      <c r="Q30" s="139">
        <v>241.34</v>
      </c>
      <c r="R30" s="110"/>
      <c r="S30" s="134" t="s">
        <v>505</v>
      </c>
      <c r="T30" s="27">
        <v>7838.46</v>
      </c>
      <c r="U30" s="27">
        <v>7.95</v>
      </c>
      <c r="V30" s="27">
        <v>9246.3799999999992</v>
      </c>
      <c r="W30" s="27">
        <v>9.3800000000000008</v>
      </c>
      <c r="X30" s="27">
        <v>4320</v>
      </c>
      <c r="Y30" s="27">
        <v>10.220000000000001</v>
      </c>
      <c r="Z30" s="138"/>
      <c r="AA30" s="138"/>
      <c r="AB30" s="138"/>
      <c r="AC30" s="138"/>
      <c r="AD30" s="139">
        <v>5.8000000000000003E-2</v>
      </c>
      <c r="AE30" s="139">
        <v>260.77999999999997</v>
      </c>
      <c r="AF30" s="139">
        <v>5.3499999999999999E-2</v>
      </c>
      <c r="AG30" s="139">
        <v>241.34</v>
      </c>
      <c r="AH30" s="110"/>
      <c r="AI30" s="110" t="s">
        <v>505</v>
      </c>
      <c r="AJ30" s="103"/>
      <c r="AK30" s="27">
        <v>7334.86</v>
      </c>
      <c r="AL30" s="27">
        <v>8.66</v>
      </c>
      <c r="AM30" s="27">
        <v>8655.1299999999992</v>
      </c>
      <c r="AN30" s="27">
        <v>10.220000000000001</v>
      </c>
      <c r="AO30" s="27">
        <v>4810</v>
      </c>
      <c r="AP30" s="27">
        <v>10.220000000000001</v>
      </c>
      <c r="AQ30" s="115"/>
      <c r="AR30" s="115"/>
      <c r="AS30" s="115"/>
      <c r="AT30" s="115"/>
      <c r="AU30" s="312">
        <v>7.0400000000000004E-2</v>
      </c>
      <c r="AV30" s="116">
        <v>348.84</v>
      </c>
      <c r="AW30" s="312">
        <v>6.4899999999999999E-2</v>
      </c>
      <c r="AX30" s="116">
        <v>322.39</v>
      </c>
      <c r="AY30" s="27" t="s">
        <v>506</v>
      </c>
      <c r="AZ30" s="109"/>
      <c r="BA30" s="27">
        <v>7838.46</v>
      </c>
      <c r="BB30" s="27">
        <v>7.95</v>
      </c>
      <c r="BC30" s="27">
        <v>9249.3799999999992</v>
      </c>
      <c r="BD30" s="27">
        <v>9.3800000000000008</v>
      </c>
      <c r="BE30" s="27">
        <v>4500</v>
      </c>
      <c r="BF30" s="27">
        <v>10.220000000000001</v>
      </c>
      <c r="BG30" s="115"/>
      <c r="BH30" s="115"/>
      <c r="BI30" s="115"/>
      <c r="BJ30" s="115"/>
      <c r="BK30" s="312">
        <v>7.0400000000000004E-2</v>
      </c>
      <c r="BL30" s="116">
        <v>327.02</v>
      </c>
      <c r="BM30" s="312">
        <v>6.4899999999999999E-2</v>
      </c>
      <c r="BN30" s="116">
        <v>302.27</v>
      </c>
      <c r="BO30" s="27" t="s">
        <v>506</v>
      </c>
      <c r="BP30" s="284"/>
      <c r="BQ30" s="131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</row>
    <row r="31" spans="1:295" s="2" customFormat="1" ht="72.75" customHeight="1">
      <c r="A31" s="16" t="s">
        <v>10</v>
      </c>
      <c r="B31" s="62" t="s">
        <v>250</v>
      </c>
      <c r="C31" s="103"/>
      <c r="D31" s="27">
        <v>13706.14</v>
      </c>
      <c r="E31" s="27">
        <v>48.17</v>
      </c>
      <c r="F31" s="27">
        <v>17065.830000000002</v>
      </c>
      <c r="G31" s="27">
        <v>56.84</v>
      </c>
      <c r="H31" s="27">
        <v>4440</v>
      </c>
      <c r="I31" s="27">
        <v>17.100000000000001</v>
      </c>
      <c r="J31" s="115"/>
      <c r="K31" s="115"/>
      <c r="L31" s="115"/>
      <c r="M31" s="115"/>
      <c r="N31" s="288">
        <v>5.9200000000000003E-2</v>
      </c>
      <c r="O31" s="139">
        <v>279.95</v>
      </c>
      <c r="P31" s="116"/>
      <c r="Q31" s="116"/>
      <c r="R31" s="110"/>
      <c r="S31" s="134" t="s">
        <v>507</v>
      </c>
      <c r="T31" s="27">
        <v>14501.61</v>
      </c>
      <c r="U31" s="27">
        <v>51.46</v>
      </c>
      <c r="V31" s="27">
        <v>17082.07</v>
      </c>
      <c r="W31" s="27">
        <v>60.72</v>
      </c>
      <c r="X31" s="27">
        <v>4440</v>
      </c>
      <c r="Y31" s="27">
        <v>18</v>
      </c>
      <c r="Z31" s="138"/>
      <c r="AA31" s="138"/>
      <c r="AB31" s="138"/>
      <c r="AC31" s="138"/>
      <c r="AD31" s="288">
        <v>5.9200000000000003E-2</v>
      </c>
      <c r="AE31" s="139">
        <v>280.85000000000002</v>
      </c>
      <c r="AF31" s="139"/>
      <c r="AG31" s="139"/>
      <c r="AH31" s="110"/>
      <c r="AI31" s="134" t="s">
        <v>507</v>
      </c>
      <c r="AJ31" s="103"/>
      <c r="AK31" s="27"/>
      <c r="AL31" s="27"/>
      <c r="AM31" s="27"/>
      <c r="AN31" s="27"/>
      <c r="AO31" s="27"/>
      <c r="AP31" s="27"/>
      <c r="AQ31" s="115"/>
      <c r="AR31" s="115"/>
      <c r="AS31" s="115"/>
      <c r="AT31" s="115"/>
      <c r="AU31" s="116"/>
      <c r="AV31" s="116"/>
      <c r="AW31" s="116"/>
      <c r="AX31" s="116"/>
      <c r="AY31" s="27"/>
      <c r="AZ31" s="109"/>
      <c r="BA31" s="27"/>
      <c r="BB31" s="27"/>
      <c r="BC31" s="27"/>
      <c r="BD31" s="27"/>
      <c r="BE31" s="27"/>
      <c r="BF31" s="27"/>
      <c r="BG31" s="115"/>
      <c r="BH31" s="115"/>
      <c r="BI31" s="115"/>
      <c r="BJ31" s="115"/>
      <c r="BK31" s="116"/>
      <c r="BL31" s="116"/>
      <c r="BM31" s="116"/>
      <c r="BN31" s="116"/>
      <c r="BO31" s="36"/>
      <c r="BP31" s="284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</row>
    <row r="32" spans="1:295" s="2" customFormat="1" ht="30">
      <c r="A32" s="16" t="s">
        <v>27</v>
      </c>
      <c r="B32" s="62" t="s">
        <v>581</v>
      </c>
      <c r="C32" s="103"/>
      <c r="D32" s="27"/>
      <c r="E32" s="27"/>
      <c r="F32" s="27"/>
      <c r="G32" s="27"/>
      <c r="H32" s="27">
        <v>4440</v>
      </c>
      <c r="I32" s="27">
        <v>17.100000000000001</v>
      </c>
      <c r="J32" s="115"/>
      <c r="K32" s="115"/>
      <c r="L32" s="115"/>
      <c r="M32" s="115"/>
      <c r="N32" s="288">
        <v>5.9200000000000003E-2</v>
      </c>
      <c r="O32" s="139">
        <v>279.95</v>
      </c>
      <c r="P32" s="116"/>
      <c r="Q32" s="116"/>
      <c r="R32" s="110"/>
      <c r="S32" s="134"/>
      <c r="T32" s="27"/>
      <c r="U32" s="27"/>
      <c r="V32" s="27"/>
      <c r="W32" s="27"/>
      <c r="X32" s="49">
        <v>4440</v>
      </c>
      <c r="Y32" s="49">
        <v>18</v>
      </c>
      <c r="Z32" s="138"/>
      <c r="AA32" s="138"/>
      <c r="AB32" s="138"/>
      <c r="AC32" s="138"/>
      <c r="AD32" s="288">
        <v>5.9200000000000003E-2</v>
      </c>
      <c r="AE32" s="139">
        <v>280.85000000000002</v>
      </c>
      <c r="AF32" s="139"/>
      <c r="AG32" s="139"/>
      <c r="AH32" s="110" t="s">
        <v>583</v>
      </c>
      <c r="AI32" s="134"/>
      <c r="AJ32" s="103"/>
      <c r="AK32" s="27"/>
      <c r="AL32" s="27"/>
      <c r="AM32" s="27"/>
      <c r="AN32" s="27"/>
      <c r="AO32" s="27"/>
      <c r="AP32" s="27"/>
      <c r="AQ32" s="115"/>
      <c r="AR32" s="115"/>
      <c r="AS32" s="115"/>
      <c r="AT32" s="115"/>
      <c r="AU32" s="116"/>
      <c r="AV32" s="116"/>
      <c r="AW32" s="116"/>
      <c r="AX32" s="116"/>
      <c r="AY32" s="27"/>
      <c r="AZ32" s="109"/>
      <c r="BA32" s="27"/>
      <c r="BB32" s="27"/>
      <c r="BC32" s="27"/>
      <c r="BD32" s="27"/>
      <c r="BE32" s="27"/>
      <c r="BF32" s="27"/>
      <c r="BG32" s="115"/>
      <c r="BH32" s="115"/>
      <c r="BI32" s="115"/>
      <c r="BJ32" s="115"/>
      <c r="BK32" s="116"/>
      <c r="BL32" s="116"/>
      <c r="BM32" s="116"/>
      <c r="BN32" s="116"/>
      <c r="BO32" s="36"/>
      <c r="BP32" s="284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</row>
    <row r="33" spans="1:295" s="167" customFormat="1" ht="15.75">
      <c r="A33" s="157" t="s">
        <v>33</v>
      </c>
      <c r="B33" s="336" t="s">
        <v>582</v>
      </c>
      <c r="C33" s="162"/>
      <c r="D33" s="159"/>
      <c r="E33" s="159"/>
      <c r="F33" s="159"/>
      <c r="G33" s="159"/>
      <c r="H33" s="159" t="s">
        <v>146</v>
      </c>
      <c r="I33" s="159" t="s">
        <v>146</v>
      </c>
      <c r="J33" s="163"/>
      <c r="K33" s="163"/>
      <c r="L33" s="163"/>
      <c r="M33" s="163"/>
      <c r="N33" s="119"/>
      <c r="O33" s="128"/>
      <c r="P33" s="128"/>
      <c r="Q33" s="128"/>
      <c r="R33" s="145"/>
      <c r="S33" s="129"/>
      <c r="T33" s="159"/>
      <c r="U33" s="159"/>
      <c r="V33" s="159"/>
      <c r="W33" s="159"/>
      <c r="X33" s="49">
        <v>4440</v>
      </c>
      <c r="Y33" s="49">
        <v>10.220000000000001</v>
      </c>
      <c r="Z33" s="138"/>
      <c r="AA33" s="138"/>
      <c r="AB33" s="138"/>
      <c r="AC33" s="138"/>
      <c r="AD33" s="288">
        <v>5.9200000000000003E-2</v>
      </c>
      <c r="AE33" s="139">
        <v>273.07</v>
      </c>
      <c r="AF33" s="128"/>
      <c r="AG33" s="128"/>
      <c r="AH33" s="125" t="s">
        <v>584</v>
      </c>
      <c r="AI33" s="129"/>
      <c r="AJ33" s="162"/>
      <c r="AK33" s="159"/>
      <c r="AL33" s="159"/>
      <c r="AM33" s="159"/>
      <c r="AN33" s="159"/>
      <c r="AO33" s="159"/>
      <c r="AP33" s="159"/>
      <c r="AQ33" s="163"/>
      <c r="AR33" s="163"/>
      <c r="AS33" s="163"/>
      <c r="AT33" s="163"/>
      <c r="AU33" s="128"/>
      <c r="AV33" s="128"/>
      <c r="AW33" s="128"/>
      <c r="AX33" s="128"/>
      <c r="AY33" s="159"/>
      <c r="AZ33" s="129"/>
      <c r="BA33" s="159"/>
      <c r="BB33" s="159"/>
      <c r="BC33" s="159"/>
      <c r="BD33" s="159"/>
      <c r="BE33" s="159"/>
      <c r="BF33" s="159"/>
      <c r="BG33" s="163"/>
      <c r="BH33" s="163"/>
      <c r="BI33" s="163"/>
      <c r="BJ33" s="163"/>
      <c r="BK33" s="128"/>
      <c r="BL33" s="128"/>
      <c r="BM33" s="128"/>
      <c r="BN33" s="128"/>
      <c r="BO33" s="169"/>
      <c r="BP33" s="213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  <c r="EU33" s="166"/>
      <c r="EV33" s="166"/>
      <c r="EW33" s="166"/>
      <c r="EX33" s="166"/>
      <c r="EY33" s="166"/>
      <c r="EZ33" s="166"/>
      <c r="FA33" s="166"/>
      <c r="FB33" s="166"/>
      <c r="FC33" s="166"/>
      <c r="FD33" s="166"/>
      <c r="FE33" s="166"/>
      <c r="FF33" s="166"/>
      <c r="FG33" s="166"/>
      <c r="FH33" s="166"/>
      <c r="FI33" s="166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66"/>
      <c r="GD33" s="166"/>
      <c r="GE33" s="166"/>
      <c r="GF33" s="166"/>
      <c r="GG33" s="166"/>
      <c r="GH33" s="166"/>
      <c r="GI33" s="166"/>
      <c r="GJ33" s="166"/>
      <c r="GK33" s="166"/>
      <c r="GL33" s="166"/>
      <c r="GM33" s="166"/>
      <c r="GN33" s="166"/>
      <c r="GO33" s="166"/>
      <c r="GP33" s="166"/>
      <c r="GQ33" s="166"/>
      <c r="GR33" s="166"/>
      <c r="GS33" s="166"/>
      <c r="GT33" s="166"/>
      <c r="GU33" s="166"/>
      <c r="GV33" s="166"/>
      <c r="GW33" s="166"/>
      <c r="GX33" s="166"/>
      <c r="GY33" s="166"/>
      <c r="GZ33" s="166"/>
      <c r="HA33" s="166"/>
      <c r="HB33" s="166"/>
      <c r="HC33" s="166"/>
      <c r="HD33" s="166"/>
      <c r="HE33" s="166"/>
      <c r="HF33" s="166"/>
      <c r="HG33" s="166"/>
      <c r="HH33" s="166"/>
      <c r="HI33" s="166"/>
      <c r="HJ33" s="166"/>
      <c r="HK33" s="166"/>
      <c r="HL33" s="166"/>
      <c r="HM33" s="166"/>
      <c r="HN33" s="166"/>
      <c r="HO33" s="166"/>
      <c r="HP33" s="166"/>
      <c r="HQ33" s="166"/>
      <c r="HR33" s="166"/>
      <c r="HS33" s="166"/>
      <c r="HT33" s="166"/>
      <c r="HU33" s="166"/>
      <c r="HV33" s="166"/>
      <c r="HW33" s="166"/>
      <c r="HX33" s="166"/>
      <c r="HY33" s="166"/>
      <c r="HZ33" s="166"/>
      <c r="IA33" s="166"/>
      <c r="IB33" s="166"/>
      <c r="IC33" s="166"/>
      <c r="ID33" s="166"/>
      <c r="IE33" s="166"/>
      <c r="IF33" s="166"/>
      <c r="IG33" s="166"/>
      <c r="IH33" s="166"/>
      <c r="II33" s="166"/>
      <c r="IJ33" s="166"/>
      <c r="IK33" s="166"/>
      <c r="IL33" s="166"/>
      <c r="IM33" s="166"/>
      <c r="IN33" s="166"/>
      <c r="IO33" s="166"/>
      <c r="IP33" s="166"/>
      <c r="IQ33" s="166"/>
      <c r="IR33" s="166"/>
      <c r="IS33" s="166"/>
      <c r="IT33" s="166"/>
      <c r="IU33" s="166"/>
      <c r="IV33" s="166"/>
      <c r="IW33" s="166"/>
      <c r="IX33" s="166"/>
      <c r="IY33" s="166"/>
      <c r="IZ33" s="166"/>
      <c r="JA33" s="166"/>
      <c r="JB33" s="166"/>
      <c r="JC33" s="166"/>
      <c r="JD33" s="166"/>
      <c r="JE33" s="166"/>
      <c r="JF33" s="166"/>
      <c r="JG33" s="166"/>
      <c r="JH33" s="166"/>
      <c r="JI33" s="166"/>
      <c r="JJ33" s="166"/>
      <c r="JK33" s="166"/>
      <c r="JL33" s="166"/>
      <c r="JM33" s="166"/>
      <c r="JN33" s="166"/>
      <c r="JO33" s="166"/>
      <c r="JP33" s="166"/>
      <c r="JQ33" s="166"/>
      <c r="JR33" s="166"/>
      <c r="JS33" s="166"/>
      <c r="JT33" s="166"/>
      <c r="JU33" s="166"/>
      <c r="JV33" s="166"/>
      <c r="JW33" s="166"/>
      <c r="JX33" s="166"/>
      <c r="JY33" s="166"/>
      <c r="JZ33" s="166"/>
      <c r="KA33" s="166"/>
      <c r="KB33" s="166"/>
      <c r="KC33" s="166"/>
      <c r="KD33" s="166"/>
      <c r="KE33" s="166"/>
      <c r="KF33" s="166"/>
      <c r="KG33" s="166"/>
      <c r="KH33" s="166"/>
      <c r="KI33" s="166"/>
    </row>
    <row r="34" spans="1:295" s="2" customFormat="1" ht="18.75">
      <c r="A34" s="122" t="s">
        <v>46</v>
      </c>
      <c r="B34" s="24"/>
      <c r="C34" s="103"/>
      <c r="D34" s="27"/>
      <c r="E34" s="27"/>
      <c r="F34" s="27"/>
      <c r="G34" s="27"/>
      <c r="H34" s="27"/>
      <c r="I34" s="27"/>
      <c r="J34" s="115"/>
      <c r="K34" s="115"/>
      <c r="L34" s="115"/>
      <c r="M34" s="115"/>
      <c r="N34" s="116"/>
      <c r="O34" s="116"/>
      <c r="P34" s="116"/>
      <c r="Q34" s="116"/>
      <c r="R34" s="27"/>
      <c r="S34" s="109"/>
      <c r="T34" s="27"/>
      <c r="U34" s="27"/>
      <c r="V34" s="27"/>
      <c r="W34" s="27"/>
      <c r="X34" s="27"/>
      <c r="Y34" s="27"/>
      <c r="Z34" s="138"/>
      <c r="AA34" s="138"/>
      <c r="AB34" s="138"/>
      <c r="AC34" s="138"/>
      <c r="AD34" s="139"/>
      <c r="AE34" s="139"/>
      <c r="AF34" s="139"/>
      <c r="AG34" s="139"/>
      <c r="AH34" s="27"/>
      <c r="AI34" s="118"/>
      <c r="AJ34" s="103"/>
      <c r="AK34" s="27"/>
      <c r="AL34" s="27"/>
      <c r="AM34" s="27"/>
      <c r="AN34" s="27"/>
      <c r="AO34" s="27"/>
      <c r="AP34" s="27"/>
      <c r="AQ34" s="115"/>
      <c r="AR34" s="115"/>
      <c r="AS34" s="115"/>
      <c r="AT34" s="115"/>
      <c r="AU34" s="116"/>
      <c r="AV34" s="116"/>
      <c r="AW34" s="116"/>
      <c r="AX34" s="116"/>
      <c r="AY34" s="27"/>
      <c r="AZ34" s="109"/>
      <c r="BA34" s="27"/>
      <c r="BB34" s="27"/>
      <c r="BC34" s="27"/>
      <c r="BD34" s="27"/>
      <c r="BE34" s="27"/>
      <c r="BF34" s="27"/>
      <c r="BG34" s="115"/>
      <c r="BH34" s="115"/>
      <c r="BI34" s="115"/>
      <c r="BJ34" s="115"/>
      <c r="BK34" s="116"/>
      <c r="BL34" s="116"/>
      <c r="BM34" s="116"/>
      <c r="BN34" s="116"/>
      <c r="BO34" s="36"/>
      <c r="BP34" s="284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</row>
    <row r="35" spans="1:295" s="2" customFormat="1">
      <c r="A35" s="16" t="s">
        <v>9</v>
      </c>
      <c r="B35" s="24" t="s">
        <v>261</v>
      </c>
      <c r="C35" s="103"/>
      <c r="D35" s="27">
        <v>10583.5</v>
      </c>
      <c r="E35" s="27">
        <v>35.119999999999997</v>
      </c>
      <c r="F35" s="27">
        <v>12488.53</v>
      </c>
      <c r="G35" s="27">
        <v>41.44</v>
      </c>
      <c r="H35" s="27">
        <v>3610</v>
      </c>
      <c r="I35" s="27">
        <v>41.44</v>
      </c>
      <c r="J35" s="115"/>
      <c r="K35" s="115"/>
      <c r="L35" s="115"/>
      <c r="M35" s="115"/>
      <c r="N35" s="288">
        <v>5.8200000000000002E-2</v>
      </c>
      <c r="O35" s="139">
        <v>251.54</v>
      </c>
      <c r="P35" s="139"/>
      <c r="Q35" s="139"/>
      <c r="R35" s="125"/>
      <c r="S35" s="289" t="s">
        <v>508</v>
      </c>
      <c r="T35" s="27">
        <v>10975.07</v>
      </c>
      <c r="U35" s="27">
        <v>36.979999999999997</v>
      </c>
      <c r="V35" s="27">
        <v>12950.58</v>
      </c>
      <c r="W35" s="27">
        <v>43.64</v>
      </c>
      <c r="X35" s="27">
        <v>3610</v>
      </c>
      <c r="Y35" s="27">
        <v>43.64</v>
      </c>
      <c r="Z35" s="138"/>
      <c r="AA35" s="138"/>
      <c r="AB35" s="138"/>
      <c r="AC35" s="138"/>
      <c r="AD35" s="288">
        <v>5.8200000000000002E-2</v>
      </c>
      <c r="AE35" s="139">
        <v>253.74</v>
      </c>
      <c r="AF35" s="139"/>
      <c r="AG35" s="139"/>
      <c r="AH35" s="110"/>
      <c r="AI35" s="117" t="s">
        <v>508</v>
      </c>
      <c r="AJ35" s="103"/>
      <c r="AK35" s="27"/>
      <c r="AL35" s="27"/>
      <c r="AM35" s="27"/>
      <c r="AN35" s="27"/>
      <c r="AO35" s="27"/>
      <c r="AP35" s="27"/>
      <c r="AQ35" s="115"/>
      <c r="AR35" s="115"/>
      <c r="AS35" s="115"/>
      <c r="AT35" s="115"/>
      <c r="AU35" s="116"/>
      <c r="AV35" s="116"/>
      <c r="AW35" s="116"/>
      <c r="AX35" s="116"/>
      <c r="AY35" s="27"/>
      <c r="AZ35" s="109"/>
      <c r="BA35" s="27"/>
      <c r="BB35" s="27"/>
      <c r="BC35" s="27"/>
      <c r="BD35" s="27"/>
      <c r="BE35" s="27"/>
      <c r="BF35" s="27"/>
      <c r="BG35" s="115"/>
      <c r="BH35" s="115"/>
      <c r="BI35" s="115"/>
      <c r="BJ35" s="115"/>
      <c r="BK35" s="116"/>
      <c r="BL35" s="116"/>
      <c r="BM35" s="116"/>
      <c r="BN35" s="116"/>
      <c r="BO35" s="36"/>
      <c r="BP35" s="284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</row>
    <row r="36" spans="1:295" s="2" customFormat="1">
      <c r="A36" s="16" t="s">
        <v>10</v>
      </c>
      <c r="B36" s="24" t="s">
        <v>263</v>
      </c>
      <c r="C36" s="103"/>
      <c r="D36" s="27">
        <v>18016.23</v>
      </c>
      <c r="E36" s="27">
        <v>35.21</v>
      </c>
      <c r="F36" s="27">
        <f>D36</f>
        <v>18016.23</v>
      </c>
      <c r="G36" s="27">
        <f>E36</f>
        <v>35.21</v>
      </c>
      <c r="H36" s="27">
        <v>3860</v>
      </c>
      <c r="I36" s="27">
        <v>47.37</v>
      </c>
      <c r="J36" s="115"/>
      <c r="K36" s="115"/>
      <c r="L36" s="115"/>
      <c r="M36" s="115"/>
      <c r="N36" s="288">
        <v>0.56299999999999994</v>
      </c>
      <c r="O36" s="139">
        <v>264.69</v>
      </c>
      <c r="P36" s="116"/>
      <c r="Q36" s="116"/>
      <c r="R36" s="110" t="s">
        <v>509</v>
      </c>
      <c r="S36" s="129"/>
      <c r="T36" s="27">
        <v>18721.689999999999</v>
      </c>
      <c r="U36" s="27">
        <v>40.799999999999997</v>
      </c>
      <c r="V36" s="27">
        <f>T36</f>
        <v>18721.689999999999</v>
      </c>
      <c r="W36" s="27">
        <f>U36</f>
        <v>40.799999999999997</v>
      </c>
      <c r="X36" s="27">
        <v>3860</v>
      </c>
      <c r="Y36" s="27">
        <v>47.37</v>
      </c>
      <c r="Z36" s="138"/>
      <c r="AA36" s="138"/>
      <c r="AB36" s="138"/>
      <c r="AC36" s="138"/>
      <c r="AD36" s="288">
        <v>5.6300000000000003E-2</v>
      </c>
      <c r="AE36" s="139">
        <v>264.69</v>
      </c>
      <c r="AF36" s="139"/>
      <c r="AG36" s="139"/>
      <c r="AH36" s="110" t="s">
        <v>509</v>
      </c>
      <c r="AI36" s="129"/>
      <c r="AJ36" s="103"/>
      <c r="AK36" s="27"/>
      <c r="AL36" s="27"/>
      <c r="AM36" s="27"/>
      <c r="AN36" s="27"/>
      <c r="AO36" s="27"/>
      <c r="AP36" s="27"/>
      <c r="AQ36" s="115"/>
      <c r="AR36" s="115"/>
      <c r="AS36" s="115"/>
      <c r="AT36" s="115"/>
      <c r="AU36" s="116"/>
      <c r="AV36" s="116"/>
      <c r="AW36" s="116"/>
      <c r="AX36" s="116"/>
      <c r="AY36" s="27"/>
      <c r="AZ36" s="109"/>
      <c r="BA36" s="27"/>
      <c r="BB36" s="27"/>
      <c r="BC36" s="27"/>
      <c r="BD36" s="27"/>
      <c r="BE36" s="27"/>
      <c r="BF36" s="27"/>
      <c r="BG36" s="115"/>
      <c r="BH36" s="115"/>
      <c r="BI36" s="115"/>
      <c r="BJ36" s="115"/>
      <c r="BK36" s="116"/>
      <c r="BL36" s="116"/>
      <c r="BM36" s="116"/>
      <c r="BN36" s="116"/>
      <c r="BO36" s="36"/>
      <c r="BP36" s="284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</row>
    <row r="37" spans="1:295" s="178" customFormat="1">
      <c r="A37" s="173" t="s">
        <v>27</v>
      </c>
      <c r="B37" s="174" t="s">
        <v>510</v>
      </c>
      <c r="C37" s="175"/>
      <c r="D37" s="49">
        <v>7565.2</v>
      </c>
      <c r="E37" s="49">
        <v>40.14</v>
      </c>
      <c r="F37" s="49">
        <v>8926.94</v>
      </c>
      <c r="G37" s="49">
        <v>47.37</v>
      </c>
      <c r="H37" s="49">
        <v>3650</v>
      </c>
      <c r="I37" s="49">
        <v>47.37</v>
      </c>
      <c r="J37" s="286">
        <v>5.4600000000000003E-2</v>
      </c>
      <c r="K37" s="138">
        <v>246.66</v>
      </c>
      <c r="L37" s="138"/>
      <c r="M37" s="138"/>
      <c r="N37" s="139"/>
      <c r="O37" s="139"/>
      <c r="P37" s="139"/>
      <c r="Q37" s="139"/>
      <c r="R37" s="134" t="s">
        <v>511</v>
      </c>
      <c r="T37" s="49">
        <v>7910.34</v>
      </c>
      <c r="U37" s="49">
        <v>28.44</v>
      </c>
      <c r="V37" s="49">
        <v>9334.2099999999991</v>
      </c>
      <c r="W37" s="49">
        <v>33.56</v>
      </c>
      <c r="X37" s="49">
        <v>3650</v>
      </c>
      <c r="Y37" s="49">
        <v>47.37</v>
      </c>
      <c r="Z37" s="286">
        <v>5.4600000000000003E-2</v>
      </c>
      <c r="AA37" s="138">
        <v>246.66</v>
      </c>
      <c r="AB37" s="138"/>
      <c r="AC37" s="138"/>
      <c r="AD37" s="139"/>
      <c r="AE37" s="139"/>
      <c r="AF37" s="139"/>
      <c r="AG37" s="139"/>
      <c r="AH37" s="110" t="s">
        <v>511</v>
      </c>
      <c r="AI37" s="134"/>
      <c r="AJ37" s="175"/>
      <c r="AK37" s="49"/>
      <c r="AL37" s="49"/>
      <c r="AM37" s="49"/>
      <c r="AN37" s="49"/>
      <c r="AO37" s="49"/>
      <c r="AP37" s="49"/>
      <c r="AQ37" s="138"/>
      <c r="AR37" s="138"/>
      <c r="AS37" s="138"/>
      <c r="AT37" s="138"/>
      <c r="AU37" s="139"/>
      <c r="AV37" s="139"/>
      <c r="AW37" s="139"/>
      <c r="AX37" s="139"/>
      <c r="AY37" s="49"/>
      <c r="AZ37" s="134"/>
      <c r="BA37" s="49"/>
      <c r="BB37" s="49"/>
      <c r="BC37" s="49"/>
      <c r="BD37" s="49"/>
      <c r="BE37" s="49"/>
      <c r="BF37" s="49"/>
      <c r="BG37" s="138"/>
      <c r="BH37" s="138"/>
      <c r="BI37" s="138"/>
      <c r="BJ37" s="138"/>
      <c r="BK37" s="139"/>
      <c r="BL37" s="139"/>
      <c r="BM37" s="139"/>
      <c r="BN37" s="139"/>
      <c r="BO37" s="176"/>
      <c r="BP37" s="313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  <c r="FW37" s="177"/>
      <c r="FX37" s="177"/>
      <c r="FY37" s="177"/>
      <c r="FZ37" s="177"/>
      <c r="GA37" s="177"/>
      <c r="GB37" s="177"/>
      <c r="GC37" s="177"/>
      <c r="GD37" s="177"/>
      <c r="GE37" s="177"/>
      <c r="GF37" s="177"/>
      <c r="GG37" s="177"/>
      <c r="GH37" s="177"/>
      <c r="GI37" s="177"/>
      <c r="GJ37" s="177"/>
      <c r="GK37" s="177"/>
      <c r="GL37" s="177"/>
      <c r="GM37" s="177"/>
      <c r="GN37" s="177"/>
      <c r="GO37" s="177"/>
      <c r="GP37" s="177"/>
      <c r="GQ37" s="177"/>
      <c r="GR37" s="177"/>
      <c r="GS37" s="177"/>
      <c r="GT37" s="177"/>
      <c r="GU37" s="177"/>
      <c r="GV37" s="177"/>
      <c r="GW37" s="177"/>
      <c r="GX37" s="177"/>
      <c r="GY37" s="177"/>
      <c r="GZ37" s="177"/>
      <c r="HA37" s="177"/>
      <c r="HB37" s="177"/>
      <c r="HC37" s="177"/>
      <c r="HD37" s="177"/>
      <c r="HE37" s="177"/>
      <c r="HF37" s="177"/>
      <c r="HG37" s="177"/>
      <c r="HH37" s="177"/>
      <c r="HI37" s="177"/>
      <c r="HJ37" s="177"/>
      <c r="HK37" s="177"/>
      <c r="HL37" s="177"/>
      <c r="HM37" s="177"/>
      <c r="HN37" s="177"/>
      <c r="HO37" s="177"/>
      <c r="HP37" s="177"/>
      <c r="HQ37" s="177"/>
      <c r="HR37" s="177"/>
      <c r="HS37" s="177"/>
      <c r="HT37" s="177"/>
      <c r="HU37" s="177"/>
      <c r="HV37" s="177"/>
      <c r="HW37" s="177"/>
      <c r="HX37" s="177"/>
      <c r="HY37" s="177"/>
      <c r="HZ37" s="177"/>
      <c r="IA37" s="177"/>
      <c r="IB37" s="177"/>
      <c r="IC37" s="177"/>
      <c r="ID37" s="177"/>
      <c r="IE37" s="177"/>
      <c r="IF37" s="177"/>
      <c r="IG37" s="177"/>
      <c r="IH37" s="177"/>
      <c r="II37" s="177"/>
      <c r="IJ37" s="177"/>
      <c r="IK37" s="177"/>
      <c r="IL37" s="177"/>
      <c r="IM37" s="177"/>
      <c r="IN37" s="177"/>
      <c r="IO37" s="177"/>
      <c r="IP37" s="177"/>
      <c r="IQ37" s="177"/>
      <c r="IR37" s="177"/>
      <c r="IS37" s="177"/>
      <c r="IT37" s="177"/>
      <c r="IU37" s="177"/>
      <c r="IV37" s="177"/>
      <c r="IW37" s="177"/>
      <c r="IX37" s="177"/>
      <c r="IY37" s="177"/>
      <c r="IZ37" s="177"/>
      <c r="JA37" s="177"/>
      <c r="JB37" s="177"/>
      <c r="JC37" s="177"/>
      <c r="JD37" s="177"/>
      <c r="JE37" s="177"/>
      <c r="JF37" s="177"/>
      <c r="JG37" s="177"/>
      <c r="JH37" s="177"/>
      <c r="JI37" s="177"/>
      <c r="JJ37" s="177"/>
      <c r="JK37" s="177"/>
      <c r="JL37" s="177"/>
      <c r="JM37" s="177"/>
      <c r="JN37" s="177"/>
      <c r="JO37" s="177"/>
      <c r="JP37" s="177"/>
      <c r="JQ37" s="177"/>
      <c r="JR37" s="177"/>
      <c r="JS37" s="177"/>
      <c r="JT37" s="177"/>
      <c r="JU37" s="177"/>
      <c r="JV37" s="177"/>
      <c r="JW37" s="177"/>
      <c r="JX37" s="177"/>
      <c r="JY37" s="177"/>
      <c r="JZ37" s="177"/>
      <c r="KA37" s="177"/>
      <c r="KB37" s="177"/>
      <c r="KC37" s="177"/>
      <c r="KD37" s="177"/>
      <c r="KE37" s="177"/>
      <c r="KF37" s="177"/>
      <c r="KG37" s="177"/>
      <c r="KH37" s="177"/>
      <c r="KI37" s="177"/>
    </row>
    <row r="38" spans="1:295" s="178" customFormat="1" ht="30">
      <c r="A38" s="173" t="s">
        <v>33</v>
      </c>
      <c r="B38" s="247" t="s">
        <v>591</v>
      </c>
      <c r="C38" s="175"/>
      <c r="D38" s="49"/>
      <c r="E38" s="49"/>
      <c r="F38" s="49"/>
      <c r="G38" s="49"/>
      <c r="H38" s="49">
        <v>3610</v>
      </c>
      <c r="I38" s="49">
        <v>41.04</v>
      </c>
      <c r="J38" s="286"/>
      <c r="K38" s="138"/>
      <c r="L38" s="138"/>
      <c r="M38" s="138"/>
      <c r="N38" s="139">
        <v>5.8200000000000002E-2</v>
      </c>
      <c r="O38" s="139">
        <v>251.14</v>
      </c>
      <c r="P38" s="139"/>
      <c r="Q38" s="139"/>
      <c r="R38" s="134"/>
      <c r="T38" s="49"/>
      <c r="U38" s="49"/>
      <c r="V38" s="49"/>
      <c r="W38" s="49"/>
      <c r="X38" s="49">
        <v>3610</v>
      </c>
      <c r="Y38" s="49">
        <v>42.2</v>
      </c>
      <c r="Z38" s="286"/>
      <c r="AA38" s="138"/>
      <c r="AB38" s="138"/>
      <c r="AC38" s="138"/>
      <c r="AD38" s="139">
        <v>5.8200000000000002E-2</v>
      </c>
      <c r="AE38" s="139">
        <v>252.3</v>
      </c>
      <c r="AF38" s="139"/>
      <c r="AG38" s="139"/>
      <c r="AH38" s="110"/>
      <c r="AI38" s="134"/>
      <c r="AJ38" s="175"/>
      <c r="AK38" s="49"/>
      <c r="AL38" s="49"/>
      <c r="AM38" s="49"/>
      <c r="AN38" s="49"/>
      <c r="AO38" s="49"/>
      <c r="AP38" s="49"/>
      <c r="AQ38" s="138"/>
      <c r="AR38" s="138"/>
      <c r="AS38" s="138"/>
      <c r="AT38" s="138"/>
      <c r="AU38" s="139"/>
      <c r="AV38" s="139"/>
      <c r="AW38" s="139"/>
      <c r="AX38" s="139"/>
      <c r="AY38" s="49"/>
      <c r="AZ38" s="134"/>
      <c r="BA38" s="49"/>
      <c r="BB38" s="49"/>
      <c r="BC38" s="49"/>
      <c r="BD38" s="49"/>
      <c r="BE38" s="49"/>
      <c r="BF38" s="49"/>
      <c r="BG38" s="138"/>
      <c r="BH38" s="138"/>
      <c r="BI38" s="138"/>
      <c r="BJ38" s="138"/>
      <c r="BK38" s="139"/>
      <c r="BL38" s="139"/>
      <c r="BM38" s="139"/>
      <c r="BN38" s="139"/>
      <c r="BO38" s="176"/>
      <c r="BP38" s="313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  <c r="GJ38" s="177"/>
      <c r="GK38" s="177"/>
      <c r="GL38" s="177"/>
      <c r="GM38" s="177"/>
      <c r="GN38" s="177"/>
      <c r="GO38" s="177"/>
      <c r="GP38" s="177"/>
      <c r="GQ38" s="177"/>
      <c r="GR38" s="177"/>
      <c r="GS38" s="177"/>
      <c r="GT38" s="177"/>
      <c r="GU38" s="177"/>
      <c r="GV38" s="177"/>
      <c r="GW38" s="177"/>
      <c r="GX38" s="177"/>
      <c r="GY38" s="177"/>
      <c r="GZ38" s="177"/>
      <c r="HA38" s="177"/>
      <c r="HB38" s="177"/>
      <c r="HC38" s="177"/>
      <c r="HD38" s="177"/>
      <c r="HE38" s="177"/>
      <c r="HF38" s="177"/>
      <c r="HG38" s="177"/>
      <c r="HH38" s="177"/>
      <c r="HI38" s="177"/>
      <c r="HJ38" s="177"/>
      <c r="HK38" s="177"/>
      <c r="HL38" s="177"/>
      <c r="HM38" s="177"/>
      <c r="HN38" s="177"/>
      <c r="HO38" s="177"/>
      <c r="HP38" s="177"/>
      <c r="HQ38" s="177"/>
      <c r="HR38" s="177"/>
      <c r="HS38" s="177"/>
      <c r="HT38" s="177"/>
      <c r="HU38" s="177"/>
      <c r="HV38" s="177"/>
      <c r="HW38" s="177"/>
      <c r="HX38" s="177"/>
      <c r="HY38" s="177"/>
      <c r="HZ38" s="177"/>
      <c r="IA38" s="177"/>
      <c r="IB38" s="177"/>
      <c r="IC38" s="177"/>
      <c r="ID38" s="177"/>
      <c r="IE38" s="177"/>
      <c r="IF38" s="177"/>
      <c r="IG38" s="177"/>
      <c r="IH38" s="177"/>
      <c r="II38" s="177"/>
      <c r="IJ38" s="177"/>
      <c r="IK38" s="177"/>
      <c r="IL38" s="177"/>
      <c r="IM38" s="177"/>
      <c r="IN38" s="177"/>
      <c r="IO38" s="177"/>
      <c r="IP38" s="177"/>
      <c r="IQ38" s="177"/>
      <c r="IR38" s="177"/>
      <c r="IS38" s="177"/>
      <c r="IT38" s="177"/>
      <c r="IU38" s="177"/>
      <c r="IV38" s="177"/>
      <c r="IW38" s="177"/>
      <c r="IX38" s="177"/>
      <c r="IY38" s="177"/>
      <c r="IZ38" s="177"/>
      <c r="JA38" s="177"/>
      <c r="JB38" s="177"/>
      <c r="JC38" s="177"/>
      <c r="JD38" s="177"/>
      <c r="JE38" s="177"/>
      <c r="JF38" s="177"/>
      <c r="JG38" s="177"/>
      <c r="JH38" s="177"/>
      <c r="JI38" s="177"/>
      <c r="JJ38" s="177"/>
      <c r="JK38" s="177"/>
      <c r="JL38" s="177"/>
      <c r="JM38" s="177"/>
      <c r="JN38" s="177"/>
      <c r="JO38" s="177"/>
      <c r="JP38" s="177"/>
      <c r="JQ38" s="177"/>
      <c r="JR38" s="177"/>
      <c r="JS38" s="177"/>
      <c r="JT38" s="177"/>
      <c r="JU38" s="177"/>
      <c r="JV38" s="177"/>
      <c r="JW38" s="177"/>
      <c r="JX38" s="177"/>
      <c r="JY38" s="177"/>
      <c r="JZ38" s="177"/>
      <c r="KA38" s="177"/>
      <c r="KB38" s="177"/>
      <c r="KC38" s="177"/>
      <c r="KD38" s="177"/>
      <c r="KE38" s="177"/>
      <c r="KF38" s="177"/>
      <c r="KG38" s="177"/>
      <c r="KH38" s="177"/>
      <c r="KI38" s="177"/>
    </row>
    <row r="39" spans="1:295" s="2" customFormat="1" ht="18.75">
      <c r="A39" s="122" t="s">
        <v>47</v>
      </c>
      <c r="B39" s="24"/>
      <c r="C39" s="103"/>
      <c r="D39" s="27"/>
      <c r="E39" s="27"/>
      <c r="F39" s="27"/>
      <c r="G39" s="27"/>
      <c r="H39" s="27"/>
      <c r="I39" s="27"/>
      <c r="J39" s="115"/>
      <c r="K39" s="115"/>
      <c r="L39" s="115"/>
      <c r="M39" s="115"/>
      <c r="N39" s="116"/>
      <c r="O39" s="116"/>
      <c r="P39" s="116"/>
      <c r="Q39" s="116"/>
      <c r="R39" s="27"/>
      <c r="S39" s="110"/>
      <c r="T39" s="27"/>
      <c r="U39" s="27"/>
      <c r="V39" s="27"/>
      <c r="W39" s="27"/>
      <c r="X39" s="27"/>
      <c r="Y39" s="27"/>
      <c r="Z39" s="138"/>
      <c r="AA39" s="138"/>
      <c r="AB39" s="138"/>
      <c r="AC39" s="138"/>
      <c r="AD39" s="139"/>
      <c r="AE39" s="139"/>
      <c r="AF39" s="139"/>
      <c r="AG39" s="139"/>
      <c r="AH39" s="27"/>
      <c r="AI39" s="118"/>
      <c r="AJ39" s="103"/>
      <c r="AK39" s="27"/>
      <c r="AL39" s="27"/>
      <c r="AM39" s="27"/>
      <c r="AN39" s="27"/>
      <c r="AO39" s="27"/>
      <c r="AP39" s="27"/>
      <c r="AQ39" s="115"/>
      <c r="AR39" s="115"/>
      <c r="AS39" s="115"/>
      <c r="AT39" s="115"/>
      <c r="AU39" s="116"/>
      <c r="AV39" s="116"/>
      <c r="AW39" s="116"/>
      <c r="AX39" s="116"/>
      <c r="AY39" s="27"/>
      <c r="AZ39" s="109"/>
      <c r="BA39" s="27"/>
      <c r="BB39" s="27"/>
      <c r="BC39" s="27"/>
      <c r="BD39" s="27"/>
      <c r="BE39" s="27"/>
      <c r="BF39" s="27"/>
      <c r="BG39" s="115"/>
      <c r="BH39" s="115"/>
      <c r="BI39" s="115"/>
      <c r="BJ39" s="115"/>
      <c r="BK39" s="116"/>
      <c r="BL39" s="116"/>
      <c r="BM39" s="116"/>
      <c r="BN39" s="116"/>
      <c r="BO39" s="36"/>
      <c r="BP39" s="284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</row>
    <row r="40" spans="1:295" s="2" customFormat="1" ht="30">
      <c r="A40" s="16" t="s">
        <v>9</v>
      </c>
      <c r="B40" s="62" t="s">
        <v>160</v>
      </c>
      <c r="C40" s="103"/>
      <c r="D40" s="27">
        <v>5940</v>
      </c>
      <c r="E40" s="27">
        <v>54.33</v>
      </c>
      <c r="F40" s="27">
        <v>7009.2</v>
      </c>
      <c r="G40" s="27">
        <v>64.11</v>
      </c>
      <c r="H40" s="27">
        <v>3620</v>
      </c>
      <c r="I40" s="27">
        <v>50.15</v>
      </c>
      <c r="J40" s="115"/>
      <c r="K40" s="115"/>
      <c r="L40" s="115"/>
      <c r="M40" s="115"/>
      <c r="N40" s="312">
        <v>6.2E-2</v>
      </c>
      <c r="O40" s="116">
        <v>274.58999999999997</v>
      </c>
      <c r="P40" s="116">
        <v>5.7200000000000001E-2</v>
      </c>
      <c r="Q40" s="116">
        <v>257.20999999999998</v>
      </c>
      <c r="R40" s="110" t="s">
        <v>512</v>
      </c>
      <c r="S40" s="169"/>
      <c r="T40" s="27">
        <v>5940</v>
      </c>
      <c r="U40" s="27">
        <v>56.16</v>
      </c>
      <c r="V40" s="27">
        <v>7009.2</v>
      </c>
      <c r="W40" s="27">
        <v>66.27</v>
      </c>
      <c r="X40" s="27">
        <v>3620</v>
      </c>
      <c r="Y40" s="27">
        <v>50.15</v>
      </c>
      <c r="Z40" s="138"/>
      <c r="AA40" s="138"/>
      <c r="AB40" s="138"/>
      <c r="AC40" s="138"/>
      <c r="AD40" s="311">
        <v>6.2E-2</v>
      </c>
      <c r="AE40" s="139">
        <v>274.58999999999997</v>
      </c>
      <c r="AF40" s="311">
        <v>5.7200000000000001E-2</v>
      </c>
      <c r="AG40" s="139">
        <v>257.20999999999998</v>
      </c>
      <c r="AH40" s="110" t="s">
        <v>512</v>
      </c>
      <c r="AI40" s="117"/>
      <c r="AJ40" s="103"/>
      <c r="AK40" s="27"/>
      <c r="AL40" s="27"/>
      <c r="AM40" s="27"/>
      <c r="AN40" s="27"/>
      <c r="AO40" s="27"/>
      <c r="AP40" s="27"/>
      <c r="AQ40" s="115"/>
      <c r="AR40" s="115"/>
      <c r="AS40" s="115"/>
      <c r="AT40" s="115"/>
      <c r="AU40" s="116"/>
      <c r="AV40" s="116"/>
      <c r="AW40" s="116"/>
      <c r="AX40" s="116"/>
      <c r="AY40" s="27"/>
      <c r="AZ40" s="109"/>
      <c r="BA40" s="27"/>
      <c r="BB40" s="27"/>
      <c r="BC40" s="27"/>
      <c r="BD40" s="27"/>
      <c r="BE40" s="27"/>
      <c r="BF40" s="27"/>
      <c r="BG40" s="115"/>
      <c r="BH40" s="115"/>
      <c r="BI40" s="115"/>
      <c r="BJ40" s="115"/>
      <c r="BK40" s="116"/>
      <c r="BL40" s="116"/>
      <c r="BM40" s="116"/>
      <c r="BN40" s="116"/>
      <c r="BO40" s="36"/>
      <c r="BP40" s="284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</row>
    <row r="41" spans="1:295" s="2" customFormat="1" ht="30">
      <c r="A41" s="833" t="s">
        <v>10</v>
      </c>
      <c r="B41" s="62" t="s">
        <v>278</v>
      </c>
      <c r="C41" s="103"/>
      <c r="D41" s="27">
        <v>10583.5</v>
      </c>
      <c r="E41" s="27">
        <v>64.540000000000006</v>
      </c>
      <c r="F41" s="27">
        <v>12488.53</v>
      </c>
      <c r="G41" s="27">
        <v>76.16</v>
      </c>
      <c r="H41" s="27">
        <v>3740</v>
      </c>
      <c r="I41" s="27">
        <v>49.5</v>
      </c>
      <c r="J41" s="115"/>
      <c r="K41" s="115"/>
      <c r="L41" s="115"/>
      <c r="M41" s="115"/>
      <c r="N41" s="288">
        <v>5.8099999999999999E-2</v>
      </c>
      <c r="O41" s="139">
        <v>266.79000000000002</v>
      </c>
      <c r="P41" s="288"/>
      <c r="Q41" s="128"/>
      <c r="R41" s="110"/>
      <c r="S41" s="110" t="s">
        <v>508</v>
      </c>
      <c r="T41" s="27">
        <v>10975.07</v>
      </c>
      <c r="U41" s="27">
        <v>68.400000000000006</v>
      </c>
      <c r="V41" s="27">
        <v>12950.58</v>
      </c>
      <c r="W41" s="27">
        <v>80.709999999999994</v>
      </c>
      <c r="X41" s="27">
        <v>3740</v>
      </c>
      <c r="Y41" s="27">
        <v>51.5</v>
      </c>
      <c r="Z41" s="138"/>
      <c r="AA41" s="138"/>
      <c r="AB41" s="138"/>
      <c r="AC41" s="138"/>
      <c r="AD41" s="288">
        <v>5.8099999999999999E-2</v>
      </c>
      <c r="AE41" s="139">
        <v>268.79000000000002</v>
      </c>
      <c r="AF41" s="139"/>
      <c r="AG41" s="139"/>
      <c r="AH41" s="110" t="s">
        <v>508</v>
      </c>
      <c r="AI41" s="129"/>
      <c r="AJ41" s="103"/>
      <c r="AK41" s="27"/>
      <c r="AL41" s="27"/>
      <c r="AM41" s="27"/>
      <c r="AN41" s="27"/>
      <c r="AO41" s="27"/>
      <c r="AP41" s="27"/>
      <c r="AQ41" s="115"/>
      <c r="AR41" s="115"/>
      <c r="AS41" s="115"/>
      <c r="AT41" s="115"/>
      <c r="AU41" s="116"/>
      <c r="AV41" s="116"/>
      <c r="AW41" s="116"/>
      <c r="AX41" s="116"/>
      <c r="AY41" s="27"/>
      <c r="AZ41" s="109"/>
      <c r="BA41" s="27"/>
      <c r="BB41" s="27"/>
      <c r="BC41" s="27"/>
      <c r="BD41" s="27"/>
      <c r="BE41" s="27"/>
      <c r="BF41" s="27"/>
      <c r="BG41" s="115"/>
      <c r="BH41" s="115"/>
      <c r="BI41" s="115"/>
      <c r="BJ41" s="115"/>
      <c r="BK41" s="116"/>
      <c r="BL41" s="116"/>
      <c r="BM41" s="116"/>
      <c r="BN41" s="116"/>
      <c r="BO41" s="36"/>
      <c r="BP41" s="284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</row>
    <row r="42" spans="1:295" s="2" customFormat="1" ht="30">
      <c r="A42" s="833"/>
      <c r="B42" s="62" t="s">
        <v>280</v>
      </c>
      <c r="C42" s="103"/>
      <c r="D42" s="27">
        <f>D41</f>
        <v>10583.5</v>
      </c>
      <c r="E42" s="27">
        <f t="shared" ref="E42:G42" si="5">E41</f>
        <v>64.540000000000006</v>
      </c>
      <c r="F42" s="27">
        <f t="shared" si="5"/>
        <v>12488.53</v>
      </c>
      <c r="G42" s="27">
        <f t="shared" si="5"/>
        <v>76.16</v>
      </c>
      <c r="H42" s="27">
        <v>1885</v>
      </c>
      <c r="I42" s="27">
        <v>49.5</v>
      </c>
      <c r="J42" s="115"/>
      <c r="K42" s="115"/>
      <c r="L42" s="115"/>
      <c r="M42" s="115"/>
      <c r="N42" s="288">
        <v>5.8099999999999999E-2</v>
      </c>
      <c r="O42" s="139">
        <v>159.02000000000001</v>
      </c>
      <c r="P42" s="119"/>
      <c r="Q42" s="128"/>
      <c r="R42" s="110"/>
      <c r="S42" s="134" t="str">
        <f>S41</f>
        <v>20.12.2016 № 485</v>
      </c>
      <c r="T42" s="27">
        <f>T41</f>
        <v>10975.07</v>
      </c>
      <c r="U42" s="27">
        <f t="shared" ref="U42:W42" si="6">U41</f>
        <v>68.400000000000006</v>
      </c>
      <c r="V42" s="27">
        <f t="shared" si="6"/>
        <v>12950.58</v>
      </c>
      <c r="W42" s="27">
        <f t="shared" si="6"/>
        <v>80.709999999999994</v>
      </c>
      <c r="X42" s="27">
        <v>1885</v>
      </c>
      <c r="Y42" s="27">
        <v>50.5</v>
      </c>
      <c r="Z42" s="138"/>
      <c r="AA42" s="138"/>
      <c r="AB42" s="138"/>
      <c r="AC42" s="138"/>
      <c r="AD42" s="288">
        <v>5.8099999999999999E-2</v>
      </c>
      <c r="AE42" s="139">
        <v>161.02000000000001</v>
      </c>
      <c r="AF42" s="139"/>
      <c r="AG42" s="139"/>
      <c r="AH42" s="110" t="s">
        <v>508</v>
      </c>
      <c r="AI42" s="129"/>
      <c r="AJ42" s="103"/>
      <c r="AK42" s="27"/>
      <c r="AL42" s="27"/>
      <c r="AM42" s="27"/>
      <c r="AN42" s="27"/>
      <c r="AO42" s="27"/>
      <c r="AP42" s="27"/>
      <c r="AQ42" s="115"/>
      <c r="AR42" s="115"/>
      <c r="AS42" s="115"/>
      <c r="AT42" s="115"/>
      <c r="AU42" s="116"/>
      <c r="AV42" s="116"/>
      <c r="AW42" s="116"/>
      <c r="AX42" s="116"/>
      <c r="AY42" s="27"/>
      <c r="AZ42" s="109"/>
      <c r="BA42" s="27"/>
      <c r="BB42" s="27"/>
      <c r="BC42" s="27"/>
      <c r="BD42" s="27"/>
      <c r="BE42" s="27"/>
      <c r="BF42" s="27"/>
      <c r="BG42" s="115"/>
      <c r="BH42" s="115"/>
      <c r="BI42" s="115"/>
      <c r="BJ42" s="115"/>
      <c r="BK42" s="116"/>
      <c r="BL42" s="116"/>
      <c r="BM42" s="116"/>
      <c r="BN42" s="116"/>
      <c r="BO42" s="36"/>
      <c r="BP42" s="284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</row>
    <row r="43" spans="1:295" s="7" customFormat="1">
      <c r="A43" s="16" t="s">
        <v>27</v>
      </c>
      <c r="B43" s="24" t="s">
        <v>43</v>
      </c>
      <c r="C43" s="96"/>
      <c r="D43" s="49">
        <v>1006.71</v>
      </c>
      <c r="E43" s="49">
        <v>1.39</v>
      </c>
      <c r="F43" s="49">
        <v>1187.92</v>
      </c>
      <c r="G43" s="49">
        <v>1.64</v>
      </c>
      <c r="H43" s="27">
        <v>1128.22</v>
      </c>
      <c r="I43" s="27">
        <v>1.64</v>
      </c>
      <c r="J43" s="180"/>
      <c r="K43" s="180"/>
      <c r="L43" s="180"/>
      <c r="M43" s="180"/>
      <c r="N43" s="181"/>
      <c r="O43" s="181"/>
      <c r="P43" s="181"/>
      <c r="Q43" s="181"/>
      <c r="R43" s="110" t="s">
        <v>513</v>
      </c>
      <c r="S43" s="169"/>
      <c r="T43" s="49">
        <v>1049.8499999999999</v>
      </c>
      <c r="U43" s="49">
        <v>1.47</v>
      </c>
      <c r="V43" s="49">
        <v>1238.82</v>
      </c>
      <c r="W43" s="49">
        <v>1.73</v>
      </c>
      <c r="X43" s="27">
        <v>1161</v>
      </c>
      <c r="Y43" s="27">
        <v>1.73</v>
      </c>
      <c r="Z43" s="180"/>
      <c r="AA43" s="180"/>
      <c r="AB43" s="180"/>
      <c r="AC43" s="180"/>
      <c r="AD43" s="181"/>
      <c r="AE43" s="181"/>
      <c r="AF43" s="181"/>
      <c r="AG43" s="181"/>
      <c r="AH43" s="110" t="s">
        <v>513</v>
      </c>
      <c r="AI43" s="117"/>
      <c r="AJ43" s="96"/>
      <c r="AK43" s="27"/>
      <c r="AL43" s="27"/>
      <c r="AM43" s="27"/>
      <c r="AN43" s="27"/>
      <c r="AO43" s="27"/>
      <c r="AP43" s="27"/>
      <c r="AQ43" s="115"/>
      <c r="AR43" s="115"/>
      <c r="AS43" s="115"/>
      <c r="AT43" s="115"/>
      <c r="AU43" s="116"/>
      <c r="AV43" s="116"/>
      <c r="AW43" s="116"/>
      <c r="AX43" s="116"/>
      <c r="AY43" s="27"/>
      <c r="AZ43" s="109"/>
      <c r="BA43" s="27"/>
      <c r="BB43" s="27"/>
      <c r="BC43" s="27"/>
      <c r="BD43" s="27"/>
      <c r="BE43" s="27"/>
      <c r="BF43" s="27"/>
      <c r="BG43" s="115"/>
      <c r="BH43" s="115"/>
      <c r="BI43" s="115"/>
      <c r="BJ43" s="115"/>
      <c r="BK43" s="116"/>
      <c r="BL43" s="116"/>
      <c r="BM43" s="116"/>
      <c r="BN43" s="116"/>
      <c r="BO43" s="36"/>
      <c r="BP43" s="46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  <c r="JD43" s="183"/>
      <c r="JE43" s="183"/>
      <c r="JF43" s="183"/>
      <c r="JG43" s="183"/>
      <c r="JH43" s="183"/>
      <c r="JI43" s="183"/>
      <c r="JJ43" s="183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</row>
    <row r="44" spans="1:295" s="2" customFormat="1">
      <c r="A44" s="16" t="s">
        <v>33</v>
      </c>
      <c r="B44" s="24" t="s">
        <v>514</v>
      </c>
      <c r="C44" s="103"/>
      <c r="D44" s="27">
        <v>1892</v>
      </c>
      <c r="E44" s="27">
        <v>1.64</v>
      </c>
      <c r="F44" s="27">
        <f>D44</f>
        <v>1892</v>
      </c>
      <c r="G44" s="27">
        <f>E44</f>
        <v>1.64</v>
      </c>
      <c r="H44" s="27" t="s">
        <v>146</v>
      </c>
      <c r="I44" s="27" t="s">
        <v>146</v>
      </c>
      <c r="J44" s="115"/>
      <c r="K44" s="115"/>
      <c r="L44" s="115"/>
      <c r="M44" s="115"/>
      <c r="N44" s="116"/>
      <c r="O44" s="116"/>
      <c r="P44" s="116"/>
      <c r="Q44" s="116"/>
      <c r="R44" s="110" t="s">
        <v>515</v>
      </c>
      <c r="S44" s="169"/>
      <c r="T44" s="27">
        <v>1964.37</v>
      </c>
      <c r="U44" s="27">
        <v>1.73</v>
      </c>
      <c r="V44" s="27">
        <v>1964.37</v>
      </c>
      <c r="W44" s="27">
        <v>1.73</v>
      </c>
      <c r="X44" s="27" t="s">
        <v>146</v>
      </c>
      <c r="Y44" s="27" t="s">
        <v>146</v>
      </c>
      <c r="Z44" s="138"/>
      <c r="AA44" s="138"/>
      <c r="AB44" s="138"/>
      <c r="AC44" s="138"/>
      <c r="AD44" s="139"/>
      <c r="AE44" s="139"/>
      <c r="AF44" s="139"/>
      <c r="AG44" s="139"/>
      <c r="AH44" s="110" t="s">
        <v>515</v>
      </c>
      <c r="AI44" s="117"/>
      <c r="AJ44" s="103"/>
      <c r="AK44" s="27"/>
      <c r="AL44" s="27"/>
      <c r="AM44" s="27"/>
      <c r="AN44" s="27"/>
      <c r="AO44" s="27"/>
      <c r="AP44" s="27"/>
      <c r="AQ44" s="115"/>
      <c r="AR44" s="115"/>
      <c r="AS44" s="115"/>
      <c r="AT44" s="115"/>
      <c r="AU44" s="116"/>
      <c r="AV44" s="116"/>
      <c r="AW44" s="116"/>
      <c r="AX44" s="116"/>
      <c r="AY44" s="27"/>
      <c r="AZ44" s="109"/>
      <c r="BA44" s="27"/>
      <c r="BB44" s="27"/>
      <c r="BC44" s="27"/>
      <c r="BD44" s="27"/>
      <c r="BE44" s="27"/>
      <c r="BF44" s="27"/>
      <c r="BG44" s="115"/>
      <c r="BH44" s="115"/>
      <c r="BI44" s="115"/>
      <c r="BJ44" s="115"/>
      <c r="BK44" s="116"/>
      <c r="BL44" s="116"/>
      <c r="BM44" s="116"/>
      <c r="BN44" s="116"/>
      <c r="BO44" s="36"/>
      <c r="BP44" s="284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</row>
    <row r="45" spans="1:295" s="2" customFormat="1" ht="30">
      <c r="A45" s="16" t="s">
        <v>34</v>
      </c>
      <c r="B45" s="62" t="s">
        <v>585</v>
      </c>
      <c r="C45" s="103"/>
      <c r="D45" s="27"/>
      <c r="E45" s="27"/>
      <c r="F45" s="27"/>
      <c r="G45" s="27"/>
      <c r="H45" s="27">
        <v>3740</v>
      </c>
      <c r="I45" s="27">
        <v>49.5</v>
      </c>
      <c r="J45" s="115"/>
      <c r="K45" s="115"/>
      <c r="L45" s="115"/>
      <c r="M45" s="115"/>
      <c r="N45" s="312">
        <v>5.8099999999999999E-2</v>
      </c>
      <c r="O45" s="116">
        <v>266.79000000000002</v>
      </c>
      <c r="P45" s="116"/>
      <c r="Q45" s="116"/>
      <c r="R45" s="110"/>
      <c r="S45" s="169"/>
      <c r="T45" s="27"/>
      <c r="U45" s="27"/>
      <c r="V45" s="27"/>
      <c r="W45" s="27"/>
      <c r="X45" s="27">
        <v>3740</v>
      </c>
      <c r="Y45" s="27">
        <v>51.5</v>
      </c>
      <c r="Z45" s="138"/>
      <c r="AA45" s="138"/>
      <c r="AB45" s="138"/>
      <c r="AC45" s="138"/>
      <c r="AD45" s="311">
        <v>5.8099999999999999E-2</v>
      </c>
      <c r="AE45" s="139">
        <v>268.79000000000002</v>
      </c>
      <c r="AF45" s="139"/>
      <c r="AG45" s="139"/>
      <c r="AH45" s="110"/>
      <c r="AI45" s="117"/>
      <c r="AJ45" s="103"/>
      <c r="AK45" s="27"/>
      <c r="AL45" s="27"/>
      <c r="AM45" s="27"/>
      <c r="AN45" s="27"/>
      <c r="AO45" s="27"/>
      <c r="AP45" s="27"/>
      <c r="AQ45" s="115"/>
      <c r="AR45" s="115"/>
      <c r="AS45" s="115"/>
      <c r="AT45" s="115"/>
      <c r="AU45" s="116"/>
      <c r="AV45" s="116"/>
      <c r="AW45" s="116"/>
      <c r="AX45" s="116"/>
      <c r="AY45" s="27"/>
      <c r="AZ45" s="109"/>
      <c r="BA45" s="27"/>
      <c r="BB45" s="27"/>
      <c r="BC45" s="27"/>
      <c r="BD45" s="27"/>
      <c r="BE45" s="27"/>
      <c r="BF45" s="27"/>
      <c r="BG45" s="115"/>
      <c r="BH45" s="115"/>
      <c r="BI45" s="115"/>
      <c r="BJ45" s="115"/>
      <c r="BK45" s="116"/>
      <c r="BL45" s="116"/>
      <c r="BM45" s="116"/>
      <c r="BN45" s="116"/>
      <c r="BO45" s="36"/>
      <c r="BP45" s="284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</row>
    <row r="46" spans="1:295" s="2" customFormat="1" ht="18.75">
      <c r="A46" s="122" t="s">
        <v>48</v>
      </c>
      <c r="B46" s="24"/>
      <c r="C46" s="103"/>
      <c r="D46" s="27"/>
      <c r="E46" s="27"/>
      <c r="F46" s="27"/>
      <c r="G46" s="27"/>
      <c r="H46" s="27"/>
      <c r="I46" s="27"/>
      <c r="J46" s="115"/>
      <c r="K46" s="115"/>
      <c r="L46" s="115"/>
      <c r="M46" s="115"/>
      <c r="N46" s="116"/>
      <c r="O46" s="116"/>
      <c r="P46" s="116"/>
      <c r="Q46" s="116"/>
      <c r="R46" s="27"/>
      <c r="S46" s="110"/>
      <c r="T46" s="27"/>
      <c r="U46" s="27"/>
      <c r="V46" s="27"/>
      <c r="W46" s="27"/>
      <c r="X46" s="27"/>
      <c r="Y46" s="27"/>
      <c r="Z46" s="138"/>
      <c r="AA46" s="138"/>
      <c r="AB46" s="138"/>
      <c r="AC46" s="138"/>
      <c r="AD46" s="139"/>
      <c r="AE46" s="139"/>
      <c r="AF46" s="139"/>
      <c r="AG46" s="139"/>
      <c r="AH46" s="27"/>
      <c r="AI46" s="118"/>
      <c r="AJ46" s="103"/>
      <c r="AK46" s="27"/>
      <c r="AL46" s="27"/>
      <c r="AM46" s="27"/>
      <c r="AN46" s="27"/>
      <c r="AO46" s="27"/>
      <c r="AP46" s="27"/>
      <c r="AQ46" s="115"/>
      <c r="AR46" s="115"/>
      <c r="AS46" s="115"/>
      <c r="AT46" s="115"/>
      <c r="AU46" s="116"/>
      <c r="AV46" s="116"/>
      <c r="AW46" s="116"/>
      <c r="AX46" s="116"/>
      <c r="AY46" s="27"/>
      <c r="AZ46" s="109"/>
      <c r="BA46" s="27"/>
      <c r="BB46" s="27"/>
      <c r="BC46" s="27"/>
      <c r="BD46" s="27"/>
      <c r="BE46" s="27"/>
      <c r="BF46" s="27"/>
      <c r="BG46" s="115"/>
      <c r="BH46" s="115"/>
      <c r="BI46" s="115"/>
      <c r="BJ46" s="115"/>
      <c r="BK46" s="116"/>
      <c r="BL46" s="116"/>
      <c r="BM46" s="116"/>
      <c r="BN46" s="116"/>
      <c r="BO46" s="36"/>
      <c r="BP46" s="284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</row>
    <row r="47" spans="1:295" s="2" customFormat="1">
      <c r="A47" s="16" t="s">
        <v>9</v>
      </c>
      <c r="B47" s="24" t="s">
        <v>159</v>
      </c>
      <c r="C47" s="103"/>
      <c r="D47" s="27">
        <v>6490.72</v>
      </c>
      <c r="E47" s="27">
        <v>38.61</v>
      </c>
      <c r="F47" s="27">
        <v>7659.05</v>
      </c>
      <c r="G47" s="27">
        <v>45.56</v>
      </c>
      <c r="H47" s="27">
        <v>4550</v>
      </c>
      <c r="I47" s="27">
        <v>30.68</v>
      </c>
      <c r="J47" s="115"/>
      <c r="K47" s="115"/>
      <c r="L47" s="115"/>
      <c r="M47" s="115"/>
      <c r="N47" s="312">
        <v>5.8200000000000002E-2</v>
      </c>
      <c r="O47" s="116">
        <v>295.49</v>
      </c>
      <c r="P47" s="312">
        <v>5.3699999999999998E-2</v>
      </c>
      <c r="Q47" s="116">
        <v>275.02</v>
      </c>
      <c r="R47" s="110" t="s">
        <v>516</v>
      </c>
      <c r="S47" s="110"/>
      <c r="T47" s="27">
        <v>6588.08</v>
      </c>
      <c r="U47" s="27">
        <v>39.81</v>
      </c>
      <c r="V47" s="27">
        <v>7773.93</v>
      </c>
      <c r="W47" s="27">
        <v>46.98</v>
      </c>
      <c r="X47" s="27">
        <v>4500</v>
      </c>
      <c r="Y47" s="27">
        <v>30.68</v>
      </c>
      <c r="Z47" s="138"/>
      <c r="AA47" s="138"/>
      <c r="AB47" s="138"/>
      <c r="AC47" s="138"/>
      <c r="AD47" s="311">
        <v>5.8200000000000002E-2</v>
      </c>
      <c r="AE47" s="139">
        <v>292.58</v>
      </c>
      <c r="AF47" s="311">
        <v>5.3699999999999998E-2</v>
      </c>
      <c r="AG47" s="139">
        <v>272.33</v>
      </c>
      <c r="AH47" s="110" t="s">
        <v>516</v>
      </c>
      <c r="AI47" s="118"/>
      <c r="AJ47" s="103"/>
      <c r="AK47" s="27"/>
      <c r="AL47" s="27"/>
      <c r="AM47" s="27"/>
      <c r="AN47" s="27"/>
      <c r="AO47" s="27"/>
      <c r="AP47" s="27"/>
      <c r="AQ47" s="115"/>
      <c r="AR47" s="115"/>
      <c r="AS47" s="115"/>
      <c r="AT47" s="115"/>
      <c r="AU47" s="116"/>
      <c r="AV47" s="116"/>
      <c r="AW47" s="116"/>
      <c r="AX47" s="116"/>
      <c r="AY47" s="27"/>
      <c r="AZ47" s="109"/>
      <c r="BA47" s="27"/>
      <c r="BB47" s="27"/>
      <c r="BC47" s="27"/>
      <c r="BD47" s="27"/>
      <c r="BE47" s="27"/>
      <c r="BF47" s="27"/>
      <c r="BG47" s="115"/>
      <c r="BH47" s="115"/>
      <c r="BI47" s="115"/>
      <c r="BJ47" s="115"/>
      <c r="BK47" s="116"/>
      <c r="BL47" s="116"/>
      <c r="BM47" s="116"/>
      <c r="BN47" s="116"/>
      <c r="BO47" s="36"/>
      <c r="BP47" s="284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</row>
    <row r="48" spans="1:295" s="2" customFormat="1" ht="18.75">
      <c r="A48" s="122" t="s">
        <v>49</v>
      </c>
      <c r="B48" s="24"/>
      <c r="C48" s="103"/>
      <c r="D48" s="27"/>
      <c r="E48" s="27"/>
      <c r="F48" s="27"/>
      <c r="G48" s="27"/>
      <c r="H48" s="27"/>
      <c r="I48" s="27"/>
      <c r="J48" s="115"/>
      <c r="K48" s="115"/>
      <c r="L48" s="115"/>
      <c r="M48" s="115"/>
      <c r="N48" s="116"/>
      <c r="O48" s="116"/>
      <c r="P48" s="116"/>
      <c r="Q48" s="116"/>
      <c r="R48" s="27"/>
      <c r="S48" s="110"/>
      <c r="T48" s="27"/>
      <c r="U48" s="27"/>
      <c r="V48" s="27"/>
      <c r="W48" s="27"/>
      <c r="X48" s="27"/>
      <c r="Y48" s="27"/>
      <c r="Z48" s="138"/>
      <c r="AA48" s="138"/>
      <c r="AB48" s="138"/>
      <c r="AC48" s="138"/>
      <c r="AD48" s="139"/>
      <c r="AE48" s="139"/>
      <c r="AF48" s="139"/>
      <c r="AG48" s="139"/>
      <c r="AH48" s="27"/>
      <c r="AI48" s="118"/>
      <c r="AJ48" s="103"/>
      <c r="AK48" s="27"/>
      <c r="AL48" s="27"/>
      <c r="AM48" s="27"/>
      <c r="AN48" s="27"/>
      <c r="AO48" s="27"/>
      <c r="AP48" s="27"/>
      <c r="AQ48" s="115"/>
      <c r="AR48" s="115"/>
      <c r="AS48" s="115"/>
      <c r="AT48" s="115"/>
      <c r="AU48" s="116"/>
      <c r="AV48" s="116"/>
      <c r="AW48" s="116"/>
      <c r="AX48" s="116"/>
      <c r="AY48" s="27"/>
      <c r="AZ48" s="109"/>
      <c r="BA48" s="27"/>
      <c r="BB48" s="27"/>
      <c r="BC48" s="27"/>
      <c r="BD48" s="27"/>
      <c r="BE48" s="27"/>
      <c r="BF48" s="27"/>
      <c r="BG48" s="115"/>
      <c r="BH48" s="115"/>
      <c r="BI48" s="115"/>
      <c r="BJ48" s="115"/>
      <c r="BK48" s="116"/>
      <c r="BL48" s="116"/>
      <c r="BM48" s="116"/>
      <c r="BN48" s="116"/>
      <c r="BO48" s="36"/>
      <c r="BP48" s="284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</row>
    <row r="49" spans="1:295" s="2" customFormat="1">
      <c r="A49" s="16" t="s">
        <v>9</v>
      </c>
      <c r="B49" s="24" t="s">
        <v>159</v>
      </c>
      <c r="C49" s="103"/>
      <c r="D49" s="27">
        <v>6179.74</v>
      </c>
      <c r="E49" s="27">
        <v>8.66</v>
      </c>
      <c r="F49" s="27">
        <v>7292.09</v>
      </c>
      <c r="G49" s="27">
        <v>10.220000000000001</v>
      </c>
      <c r="H49" s="27">
        <v>3650</v>
      </c>
      <c r="I49" s="27">
        <v>10.220000000000001</v>
      </c>
      <c r="J49" s="115"/>
      <c r="K49" s="115"/>
      <c r="L49" s="115"/>
      <c r="M49" s="115"/>
      <c r="N49" s="116">
        <v>6.5100000000000005E-2</v>
      </c>
      <c r="O49" s="116">
        <v>247.84</v>
      </c>
      <c r="P49" s="116">
        <v>6.0100000000000001E-2</v>
      </c>
      <c r="Q49" s="116">
        <v>229.59</v>
      </c>
      <c r="R49" s="110" t="s">
        <v>517</v>
      </c>
      <c r="S49" s="169"/>
      <c r="T49" s="27">
        <v>6376.75</v>
      </c>
      <c r="U49" s="27">
        <v>7.95</v>
      </c>
      <c r="V49" s="27">
        <v>7524.57</v>
      </c>
      <c r="W49" s="27">
        <v>9.3800000000000008</v>
      </c>
      <c r="X49" s="27">
        <v>3650</v>
      </c>
      <c r="Y49" s="27">
        <v>10.220000000000001</v>
      </c>
      <c r="Z49" s="138"/>
      <c r="AA49" s="138"/>
      <c r="AB49" s="138"/>
      <c r="AC49" s="138"/>
      <c r="AD49" s="311">
        <v>6.5100000000000005E-2</v>
      </c>
      <c r="AE49" s="139">
        <v>247.84</v>
      </c>
      <c r="AF49" s="311">
        <v>6.0100000000000001E-2</v>
      </c>
      <c r="AG49" s="139">
        <v>229.59</v>
      </c>
      <c r="AH49" s="110" t="s">
        <v>517</v>
      </c>
      <c r="AI49" s="117"/>
      <c r="AJ49" s="103"/>
      <c r="AK49" s="27"/>
      <c r="AL49" s="27"/>
      <c r="AM49" s="27"/>
      <c r="AN49" s="27"/>
      <c r="AO49" s="27"/>
      <c r="AP49" s="27"/>
      <c r="AQ49" s="115"/>
      <c r="AR49" s="115"/>
      <c r="AS49" s="115"/>
      <c r="AT49" s="115"/>
      <c r="AU49" s="116"/>
      <c r="AV49" s="116"/>
      <c r="AW49" s="116"/>
      <c r="AX49" s="116"/>
      <c r="AY49" s="27"/>
      <c r="AZ49" s="109"/>
      <c r="BA49" s="27"/>
      <c r="BB49" s="27"/>
      <c r="BC49" s="27"/>
      <c r="BD49" s="27"/>
      <c r="BE49" s="27"/>
      <c r="BF49" s="27"/>
      <c r="BG49" s="115"/>
      <c r="BH49" s="115"/>
      <c r="BI49" s="115"/>
      <c r="BJ49" s="115"/>
      <c r="BK49" s="116"/>
      <c r="BL49" s="116"/>
      <c r="BM49" s="116"/>
      <c r="BN49" s="116"/>
      <c r="BO49" s="36"/>
      <c r="BP49" s="284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</row>
    <row r="50" spans="1:295" s="2" customFormat="1" ht="36" customHeight="1">
      <c r="A50" s="16" t="s">
        <v>10</v>
      </c>
      <c r="B50" s="188" t="s">
        <v>293</v>
      </c>
      <c r="C50" s="103"/>
      <c r="D50" s="27">
        <v>10583.5</v>
      </c>
      <c r="E50" s="27">
        <v>45</v>
      </c>
      <c r="F50" s="27">
        <v>12488.53</v>
      </c>
      <c r="G50" s="27">
        <v>53.1</v>
      </c>
      <c r="H50" s="27">
        <v>3700</v>
      </c>
      <c r="I50" s="27">
        <v>45</v>
      </c>
      <c r="J50" s="115"/>
      <c r="K50" s="115"/>
      <c r="L50" s="115"/>
      <c r="M50" s="115"/>
      <c r="N50" s="288">
        <v>5.9200000000000003E-2</v>
      </c>
      <c r="O50" s="139">
        <v>264.04000000000002</v>
      </c>
      <c r="P50" s="119"/>
      <c r="Q50" s="128"/>
      <c r="R50" s="110" t="str">
        <f>R62</f>
        <v>20.12.2016 № 485</v>
      </c>
      <c r="S50" s="129"/>
      <c r="T50" s="27">
        <v>10975.07</v>
      </c>
      <c r="U50" s="27">
        <v>47.56</v>
      </c>
      <c r="V50" s="27">
        <v>12950.58</v>
      </c>
      <c r="W50" s="27">
        <v>56.12</v>
      </c>
      <c r="X50" s="27">
        <v>3700</v>
      </c>
      <c r="Y50" s="27">
        <v>47</v>
      </c>
      <c r="Z50" s="138"/>
      <c r="AA50" s="138"/>
      <c r="AB50" s="138"/>
      <c r="AC50" s="138"/>
      <c r="AD50" s="288">
        <v>5.9200000000000003E-2</v>
      </c>
      <c r="AE50" s="139">
        <v>266.04000000000002</v>
      </c>
      <c r="AF50" s="288"/>
      <c r="AG50" s="139"/>
      <c r="AH50" s="110" t="s">
        <v>508</v>
      </c>
      <c r="AI50" s="129"/>
      <c r="AJ50" s="103"/>
      <c r="AK50" s="27"/>
      <c r="AL50" s="27"/>
      <c r="AM50" s="27"/>
      <c r="AN50" s="27"/>
      <c r="AO50" s="27"/>
      <c r="AP50" s="27"/>
      <c r="AQ50" s="115"/>
      <c r="AR50" s="115"/>
      <c r="AS50" s="115"/>
      <c r="AT50" s="115"/>
      <c r="AU50" s="116"/>
      <c r="AV50" s="116"/>
      <c r="AW50" s="116"/>
      <c r="AX50" s="116"/>
      <c r="AY50" s="27"/>
      <c r="AZ50" s="109"/>
      <c r="BA50" s="27"/>
      <c r="BB50" s="27"/>
      <c r="BC50" s="27"/>
      <c r="BD50" s="27"/>
      <c r="BE50" s="27"/>
      <c r="BF50" s="27"/>
      <c r="BG50" s="115"/>
      <c r="BH50" s="115"/>
      <c r="BI50" s="115"/>
      <c r="BJ50" s="115"/>
      <c r="BK50" s="116"/>
      <c r="BL50" s="116"/>
      <c r="BM50" s="116"/>
      <c r="BN50" s="116"/>
      <c r="BO50" s="36"/>
      <c r="BP50" s="284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</row>
    <row r="51" spans="1:295" s="2" customFormat="1" ht="36" customHeight="1">
      <c r="A51" s="16" t="s">
        <v>27</v>
      </c>
      <c r="B51" s="188" t="s">
        <v>586</v>
      </c>
      <c r="C51" s="103"/>
      <c r="D51" s="27"/>
      <c r="E51" s="27"/>
      <c r="F51" s="27"/>
      <c r="G51" s="27"/>
      <c r="H51" s="27">
        <v>3700</v>
      </c>
      <c r="I51" s="27">
        <v>45</v>
      </c>
      <c r="J51" s="115"/>
      <c r="K51" s="115"/>
      <c r="L51" s="115"/>
      <c r="M51" s="115"/>
      <c r="N51" s="288">
        <v>5.9200000000000003E-2</v>
      </c>
      <c r="O51" s="139">
        <v>264.04000000000002</v>
      </c>
      <c r="P51" s="119"/>
      <c r="Q51" s="128"/>
      <c r="R51" s="110"/>
      <c r="S51" s="129"/>
      <c r="T51" s="27"/>
      <c r="U51" s="27"/>
      <c r="V51" s="27"/>
      <c r="W51" s="27"/>
      <c r="X51" s="27">
        <v>3700</v>
      </c>
      <c r="Y51" s="27">
        <v>47</v>
      </c>
      <c r="Z51" s="138"/>
      <c r="AA51" s="138"/>
      <c r="AB51" s="138"/>
      <c r="AC51" s="138"/>
      <c r="AD51" s="288">
        <v>5.9200000000000003E-2</v>
      </c>
      <c r="AE51" s="139">
        <v>266.04000000000002</v>
      </c>
      <c r="AF51" s="288"/>
      <c r="AG51" s="139"/>
      <c r="AH51" s="110"/>
      <c r="AI51" s="129"/>
      <c r="AJ51" s="103"/>
      <c r="AK51" s="27"/>
      <c r="AL51" s="27"/>
      <c r="AM51" s="27"/>
      <c r="AN51" s="27"/>
      <c r="AO51" s="27"/>
      <c r="AP51" s="27"/>
      <c r="AQ51" s="115"/>
      <c r="AR51" s="115"/>
      <c r="AS51" s="115"/>
      <c r="AT51" s="115"/>
      <c r="AU51" s="116"/>
      <c r="AV51" s="116"/>
      <c r="AW51" s="116"/>
      <c r="AX51" s="116"/>
      <c r="AY51" s="27"/>
      <c r="AZ51" s="109"/>
      <c r="BA51" s="27"/>
      <c r="BB51" s="27"/>
      <c r="BC51" s="27"/>
      <c r="BD51" s="27"/>
      <c r="BE51" s="27"/>
      <c r="BF51" s="27"/>
      <c r="BG51" s="115"/>
      <c r="BH51" s="115"/>
      <c r="BI51" s="115"/>
      <c r="BJ51" s="115"/>
      <c r="BK51" s="116"/>
      <c r="BL51" s="116"/>
      <c r="BM51" s="116"/>
      <c r="BN51" s="116"/>
      <c r="BO51" s="36"/>
      <c r="BP51" s="284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</row>
    <row r="52" spans="1:295" s="2" customFormat="1" ht="18.75">
      <c r="A52" s="122" t="s">
        <v>50</v>
      </c>
      <c r="B52" s="24"/>
      <c r="C52" s="103"/>
      <c r="D52" s="27"/>
      <c r="E52" s="27"/>
      <c r="F52" s="27"/>
      <c r="G52" s="27"/>
      <c r="H52" s="27"/>
      <c r="I52" s="27"/>
      <c r="J52" s="115"/>
      <c r="K52" s="115"/>
      <c r="L52" s="115"/>
      <c r="M52" s="115"/>
      <c r="N52" s="116"/>
      <c r="O52" s="116"/>
      <c r="P52" s="116"/>
      <c r="Q52" s="116"/>
      <c r="R52" s="27"/>
      <c r="S52" s="110"/>
      <c r="T52" s="27"/>
      <c r="U52" s="27"/>
      <c r="V52" s="27"/>
      <c r="W52" s="27"/>
      <c r="X52" s="27"/>
      <c r="Y52" s="27"/>
      <c r="Z52" s="138"/>
      <c r="AA52" s="138"/>
      <c r="AB52" s="138"/>
      <c r="AC52" s="138"/>
      <c r="AD52" s="139"/>
      <c r="AE52" s="139"/>
      <c r="AF52" s="139"/>
      <c r="AG52" s="139"/>
      <c r="AH52" s="27"/>
      <c r="AI52" s="118"/>
      <c r="AJ52" s="103"/>
      <c r="AK52" s="27"/>
      <c r="AL52" s="27"/>
      <c r="AM52" s="27"/>
      <c r="AN52" s="27"/>
      <c r="AO52" s="27"/>
      <c r="AP52" s="27"/>
      <c r="AQ52" s="115"/>
      <c r="AR52" s="115"/>
      <c r="AS52" s="115"/>
      <c r="AT52" s="115"/>
      <c r="AU52" s="116"/>
      <c r="AV52" s="116"/>
      <c r="AW52" s="116"/>
      <c r="AX52" s="116"/>
      <c r="AY52" s="27"/>
      <c r="AZ52" s="109"/>
      <c r="BA52" s="27"/>
      <c r="BB52" s="27"/>
      <c r="BC52" s="27"/>
      <c r="BD52" s="27"/>
      <c r="BE52" s="27"/>
      <c r="BF52" s="27"/>
      <c r="BG52" s="115"/>
      <c r="BH52" s="115"/>
      <c r="BI52" s="115"/>
      <c r="BJ52" s="115"/>
      <c r="BK52" s="116"/>
      <c r="BL52" s="116"/>
      <c r="BM52" s="116"/>
      <c r="BN52" s="116"/>
      <c r="BO52" s="36"/>
      <c r="BP52" s="284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</row>
    <row r="53" spans="1:295" s="2" customFormat="1">
      <c r="A53" s="16" t="s">
        <v>9</v>
      </c>
      <c r="B53" s="24" t="s">
        <v>159</v>
      </c>
      <c r="C53" s="103"/>
      <c r="D53" s="27">
        <v>9096.7800000000007</v>
      </c>
      <c r="E53" s="27">
        <v>14.35</v>
      </c>
      <c r="F53" s="27">
        <v>10734.2</v>
      </c>
      <c r="G53" s="27">
        <v>16.93</v>
      </c>
      <c r="H53" s="27">
        <v>3800</v>
      </c>
      <c r="I53" s="27">
        <v>16.93</v>
      </c>
      <c r="J53" s="115"/>
      <c r="K53" s="115"/>
      <c r="L53" s="115"/>
      <c r="M53" s="115"/>
      <c r="N53" s="312">
        <v>5.79E-2</v>
      </c>
      <c r="O53" s="116">
        <v>236.95</v>
      </c>
      <c r="P53" s="312">
        <v>5.3499999999999999E-2</v>
      </c>
      <c r="Q53" s="116">
        <v>220.23</v>
      </c>
      <c r="R53" s="110" t="s">
        <v>518</v>
      </c>
      <c r="S53" s="169"/>
      <c r="T53" s="27">
        <v>9215.0400000000009</v>
      </c>
      <c r="U53" s="27">
        <v>29.82</v>
      </c>
      <c r="V53" s="27">
        <v>10873.75</v>
      </c>
      <c r="W53" s="27">
        <v>35.19</v>
      </c>
      <c r="X53" s="27">
        <v>3800</v>
      </c>
      <c r="Y53" s="27">
        <v>16.93</v>
      </c>
      <c r="Z53" s="138"/>
      <c r="AA53" s="138"/>
      <c r="AB53" s="138"/>
      <c r="AC53" s="138"/>
      <c r="AD53" s="139">
        <v>5.79E-2</v>
      </c>
      <c r="AE53" s="139">
        <v>236.95</v>
      </c>
      <c r="AF53" s="139">
        <v>5.3499999999999999E-2</v>
      </c>
      <c r="AG53" s="139">
        <v>220.23</v>
      </c>
      <c r="AH53" s="176" t="s">
        <v>518</v>
      </c>
      <c r="AI53" s="117"/>
      <c r="AJ53" s="103"/>
      <c r="AK53" s="27"/>
      <c r="AL53" s="27"/>
      <c r="AM53" s="27"/>
      <c r="AN53" s="27"/>
      <c r="AO53" s="27"/>
      <c r="AP53" s="27"/>
      <c r="AQ53" s="115"/>
      <c r="AR53" s="115"/>
      <c r="AS53" s="115"/>
      <c r="AT53" s="115"/>
      <c r="AU53" s="116"/>
      <c r="AV53" s="116"/>
      <c r="AW53" s="116"/>
      <c r="AX53" s="116"/>
      <c r="AY53" s="110"/>
      <c r="AZ53" s="109"/>
      <c r="BA53" s="27"/>
      <c r="BB53" s="27"/>
      <c r="BC53" s="27"/>
      <c r="BD53" s="27"/>
      <c r="BE53" s="27"/>
      <c r="BF53" s="27"/>
      <c r="BG53" s="115"/>
      <c r="BH53" s="115"/>
      <c r="BI53" s="115"/>
      <c r="BJ53" s="115"/>
      <c r="BK53" s="116"/>
      <c r="BL53" s="116"/>
      <c r="BM53" s="116"/>
      <c r="BN53" s="116"/>
      <c r="BO53" s="36"/>
      <c r="BP53" s="284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</row>
    <row r="54" spans="1:295" s="2" customFormat="1">
      <c r="A54" s="16" t="s">
        <v>10</v>
      </c>
      <c r="B54" s="24" t="s">
        <v>296</v>
      </c>
      <c r="C54" s="103"/>
      <c r="D54" s="27">
        <v>10583.5</v>
      </c>
      <c r="E54" s="27">
        <v>39.21</v>
      </c>
      <c r="F54" s="27">
        <v>12488.53</v>
      </c>
      <c r="G54" s="27">
        <v>46.27</v>
      </c>
      <c r="H54" s="27">
        <v>3190</v>
      </c>
      <c r="I54" s="27">
        <v>46.27</v>
      </c>
      <c r="J54" s="115"/>
      <c r="K54" s="115"/>
      <c r="L54" s="115"/>
      <c r="M54" s="115"/>
      <c r="N54" s="119">
        <v>5.8200000000000002E-2</v>
      </c>
      <c r="O54" s="128">
        <v>231.93</v>
      </c>
      <c r="P54" s="119"/>
      <c r="Q54" s="128"/>
      <c r="R54" s="110" t="str">
        <f>R58</f>
        <v>20.12.2016 № 485</v>
      </c>
      <c r="S54" s="129"/>
      <c r="T54" s="27">
        <v>10975.07</v>
      </c>
      <c r="U54" s="27">
        <v>41.62</v>
      </c>
      <c r="V54" s="27">
        <v>12950.58</v>
      </c>
      <c r="W54" s="27">
        <v>49.11</v>
      </c>
      <c r="X54" s="27">
        <v>3190</v>
      </c>
      <c r="Y54" s="27">
        <v>49.11</v>
      </c>
      <c r="Z54" s="138"/>
      <c r="AA54" s="138"/>
      <c r="AB54" s="138"/>
      <c r="AC54" s="138"/>
      <c r="AD54" s="288">
        <v>5.8200000000000002E-2</v>
      </c>
      <c r="AE54" s="139">
        <v>234.77</v>
      </c>
      <c r="AF54" s="288"/>
      <c r="AG54" s="139"/>
      <c r="AH54" s="110" t="s">
        <v>508</v>
      </c>
      <c r="AI54" s="129"/>
      <c r="AJ54" s="103"/>
      <c r="AK54" s="27">
        <v>10583.5</v>
      </c>
      <c r="AL54" s="27">
        <v>39.21</v>
      </c>
      <c r="AM54" s="27">
        <v>12488.53</v>
      </c>
      <c r="AN54" s="27">
        <v>46.27</v>
      </c>
      <c r="AO54" s="27">
        <v>3190</v>
      </c>
      <c r="AP54" s="27">
        <v>46.27</v>
      </c>
      <c r="AQ54" s="115"/>
      <c r="AR54" s="115"/>
      <c r="AS54" s="115"/>
      <c r="AT54" s="115"/>
      <c r="AU54" s="288">
        <v>7.22E-2</v>
      </c>
      <c r="AV54" s="139">
        <v>276.58999999999997</v>
      </c>
      <c r="AW54" s="116"/>
      <c r="AX54" s="116"/>
      <c r="AY54" s="110" t="s">
        <v>519</v>
      </c>
      <c r="AZ54" s="168"/>
      <c r="BA54" s="27">
        <v>10975.07</v>
      </c>
      <c r="BB54" s="27">
        <v>41.62</v>
      </c>
      <c r="BC54" s="27">
        <v>12950.58</v>
      </c>
      <c r="BD54" s="27">
        <v>49.11</v>
      </c>
      <c r="BE54" s="27">
        <v>3190</v>
      </c>
      <c r="BF54" s="27">
        <v>49.11</v>
      </c>
      <c r="BG54" s="115"/>
      <c r="BH54" s="115"/>
      <c r="BI54" s="115"/>
      <c r="BJ54" s="115"/>
      <c r="BK54" s="288">
        <v>7.22E-2</v>
      </c>
      <c r="BL54" s="139">
        <v>279.43</v>
      </c>
      <c r="BM54" s="116"/>
      <c r="BN54" s="116"/>
      <c r="BO54" s="36" t="s">
        <v>519</v>
      </c>
      <c r="BP54" s="168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</row>
    <row r="55" spans="1:295" s="2" customFormat="1">
      <c r="A55" s="16" t="s">
        <v>27</v>
      </c>
      <c r="B55" s="24" t="s">
        <v>574</v>
      </c>
      <c r="C55" s="103"/>
      <c r="D55" s="27"/>
      <c r="E55" s="27"/>
      <c r="F55" s="27"/>
      <c r="G55" s="27"/>
      <c r="H55" s="27" t="s">
        <v>146</v>
      </c>
      <c r="I55" s="27" t="s">
        <v>146</v>
      </c>
      <c r="J55" s="115"/>
      <c r="K55" s="115"/>
      <c r="L55" s="115"/>
      <c r="M55" s="115"/>
      <c r="N55" s="119"/>
      <c r="O55" s="128"/>
      <c r="P55" s="119"/>
      <c r="Q55" s="128"/>
      <c r="R55" s="110"/>
      <c r="S55" s="129"/>
      <c r="T55" s="27"/>
      <c r="U55" s="27"/>
      <c r="V55" s="27"/>
      <c r="W55" s="27"/>
      <c r="X55" s="27">
        <v>3190</v>
      </c>
      <c r="Y55" s="27">
        <v>47.08</v>
      </c>
      <c r="Z55" s="138"/>
      <c r="AA55" s="138"/>
      <c r="AB55" s="138"/>
      <c r="AC55" s="138"/>
      <c r="AD55" s="288">
        <v>5.8200000000000002E-2</v>
      </c>
      <c r="AE55" s="139">
        <v>232.74</v>
      </c>
      <c r="AF55" s="288"/>
      <c r="AG55" s="139"/>
      <c r="AH55" s="110"/>
      <c r="AI55" s="129"/>
      <c r="AJ55" s="103"/>
      <c r="AK55" s="27"/>
      <c r="AL55" s="27"/>
      <c r="AM55" s="27"/>
      <c r="AN55" s="27"/>
      <c r="AO55" s="27"/>
      <c r="AP55" s="27"/>
      <c r="AQ55" s="115"/>
      <c r="AR55" s="115"/>
      <c r="AS55" s="115"/>
      <c r="AT55" s="115"/>
      <c r="AU55" s="288"/>
      <c r="AV55" s="139"/>
      <c r="AW55" s="116"/>
      <c r="AX55" s="116"/>
      <c r="AY55" s="110"/>
      <c r="AZ55" s="168"/>
      <c r="BA55" s="27"/>
      <c r="BB55" s="27"/>
      <c r="BC55" s="27"/>
      <c r="BD55" s="27"/>
      <c r="BE55" s="27">
        <v>3190</v>
      </c>
      <c r="BF55" s="27">
        <v>47.08</v>
      </c>
      <c r="BG55" s="115"/>
      <c r="BH55" s="115"/>
      <c r="BI55" s="115"/>
      <c r="BJ55" s="115"/>
      <c r="BK55" s="288">
        <v>7.22E-2</v>
      </c>
      <c r="BL55" s="139">
        <v>277.39999999999998</v>
      </c>
      <c r="BM55" s="116"/>
      <c r="BN55" s="116"/>
      <c r="BO55" s="36"/>
      <c r="BP55" s="168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</row>
    <row r="56" spans="1:295" s="2" customFormat="1" ht="18.75">
      <c r="A56" s="122" t="s">
        <v>51</v>
      </c>
      <c r="B56" s="24"/>
      <c r="C56" s="103"/>
      <c r="D56" s="27"/>
      <c r="E56" s="27"/>
      <c r="F56" s="27"/>
      <c r="G56" s="27"/>
      <c r="H56" s="27"/>
      <c r="I56" s="27"/>
      <c r="J56" s="115"/>
      <c r="K56" s="115"/>
      <c r="L56" s="115"/>
      <c r="M56" s="115"/>
      <c r="N56" s="105"/>
      <c r="O56" s="105"/>
      <c r="P56" s="119"/>
      <c r="Q56" s="128"/>
      <c r="R56" s="27"/>
      <c r="S56" s="109"/>
      <c r="T56" s="27"/>
      <c r="U56" s="27"/>
      <c r="V56" s="27"/>
      <c r="W56" s="27"/>
      <c r="X56" s="27"/>
      <c r="Y56" s="27"/>
      <c r="Z56" s="138"/>
      <c r="AA56" s="138"/>
      <c r="AB56" s="138"/>
      <c r="AC56" s="138"/>
      <c r="AD56" s="139"/>
      <c r="AE56" s="139"/>
      <c r="AF56" s="139"/>
      <c r="AG56" s="139"/>
      <c r="AH56" s="27"/>
      <c r="AI56" s="118"/>
      <c r="AJ56" s="103"/>
      <c r="AK56" s="27"/>
      <c r="AL56" s="27"/>
      <c r="AM56" s="27"/>
      <c r="AN56" s="27"/>
      <c r="AO56" s="27"/>
      <c r="AP56" s="27"/>
      <c r="AQ56" s="115"/>
      <c r="AR56" s="115"/>
      <c r="AS56" s="115"/>
      <c r="AT56" s="115"/>
      <c r="AU56" s="116"/>
      <c r="AV56" s="116"/>
      <c r="AW56" s="116"/>
      <c r="AX56" s="116"/>
      <c r="AY56" s="110"/>
      <c r="AZ56" s="284"/>
      <c r="BA56" s="27"/>
      <c r="BB56" s="27"/>
      <c r="BC56" s="27"/>
      <c r="BD56" s="27"/>
      <c r="BE56" s="27"/>
      <c r="BF56" s="27"/>
      <c r="BG56" s="115"/>
      <c r="BH56" s="115"/>
      <c r="BI56" s="115"/>
      <c r="BJ56" s="115"/>
      <c r="BK56" s="116"/>
      <c r="BL56" s="116"/>
      <c r="BM56" s="116"/>
      <c r="BN56" s="116"/>
      <c r="BO56" s="36"/>
      <c r="BP56" s="284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</row>
    <row r="57" spans="1:295" s="2" customFormat="1">
      <c r="A57" s="16" t="s">
        <v>9</v>
      </c>
      <c r="B57" s="66" t="s">
        <v>212</v>
      </c>
      <c r="C57" s="103"/>
      <c r="D57" s="27">
        <v>2326.3000000000002</v>
      </c>
      <c r="E57" s="27">
        <v>0.39</v>
      </c>
      <c r="F57" s="27">
        <v>2745.03</v>
      </c>
      <c r="G57" s="27">
        <v>0.46</v>
      </c>
      <c r="H57" s="27">
        <v>2000</v>
      </c>
      <c r="I57" s="27">
        <v>0.46</v>
      </c>
      <c r="J57" s="115"/>
      <c r="K57" s="115"/>
      <c r="L57" s="115"/>
      <c r="M57" s="115"/>
      <c r="N57" s="288">
        <v>6.6600000000000006E-2</v>
      </c>
      <c r="O57" s="139">
        <v>133.66</v>
      </c>
      <c r="P57" s="116"/>
      <c r="Q57" s="116"/>
      <c r="R57" s="176" t="s">
        <v>520</v>
      </c>
      <c r="S57" s="129"/>
      <c r="T57" s="27">
        <v>2584.09</v>
      </c>
      <c r="U57" s="27">
        <v>1</v>
      </c>
      <c r="V57" s="27">
        <v>3049.23</v>
      </c>
      <c r="W57" s="27">
        <v>1.18</v>
      </c>
      <c r="X57" s="27">
        <v>2000</v>
      </c>
      <c r="Y57" s="27">
        <v>1.18</v>
      </c>
      <c r="Z57" s="138"/>
      <c r="AA57" s="138"/>
      <c r="AB57" s="138"/>
      <c r="AC57" s="138"/>
      <c r="AD57" s="288">
        <v>6.6600000000000006E-2</v>
      </c>
      <c r="AE57" s="139">
        <v>134.38</v>
      </c>
      <c r="AF57" s="139"/>
      <c r="AG57" s="139"/>
      <c r="AH57" s="176" t="s">
        <v>520</v>
      </c>
      <c r="AI57" s="129"/>
      <c r="AJ57" s="103"/>
      <c r="AK57" s="27"/>
      <c r="AL57" s="27"/>
      <c r="AM57" s="27"/>
      <c r="AN57" s="27"/>
      <c r="AO57" s="27"/>
      <c r="AP57" s="27"/>
      <c r="AQ57" s="115"/>
      <c r="AR57" s="115"/>
      <c r="AS57" s="115"/>
      <c r="AT57" s="115"/>
      <c r="AU57" s="116"/>
      <c r="AV57" s="116"/>
      <c r="AW57" s="116"/>
      <c r="AX57" s="116"/>
      <c r="AY57" s="110"/>
      <c r="AZ57" s="284"/>
      <c r="BA57" s="27"/>
      <c r="BB57" s="27"/>
      <c r="BC57" s="27"/>
      <c r="BD57" s="27"/>
      <c r="BE57" s="27"/>
      <c r="BF57" s="27"/>
      <c r="BG57" s="115"/>
      <c r="BH57" s="115"/>
      <c r="BI57" s="115"/>
      <c r="BJ57" s="115"/>
      <c r="BK57" s="116"/>
      <c r="BL57" s="116"/>
      <c r="BM57" s="116"/>
      <c r="BN57" s="116"/>
      <c r="BO57" s="36"/>
      <c r="BP57" s="284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</row>
    <row r="58" spans="1:295" s="2" customFormat="1" ht="30">
      <c r="A58" s="16" t="s">
        <v>10</v>
      </c>
      <c r="B58" s="62" t="s">
        <v>308</v>
      </c>
      <c r="C58" s="103"/>
      <c r="D58" s="27">
        <v>10583.5</v>
      </c>
      <c r="E58" s="27">
        <v>34.57</v>
      </c>
      <c r="F58" s="27">
        <v>12488.53</v>
      </c>
      <c r="G58" s="27">
        <v>40.79</v>
      </c>
      <c r="H58" s="27">
        <v>1927</v>
      </c>
      <c r="I58" s="27">
        <v>40.79</v>
      </c>
      <c r="J58" s="115"/>
      <c r="K58" s="115"/>
      <c r="L58" s="115"/>
      <c r="M58" s="115"/>
      <c r="N58" s="116"/>
      <c r="O58" s="116"/>
      <c r="P58" s="116"/>
      <c r="Q58" s="116"/>
      <c r="R58" s="110" t="s">
        <v>508</v>
      </c>
      <c r="S58" s="109"/>
      <c r="T58" s="27">
        <v>10975.07</v>
      </c>
      <c r="U58" s="27">
        <v>36.630000000000003</v>
      </c>
      <c r="V58" s="27">
        <v>12950.58</v>
      </c>
      <c r="W58" s="27">
        <v>43.22</v>
      </c>
      <c r="X58" s="27">
        <v>1927</v>
      </c>
      <c r="Y58" s="27">
        <v>43.22</v>
      </c>
      <c r="Z58" s="138"/>
      <c r="AA58" s="138"/>
      <c r="AB58" s="138"/>
      <c r="AC58" s="138"/>
      <c r="AD58" s="139"/>
      <c r="AE58" s="139"/>
      <c r="AF58" s="139"/>
      <c r="AG58" s="139"/>
      <c r="AH58" s="110" t="s">
        <v>508</v>
      </c>
      <c r="AI58" s="118"/>
      <c r="AJ58" s="103"/>
      <c r="AK58" s="27">
        <v>10583.5</v>
      </c>
      <c r="AL58" s="27">
        <v>34.57</v>
      </c>
      <c r="AM58" s="27">
        <v>12488.53</v>
      </c>
      <c r="AN58" s="27">
        <v>40.79</v>
      </c>
      <c r="AO58" s="27">
        <v>1927</v>
      </c>
      <c r="AP58" s="27">
        <v>40.79</v>
      </c>
      <c r="AQ58" s="115"/>
      <c r="AR58" s="115"/>
      <c r="AS58" s="115"/>
      <c r="AT58" s="115"/>
      <c r="AU58" s="288">
        <v>7.22E-2</v>
      </c>
      <c r="AV58" s="139">
        <v>179.92</v>
      </c>
      <c r="AW58" s="116"/>
      <c r="AX58" s="116"/>
      <c r="AY58" s="110" t="s">
        <v>521</v>
      </c>
      <c r="AZ58" s="168"/>
      <c r="BA58" s="27">
        <v>10975.07</v>
      </c>
      <c r="BB58" s="27">
        <v>36.630000000000003</v>
      </c>
      <c r="BC58" s="27">
        <v>12950.58</v>
      </c>
      <c r="BD58" s="27">
        <v>43.22</v>
      </c>
      <c r="BE58" s="27">
        <v>1927</v>
      </c>
      <c r="BF58" s="27">
        <v>43.22</v>
      </c>
      <c r="BG58" s="115"/>
      <c r="BH58" s="115"/>
      <c r="BI58" s="115"/>
      <c r="BJ58" s="115"/>
      <c r="BK58" s="288">
        <v>7.22E-2</v>
      </c>
      <c r="BL58" s="139">
        <v>182.35</v>
      </c>
      <c r="BM58" s="116"/>
      <c r="BN58" s="116"/>
      <c r="BO58" s="36" t="s">
        <v>521</v>
      </c>
      <c r="BP58" s="168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</row>
    <row r="59" spans="1:295" s="2" customFormat="1" ht="30">
      <c r="A59" s="16" t="s">
        <v>27</v>
      </c>
      <c r="B59" s="62" t="s">
        <v>587</v>
      </c>
      <c r="C59" s="103"/>
      <c r="D59" s="27"/>
      <c r="E59" s="27"/>
      <c r="F59" s="27"/>
      <c r="G59" s="27"/>
      <c r="H59" s="27">
        <v>1927</v>
      </c>
      <c r="I59" s="27">
        <v>40.700000000000003</v>
      </c>
      <c r="J59" s="115"/>
      <c r="K59" s="115"/>
      <c r="L59" s="115"/>
      <c r="M59" s="115"/>
      <c r="N59" s="116"/>
      <c r="O59" s="116"/>
      <c r="P59" s="116"/>
      <c r="Q59" s="116"/>
      <c r="R59" s="110"/>
      <c r="S59" s="109"/>
      <c r="T59" s="27"/>
      <c r="U59" s="27"/>
      <c r="V59" s="27"/>
      <c r="W59" s="27"/>
      <c r="X59" s="27">
        <v>1927</v>
      </c>
      <c r="Y59" s="27">
        <v>41.91</v>
      </c>
      <c r="Z59" s="138"/>
      <c r="AA59" s="138"/>
      <c r="AB59" s="138"/>
      <c r="AC59" s="138"/>
      <c r="AD59" s="139"/>
      <c r="AE59" s="139"/>
      <c r="AF59" s="139"/>
      <c r="AG59" s="139"/>
      <c r="AH59" s="110"/>
      <c r="AI59" s="118"/>
      <c r="AJ59" s="103"/>
      <c r="AK59" s="27"/>
      <c r="AL59" s="27"/>
      <c r="AM59" s="27"/>
      <c r="AN59" s="27"/>
      <c r="AO59" s="27">
        <v>1927</v>
      </c>
      <c r="AP59" s="27">
        <v>40.700000000000003</v>
      </c>
      <c r="AQ59" s="115"/>
      <c r="AR59" s="115"/>
      <c r="AS59" s="115"/>
      <c r="AT59" s="115"/>
      <c r="AU59" s="288">
        <v>7.22E-2</v>
      </c>
      <c r="AV59" s="139">
        <v>179.83</v>
      </c>
      <c r="AW59" s="116"/>
      <c r="AX59" s="116"/>
      <c r="AY59" s="110"/>
      <c r="AZ59" s="168"/>
      <c r="BA59" s="27"/>
      <c r="BB59" s="27"/>
      <c r="BC59" s="27"/>
      <c r="BD59" s="27"/>
      <c r="BE59" s="27">
        <v>1927</v>
      </c>
      <c r="BF59" s="27">
        <v>43.2</v>
      </c>
      <c r="BG59" s="115"/>
      <c r="BH59" s="115"/>
      <c r="BI59" s="115"/>
      <c r="BJ59" s="115"/>
      <c r="BK59" s="288">
        <v>7.22E-2</v>
      </c>
      <c r="BL59" s="139">
        <v>182.33</v>
      </c>
      <c r="BM59" s="116"/>
      <c r="BN59" s="116"/>
      <c r="BO59" s="36"/>
      <c r="BP59" s="168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</row>
    <row r="60" spans="1:295" s="2" customFormat="1" ht="18.75">
      <c r="A60" s="122" t="s">
        <v>52</v>
      </c>
      <c r="B60" s="24"/>
      <c r="C60" s="103"/>
      <c r="D60" s="27"/>
      <c r="E60" s="27"/>
      <c r="F60" s="27"/>
      <c r="G60" s="27"/>
      <c r="H60" s="27"/>
      <c r="I60" s="27"/>
      <c r="J60" s="115"/>
      <c r="K60" s="115"/>
      <c r="L60" s="115"/>
      <c r="M60" s="115"/>
      <c r="N60" s="116"/>
      <c r="O60" s="116"/>
      <c r="P60" s="116"/>
      <c r="Q60" s="116"/>
      <c r="R60" s="27"/>
      <c r="S60" s="109"/>
      <c r="T60" s="27"/>
      <c r="U60" s="27"/>
      <c r="V60" s="27"/>
      <c r="W60" s="27"/>
      <c r="X60" s="27"/>
      <c r="Y60" s="27"/>
      <c r="Z60" s="138"/>
      <c r="AA60" s="138"/>
      <c r="AB60" s="138"/>
      <c r="AC60" s="138"/>
      <c r="AD60" s="139"/>
      <c r="AE60" s="139"/>
      <c r="AF60" s="139"/>
      <c r="AG60" s="139"/>
      <c r="AH60" s="27"/>
      <c r="AI60" s="118"/>
      <c r="AJ60" s="103"/>
      <c r="AK60" s="27"/>
      <c r="AL60" s="27"/>
      <c r="AM60" s="27"/>
      <c r="AN60" s="27"/>
      <c r="AO60" s="27"/>
      <c r="AP60" s="27"/>
      <c r="AQ60" s="115"/>
      <c r="AR60" s="115"/>
      <c r="AS60" s="115"/>
      <c r="AT60" s="115"/>
      <c r="AU60" s="116"/>
      <c r="AV60" s="116"/>
      <c r="AW60" s="116"/>
      <c r="AX60" s="116"/>
      <c r="AY60" s="110"/>
      <c r="AZ60" s="109"/>
      <c r="BA60" s="27"/>
      <c r="BB60" s="27"/>
      <c r="BC60" s="27"/>
      <c r="BD60" s="27"/>
      <c r="BE60" s="27"/>
      <c r="BF60" s="27"/>
      <c r="BG60" s="115"/>
      <c r="BH60" s="115"/>
      <c r="BI60" s="115"/>
      <c r="BJ60" s="115"/>
      <c r="BK60" s="116"/>
      <c r="BL60" s="116"/>
      <c r="BM60" s="116"/>
      <c r="BN60" s="116"/>
      <c r="BO60" s="36"/>
      <c r="BP60" s="284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</row>
    <row r="61" spans="1:295" s="2" customFormat="1">
      <c r="A61" s="16" t="s">
        <v>9</v>
      </c>
      <c r="B61" s="24" t="s">
        <v>159</v>
      </c>
      <c r="C61" s="103"/>
      <c r="D61" s="27">
        <v>6552.72</v>
      </c>
      <c r="E61" s="27">
        <v>8.66</v>
      </c>
      <c r="F61" s="27">
        <v>7732.21</v>
      </c>
      <c r="G61" s="27">
        <v>10.220000000000001</v>
      </c>
      <c r="H61" s="27">
        <v>4350</v>
      </c>
      <c r="I61" s="27">
        <v>10.220000000000001</v>
      </c>
      <c r="J61" s="115"/>
      <c r="K61" s="115"/>
      <c r="L61" s="115"/>
      <c r="M61" s="115"/>
      <c r="N61" s="312">
        <v>6.5100000000000005E-2</v>
      </c>
      <c r="O61" s="116">
        <v>293.41000000000003</v>
      </c>
      <c r="P61" s="116"/>
      <c r="Q61" s="116"/>
      <c r="R61" s="110" t="s">
        <v>522</v>
      </c>
      <c r="S61" s="168"/>
      <c r="T61" s="27">
        <v>6814.83</v>
      </c>
      <c r="U61" s="27">
        <v>7.95</v>
      </c>
      <c r="V61" s="27">
        <v>8041.5</v>
      </c>
      <c r="W61" s="27">
        <v>9.3800000000000008</v>
      </c>
      <c r="X61" s="27">
        <v>4350</v>
      </c>
      <c r="Y61" s="27">
        <v>10.220000000000001</v>
      </c>
      <c r="Z61" s="138"/>
      <c r="AA61" s="138"/>
      <c r="AB61" s="138"/>
      <c r="AC61" s="138"/>
      <c r="AD61" s="288">
        <v>6.5100000000000005E-2</v>
      </c>
      <c r="AE61" s="139">
        <v>293.41000000000003</v>
      </c>
      <c r="AF61" s="139"/>
      <c r="AG61" s="139"/>
      <c r="AH61" s="176" t="s">
        <v>522</v>
      </c>
      <c r="AI61" s="117"/>
      <c r="AJ61" s="103"/>
      <c r="AK61" s="27"/>
      <c r="AL61" s="27"/>
      <c r="AM61" s="27"/>
      <c r="AN61" s="27"/>
      <c r="AO61" s="27"/>
      <c r="AP61" s="27"/>
      <c r="AQ61" s="115"/>
      <c r="AR61" s="115"/>
      <c r="AS61" s="115"/>
      <c r="AT61" s="115"/>
      <c r="AU61" s="116"/>
      <c r="AV61" s="116"/>
      <c r="AW61" s="116"/>
      <c r="AX61" s="116"/>
      <c r="AY61" s="110"/>
      <c r="AZ61" s="109"/>
      <c r="BA61" s="27"/>
      <c r="BB61" s="27"/>
      <c r="BC61" s="27"/>
      <c r="BD61" s="27"/>
      <c r="BE61" s="27"/>
      <c r="BF61" s="27"/>
      <c r="BG61" s="115"/>
      <c r="BH61" s="115"/>
      <c r="BI61" s="115"/>
      <c r="BJ61" s="115"/>
      <c r="BK61" s="116"/>
      <c r="BL61" s="116"/>
      <c r="BM61" s="116"/>
      <c r="BN61" s="116"/>
      <c r="BO61" s="36"/>
      <c r="BP61" s="284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</row>
    <row r="62" spans="1:295" s="2" customFormat="1" ht="30">
      <c r="A62" s="16" t="s">
        <v>10</v>
      </c>
      <c r="B62" s="62" t="s">
        <v>315</v>
      </c>
      <c r="C62" s="103"/>
      <c r="D62" s="27">
        <v>10583.5</v>
      </c>
      <c r="E62" s="27">
        <v>66.53</v>
      </c>
      <c r="F62" s="27">
        <v>12488.53</v>
      </c>
      <c r="G62" s="27">
        <v>78.510000000000005</v>
      </c>
      <c r="H62" s="27">
        <v>4810</v>
      </c>
      <c r="I62" s="27">
        <v>21</v>
      </c>
      <c r="J62" s="115"/>
      <c r="K62" s="115"/>
      <c r="L62" s="115"/>
      <c r="M62" s="115"/>
      <c r="N62" s="288">
        <v>6.3500000000000001E-2</v>
      </c>
      <c r="O62" s="139">
        <v>326.44</v>
      </c>
      <c r="P62" s="139"/>
      <c r="Q62" s="116"/>
      <c r="R62" s="110" t="str">
        <f>R58</f>
        <v>20.12.2016 № 485</v>
      </c>
      <c r="S62" s="129"/>
      <c r="T62" s="27">
        <v>10975.07</v>
      </c>
      <c r="U62" s="27">
        <v>68.510000000000005</v>
      </c>
      <c r="V62" s="27">
        <v>12950.58</v>
      </c>
      <c r="W62" s="27">
        <v>80.84</v>
      </c>
      <c r="X62" s="27">
        <v>4810</v>
      </c>
      <c r="Y62" s="27">
        <v>22</v>
      </c>
      <c r="Z62" s="138"/>
      <c r="AA62" s="138"/>
      <c r="AB62" s="138"/>
      <c r="AC62" s="138"/>
      <c r="AD62" s="288">
        <v>6.3500000000000001E-2</v>
      </c>
      <c r="AE62" s="139">
        <v>327.44</v>
      </c>
      <c r="AF62" s="139"/>
      <c r="AG62" s="139"/>
      <c r="AH62" s="110" t="s">
        <v>508</v>
      </c>
      <c r="AI62" s="129"/>
      <c r="AJ62" s="103"/>
      <c r="AK62" s="27"/>
      <c r="AL62" s="27"/>
      <c r="AM62" s="27"/>
      <c r="AN62" s="27"/>
      <c r="AO62" s="27"/>
      <c r="AP62" s="27"/>
      <c r="AQ62" s="115"/>
      <c r="AR62" s="115"/>
      <c r="AS62" s="115"/>
      <c r="AT62" s="115"/>
      <c r="AU62" s="116"/>
      <c r="AV62" s="116"/>
      <c r="AW62" s="116"/>
      <c r="AX62" s="116"/>
      <c r="AY62" s="27"/>
      <c r="AZ62" s="109"/>
      <c r="BA62" s="27"/>
      <c r="BB62" s="27"/>
      <c r="BC62" s="27"/>
      <c r="BD62" s="27"/>
      <c r="BE62" s="27"/>
      <c r="BF62" s="27"/>
      <c r="BG62" s="115"/>
      <c r="BH62" s="115"/>
      <c r="BI62" s="115"/>
      <c r="BJ62" s="115"/>
      <c r="BK62" s="116"/>
      <c r="BL62" s="116"/>
      <c r="BM62" s="116"/>
      <c r="BN62" s="116"/>
      <c r="BO62" s="36"/>
      <c r="BP62" s="284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</row>
    <row r="63" spans="1:295" s="2" customFormat="1" ht="30">
      <c r="A63" s="16" t="s">
        <v>27</v>
      </c>
      <c r="B63" s="62" t="s">
        <v>588</v>
      </c>
      <c r="C63" s="103"/>
      <c r="D63" s="27"/>
      <c r="E63" s="27"/>
      <c r="F63" s="27"/>
      <c r="G63" s="27"/>
      <c r="H63" s="27">
        <v>4810</v>
      </c>
      <c r="I63" s="27">
        <v>21</v>
      </c>
      <c r="J63" s="115"/>
      <c r="K63" s="115"/>
      <c r="L63" s="115"/>
      <c r="M63" s="115"/>
      <c r="N63" s="288">
        <v>6.3500000000000001E-2</v>
      </c>
      <c r="O63" s="139">
        <v>326.44</v>
      </c>
      <c r="P63" s="139"/>
      <c r="Q63" s="116"/>
      <c r="R63" s="110"/>
      <c r="S63" s="129"/>
      <c r="T63" s="27"/>
      <c r="U63" s="27"/>
      <c r="V63" s="27"/>
      <c r="W63" s="27"/>
      <c r="X63" s="27">
        <v>4500</v>
      </c>
      <c r="Y63" s="27">
        <v>22</v>
      </c>
      <c r="Z63" s="138"/>
      <c r="AA63" s="138"/>
      <c r="AB63" s="138"/>
      <c r="AC63" s="138"/>
      <c r="AD63" s="288">
        <v>6.3500000000000001E-2</v>
      </c>
      <c r="AE63" s="139">
        <v>307.75</v>
      </c>
      <c r="AF63" s="139"/>
      <c r="AG63" s="139"/>
      <c r="AH63" s="110"/>
      <c r="AI63" s="129"/>
      <c r="AJ63" s="103"/>
      <c r="AK63" s="27"/>
      <c r="AL63" s="27"/>
      <c r="AM63" s="27"/>
      <c r="AN63" s="27"/>
      <c r="AO63" s="27"/>
      <c r="AP63" s="27"/>
      <c r="AQ63" s="115"/>
      <c r="AR63" s="115"/>
      <c r="AS63" s="115"/>
      <c r="AT63" s="115"/>
      <c r="AU63" s="116"/>
      <c r="AV63" s="116"/>
      <c r="AW63" s="116"/>
      <c r="AX63" s="116"/>
      <c r="AY63" s="27"/>
      <c r="AZ63" s="109"/>
      <c r="BA63" s="27"/>
      <c r="BB63" s="27"/>
      <c r="BC63" s="27"/>
      <c r="BD63" s="27"/>
      <c r="BE63" s="27"/>
      <c r="BF63" s="27"/>
      <c r="BG63" s="115"/>
      <c r="BH63" s="115"/>
      <c r="BI63" s="115"/>
      <c r="BJ63" s="115"/>
      <c r="BK63" s="116"/>
      <c r="BL63" s="116"/>
      <c r="BM63" s="116"/>
      <c r="BN63" s="116"/>
      <c r="BO63" s="36"/>
      <c r="BP63" s="284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</row>
    <row r="64" spans="1:295" s="2" customFormat="1">
      <c r="A64" s="16" t="s">
        <v>33</v>
      </c>
      <c r="B64" s="62" t="s">
        <v>589</v>
      </c>
      <c r="C64" s="103"/>
      <c r="D64" s="27"/>
      <c r="E64" s="27"/>
      <c r="F64" s="27"/>
      <c r="G64" s="27"/>
      <c r="H64" s="27" t="s">
        <v>146</v>
      </c>
      <c r="I64" s="27" t="s">
        <v>146</v>
      </c>
      <c r="J64" s="115"/>
      <c r="K64" s="115"/>
      <c r="L64" s="115"/>
      <c r="M64" s="115"/>
      <c r="N64" s="288"/>
      <c r="O64" s="139"/>
      <c r="P64" s="139"/>
      <c r="Q64" s="116"/>
      <c r="R64" s="110"/>
      <c r="S64" s="129"/>
      <c r="T64" s="27"/>
      <c r="U64" s="27"/>
      <c r="V64" s="27"/>
      <c r="W64" s="27"/>
      <c r="X64" s="27">
        <v>4500</v>
      </c>
      <c r="Y64" s="27">
        <v>22</v>
      </c>
      <c r="Z64" s="138"/>
      <c r="AA64" s="138"/>
      <c r="AB64" s="138"/>
      <c r="AC64" s="138"/>
      <c r="AD64" s="288">
        <v>6.3500000000000001E-2</v>
      </c>
      <c r="AE64" s="139">
        <v>307.75</v>
      </c>
      <c r="AF64" s="139"/>
      <c r="AG64" s="139"/>
      <c r="AH64" s="110"/>
      <c r="AI64" s="129"/>
      <c r="AJ64" s="103"/>
      <c r="AK64" s="27"/>
      <c r="AL64" s="27"/>
      <c r="AM64" s="27"/>
      <c r="AN64" s="27"/>
      <c r="AO64" s="27"/>
      <c r="AP64" s="27"/>
      <c r="AQ64" s="115"/>
      <c r="AR64" s="115"/>
      <c r="AS64" s="115"/>
      <c r="AT64" s="115"/>
      <c r="AU64" s="116"/>
      <c r="AV64" s="116"/>
      <c r="AW64" s="116"/>
      <c r="AX64" s="116"/>
      <c r="AY64" s="27"/>
      <c r="AZ64" s="109"/>
      <c r="BA64" s="27"/>
      <c r="BB64" s="27"/>
      <c r="BC64" s="27"/>
      <c r="BD64" s="27"/>
      <c r="BE64" s="27"/>
      <c r="BF64" s="27"/>
      <c r="BG64" s="115"/>
      <c r="BH64" s="115"/>
      <c r="BI64" s="115"/>
      <c r="BJ64" s="115"/>
      <c r="BK64" s="116"/>
      <c r="BL64" s="116"/>
      <c r="BM64" s="116"/>
      <c r="BN64" s="116"/>
      <c r="BO64" s="36"/>
      <c r="BP64" s="284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</row>
    <row r="65" spans="1:295" s="2" customFormat="1" ht="18.75">
      <c r="A65" s="189" t="s">
        <v>53</v>
      </c>
      <c r="B65" s="174"/>
      <c r="C65" s="175"/>
      <c r="D65" s="49"/>
      <c r="E65" s="49"/>
      <c r="F65" s="49"/>
      <c r="G65" s="49"/>
      <c r="H65" s="49"/>
      <c r="I65" s="49"/>
      <c r="J65" s="138"/>
      <c r="K65" s="138"/>
      <c r="L65" s="138"/>
      <c r="M65" s="138"/>
      <c r="N65" s="139"/>
      <c r="O65" s="139"/>
      <c r="P65" s="139"/>
      <c r="Q65" s="139"/>
      <c r="R65" s="49"/>
      <c r="S65" s="134"/>
      <c r="T65" s="49"/>
      <c r="U65" s="49"/>
      <c r="V65" s="49"/>
      <c r="W65" s="49"/>
      <c r="X65" s="49"/>
      <c r="Y65" s="49"/>
      <c r="Z65" s="138"/>
      <c r="AA65" s="138"/>
      <c r="AB65" s="138"/>
      <c r="AC65" s="138"/>
      <c r="AD65" s="139"/>
      <c r="AE65" s="139"/>
      <c r="AF65" s="139"/>
      <c r="AG65" s="139"/>
      <c r="AH65" s="49"/>
      <c r="AI65" s="142"/>
      <c r="AJ65" s="175"/>
      <c r="AK65" s="49"/>
      <c r="AL65" s="49"/>
      <c r="AM65" s="49"/>
      <c r="AN65" s="49"/>
      <c r="AO65" s="49"/>
      <c r="AP65" s="49"/>
      <c r="AQ65" s="138"/>
      <c r="AR65" s="138"/>
      <c r="AS65" s="138"/>
      <c r="AT65" s="138"/>
      <c r="AU65" s="139"/>
      <c r="AV65" s="139"/>
      <c r="AW65" s="139"/>
      <c r="AX65" s="139"/>
      <c r="AY65" s="49"/>
      <c r="AZ65" s="134"/>
      <c r="BA65" s="49"/>
      <c r="BB65" s="49"/>
      <c r="BC65" s="49"/>
      <c r="BD65" s="49"/>
      <c r="BE65" s="49"/>
      <c r="BF65" s="49"/>
      <c r="BG65" s="138"/>
      <c r="BH65" s="138"/>
      <c r="BI65" s="138"/>
      <c r="BJ65" s="138"/>
      <c r="BK65" s="139"/>
      <c r="BL65" s="139"/>
      <c r="BM65" s="139"/>
      <c r="BN65" s="139"/>
      <c r="BO65" s="176"/>
      <c r="BP65" s="31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</row>
    <row r="66" spans="1:295" s="2" customFormat="1">
      <c r="A66" s="173" t="s">
        <v>9</v>
      </c>
      <c r="B66" s="174" t="s">
        <v>159</v>
      </c>
      <c r="C66" s="175"/>
      <c r="D66" s="49">
        <v>8040</v>
      </c>
      <c r="E66" s="49">
        <v>25.31</v>
      </c>
      <c r="F66" s="49">
        <v>9487.2000000000007</v>
      </c>
      <c r="G66" s="49">
        <v>29.87</v>
      </c>
      <c r="H66" s="49">
        <v>4080</v>
      </c>
      <c r="I66" s="49">
        <v>24.91</v>
      </c>
      <c r="J66" s="138"/>
      <c r="K66" s="138"/>
      <c r="L66" s="138"/>
      <c r="M66" s="138"/>
      <c r="N66" s="311">
        <v>6.1699999999999998E-2</v>
      </c>
      <c r="O66" s="139">
        <v>276.64999999999998</v>
      </c>
      <c r="P66" s="311">
        <v>5.6899999999999999E-2</v>
      </c>
      <c r="Q66" s="139">
        <v>257.06</v>
      </c>
      <c r="R66" s="110"/>
      <c r="S66" s="129" t="s">
        <v>523</v>
      </c>
      <c r="T66" s="49">
        <v>8040</v>
      </c>
      <c r="U66" s="49">
        <v>26.34</v>
      </c>
      <c r="V66" s="49">
        <v>9487.2000000000007</v>
      </c>
      <c r="W66" s="49">
        <v>31.08</v>
      </c>
      <c r="X66" s="49">
        <v>4080</v>
      </c>
      <c r="Y66" s="49">
        <v>25.44</v>
      </c>
      <c r="Z66" s="138"/>
      <c r="AA66" s="138"/>
      <c r="AB66" s="138"/>
      <c r="AC66" s="138"/>
      <c r="AD66" s="311">
        <v>6.1699999999999998E-2</v>
      </c>
      <c r="AE66" s="139">
        <v>277.18</v>
      </c>
      <c r="AF66" s="311">
        <v>5.6899999999999999E-2</v>
      </c>
      <c r="AG66" s="139">
        <v>257.58999999999997</v>
      </c>
      <c r="AH66" s="110"/>
      <c r="AI66" s="117" t="s">
        <v>523</v>
      </c>
      <c r="AJ66" s="175"/>
      <c r="AK66" s="49"/>
      <c r="AL66" s="49"/>
      <c r="AM66" s="49"/>
      <c r="AN66" s="49"/>
      <c r="AO66" s="49"/>
      <c r="AP66" s="49"/>
      <c r="AQ66" s="138"/>
      <c r="AR66" s="138"/>
      <c r="AS66" s="138"/>
      <c r="AT66" s="138"/>
      <c r="AU66" s="139"/>
      <c r="AV66" s="139"/>
      <c r="AW66" s="139"/>
      <c r="AX66" s="139"/>
      <c r="AY66" s="49"/>
      <c r="AZ66" s="134"/>
      <c r="BA66" s="49"/>
      <c r="BB66" s="49"/>
      <c r="BC66" s="49"/>
      <c r="BD66" s="49"/>
      <c r="BE66" s="49"/>
      <c r="BF66" s="49"/>
      <c r="BG66" s="138"/>
      <c r="BH66" s="138"/>
      <c r="BI66" s="138"/>
      <c r="BJ66" s="138"/>
      <c r="BK66" s="139"/>
      <c r="BL66" s="139"/>
      <c r="BM66" s="139"/>
      <c r="BN66" s="139"/>
      <c r="BO66" s="176"/>
      <c r="BP66" s="31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</row>
    <row r="67" spans="1:295" s="2" customFormat="1">
      <c r="A67" s="173" t="s">
        <v>10</v>
      </c>
      <c r="B67" s="174" t="s">
        <v>103</v>
      </c>
      <c r="C67" s="175"/>
      <c r="D67" s="49">
        <v>9921.64</v>
      </c>
      <c r="E67" s="49">
        <v>25.31</v>
      </c>
      <c r="F67" s="49">
        <f>ROUND(D67*1.18,2)</f>
        <v>11707.54</v>
      </c>
      <c r="G67" s="49">
        <f>ROUND(E67*1.18,2)</f>
        <v>29.87</v>
      </c>
      <c r="H67" s="49">
        <v>4680</v>
      </c>
      <c r="I67" s="49">
        <v>24.91</v>
      </c>
      <c r="J67" s="138"/>
      <c r="K67" s="138"/>
      <c r="L67" s="138"/>
      <c r="M67" s="138"/>
      <c r="N67" s="119"/>
      <c r="O67" s="128"/>
      <c r="P67" s="288">
        <v>5.5599999999999997E-2</v>
      </c>
      <c r="Q67" s="139">
        <v>285.12</v>
      </c>
      <c r="R67" s="176" t="s">
        <v>524</v>
      </c>
      <c r="S67" s="168"/>
      <c r="T67" s="49">
        <v>10821.6</v>
      </c>
      <c r="U67" s="49">
        <v>26.34</v>
      </c>
      <c r="V67" s="49">
        <f>ROUND(T67*1.18,2)</f>
        <v>12769.49</v>
      </c>
      <c r="W67" s="49">
        <f>ROUND(U67*1.18,2)</f>
        <v>31.08</v>
      </c>
      <c r="X67" s="49">
        <v>4500</v>
      </c>
      <c r="Y67" s="49">
        <v>25.44</v>
      </c>
      <c r="Z67" s="138"/>
      <c r="AA67" s="138"/>
      <c r="AB67" s="138"/>
      <c r="AC67" s="138"/>
      <c r="AD67" s="288"/>
      <c r="AE67" s="139"/>
      <c r="AF67" s="288">
        <v>5.5599999999999997E-2</v>
      </c>
      <c r="AG67" s="139">
        <v>275.64</v>
      </c>
      <c r="AH67" s="176" t="s">
        <v>524</v>
      </c>
      <c r="AI67" s="117"/>
      <c r="AJ67" s="175"/>
      <c r="AK67" s="49"/>
      <c r="AL67" s="49"/>
      <c r="AM67" s="49"/>
      <c r="AN67" s="49"/>
      <c r="AO67" s="49"/>
      <c r="AP67" s="49"/>
      <c r="AQ67" s="138"/>
      <c r="AR67" s="138"/>
      <c r="AS67" s="138"/>
      <c r="AT67" s="138"/>
      <c r="AU67" s="139"/>
      <c r="AV67" s="139"/>
      <c r="AW67" s="139"/>
      <c r="AX67" s="139"/>
      <c r="AY67" s="49"/>
      <c r="AZ67" s="134"/>
      <c r="BA67" s="49"/>
      <c r="BB67" s="49"/>
      <c r="BC67" s="49"/>
      <c r="BD67" s="49"/>
      <c r="BE67" s="49"/>
      <c r="BF67" s="49"/>
      <c r="BG67" s="138"/>
      <c r="BH67" s="138"/>
      <c r="BI67" s="138"/>
      <c r="BJ67" s="138"/>
      <c r="BK67" s="139"/>
      <c r="BL67" s="139"/>
      <c r="BM67" s="139"/>
      <c r="BN67" s="139"/>
      <c r="BO67" s="176"/>
      <c r="BP67" s="31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</row>
    <row r="68" spans="1:295" s="100" customFormat="1" ht="26.25">
      <c r="A68" s="314" t="s">
        <v>19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  <c r="BK68" s="282"/>
      <c r="BL68" s="282"/>
      <c r="BM68" s="282"/>
      <c r="BN68" s="282"/>
      <c r="BO68" s="282"/>
      <c r="BP68" s="315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  <c r="IW68" s="99"/>
      <c r="IX68" s="99"/>
      <c r="IY68" s="99"/>
      <c r="IZ68" s="99"/>
      <c r="JA68" s="99"/>
      <c r="JB68" s="99"/>
      <c r="JC68" s="99"/>
      <c r="JD68" s="99"/>
      <c r="JE68" s="99"/>
      <c r="JF68" s="99"/>
      <c r="JG68" s="99"/>
      <c r="JH68" s="99"/>
      <c r="JI68" s="99"/>
      <c r="JJ68" s="99"/>
      <c r="JK68" s="99"/>
      <c r="JL68" s="99"/>
      <c r="JM68" s="99"/>
      <c r="JN68" s="99"/>
      <c r="JO68" s="99"/>
      <c r="JP68" s="99"/>
      <c r="JQ68" s="99"/>
      <c r="JR68" s="99"/>
      <c r="JS68" s="99"/>
      <c r="JT68" s="99"/>
      <c r="JU68" s="99"/>
      <c r="JV68" s="99"/>
      <c r="JW68" s="99"/>
      <c r="JX68" s="99"/>
      <c r="JY68" s="99"/>
      <c r="JZ68" s="99"/>
      <c r="KA68" s="99"/>
      <c r="KB68" s="99"/>
      <c r="KC68" s="99"/>
      <c r="KD68" s="99"/>
      <c r="KE68" s="99"/>
      <c r="KF68" s="99"/>
      <c r="KG68" s="99"/>
      <c r="KH68" s="99"/>
      <c r="KI68" s="99"/>
    </row>
    <row r="69" spans="1:295" ht="18.75">
      <c r="A69" s="201" t="s">
        <v>56</v>
      </c>
      <c r="B69" s="174"/>
      <c r="C69" s="175"/>
      <c r="D69" s="49"/>
      <c r="E69" s="49"/>
      <c r="F69" s="49"/>
      <c r="G69" s="49"/>
      <c r="H69" s="49"/>
      <c r="I69" s="49"/>
      <c r="J69" s="138"/>
      <c r="K69" s="138"/>
      <c r="L69" s="138"/>
      <c r="M69" s="138"/>
      <c r="N69" s="139"/>
      <c r="O69" s="139"/>
      <c r="P69" s="139"/>
      <c r="Q69" s="139"/>
      <c r="R69" s="49"/>
      <c r="S69" s="125"/>
      <c r="T69" s="49"/>
      <c r="U69" s="49"/>
      <c r="V69" s="49"/>
      <c r="W69" s="49"/>
      <c r="X69" s="49"/>
      <c r="Y69" s="49"/>
      <c r="Z69" s="138"/>
      <c r="AA69" s="138"/>
      <c r="AB69" s="138"/>
      <c r="AC69" s="138"/>
      <c r="AD69" s="139"/>
      <c r="AE69" s="139"/>
      <c r="AF69" s="139"/>
      <c r="AG69" s="139"/>
      <c r="AH69" s="49"/>
      <c r="AI69" s="142"/>
      <c r="AJ69" s="175"/>
      <c r="AK69" s="190"/>
      <c r="AL69" s="190"/>
      <c r="AM69" s="190"/>
      <c r="AN69" s="190"/>
      <c r="AO69" s="190"/>
      <c r="AP69" s="190"/>
      <c r="AQ69" s="204"/>
      <c r="AR69" s="204"/>
      <c r="AS69" s="204"/>
      <c r="AT69" s="204"/>
      <c r="AU69" s="205"/>
      <c r="AV69" s="205"/>
      <c r="AW69" s="205"/>
      <c r="AX69" s="205"/>
      <c r="AY69" s="190"/>
      <c r="AZ69" s="313"/>
      <c r="BA69" s="190"/>
      <c r="BB69" s="190"/>
      <c r="BC69" s="190"/>
      <c r="BD69" s="190"/>
      <c r="BE69" s="190"/>
      <c r="BF69" s="190"/>
      <c r="BG69" s="204"/>
      <c r="BH69" s="204"/>
      <c r="BI69" s="204"/>
      <c r="BJ69" s="204"/>
      <c r="BK69" s="205"/>
      <c r="BL69" s="205"/>
      <c r="BM69" s="205"/>
      <c r="BN69" s="205"/>
      <c r="BO69" s="198"/>
      <c r="BP69" s="316"/>
    </row>
    <row r="70" spans="1:295" s="2" customFormat="1">
      <c r="A70" s="173" t="s">
        <v>9</v>
      </c>
      <c r="B70" s="174" t="s">
        <v>165</v>
      </c>
      <c r="C70" s="175"/>
      <c r="D70" s="49">
        <v>8972.25</v>
      </c>
      <c r="E70" s="49">
        <v>153.30000000000001</v>
      </c>
      <c r="F70" s="49">
        <f>ROUND(D70*1.18,2)</f>
        <v>10587.26</v>
      </c>
      <c r="G70" s="49">
        <f>ROUND(E70*1.18,2)</f>
        <v>180.89</v>
      </c>
      <c r="H70" s="49">
        <v>1732.73</v>
      </c>
      <c r="I70" s="49">
        <v>64.75</v>
      </c>
      <c r="J70" s="138"/>
      <c r="K70" s="138"/>
      <c r="L70" s="138"/>
      <c r="M70" s="138"/>
      <c r="N70" s="139"/>
      <c r="O70" s="139"/>
      <c r="P70" s="311">
        <v>6.0100000000000001E-2</v>
      </c>
      <c r="Q70" s="139">
        <v>168.89</v>
      </c>
      <c r="R70" s="176"/>
      <c r="S70" s="168" t="s">
        <v>525</v>
      </c>
      <c r="T70" s="49">
        <v>9260.49</v>
      </c>
      <c r="U70" s="49">
        <v>162.4</v>
      </c>
      <c r="V70" s="49">
        <v>10927.38</v>
      </c>
      <c r="W70" s="49">
        <v>191.63</v>
      </c>
      <c r="X70" s="49">
        <v>2000</v>
      </c>
      <c r="Y70" s="49">
        <v>67.260000000000005</v>
      </c>
      <c r="Z70" s="138"/>
      <c r="AA70" s="138"/>
      <c r="AB70" s="138"/>
      <c r="AC70" s="138"/>
      <c r="AD70" s="139"/>
      <c r="AE70" s="139"/>
      <c r="AF70" s="311">
        <v>6.0100000000000001E-2</v>
      </c>
      <c r="AG70" s="139">
        <v>187.46</v>
      </c>
      <c r="AH70" s="176"/>
      <c r="AI70" s="117" t="s">
        <v>525</v>
      </c>
      <c r="AJ70" s="175"/>
      <c r="AK70" s="190"/>
      <c r="AL70" s="190"/>
      <c r="AM70" s="190"/>
      <c r="AN70" s="190"/>
      <c r="AO70" s="190"/>
      <c r="AP70" s="190"/>
      <c r="AQ70" s="204"/>
      <c r="AR70" s="204"/>
      <c r="AS70" s="204"/>
      <c r="AT70" s="204"/>
      <c r="AU70" s="205"/>
      <c r="AV70" s="205"/>
      <c r="AW70" s="205"/>
      <c r="AX70" s="205"/>
      <c r="AY70" s="190"/>
      <c r="AZ70" s="313"/>
      <c r="BA70" s="190"/>
      <c r="BB70" s="190"/>
      <c r="BC70" s="190"/>
      <c r="BD70" s="190"/>
      <c r="BE70" s="190"/>
      <c r="BF70" s="190"/>
      <c r="BG70" s="204"/>
      <c r="BH70" s="204"/>
      <c r="BI70" s="204"/>
      <c r="BJ70" s="204"/>
      <c r="BK70" s="205"/>
      <c r="BL70" s="205"/>
      <c r="BM70" s="205"/>
      <c r="BN70" s="205"/>
      <c r="BO70" s="176"/>
      <c r="BP70" s="31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</row>
    <row r="71" spans="1:295" s="2" customFormat="1" ht="18.75">
      <c r="A71" s="122" t="s">
        <v>55</v>
      </c>
      <c r="B71" s="24"/>
      <c r="C71" s="103"/>
      <c r="D71" s="27"/>
      <c r="E71" s="27"/>
      <c r="F71" s="27"/>
      <c r="G71" s="27"/>
      <c r="H71" s="27"/>
      <c r="I71" s="27"/>
      <c r="J71" s="115"/>
      <c r="K71" s="115"/>
      <c r="L71" s="115"/>
      <c r="M71" s="115"/>
      <c r="N71" s="128"/>
      <c r="O71" s="128"/>
      <c r="P71" s="128"/>
      <c r="Q71" s="128"/>
      <c r="R71" s="27"/>
      <c r="S71" s="109"/>
      <c r="T71" s="27"/>
      <c r="U71" s="27"/>
      <c r="V71" s="27"/>
      <c r="W71" s="27"/>
      <c r="X71" s="27"/>
      <c r="Y71" s="27"/>
      <c r="Z71" s="138"/>
      <c r="AA71" s="138"/>
      <c r="AB71" s="138"/>
      <c r="AC71" s="138"/>
      <c r="AD71" s="139"/>
      <c r="AE71" s="139"/>
      <c r="AF71" s="139"/>
      <c r="AG71" s="139"/>
      <c r="AH71" s="27"/>
      <c r="AI71" s="118"/>
      <c r="AJ71" s="103"/>
      <c r="AK71" s="12"/>
      <c r="AL71" s="12"/>
      <c r="AM71" s="12"/>
      <c r="AN71" s="12"/>
      <c r="AO71" s="12"/>
      <c r="AP71" s="12"/>
      <c r="AQ71" s="104"/>
      <c r="AR71" s="104"/>
      <c r="AS71" s="104"/>
      <c r="AT71" s="104"/>
      <c r="AU71" s="105"/>
      <c r="AV71" s="105"/>
      <c r="AW71" s="105"/>
      <c r="AX71" s="105"/>
      <c r="AY71" s="12"/>
      <c r="AZ71" s="284"/>
      <c r="BA71" s="12"/>
      <c r="BB71" s="12"/>
      <c r="BC71" s="12"/>
      <c r="BD71" s="12"/>
      <c r="BE71" s="12"/>
      <c r="BF71" s="12"/>
      <c r="BG71" s="104"/>
      <c r="BH71" s="104"/>
      <c r="BI71" s="104"/>
      <c r="BJ71" s="104"/>
      <c r="BK71" s="105"/>
      <c r="BL71" s="105"/>
      <c r="BM71" s="105"/>
      <c r="BN71" s="105"/>
      <c r="BO71" s="36"/>
      <c r="BP71" s="284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</row>
    <row r="72" spans="1:295" s="2" customFormat="1">
      <c r="A72" s="16" t="s">
        <v>9</v>
      </c>
      <c r="B72" s="24" t="s">
        <v>592</v>
      </c>
      <c r="C72" s="103"/>
      <c r="D72" s="159">
        <f>D76</f>
        <v>8972.25</v>
      </c>
      <c r="E72" s="159">
        <f t="shared" ref="E72:G72" si="7">E76</f>
        <v>112.69</v>
      </c>
      <c r="F72" s="159">
        <f t="shared" si="7"/>
        <v>10587.26</v>
      </c>
      <c r="G72" s="159">
        <f t="shared" si="7"/>
        <v>132.97</v>
      </c>
      <c r="H72" s="159">
        <v>1596</v>
      </c>
      <c r="I72" s="159">
        <v>101</v>
      </c>
      <c r="J72" s="115"/>
      <c r="K72" s="115"/>
      <c r="L72" s="115"/>
      <c r="M72" s="115"/>
      <c r="N72" s="172">
        <v>5.8099999999999999E-2</v>
      </c>
      <c r="O72" s="128">
        <v>193.73</v>
      </c>
      <c r="P72" s="172">
        <v>5.7099999999999998E-2</v>
      </c>
      <c r="Q72" s="128">
        <v>192.13</v>
      </c>
      <c r="R72" s="110"/>
      <c r="S72" s="168" t="s">
        <v>526</v>
      </c>
      <c r="T72" s="159">
        <f>T76</f>
        <v>9260.49</v>
      </c>
      <c r="U72" s="159">
        <f t="shared" ref="U72:W72" si="8">U76</f>
        <v>120.27</v>
      </c>
      <c r="V72" s="159">
        <f t="shared" si="8"/>
        <v>10927.38</v>
      </c>
      <c r="W72" s="159">
        <f t="shared" si="8"/>
        <v>141.91999999999999</v>
      </c>
      <c r="X72" s="159">
        <v>1680</v>
      </c>
      <c r="Y72" s="159">
        <v>101</v>
      </c>
      <c r="Z72" s="138"/>
      <c r="AA72" s="138"/>
      <c r="AB72" s="138"/>
      <c r="AC72" s="138"/>
      <c r="AD72" s="288">
        <v>5.8099999999999999E-2</v>
      </c>
      <c r="AE72" s="317">
        <v>198.61</v>
      </c>
      <c r="AF72" s="288">
        <v>5.7099999999999998E-2</v>
      </c>
      <c r="AG72" s="317">
        <v>196.93</v>
      </c>
      <c r="AH72" s="110"/>
      <c r="AI72" s="117" t="s">
        <v>526</v>
      </c>
      <c r="AJ72" s="103"/>
      <c r="AK72" s="12"/>
      <c r="AL72" s="12"/>
      <c r="AM72" s="12"/>
      <c r="AN72" s="12"/>
      <c r="AO72" s="12"/>
      <c r="AP72" s="12"/>
      <c r="AQ72" s="104"/>
      <c r="AR72" s="104"/>
      <c r="AS72" s="104"/>
      <c r="AT72" s="104"/>
      <c r="AU72" s="105"/>
      <c r="AV72" s="105"/>
      <c r="AW72" s="105"/>
      <c r="AX72" s="105"/>
      <c r="AY72" s="12"/>
      <c r="AZ72" s="284"/>
      <c r="BA72" s="12"/>
      <c r="BB72" s="12"/>
      <c r="BC72" s="12"/>
      <c r="BD72" s="12"/>
      <c r="BE72" s="12"/>
      <c r="BF72" s="12"/>
      <c r="BG72" s="104"/>
      <c r="BH72" s="104"/>
      <c r="BI72" s="104"/>
      <c r="BJ72" s="104"/>
      <c r="BK72" s="105"/>
      <c r="BL72" s="105"/>
      <c r="BM72" s="105"/>
      <c r="BN72" s="105"/>
      <c r="BO72" s="36"/>
      <c r="BP72" s="284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</row>
    <row r="73" spans="1:295" s="2" customFormat="1" ht="18.75">
      <c r="A73" s="122" t="s">
        <v>58</v>
      </c>
      <c r="B73" s="24"/>
      <c r="C73" s="103"/>
      <c r="D73" s="27"/>
      <c r="E73" s="27"/>
      <c r="F73" s="27"/>
      <c r="G73" s="27"/>
      <c r="H73" s="27"/>
      <c r="I73" s="27"/>
      <c r="J73" s="115"/>
      <c r="K73" s="115"/>
      <c r="L73" s="115"/>
      <c r="M73" s="115"/>
      <c r="N73" s="116"/>
      <c r="O73" s="116"/>
      <c r="P73" s="116"/>
      <c r="Q73" s="116"/>
      <c r="R73" s="27"/>
      <c r="S73" s="110"/>
      <c r="T73" s="27"/>
      <c r="U73" s="27"/>
      <c r="V73" s="27"/>
      <c r="W73" s="27"/>
      <c r="X73" s="27"/>
      <c r="Y73" s="27"/>
      <c r="Z73" s="138"/>
      <c r="AA73" s="138"/>
      <c r="AB73" s="138"/>
      <c r="AC73" s="138"/>
      <c r="AD73" s="139"/>
      <c r="AE73" s="139"/>
      <c r="AF73" s="139"/>
      <c r="AG73" s="139"/>
      <c r="AH73" s="27"/>
      <c r="AI73" s="118"/>
      <c r="AJ73" s="103"/>
      <c r="AK73" s="12"/>
      <c r="AL73" s="12"/>
      <c r="AM73" s="12"/>
      <c r="AN73" s="12"/>
      <c r="AO73" s="12"/>
      <c r="AP73" s="12"/>
      <c r="AQ73" s="104"/>
      <c r="AR73" s="104"/>
      <c r="AS73" s="104"/>
      <c r="AT73" s="104"/>
      <c r="AU73" s="105"/>
      <c r="AV73" s="105"/>
      <c r="AW73" s="105"/>
      <c r="AX73" s="105"/>
      <c r="AY73" s="12"/>
      <c r="AZ73" s="284"/>
      <c r="BA73" s="12"/>
      <c r="BB73" s="12"/>
      <c r="BC73" s="12"/>
      <c r="BD73" s="12"/>
      <c r="BE73" s="12"/>
      <c r="BF73" s="12"/>
      <c r="BG73" s="104"/>
      <c r="BH73" s="104"/>
      <c r="BI73" s="104"/>
      <c r="BJ73" s="104"/>
      <c r="BK73" s="105"/>
      <c r="BL73" s="105"/>
      <c r="BM73" s="105"/>
      <c r="BN73" s="105"/>
      <c r="BO73" s="36"/>
      <c r="BP73" s="284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</row>
    <row r="74" spans="1:295" s="2" customFormat="1">
      <c r="A74" s="16" t="s">
        <v>9</v>
      </c>
      <c r="B74" s="24" t="s">
        <v>59</v>
      </c>
      <c r="C74" s="103"/>
      <c r="D74" s="27">
        <v>7194.18</v>
      </c>
      <c r="E74" s="27">
        <v>166.9</v>
      </c>
      <c r="F74" s="27">
        <f>D74</f>
        <v>7194.18</v>
      </c>
      <c r="G74" s="27">
        <f>E74</f>
        <v>166.9</v>
      </c>
      <c r="H74" s="27">
        <v>904</v>
      </c>
      <c r="I74" s="27">
        <v>121</v>
      </c>
      <c r="J74" s="318">
        <v>6.1400000000000003E-2</v>
      </c>
      <c r="K74" s="140">
        <v>176.51</v>
      </c>
      <c r="L74" s="115"/>
      <c r="M74" s="115"/>
      <c r="N74" s="116"/>
      <c r="O74" s="116"/>
      <c r="P74" s="116"/>
      <c r="Q74" s="116"/>
      <c r="R74" s="36" t="s">
        <v>527</v>
      </c>
      <c r="S74" s="168"/>
      <c r="T74" s="27">
        <v>7830.74</v>
      </c>
      <c r="U74" s="27">
        <v>171.17</v>
      </c>
      <c r="V74" s="27">
        <f>T74</f>
        <v>7830.74</v>
      </c>
      <c r="W74" s="27">
        <f>U74</f>
        <v>171.17</v>
      </c>
      <c r="X74" s="27">
        <v>1000</v>
      </c>
      <c r="Y74" s="27">
        <v>121</v>
      </c>
      <c r="Z74" s="287">
        <v>6.1400000000000003E-2</v>
      </c>
      <c r="AA74" s="138">
        <v>182.4</v>
      </c>
      <c r="AB74" s="138"/>
      <c r="AC74" s="138"/>
      <c r="AD74" s="139"/>
      <c r="AE74" s="139"/>
      <c r="AF74" s="139"/>
      <c r="AG74" s="139"/>
      <c r="AH74" s="36" t="s">
        <v>527</v>
      </c>
      <c r="AI74" s="117"/>
      <c r="AJ74" s="103"/>
      <c r="AK74" s="12"/>
      <c r="AL74" s="12"/>
      <c r="AM74" s="12"/>
      <c r="AN74" s="12"/>
      <c r="AO74" s="12"/>
      <c r="AP74" s="12"/>
      <c r="AQ74" s="104"/>
      <c r="AR74" s="104"/>
      <c r="AS74" s="104"/>
      <c r="AT74" s="104"/>
      <c r="AU74" s="105"/>
      <c r="AV74" s="105"/>
      <c r="AW74" s="105"/>
      <c r="AX74" s="105"/>
      <c r="AY74" s="12"/>
      <c r="AZ74" s="284"/>
      <c r="BA74" s="12"/>
      <c r="BB74" s="12"/>
      <c r="BC74" s="12"/>
      <c r="BD74" s="12"/>
      <c r="BE74" s="12"/>
      <c r="BF74" s="12"/>
      <c r="BG74" s="104"/>
      <c r="BH74" s="104"/>
      <c r="BI74" s="104"/>
      <c r="BJ74" s="104"/>
      <c r="BK74" s="105"/>
      <c r="BL74" s="105"/>
      <c r="BM74" s="105"/>
      <c r="BN74" s="105"/>
      <c r="BO74" s="36"/>
      <c r="BP74" s="284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</row>
    <row r="75" spans="1:295" s="2" customFormat="1" ht="18.75">
      <c r="A75" s="122" t="s">
        <v>54</v>
      </c>
      <c r="B75" s="24"/>
      <c r="C75" s="103"/>
      <c r="D75" s="27"/>
      <c r="E75" s="27"/>
      <c r="F75" s="27"/>
      <c r="G75" s="27"/>
      <c r="H75" s="27"/>
      <c r="I75" s="27"/>
      <c r="J75" s="138"/>
      <c r="K75" s="138"/>
      <c r="L75" s="115"/>
      <c r="M75" s="115"/>
      <c r="N75" s="116"/>
      <c r="O75" s="116"/>
      <c r="P75" s="116"/>
      <c r="Q75" s="116"/>
      <c r="R75" s="27"/>
      <c r="S75" s="110"/>
      <c r="T75" s="27"/>
      <c r="U75" s="27"/>
      <c r="V75" s="27"/>
      <c r="W75" s="27"/>
      <c r="X75" s="27"/>
      <c r="Y75" s="27"/>
      <c r="Z75" s="138"/>
      <c r="AA75" s="138"/>
      <c r="AB75" s="138"/>
      <c r="AC75" s="138"/>
      <c r="AD75" s="139"/>
      <c r="AE75" s="139"/>
      <c r="AF75" s="139"/>
      <c r="AG75" s="139"/>
      <c r="AH75" s="27"/>
      <c r="AI75" s="118"/>
      <c r="AJ75" s="103"/>
      <c r="AK75" s="12"/>
      <c r="AL75" s="12"/>
      <c r="AM75" s="12"/>
      <c r="AN75" s="12"/>
      <c r="AO75" s="12"/>
      <c r="AP75" s="12"/>
      <c r="AQ75" s="104"/>
      <c r="AR75" s="104"/>
      <c r="AS75" s="104"/>
      <c r="AT75" s="104"/>
      <c r="AU75" s="105"/>
      <c r="AV75" s="105"/>
      <c r="AW75" s="105"/>
      <c r="AX75" s="105"/>
      <c r="AY75" s="12"/>
      <c r="AZ75" s="284"/>
      <c r="BA75" s="12"/>
      <c r="BB75" s="12"/>
      <c r="BC75" s="12"/>
      <c r="BD75" s="12"/>
      <c r="BE75" s="12"/>
      <c r="BF75" s="12"/>
      <c r="BG75" s="104"/>
      <c r="BH75" s="104"/>
      <c r="BI75" s="104"/>
      <c r="BJ75" s="104"/>
      <c r="BK75" s="105"/>
      <c r="BL75" s="105"/>
      <c r="BM75" s="105"/>
      <c r="BN75" s="105"/>
      <c r="BO75" s="36"/>
      <c r="BP75" s="284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</row>
    <row r="76" spans="1:295" s="2" customFormat="1">
      <c r="A76" s="16" t="s">
        <v>9</v>
      </c>
      <c r="B76" s="24" t="s">
        <v>592</v>
      </c>
      <c r="C76" s="103"/>
      <c r="D76" s="159">
        <v>8972.25</v>
      </c>
      <c r="E76" s="159">
        <v>112.69</v>
      </c>
      <c r="F76" s="159">
        <v>10587.26</v>
      </c>
      <c r="G76" s="159">
        <v>132.97</v>
      </c>
      <c r="H76" s="159">
        <v>1510</v>
      </c>
      <c r="I76" s="159">
        <v>101</v>
      </c>
      <c r="J76" s="163"/>
      <c r="K76" s="115"/>
      <c r="L76" s="115"/>
      <c r="M76" s="115"/>
      <c r="N76" s="119">
        <v>5.8099999999999999E-2</v>
      </c>
      <c r="O76" s="120">
        <v>188.73</v>
      </c>
      <c r="P76" s="119">
        <v>5.7099999999999998E-2</v>
      </c>
      <c r="Q76" s="120">
        <v>187.22</v>
      </c>
      <c r="R76" s="110"/>
      <c r="S76" s="168" t="s">
        <v>526</v>
      </c>
      <c r="T76" s="159">
        <v>9260.49</v>
      </c>
      <c r="U76" s="159">
        <v>120.27</v>
      </c>
      <c r="V76" s="159">
        <v>10927.38</v>
      </c>
      <c r="W76" s="159">
        <v>141.91999999999999</v>
      </c>
      <c r="X76" s="159">
        <v>1680.1010000000001</v>
      </c>
      <c r="Y76" s="159">
        <v>101</v>
      </c>
      <c r="Z76" s="138"/>
      <c r="AA76" s="138"/>
      <c r="AB76" s="138"/>
      <c r="AC76" s="138"/>
      <c r="AD76" s="288">
        <v>5.8099999999999999E-2</v>
      </c>
      <c r="AE76" s="181">
        <v>198.61</v>
      </c>
      <c r="AF76" s="288">
        <v>5.7099999999999998E-2</v>
      </c>
      <c r="AG76" s="181">
        <v>196.93</v>
      </c>
      <c r="AH76" s="110"/>
      <c r="AI76" s="117" t="s">
        <v>526</v>
      </c>
      <c r="AJ76" s="103"/>
      <c r="AK76" s="12"/>
      <c r="AL76" s="12"/>
      <c r="AM76" s="12"/>
      <c r="AN76" s="12"/>
      <c r="AO76" s="12"/>
      <c r="AP76" s="12"/>
      <c r="AQ76" s="104"/>
      <c r="AR76" s="104"/>
      <c r="AS76" s="104"/>
      <c r="AT76" s="104"/>
      <c r="AU76" s="105"/>
      <c r="AV76" s="105"/>
      <c r="AW76" s="105"/>
      <c r="AX76" s="105"/>
      <c r="AY76" s="12"/>
      <c r="AZ76" s="284"/>
      <c r="BA76" s="12"/>
      <c r="BB76" s="12"/>
      <c r="BC76" s="12"/>
      <c r="BD76" s="12"/>
      <c r="BE76" s="12"/>
      <c r="BF76" s="12"/>
      <c r="BG76" s="104"/>
      <c r="BH76" s="104"/>
      <c r="BI76" s="104"/>
      <c r="BJ76" s="104"/>
      <c r="BK76" s="105"/>
      <c r="BL76" s="105"/>
      <c r="BM76" s="105"/>
      <c r="BN76" s="105"/>
      <c r="BO76" s="36"/>
      <c r="BP76" s="284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</row>
    <row r="77" spans="1:295" s="2" customFormat="1" ht="18.75">
      <c r="A77" s="122" t="s">
        <v>57</v>
      </c>
      <c r="B77" s="24"/>
      <c r="C77" s="103"/>
      <c r="D77" s="27"/>
      <c r="E77" s="27"/>
      <c r="F77" s="27"/>
      <c r="G77" s="27"/>
      <c r="H77" s="27"/>
      <c r="I77" s="27"/>
      <c r="J77" s="115"/>
      <c r="K77" s="115"/>
      <c r="L77" s="115"/>
      <c r="M77" s="115"/>
      <c r="N77" s="116"/>
      <c r="O77" s="116"/>
      <c r="P77" s="116"/>
      <c r="Q77" s="116"/>
      <c r="R77" s="27"/>
      <c r="S77" s="109"/>
      <c r="T77" s="27"/>
      <c r="U77" s="27"/>
      <c r="V77" s="27"/>
      <c r="W77" s="27"/>
      <c r="X77" s="27"/>
      <c r="Y77" s="27"/>
      <c r="Z77" s="138"/>
      <c r="AA77" s="138"/>
      <c r="AB77" s="138"/>
      <c r="AC77" s="138"/>
      <c r="AD77" s="139"/>
      <c r="AE77" s="139"/>
      <c r="AF77" s="139"/>
      <c r="AG77" s="139"/>
      <c r="AH77" s="27"/>
      <c r="AI77" s="118"/>
      <c r="AJ77" s="103"/>
      <c r="AK77" s="12"/>
      <c r="AL77" s="12"/>
      <c r="AM77" s="12"/>
      <c r="AN77" s="12"/>
      <c r="AO77" s="12"/>
      <c r="AP77" s="12"/>
      <c r="AQ77" s="104"/>
      <c r="AR77" s="104"/>
      <c r="AS77" s="104"/>
      <c r="AT77" s="104"/>
      <c r="AU77" s="105"/>
      <c r="AV77" s="105"/>
      <c r="AW77" s="105"/>
      <c r="AX77" s="105"/>
      <c r="AY77" s="12"/>
      <c r="AZ77" s="284"/>
      <c r="BA77" s="12"/>
      <c r="BB77" s="12"/>
      <c r="BC77" s="12"/>
      <c r="BD77" s="12"/>
      <c r="BE77" s="12"/>
      <c r="BF77" s="12"/>
      <c r="BG77" s="104"/>
      <c r="BH77" s="104"/>
      <c r="BI77" s="104"/>
      <c r="BJ77" s="104"/>
      <c r="BK77" s="105"/>
      <c r="BL77" s="105"/>
      <c r="BM77" s="105"/>
      <c r="BN77" s="105"/>
      <c r="BO77" s="36"/>
      <c r="BP77" s="284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</row>
    <row r="78" spans="1:295" s="178" customFormat="1">
      <c r="A78" s="173" t="s">
        <v>9</v>
      </c>
      <c r="B78" s="174" t="s">
        <v>162</v>
      </c>
      <c r="C78" s="175"/>
      <c r="D78" s="49">
        <v>13489.65</v>
      </c>
      <c r="E78" s="49">
        <v>57.87</v>
      </c>
      <c r="F78" s="49">
        <v>15917.79</v>
      </c>
      <c r="G78" s="49">
        <v>68.290000000000006</v>
      </c>
      <c r="H78" s="49">
        <v>1850</v>
      </c>
      <c r="I78" s="49">
        <v>68.290000000000006</v>
      </c>
      <c r="J78" s="138"/>
      <c r="K78" s="138"/>
      <c r="L78" s="138"/>
      <c r="M78" s="138"/>
      <c r="N78" s="139"/>
      <c r="O78" s="139"/>
      <c r="P78" s="288">
        <v>6.0299999999999999E-2</v>
      </c>
      <c r="Q78" s="181">
        <v>179.85</v>
      </c>
      <c r="R78" s="125" t="s">
        <v>528</v>
      </c>
      <c r="S78" s="289"/>
      <c r="T78" s="49">
        <v>15315.74</v>
      </c>
      <c r="U78" s="49">
        <v>71.94</v>
      </c>
      <c r="V78" s="49">
        <v>18072.57</v>
      </c>
      <c r="W78" s="49">
        <v>84.89</v>
      </c>
      <c r="X78" s="49">
        <v>1950</v>
      </c>
      <c r="Y78" s="49">
        <v>71</v>
      </c>
      <c r="Z78" s="138"/>
      <c r="AA78" s="138"/>
      <c r="AB78" s="138"/>
      <c r="AC78" s="138"/>
      <c r="AD78" s="139"/>
      <c r="AE78" s="139"/>
      <c r="AF78" s="288">
        <v>6.0299999999999999E-2</v>
      </c>
      <c r="AG78" s="181">
        <v>188.59</v>
      </c>
      <c r="AH78" s="125" t="s">
        <v>528</v>
      </c>
      <c r="AI78" s="319"/>
      <c r="AJ78" s="175"/>
      <c r="AK78" s="190"/>
      <c r="AL78" s="190"/>
      <c r="AM78" s="190"/>
      <c r="AN78" s="190"/>
      <c r="AO78" s="190"/>
      <c r="AP78" s="190"/>
      <c r="AQ78" s="204"/>
      <c r="AR78" s="204"/>
      <c r="AS78" s="204"/>
      <c r="AT78" s="204"/>
      <c r="AU78" s="205"/>
      <c r="AV78" s="205"/>
      <c r="AW78" s="205"/>
      <c r="AX78" s="205"/>
      <c r="AY78" s="190"/>
      <c r="AZ78" s="313"/>
      <c r="BA78" s="190"/>
      <c r="BB78" s="190"/>
      <c r="BC78" s="190"/>
      <c r="BD78" s="190"/>
      <c r="BE78" s="190"/>
      <c r="BF78" s="190"/>
      <c r="BG78" s="204"/>
      <c r="BH78" s="204"/>
      <c r="BI78" s="204"/>
      <c r="BJ78" s="204"/>
      <c r="BK78" s="205"/>
      <c r="BL78" s="205"/>
      <c r="BM78" s="205"/>
      <c r="BN78" s="205"/>
      <c r="BO78" s="176"/>
      <c r="BP78" s="313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177"/>
      <c r="GB78" s="177"/>
      <c r="GC78" s="177"/>
      <c r="GD78" s="177"/>
      <c r="GE78" s="177"/>
      <c r="GF78" s="177"/>
      <c r="GG78" s="177"/>
      <c r="GH78" s="177"/>
      <c r="GI78" s="177"/>
      <c r="GJ78" s="177"/>
      <c r="GK78" s="177"/>
      <c r="GL78" s="177"/>
      <c r="GM78" s="177"/>
      <c r="GN78" s="177"/>
      <c r="GO78" s="177"/>
      <c r="GP78" s="177"/>
      <c r="GQ78" s="177"/>
      <c r="GR78" s="177"/>
      <c r="GS78" s="177"/>
      <c r="GT78" s="177"/>
      <c r="GU78" s="177"/>
      <c r="GV78" s="177"/>
      <c r="GW78" s="177"/>
      <c r="GX78" s="177"/>
      <c r="GY78" s="177"/>
      <c r="GZ78" s="177"/>
      <c r="HA78" s="177"/>
      <c r="HB78" s="177"/>
      <c r="HC78" s="177"/>
      <c r="HD78" s="177"/>
      <c r="HE78" s="177"/>
      <c r="HF78" s="177"/>
      <c r="HG78" s="177"/>
      <c r="HH78" s="177"/>
      <c r="HI78" s="177"/>
      <c r="HJ78" s="177"/>
      <c r="HK78" s="177"/>
      <c r="HL78" s="177"/>
      <c r="HM78" s="177"/>
      <c r="HN78" s="177"/>
      <c r="HO78" s="177"/>
      <c r="HP78" s="177"/>
      <c r="HQ78" s="177"/>
      <c r="HR78" s="177"/>
      <c r="HS78" s="177"/>
      <c r="HT78" s="177"/>
      <c r="HU78" s="177"/>
      <c r="HV78" s="177"/>
      <c r="HW78" s="177"/>
      <c r="HX78" s="177"/>
      <c r="HY78" s="177"/>
      <c r="HZ78" s="177"/>
      <c r="IA78" s="177"/>
      <c r="IB78" s="177"/>
      <c r="IC78" s="177"/>
      <c r="ID78" s="177"/>
      <c r="IE78" s="177"/>
      <c r="IF78" s="177"/>
      <c r="IG78" s="177"/>
      <c r="IH78" s="177"/>
      <c r="II78" s="177"/>
      <c r="IJ78" s="177"/>
      <c r="IK78" s="177"/>
      <c r="IL78" s="177"/>
      <c r="IM78" s="177"/>
      <c r="IN78" s="177"/>
      <c r="IO78" s="177"/>
      <c r="IP78" s="177"/>
      <c r="IQ78" s="177"/>
      <c r="IR78" s="177"/>
      <c r="IS78" s="177"/>
      <c r="IT78" s="177"/>
      <c r="IU78" s="177"/>
      <c r="IV78" s="177"/>
      <c r="IW78" s="177"/>
      <c r="IX78" s="177"/>
      <c r="IY78" s="177"/>
      <c r="IZ78" s="177"/>
      <c r="JA78" s="177"/>
      <c r="JB78" s="177"/>
      <c r="JC78" s="177"/>
      <c r="JD78" s="177"/>
      <c r="JE78" s="177"/>
      <c r="JF78" s="177"/>
      <c r="JG78" s="177"/>
      <c r="JH78" s="177"/>
      <c r="JI78" s="177"/>
      <c r="JJ78" s="177"/>
      <c r="JK78" s="177"/>
      <c r="JL78" s="177"/>
      <c r="JM78" s="177"/>
      <c r="JN78" s="177"/>
      <c r="JO78" s="177"/>
      <c r="JP78" s="177"/>
      <c r="JQ78" s="177"/>
      <c r="JR78" s="177"/>
      <c r="JS78" s="177"/>
      <c r="JT78" s="177"/>
      <c r="JU78" s="177"/>
      <c r="JV78" s="177"/>
      <c r="JW78" s="177"/>
      <c r="JX78" s="177"/>
      <c r="JY78" s="177"/>
      <c r="JZ78" s="177"/>
      <c r="KA78" s="177"/>
      <c r="KB78" s="177"/>
      <c r="KC78" s="177"/>
      <c r="KD78" s="177"/>
      <c r="KE78" s="177"/>
      <c r="KF78" s="177"/>
      <c r="KG78" s="177"/>
      <c r="KH78" s="177"/>
      <c r="KI78" s="177"/>
    </row>
    <row r="79" spans="1:295" s="100" customFormat="1" ht="26.25">
      <c r="A79" s="280" t="s">
        <v>20</v>
      </c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2"/>
      <c r="AA79" s="282"/>
      <c r="AB79" s="282"/>
      <c r="AC79" s="282"/>
      <c r="AD79" s="282"/>
      <c r="AE79" s="282"/>
      <c r="AF79" s="282"/>
      <c r="AG79" s="282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3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99"/>
      <c r="HV79" s="99"/>
      <c r="HW79" s="99"/>
      <c r="HX79" s="99"/>
      <c r="HY79" s="99"/>
      <c r="HZ79" s="99"/>
      <c r="IA79" s="99"/>
      <c r="IB79" s="99"/>
      <c r="IC79" s="99"/>
      <c r="ID79" s="99"/>
      <c r="IE79" s="99"/>
      <c r="IF79" s="99"/>
      <c r="IG79" s="99"/>
      <c r="IH79" s="99"/>
      <c r="II79" s="99"/>
      <c r="IJ79" s="99"/>
      <c r="IK79" s="99"/>
      <c r="IL79" s="99"/>
      <c r="IM79" s="99"/>
      <c r="IN79" s="99"/>
      <c r="IO79" s="99"/>
      <c r="IP79" s="99"/>
      <c r="IQ79" s="99"/>
      <c r="IR79" s="99"/>
      <c r="IS79" s="99"/>
      <c r="IT79" s="99"/>
      <c r="IU79" s="99"/>
      <c r="IV79" s="99"/>
      <c r="IW79" s="99"/>
      <c r="IX79" s="99"/>
      <c r="IY79" s="99"/>
      <c r="IZ79" s="99"/>
      <c r="JA79" s="99"/>
      <c r="JB79" s="99"/>
      <c r="JC79" s="99"/>
      <c r="JD79" s="99"/>
      <c r="JE79" s="99"/>
      <c r="JF79" s="99"/>
      <c r="JG79" s="99"/>
      <c r="JH79" s="99"/>
      <c r="JI79" s="99"/>
      <c r="JJ79" s="99"/>
      <c r="JK79" s="99"/>
      <c r="JL79" s="99"/>
      <c r="JM79" s="99"/>
      <c r="JN79" s="99"/>
      <c r="JO79" s="99"/>
      <c r="JP79" s="99"/>
      <c r="JQ79" s="99"/>
      <c r="JR79" s="99"/>
      <c r="JS79" s="99"/>
      <c r="JT79" s="99"/>
      <c r="JU79" s="99"/>
      <c r="JV79" s="99"/>
      <c r="JW79" s="99"/>
      <c r="JX79" s="99"/>
      <c r="JY79" s="99"/>
      <c r="JZ79" s="99"/>
      <c r="KA79" s="99"/>
      <c r="KB79" s="99"/>
      <c r="KC79" s="99"/>
      <c r="KD79" s="99"/>
      <c r="KE79" s="99"/>
      <c r="KF79" s="99"/>
      <c r="KG79" s="99"/>
      <c r="KH79" s="99"/>
      <c r="KI79" s="99"/>
    </row>
    <row r="80" spans="1:295" ht="18.75">
      <c r="A80" s="101" t="s">
        <v>88</v>
      </c>
      <c r="B80" s="24"/>
      <c r="C80" s="103"/>
      <c r="D80" s="27"/>
      <c r="E80" s="27"/>
      <c r="F80" s="27"/>
      <c r="G80" s="27"/>
      <c r="H80" s="27"/>
      <c r="I80" s="27"/>
      <c r="J80" s="115"/>
      <c r="K80" s="115"/>
      <c r="L80" s="115"/>
      <c r="M80" s="115"/>
      <c r="N80" s="116"/>
      <c r="O80" s="116"/>
      <c r="P80" s="116"/>
      <c r="Q80" s="116"/>
      <c r="R80" s="27"/>
      <c r="S80" s="110"/>
      <c r="T80" s="27"/>
      <c r="U80" s="27"/>
      <c r="V80" s="27"/>
      <c r="W80" s="27"/>
      <c r="X80" s="27"/>
      <c r="Y80" s="27"/>
      <c r="Z80" s="138"/>
      <c r="AA80" s="138"/>
      <c r="AB80" s="138"/>
      <c r="AC80" s="138"/>
      <c r="AD80" s="139"/>
      <c r="AE80" s="139"/>
      <c r="AF80" s="139"/>
      <c r="AG80" s="139"/>
      <c r="AH80" s="27"/>
      <c r="AI80" s="118"/>
      <c r="AJ80" s="103"/>
      <c r="AK80" s="27"/>
      <c r="AL80" s="27"/>
      <c r="AM80" s="27"/>
      <c r="AN80" s="27"/>
      <c r="AO80" s="27"/>
      <c r="AP80" s="27"/>
      <c r="AQ80" s="115"/>
      <c r="AR80" s="115"/>
      <c r="AS80" s="115"/>
      <c r="AT80" s="115"/>
      <c r="AU80" s="116"/>
      <c r="AV80" s="116"/>
      <c r="AW80" s="116"/>
      <c r="AX80" s="116"/>
      <c r="AY80" s="27"/>
      <c r="AZ80" s="109"/>
      <c r="BA80" s="27"/>
      <c r="BB80" s="27"/>
      <c r="BC80" s="27"/>
      <c r="BD80" s="27"/>
      <c r="BE80" s="27"/>
      <c r="BF80" s="27"/>
      <c r="BG80" s="115"/>
      <c r="BH80" s="115"/>
      <c r="BI80" s="115"/>
      <c r="BJ80" s="115"/>
      <c r="BK80" s="116"/>
      <c r="BL80" s="116"/>
      <c r="BM80" s="116"/>
      <c r="BN80" s="116"/>
      <c r="BO80" s="19"/>
      <c r="BP80" s="285"/>
    </row>
    <row r="81" spans="1:295" s="2" customFormat="1">
      <c r="A81" s="16" t="s">
        <v>9</v>
      </c>
      <c r="B81" s="66" t="s">
        <v>150</v>
      </c>
      <c r="C81" s="103"/>
      <c r="D81" s="159">
        <v>11121.46</v>
      </c>
      <c r="E81" s="159">
        <v>19.82</v>
      </c>
      <c r="F81" s="159">
        <f>ROUND(D81*1.18,2)</f>
        <v>13123.32</v>
      </c>
      <c r="G81" s="159">
        <f>ROUND(E81*1.18,2)</f>
        <v>23.39</v>
      </c>
      <c r="H81" s="159">
        <v>2965</v>
      </c>
      <c r="I81" s="159">
        <v>20.32</v>
      </c>
      <c r="J81" s="320">
        <v>5.4399999999999997E-2</v>
      </c>
      <c r="K81" s="163">
        <v>181.62</v>
      </c>
      <c r="L81" s="104"/>
      <c r="M81" s="163"/>
      <c r="N81" s="128"/>
      <c r="O81" s="128"/>
      <c r="P81" s="128"/>
      <c r="Q81" s="128"/>
      <c r="R81" s="145"/>
      <c r="S81" s="129" t="s">
        <v>529</v>
      </c>
      <c r="T81" s="159">
        <v>11646.72</v>
      </c>
      <c r="U81" s="159">
        <v>21</v>
      </c>
      <c r="V81" s="159">
        <f>ROUND(T81*1.18,2)</f>
        <v>13743.13</v>
      </c>
      <c r="W81" s="159">
        <f>ROUND(U81*1.18,2)</f>
        <v>24.78</v>
      </c>
      <c r="X81" s="159">
        <v>3080</v>
      </c>
      <c r="Y81" s="159">
        <v>28</v>
      </c>
      <c r="Z81" s="286">
        <v>5.4399999999999997E-2</v>
      </c>
      <c r="AA81" s="138">
        <v>195.55</v>
      </c>
      <c r="AB81" s="138"/>
      <c r="AC81" s="138"/>
      <c r="AD81" s="139"/>
      <c r="AE81" s="139"/>
      <c r="AF81" s="139"/>
      <c r="AG81" s="139"/>
      <c r="AH81" s="145"/>
      <c r="AI81" s="129" t="s">
        <v>529</v>
      </c>
      <c r="AJ81" s="103"/>
      <c r="AK81" s="27"/>
      <c r="AL81" s="27"/>
      <c r="AM81" s="27"/>
      <c r="AN81" s="27"/>
      <c r="AO81" s="27"/>
      <c r="AP81" s="27"/>
      <c r="AQ81" s="115"/>
      <c r="AR81" s="115"/>
      <c r="AS81" s="115"/>
      <c r="AT81" s="115"/>
      <c r="AU81" s="116"/>
      <c r="AV81" s="116"/>
      <c r="AW81" s="116"/>
      <c r="AX81" s="116"/>
      <c r="AY81" s="27"/>
      <c r="AZ81" s="109"/>
      <c r="BA81" s="27"/>
      <c r="BB81" s="27"/>
      <c r="BC81" s="27"/>
      <c r="BD81" s="27"/>
      <c r="BE81" s="27"/>
      <c r="BF81" s="27"/>
      <c r="BG81" s="115"/>
      <c r="BH81" s="115"/>
      <c r="BI81" s="115"/>
      <c r="BJ81" s="115"/>
      <c r="BK81" s="116"/>
      <c r="BL81" s="116"/>
      <c r="BM81" s="116"/>
      <c r="BN81" s="116"/>
      <c r="BO81" s="36"/>
      <c r="BP81" s="284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</row>
    <row r="82" spans="1:295" s="2" customFormat="1" ht="18.75">
      <c r="A82" s="122" t="s">
        <v>89</v>
      </c>
      <c r="B82" s="24"/>
      <c r="C82" s="103"/>
      <c r="D82" s="27"/>
      <c r="E82" s="27"/>
      <c r="F82" s="27"/>
      <c r="G82" s="27"/>
      <c r="H82" s="27"/>
      <c r="I82" s="27"/>
      <c r="J82" s="321"/>
      <c r="K82" s="115"/>
      <c r="L82" s="104"/>
      <c r="M82" s="115"/>
      <c r="N82" s="116"/>
      <c r="O82" s="116"/>
      <c r="P82" s="116"/>
      <c r="Q82" s="116"/>
      <c r="R82" s="27"/>
      <c r="S82" s="110"/>
      <c r="T82" s="27"/>
      <c r="U82" s="27"/>
      <c r="V82" s="27"/>
      <c r="W82" s="27"/>
      <c r="X82" s="27"/>
      <c r="Y82" s="27"/>
      <c r="Z82" s="138"/>
      <c r="AA82" s="138"/>
      <c r="AB82" s="138"/>
      <c r="AC82" s="138"/>
      <c r="AD82" s="139"/>
      <c r="AE82" s="139"/>
      <c r="AF82" s="139"/>
      <c r="AG82" s="139"/>
      <c r="AH82" s="27"/>
      <c r="AI82" s="118"/>
      <c r="AJ82" s="103"/>
      <c r="AK82" s="27"/>
      <c r="AL82" s="27"/>
      <c r="AM82" s="27"/>
      <c r="AN82" s="27"/>
      <c r="AO82" s="27"/>
      <c r="AP82" s="27"/>
      <c r="AQ82" s="115"/>
      <c r="AR82" s="115"/>
      <c r="AS82" s="115"/>
      <c r="AT82" s="115"/>
      <c r="AU82" s="116"/>
      <c r="AV82" s="116"/>
      <c r="AW82" s="116"/>
      <c r="AX82" s="116"/>
      <c r="AY82" s="27"/>
      <c r="AZ82" s="109"/>
      <c r="BA82" s="27"/>
      <c r="BB82" s="27"/>
      <c r="BC82" s="27"/>
      <c r="BD82" s="27"/>
      <c r="BE82" s="27"/>
      <c r="BF82" s="27"/>
      <c r="BG82" s="115"/>
      <c r="BH82" s="115"/>
      <c r="BI82" s="115"/>
      <c r="BJ82" s="115"/>
      <c r="BK82" s="116"/>
      <c r="BL82" s="116"/>
      <c r="BM82" s="116"/>
      <c r="BN82" s="116"/>
      <c r="BO82" s="36"/>
      <c r="BP82" s="284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</row>
    <row r="83" spans="1:295" s="178" customFormat="1" ht="30">
      <c r="A83" s="173" t="s">
        <v>9</v>
      </c>
      <c r="B83" s="174" t="s">
        <v>530</v>
      </c>
      <c r="C83" s="175"/>
      <c r="D83" s="49">
        <v>7468.59</v>
      </c>
      <c r="E83" s="49">
        <v>19.82</v>
      </c>
      <c r="F83" s="159">
        <f>ROUND(D83*1.18,2)</f>
        <v>8812.94</v>
      </c>
      <c r="G83" s="159">
        <f>ROUND(E83*1.18,2)</f>
        <v>23.39</v>
      </c>
      <c r="H83" s="49">
        <v>3500</v>
      </c>
      <c r="I83" s="49">
        <v>20.32</v>
      </c>
      <c r="J83" s="287"/>
      <c r="K83" s="138"/>
      <c r="L83" s="204"/>
      <c r="M83" s="138"/>
      <c r="N83" s="288">
        <v>5.7000000000000002E-2</v>
      </c>
      <c r="O83" s="139">
        <v>219.82</v>
      </c>
      <c r="P83" s="288">
        <v>5.2600000000000001E-2</v>
      </c>
      <c r="Q83" s="139">
        <v>204.42</v>
      </c>
      <c r="R83" s="134" t="s">
        <v>531</v>
      </c>
      <c r="S83" s="289"/>
      <c r="T83" s="49">
        <v>7985.63</v>
      </c>
      <c r="U83" s="49">
        <v>21</v>
      </c>
      <c r="V83" s="159">
        <f>ROUND(T83*1.18,2)</f>
        <v>9423.0400000000009</v>
      </c>
      <c r="W83" s="159">
        <f>ROUND(U83*1.18,2)</f>
        <v>24.78</v>
      </c>
      <c r="X83" s="49">
        <v>3670</v>
      </c>
      <c r="Y83" s="49">
        <v>28</v>
      </c>
      <c r="Z83" s="138"/>
      <c r="AA83" s="138"/>
      <c r="AB83" s="138"/>
      <c r="AC83" s="138"/>
      <c r="AD83" s="288">
        <v>5.7000000000000002E-2</v>
      </c>
      <c r="AE83" s="139">
        <v>237.19</v>
      </c>
      <c r="AF83" s="288">
        <v>5.2600000000000001E-2</v>
      </c>
      <c r="AG83" s="139">
        <v>221.04</v>
      </c>
      <c r="AH83" s="134" t="s">
        <v>531</v>
      </c>
      <c r="AI83" s="289"/>
      <c r="AJ83" s="175"/>
      <c r="AK83" s="49">
        <v>7468.59</v>
      </c>
      <c r="AL83" s="49">
        <v>19.82</v>
      </c>
      <c r="AM83" s="49">
        <v>8812.94</v>
      </c>
      <c r="AN83" s="49">
        <v>23.39</v>
      </c>
      <c r="AO83" s="49">
        <v>3500</v>
      </c>
      <c r="AP83" s="49">
        <v>20.32</v>
      </c>
      <c r="AQ83" s="138"/>
      <c r="AR83" s="138"/>
      <c r="AS83" s="138"/>
      <c r="AT83" s="138"/>
      <c r="AU83" s="288">
        <v>7.0199999999999999E-2</v>
      </c>
      <c r="AV83" s="139">
        <v>266.02</v>
      </c>
      <c r="AW83" s="288">
        <v>6.4799999999999996E-2</v>
      </c>
      <c r="AX83" s="139">
        <v>247.12</v>
      </c>
      <c r="AY83" s="49" t="s">
        <v>532</v>
      </c>
      <c r="AZ83" s="322"/>
      <c r="BA83" s="49">
        <v>7985.63</v>
      </c>
      <c r="BB83" s="49">
        <v>21</v>
      </c>
      <c r="BC83" s="49">
        <v>9423.0400000000009</v>
      </c>
      <c r="BD83" s="49">
        <v>24.78</v>
      </c>
      <c r="BE83" s="49">
        <v>3670</v>
      </c>
      <c r="BF83" s="49">
        <v>28</v>
      </c>
      <c r="BG83" s="138"/>
      <c r="BH83" s="138"/>
      <c r="BI83" s="138"/>
      <c r="BJ83" s="138"/>
      <c r="BK83" s="288">
        <v>7.0199999999999999E-2</v>
      </c>
      <c r="BL83" s="139">
        <v>285.63</v>
      </c>
      <c r="BM83" s="288">
        <v>6.4799999999999996E-2</v>
      </c>
      <c r="BN83" s="139">
        <v>265.82</v>
      </c>
      <c r="BO83" s="49" t="s">
        <v>532</v>
      </c>
      <c r="BP83" s="322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7"/>
      <c r="ES83" s="177"/>
      <c r="ET83" s="177"/>
      <c r="EU83" s="177"/>
      <c r="EV83" s="177"/>
      <c r="EW83" s="177"/>
      <c r="EX83" s="177"/>
      <c r="EY83" s="177"/>
      <c r="EZ83" s="177"/>
      <c r="FA83" s="177"/>
      <c r="FB83" s="177"/>
      <c r="FC83" s="177"/>
      <c r="FD83" s="177"/>
      <c r="FE83" s="177"/>
      <c r="FF83" s="177"/>
      <c r="FG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177"/>
      <c r="FV83" s="177"/>
      <c r="FW83" s="177"/>
      <c r="FX83" s="177"/>
      <c r="FY83" s="177"/>
      <c r="FZ83" s="177"/>
      <c r="GA83" s="177"/>
      <c r="GB83" s="177"/>
      <c r="GC83" s="177"/>
      <c r="GD83" s="177"/>
      <c r="GE83" s="177"/>
      <c r="GF83" s="177"/>
      <c r="GG83" s="177"/>
      <c r="GH83" s="177"/>
      <c r="GI83" s="177"/>
      <c r="GJ83" s="177"/>
      <c r="GK83" s="177"/>
      <c r="GL83" s="177"/>
      <c r="GM83" s="177"/>
      <c r="GN83" s="177"/>
      <c r="GO83" s="177"/>
      <c r="GP83" s="177"/>
      <c r="GQ83" s="177"/>
      <c r="GR83" s="177"/>
      <c r="GS83" s="177"/>
      <c r="GT83" s="177"/>
      <c r="GU83" s="177"/>
      <c r="GV83" s="177"/>
      <c r="GW83" s="177"/>
      <c r="GX83" s="177"/>
      <c r="GY83" s="177"/>
      <c r="GZ83" s="177"/>
      <c r="HA83" s="177"/>
      <c r="HB83" s="177"/>
      <c r="HC83" s="177"/>
      <c r="HD83" s="177"/>
      <c r="HE83" s="177"/>
      <c r="HF83" s="177"/>
      <c r="HG83" s="177"/>
      <c r="HH83" s="177"/>
      <c r="HI83" s="177"/>
      <c r="HJ83" s="177"/>
      <c r="HK83" s="177"/>
      <c r="HL83" s="177"/>
      <c r="HM83" s="177"/>
      <c r="HN83" s="177"/>
      <c r="HO83" s="177"/>
      <c r="HP83" s="177"/>
      <c r="HQ83" s="177"/>
      <c r="HR83" s="177"/>
      <c r="HS83" s="177"/>
      <c r="HT83" s="177"/>
      <c r="HU83" s="177"/>
      <c r="HV83" s="177"/>
      <c r="HW83" s="177"/>
      <c r="HX83" s="177"/>
      <c r="HY83" s="177"/>
      <c r="HZ83" s="177"/>
      <c r="IA83" s="177"/>
      <c r="IB83" s="177"/>
      <c r="IC83" s="177"/>
      <c r="ID83" s="177"/>
      <c r="IE83" s="177"/>
      <c r="IF83" s="177"/>
      <c r="IG83" s="177"/>
      <c r="IH83" s="177"/>
      <c r="II83" s="177"/>
      <c r="IJ83" s="177"/>
      <c r="IK83" s="177"/>
      <c r="IL83" s="177"/>
      <c r="IM83" s="177"/>
      <c r="IN83" s="177"/>
      <c r="IO83" s="177"/>
      <c r="IP83" s="177"/>
      <c r="IQ83" s="177"/>
      <c r="IR83" s="177"/>
      <c r="IS83" s="177"/>
      <c r="IT83" s="177"/>
      <c r="IU83" s="177"/>
      <c r="IV83" s="177"/>
      <c r="IW83" s="177"/>
      <c r="IX83" s="177"/>
      <c r="IY83" s="177"/>
      <c r="IZ83" s="177"/>
      <c r="JA83" s="177"/>
      <c r="JB83" s="177"/>
      <c r="JC83" s="177"/>
      <c r="JD83" s="177"/>
      <c r="JE83" s="177"/>
      <c r="JF83" s="177"/>
      <c r="JG83" s="177"/>
      <c r="JH83" s="177"/>
      <c r="JI83" s="177"/>
      <c r="JJ83" s="177"/>
      <c r="JK83" s="177"/>
      <c r="JL83" s="177"/>
      <c r="JM83" s="177"/>
      <c r="JN83" s="177"/>
      <c r="JO83" s="177"/>
      <c r="JP83" s="177"/>
      <c r="JQ83" s="177"/>
      <c r="JR83" s="177"/>
      <c r="JS83" s="177"/>
      <c r="JT83" s="177"/>
      <c r="JU83" s="177"/>
      <c r="JV83" s="177"/>
      <c r="JW83" s="177"/>
      <c r="JX83" s="177"/>
      <c r="JY83" s="177"/>
      <c r="JZ83" s="177"/>
      <c r="KA83" s="177"/>
      <c r="KB83" s="177"/>
      <c r="KC83" s="177"/>
      <c r="KD83" s="177"/>
      <c r="KE83" s="177"/>
      <c r="KF83" s="177"/>
      <c r="KG83" s="177"/>
      <c r="KH83" s="177"/>
      <c r="KI83" s="177"/>
    </row>
    <row r="84" spans="1:295" s="2" customFormat="1">
      <c r="A84" s="16" t="s">
        <v>10</v>
      </c>
      <c r="B84" s="66" t="s">
        <v>350</v>
      </c>
      <c r="C84" s="103"/>
      <c r="D84" s="159">
        <f>D81</f>
        <v>11121.46</v>
      </c>
      <c r="E84" s="159">
        <f t="shared" ref="E84" si="9">E81</f>
        <v>19.82</v>
      </c>
      <c r="F84" s="159">
        <f>ROUND(D84*1.18,2)</f>
        <v>13123.32</v>
      </c>
      <c r="G84" s="159">
        <f>ROUND(E84*1.18,2)</f>
        <v>23.39</v>
      </c>
      <c r="H84" s="159">
        <v>2965</v>
      </c>
      <c r="I84" s="159">
        <v>20.32</v>
      </c>
      <c r="J84" s="320">
        <v>5.4399999999999997E-2</v>
      </c>
      <c r="K84" s="163">
        <v>177.26399999999998</v>
      </c>
      <c r="L84" s="104"/>
      <c r="M84" s="115"/>
      <c r="N84" s="116"/>
      <c r="O84" s="116"/>
      <c r="P84" s="116"/>
      <c r="Q84" s="116"/>
      <c r="R84" s="110"/>
      <c r="S84" s="129" t="s">
        <v>529</v>
      </c>
      <c r="T84" s="170">
        <f t="shared" ref="T84:U84" si="10">T81</f>
        <v>11646.72</v>
      </c>
      <c r="U84" s="170">
        <f t="shared" si="10"/>
        <v>21</v>
      </c>
      <c r="V84" s="159">
        <f>ROUND(T84*1.18,2)</f>
        <v>13743.13</v>
      </c>
      <c r="W84" s="159">
        <f>ROUND(U84*1.18,2)</f>
        <v>24.78</v>
      </c>
      <c r="X84" s="170">
        <v>3000</v>
      </c>
      <c r="Y84" s="170">
        <v>28</v>
      </c>
      <c r="Z84" s="286">
        <v>5.4399999999999997E-2</v>
      </c>
      <c r="AA84" s="138">
        <v>191.2</v>
      </c>
      <c r="AB84" s="138"/>
      <c r="AC84" s="138"/>
      <c r="AD84" s="139"/>
      <c r="AE84" s="139"/>
      <c r="AF84" s="139"/>
      <c r="AG84" s="139"/>
      <c r="AH84" s="110"/>
      <c r="AI84" s="129" t="s">
        <v>529</v>
      </c>
      <c r="AJ84" s="103"/>
      <c r="AK84" s="27"/>
      <c r="AL84" s="27"/>
      <c r="AM84" s="27"/>
      <c r="AN84" s="27"/>
      <c r="AO84" s="27"/>
      <c r="AP84" s="27"/>
      <c r="AQ84" s="115"/>
      <c r="AR84" s="115"/>
      <c r="AS84" s="115"/>
      <c r="AT84" s="115"/>
      <c r="AU84" s="116"/>
      <c r="AV84" s="116"/>
      <c r="AW84" s="116"/>
      <c r="AX84" s="116"/>
      <c r="AY84" s="27"/>
      <c r="AZ84" s="109"/>
      <c r="BA84" s="27"/>
      <c r="BB84" s="27"/>
      <c r="BC84" s="27"/>
      <c r="BD84" s="27"/>
      <c r="BE84" s="27"/>
      <c r="BF84" s="27"/>
      <c r="BG84" s="115"/>
      <c r="BH84" s="115"/>
      <c r="BI84" s="115"/>
      <c r="BJ84" s="115"/>
      <c r="BK84" s="116"/>
      <c r="BL84" s="116"/>
      <c r="BM84" s="116"/>
      <c r="BN84" s="116"/>
      <c r="BO84" s="36"/>
      <c r="BP84" s="284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</row>
    <row r="85" spans="1:295" s="100" customFormat="1" ht="26.25">
      <c r="A85" s="280" t="s">
        <v>21</v>
      </c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2"/>
      <c r="AA85" s="282"/>
      <c r="AB85" s="282"/>
      <c r="AC85" s="282"/>
      <c r="AD85" s="282"/>
      <c r="AE85" s="282"/>
      <c r="AF85" s="282"/>
      <c r="AG85" s="282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3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99"/>
      <c r="EZ85" s="99"/>
      <c r="FA85" s="99"/>
      <c r="FB85" s="99"/>
      <c r="FC85" s="99"/>
      <c r="FD85" s="99"/>
      <c r="FE85" s="99"/>
      <c r="FF85" s="99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  <c r="HA85" s="99"/>
      <c r="HB85" s="99"/>
      <c r="HC85" s="99"/>
      <c r="HD85" s="99"/>
      <c r="HE85" s="99"/>
      <c r="HF85" s="99"/>
      <c r="HG85" s="99"/>
      <c r="HH85" s="99"/>
      <c r="HI85" s="99"/>
      <c r="HJ85" s="99"/>
      <c r="HK85" s="99"/>
      <c r="HL85" s="99"/>
      <c r="HM85" s="99"/>
      <c r="HN85" s="99"/>
      <c r="HO85" s="99"/>
      <c r="HP85" s="99"/>
      <c r="HQ85" s="99"/>
      <c r="HR85" s="99"/>
      <c r="HS85" s="99"/>
      <c r="HT85" s="99"/>
      <c r="HU85" s="99"/>
      <c r="HV85" s="99"/>
      <c r="HW85" s="99"/>
      <c r="HX85" s="99"/>
      <c r="HY85" s="99"/>
      <c r="HZ85" s="99"/>
      <c r="IA85" s="99"/>
      <c r="IB85" s="99"/>
      <c r="IC85" s="99"/>
      <c r="ID85" s="99"/>
      <c r="IE85" s="99"/>
      <c r="IF85" s="99"/>
      <c r="IG85" s="99"/>
      <c r="IH85" s="99"/>
      <c r="II85" s="99"/>
      <c r="IJ85" s="99"/>
      <c r="IK85" s="99"/>
      <c r="IL85" s="99"/>
      <c r="IM85" s="99"/>
      <c r="IN85" s="99"/>
      <c r="IO85" s="99"/>
      <c r="IP85" s="99"/>
      <c r="IQ85" s="99"/>
      <c r="IR85" s="99"/>
      <c r="IS85" s="99"/>
      <c r="IT85" s="99"/>
      <c r="IU85" s="99"/>
      <c r="IV85" s="99"/>
      <c r="IW85" s="99"/>
      <c r="IX85" s="99"/>
      <c r="IY85" s="99"/>
      <c r="IZ85" s="99"/>
      <c r="JA85" s="99"/>
      <c r="JB85" s="99"/>
      <c r="JC85" s="99"/>
      <c r="JD85" s="99"/>
      <c r="JE85" s="99"/>
      <c r="JF85" s="99"/>
      <c r="JG85" s="99"/>
      <c r="JH85" s="99"/>
      <c r="JI85" s="99"/>
      <c r="JJ85" s="99"/>
      <c r="JK85" s="99"/>
      <c r="JL85" s="99"/>
      <c r="JM85" s="99"/>
      <c r="JN85" s="99"/>
      <c r="JO85" s="99"/>
      <c r="JP85" s="99"/>
      <c r="JQ85" s="99"/>
      <c r="JR85" s="99"/>
      <c r="JS85" s="99"/>
      <c r="JT85" s="99"/>
      <c r="JU85" s="99"/>
      <c r="JV85" s="99"/>
      <c r="JW85" s="99"/>
      <c r="JX85" s="99"/>
      <c r="JY85" s="99"/>
      <c r="JZ85" s="99"/>
      <c r="KA85" s="99"/>
      <c r="KB85" s="99"/>
      <c r="KC85" s="99"/>
      <c r="KD85" s="99"/>
      <c r="KE85" s="99"/>
      <c r="KF85" s="99"/>
      <c r="KG85" s="99"/>
      <c r="KH85" s="99"/>
      <c r="KI85" s="99"/>
    </row>
    <row r="86" spans="1:295" ht="18.75">
      <c r="A86" s="101" t="s">
        <v>61</v>
      </c>
      <c r="B86" s="24"/>
      <c r="C86" s="103"/>
      <c r="D86" s="27"/>
      <c r="E86" s="27"/>
      <c r="F86" s="27"/>
      <c r="G86" s="27"/>
      <c r="H86" s="27"/>
      <c r="I86" s="27"/>
      <c r="J86" s="115"/>
      <c r="K86" s="115"/>
      <c r="L86" s="115"/>
      <c r="M86" s="115"/>
      <c r="N86" s="116"/>
      <c r="O86" s="116"/>
      <c r="P86" s="116"/>
      <c r="Q86" s="116"/>
      <c r="R86" s="27"/>
      <c r="S86" s="110"/>
      <c r="T86" s="27"/>
      <c r="U86" s="27"/>
      <c r="V86" s="27"/>
      <c r="W86" s="27"/>
      <c r="X86" s="27"/>
      <c r="Y86" s="27"/>
      <c r="Z86" s="138"/>
      <c r="AA86" s="138"/>
      <c r="AB86" s="138"/>
      <c r="AC86" s="138"/>
      <c r="AD86" s="139"/>
      <c r="AE86" s="139"/>
      <c r="AF86" s="139"/>
      <c r="AG86" s="139"/>
      <c r="AH86" s="27"/>
      <c r="AI86" s="118"/>
      <c r="AJ86" s="103"/>
      <c r="AK86" s="12"/>
      <c r="AL86" s="12"/>
      <c r="AM86" s="12"/>
      <c r="AN86" s="12"/>
      <c r="AO86" s="12"/>
      <c r="AP86" s="12"/>
      <c r="AQ86" s="104"/>
      <c r="AR86" s="104"/>
      <c r="AS86" s="104"/>
      <c r="AT86" s="104"/>
      <c r="AU86" s="105"/>
      <c r="AV86" s="105"/>
      <c r="AW86" s="105"/>
      <c r="AX86" s="105"/>
      <c r="AY86" s="12"/>
      <c r="AZ86" s="284"/>
      <c r="BA86" s="12"/>
      <c r="BB86" s="12"/>
      <c r="BC86" s="12"/>
      <c r="BD86" s="12"/>
      <c r="BE86" s="12"/>
      <c r="BF86" s="12"/>
      <c r="BG86" s="104"/>
      <c r="BH86" s="104"/>
      <c r="BI86" s="104"/>
      <c r="BJ86" s="104"/>
      <c r="BK86" s="105"/>
      <c r="BL86" s="105"/>
      <c r="BM86" s="105"/>
      <c r="BN86" s="105"/>
      <c r="BO86" s="19"/>
      <c r="BP86" s="285"/>
    </row>
    <row r="87" spans="1:295" s="2" customFormat="1">
      <c r="A87" s="16" t="s">
        <v>9</v>
      </c>
      <c r="B87" s="24" t="s">
        <v>162</v>
      </c>
      <c r="C87" s="103"/>
      <c r="D87" s="27">
        <v>17872.54</v>
      </c>
      <c r="E87" s="27">
        <v>98.71</v>
      </c>
      <c r="F87" s="27">
        <v>21089.599999999999</v>
      </c>
      <c r="G87" s="27">
        <v>116.48</v>
      </c>
      <c r="H87" s="27">
        <v>1162</v>
      </c>
      <c r="I87" s="27">
        <v>95</v>
      </c>
      <c r="J87" s="115"/>
      <c r="K87" s="115"/>
      <c r="L87" s="115"/>
      <c r="M87" s="115"/>
      <c r="N87" s="312"/>
      <c r="O87" s="116"/>
      <c r="P87" s="288">
        <v>5.8799999999999998E-2</v>
      </c>
      <c r="Q87" s="181">
        <v>163.33000000000001</v>
      </c>
      <c r="R87" s="110" t="s">
        <v>533</v>
      </c>
      <c r="S87" s="168"/>
      <c r="T87" s="27">
        <v>18865.66</v>
      </c>
      <c r="U87" s="27">
        <v>108.79</v>
      </c>
      <c r="V87" s="27">
        <v>22261.48</v>
      </c>
      <c r="W87" s="27">
        <v>128.37</v>
      </c>
      <c r="X87" s="27">
        <v>1260</v>
      </c>
      <c r="Y87" s="27">
        <v>95</v>
      </c>
      <c r="Z87" s="138"/>
      <c r="AA87" s="138"/>
      <c r="AB87" s="138"/>
      <c r="AC87" s="138"/>
      <c r="AD87" s="139"/>
      <c r="AE87" s="139"/>
      <c r="AF87" s="288">
        <v>5.8799999999999998E-2</v>
      </c>
      <c r="AG87" s="181">
        <v>169.09</v>
      </c>
      <c r="AH87" s="110" t="s">
        <v>533</v>
      </c>
      <c r="AI87" s="117"/>
      <c r="AJ87" s="103"/>
      <c r="AK87" s="12"/>
      <c r="AL87" s="12"/>
      <c r="AM87" s="12"/>
      <c r="AN87" s="12"/>
      <c r="AO87" s="12"/>
      <c r="AP87" s="12"/>
      <c r="AQ87" s="104"/>
      <c r="AR87" s="104"/>
      <c r="AS87" s="104"/>
      <c r="AT87" s="104"/>
      <c r="AU87" s="105"/>
      <c r="AV87" s="105"/>
      <c r="AW87" s="105"/>
      <c r="AX87" s="105"/>
      <c r="AY87" s="12"/>
      <c r="AZ87" s="284"/>
      <c r="BA87" s="12"/>
      <c r="BB87" s="12"/>
      <c r="BC87" s="12"/>
      <c r="BD87" s="12"/>
      <c r="BE87" s="12"/>
      <c r="BF87" s="12"/>
      <c r="BG87" s="104"/>
      <c r="BH87" s="104"/>
      <c r="BI87" s="104"/>
      <c r="BJ87" s="104"/>
      <c r="BK87" s="105"/>
      <c r="BL87" s="105"/>
      <c r="BM87" s="105"/>
      <c r="BN87" s="105"/>
      <c r="BO87" s="36"/>
      <c r="BP87" s="284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</row>
    <row r="88" spans="1:295" s="2" customFormat="1" ht="18.75">
      <c r="A88" s="122" t="s">
        <v>62</v>
      </c>
      <c r="B88" s="24"/>
      <c r="C88" s="103"/>
      <c r="D88" s="27"/>
      <c r="E88" s="27"/>
      <c r="F88" s="27"/>
      <c r="G88" s="27"/>
      <c r="H88" s="27"/>
      <c r="I88" s="27"/>
      <c r="J88" s="115"/>
      <c r="K88" s="115"/>
      <c r="L88" s="115"/>
      <c r="M88" s="115"/>
      <c r="N88" s="116"/>
      <c r="O88" s="116"/>
      <c r="P88" s="116"/>
      <c r="Q88" s="116"/>
      <c r="R88" s="27"/>
      <c r="S88" s="110"/>
      <c r="T88" s="27"/>
      <c r="U88" s="27"/>
      <c r="V88" s="27"/>
      <c r="W88" s="27"/>
      <c r="X88" s="27"/>
      <c r="Y88" s="27"/>
      <c r="Z88" s="138"/>
      <c r="AA88" s="138"/>
      <c r="AB88" s="138"/>
      <c r="AC88" s="138"/>
      <c r="AD88" s="139"/>
      <c r="AE88" s="139"/>
      <c r="AF88" s="139"/>
      <c r="AG88" s="139"/>
      <c r="AH88" s="27"/>
      <c r="AI88" s="118"/>
      <c r="AJ88" s="103"/>
      <c r="AK88" s="12"/>
      <c r="AL88" s="12"/>
      <c r="AM88" s="12"/>
      <c r="AN88" s="12"/>
      <c r="AO88" s="12"/>
      <c r="AP88" s="12"/>
      <c r="AQ88" s="104"/>
      <c r="AR88" s="104"/>
      <c r="AS88" s="104"/>
      <c r="AT88" s="104"/>
      <c r="AU88" s="105"/>
      <c r="AV88" s="105"/>
      <c r="AW88" s="105"/>
      <c r="AX88" s="105"/>
      <c r="AY88" s="12"/>
      <c r="AZ88" s="284"/>
      <c r="BA88" s="12"/>
      <c r="BB88" s="12"/>
      <c r="BC88" s="12"/>
      <c r="BD88" s="12"/>
      <c r="BE88" s="12"/>
      <c r="BF88" s="12"/>
      <c r="BG88" s="104"/>
      <c r="BH88" s="104"/>
      <c r="BI88" s="104"/>
      <c r="BJ88" s="104"/>
      <c r="BK88" s="105"/>
      <c r="BL88" s="105"/>
      <c r="BM88" s="105"/>
      <c r="BN88" s="105"/>
      <c r="BO88" s="36"/>
      <c r="BP88" s="284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  <c r="KH88" s="53"/>
      <c r="KI88" s="53"/>
    </row>
    <row r="89" spans="1:295" s="2" customFormat="1">
      <c r="A89" s="16" t="s">
        <v>9</v>
      </c>
      <c r="B89" s="24" t="s">
        <v>162</v>
      </c>
      <c r="C89" s="103"/>
      <c r="D89" s="27">
        <f>D93</f>
        <v>12626.57</v>
      </c>
      <c r="E89" s="27">
        <v>138.51</v>
      </c>
      <c r="F89" s="27">
        <v>14899.35</v>
      </c>
      <c r="G89" s="27">
        <v>163.44</v>
      </c>
      <c r="H89" s="27">
        <v>1016</v>
      </c>
      <c r="I89" s="27">
        <v>57</v>
      </c>
      <c r="J89" s="115"/>
      <c r="K89" s="115"/>
      <c r="L89" s="115"/>
      <c r="M89" s="115"/>
      <c r="N89" s="116"/>
      <c r="O89" s="116"/>
      <c r="P89" s="119">
        <v>5.8799999999999998E-2</v>
      </c>
      <c r="Q89" s="120">
        <v>116.74</v>
      </c>
      <c r="R89" s="129" t="s">
        <v>534</v>
      </c>
      <c r="S89" s="129" t="s">
        <v>535</v>
      </c>
      <c r="T89" s="27">
        <v>20406.11</v>
      </c>
      <c r="U89" s="27">
        <v>160.51</v>
      </c>
      <c r="V89" s="27">
        <v>24079.21</v>
      </c>
      <c r="W89" s="27">
        <v>189.4</v>
      </c>
      <c r="X89" s="27">
        <v>1110</v>
      </c>
      <c r="Y89" s="27">
        <v>61</v>
      </c>
      <c r="Z89" s="138"/>
      <c r="AA89" s="138"/>
      <c r="AB89" s="138"/>
      <c r="AC89" s="138"/>
      <c r="AD89" s="139"/>
      <c r="AE89" s="139"/>
      <c r="AF89" s="288">
        <v>5.8799999999999998E-2</v>
      </c>
      <c r="AG89" s="181">
        <v>126.27</v>
      </c>
      <c r="AH89" s="129" t="s">
        <v>534</v>
      </c>
      <c r="AI89" s="129" t="s">
        <v>535</v>
      </c>
      <c r="AJ89" s="103"/>
      <c r="AK89" s="12"/>
      <c r="AL89" s="12"/>
      <c r="AM89" s="12"/>
      <c r="AN89" s="12"/>
      <c r="AO89" s="12"/>
      <c r="AP89" s="12"/>
      <c r="AQ89" s="104"/>
      <c r="AR89" s="104"/>
      <c r="AS89" s="104"/>
      <c r="AT89" s="104"/>
      <c r="AU89" s="105"/>
      <c r="AV89" s="105"/>
      <c r="AW89" s="105"/>
      <c r="AX89" s="105"/>
      <c r="AY89" s="12"/>
      <c r="AZ89" s="284"/>
      <c r="BA89" s="12"/>
      <c r="BB89" s="12"/>
      <c r="BC89" s="12"/>
      <c r="BD89" s="12"/>
      <c r="BE89" s="12"/>
      <c r="BF89" s="12"/>
      <c r="BG89" s="104"/>
      <c r="BH89" s="104"/>
      <c r="BI89" s="104"/>
      <c r="BJ89" s="104"/>
      <c r="BK89" s="105"/>
      <c r="BL89" s="105"/>
      <c r="BM89" s="105"/>
      <c r="BN89" s="105"/>
      <c r="BO89" s="36"/>
      <c r="BP89" s="284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</row>
    <row r="90" spans="1:295" s="2" customFormat="1" ht="18.75">
      <c r="A90" s="122" t="s">
        <v>63</v>
      </c>
      <c r="B90" s="24"/>
      <c r="C90" s="103"/>
      <c r="D90" s="27"/>
      <c r="E90" s="27"/>
      <c r="F90" s="27"/>
      <c r="G90" s="27"/>
      <c r="H90" s="27"/>
      <c r="I90" s="27"/>
      <c r="J90" s="115"/>
      <c r="K90" s="115"/>
      <c r="L90" s="115"/>
      <c r="M90" s="115"/>
      <c r="N90" s="116"/>
      <c r="O90" s="116"/>
      <c r="P90" s="116"/>
      <c r="Q90" s="116"/>
      <c r="R90" s="27"/>
      <c r="S90" s="109"/>
      <c r="T90" s="27"/>
      <c r="U90" s="27"/>
      <c r="V90" s="27"/>
      <c r="W90" s="27"/>
      <c r="X90" s="27"/>
      <c r="Y90" s="27"/>
      <c r="Z90" s="138"/>
      <c r="AA90" s="138"/>
      <c r="AB90" s="138"/>
      <c r="AC90" s="138"/>
      <c r="AD90" s="139"/>
      <c r="AE90" s="139"/>
      <c r="AF90" s="139"/>
      <c r="AG90" s="139"/>
      <c r="AH90" s="27"/>
      <c r="AI90" s="118"/>
      <c r="AJ90" s="103"/>
      <c r="AK90" s="12"/>
      <c r="AL90" s="12"/>
      <c r="AM90" s="12"/>
      <c r="AN90" s="12"/>
      <c r="AO90" s="12"/>
      <c r="AP90" s="12"/>
      <c r="AQ90" s="104"/>
      <c r="AR90" s="104"/>
      <c r="AS90" s="104"/>
      <c r="AT90" s="104"/>
      <c r="AU90" s="105"/>
      <c r="AV90" s="105"/>
      <c r="AW90" s="105"/>
      <c r="AX90" s="105"/>
      <c r="AY90" s="12"/>
      <c r="AZ90" s="284"/>
      <c r="BA90" s="12"/>
      <c r="BB90" s="12"/>
      <c r="BC90" s="12"/>
      <c r="BD90" s="12"/>
      <c r="BE90" s="12"/>
      <c r="BF90" s="12"/>
      <c r="BG90" s="104"/>
      <c r="BH90" s="104"/>
      <c r="BI90" s="104"/>
      <c r="BJ90" s="104"/>
      <c r="BK90" s="105"/>
      <c r="BL90" s="105"/>
      <c r="BM90" s="105"/>
      <c r="BN90" s="105"/>
      <c r="BO90" s="36"/>
      <c r="BP90" s="284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</row>
    <row r="91" spans="1:295" s="2" customFormat="1">
      <c r="A91" s="16" t="s">
        <v>9</v>
      </c>
      <c r="B91" s="24" t="s">
        <v>162</v>
      </c>
      <c r="C91" s="103"/>
      <c r="D91" s="27">
        <v>11377.46</v>
      </c>
      <c r="E91" s="27">
        <v>525.53</v>
      </c>
      <c r="F91" s="27">
        <v>13425.4</v>
      </c>
      <c r="G91" s="27">
        <v>620.13</v>
      </c>
      <c r="H91" s="27">
        <v>1080</v>
      </c>
      <c r="I91" s="27">
        <v>95</v>
      </c>
      <c r="J91" s="115"/>
      <c r="K91" s="115"/>
      <c r="L91" s="115"/>
      <c r="M91" s="115"/>
      <c r="N91" s="116"/>
      <c r="O91" s="116"/>
      <c r="P91" s="119">
        <v>5.8799999999999998E-2</v>
      </c>
      <c r="Q91" s="120">
        <v>158.5</v>
      </c>
      <c r="R91" s="110"/>
      <c r="S91" s="129" t="s">
        <v>536</v>
      </c>
      <c r="T91" s="27">
        <v>12607.82</v>
      </c>
      <c r="U91" s="27">
        <v>608</v>
      </c>
      <c r="V91" s="27">
        <v>14877.23</v>
      </c>
      <c r="W91" s="27">
        <v>717.44</v>
      </c>
      <c r="X91" s="27">
        <v>1180</v>
      </c>
      <c r="Y91" s="27">
        <v>95</v>
      </c>
      <c r="Z91" s="138"/>
      <c r="AA91" s="138"/>
      <c r="AB91" s="138"/>
      <c r="AC91" s="138"/>
      <c r="AD91" s="139"/>
      <c r="AE91" s="139"/>
      <c r="AF91" s="288">
        <f>AF87</f>
        <v>5.8799999999999998E-2</v>
      </c>
      <c r="AG91" s="317">
        <v>163.80000000000001</v>
      </c>
      <c r="AH91" s="110"/>
      <c r="AI91" s="129" t="s">
        <v>536</v>
      </c>
      <c r="AJ91" s="103"/>
      <c r="AK91" s="12"/>
      <c r="AL91" s="12"/>
      <c r="AM91" s="12"/>
      <c r="AN91" s="12"/>
      <c r="AO91" s="12"/>
      <c r="AP91" s="12"/>
      <c r="AQ91" s="104"/>
      <c r="AR91" s="104"/>
      <c r="AS91" s="104"/>
      <c r="AT91" s="104"/>
      <c r="AU91" s="105"/>
      <c r="AV91" s="105"/>
      <c r="AW91" s="105"/>
      <c r="AX91" s="105"/>
      <c r="AY91" s="12"/>
      <c r="AZ91" s="284"/>
      <c r="BA91" s="12"/>
      <c r="BB91" s="12"/>
      <c r="BC91" s="12"/>
      <c r="BD91" s="12"/>
      <c r="BE91" s="12"/>
      <c r="BF91" s="12"/>
      <c r="BG91" s="104"/>
      <c r="BH91" s="104"/>
      <c r="BI91" s="104"/>
      <c r="BJ91" s="104"/>
      <c r="BK91" s="105"/>
      <c r="BL91" s="105"/>
      <c r="BM91" s="105"/>
      <c r="BN91" s="105"/>
      <c r="BO91" s="36"/>
      <c r="BP91" s="284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</row>
    <row r="92" spans="1:295" s="2" customFormat="1" ht="18.75">
      <c r="A92" s="122" t="s">
        <v>64</v>
      </c>
      <c r="B92" s="24"/>
      <c r="C92" s="103"/>
      <c r="D92" s="27"/>
      <c r="E92" s="27"/>
      <c r="F92" s="27"/>
      <c r="G92" s="27"/>
      <c r="H92" s="27"/>
      <c r="I92" s="27"/>
      <c r="J92" s="115"/>
      <c r="K92" s="115"/>
      <c r="L92" s="115"/>
      <c r="M92" s="115"/>
      <c r="N92" s="116"/>
      <c r="O92" s="116"/>
      <c r="P92" s="116"/>
      <c r="Q92" s="116"/>
      <c r="R92" s="27"/>
      <c r="S92" s="109"/>
      <c r="T92" s="27"/>
      <c r="U92" s="27"/>
      <c r="V92" s="27"/>
      <c r="W92" s="27"/>
      <c r="X92" s="27"/>
      <c r="Y92" s="27"/>
      <c r="Z92" s="138"/>
      <c r="AA92" s="138"/>
      <c r="AB92" s="138"/>
      <c r="AC92" s="138"/>
      <c r="AD92" s="139"/>
      <c r="AE92" s="139"/>
      <c r="AF92" s="139"/>
      <c r="AG92" s="139"/>
      <c r="AH92" s="27"/>
      <c r="AI92" s="118"/>
      <c r="AJ92" s="103"/>
      <c r="AK92" s="12"/>
      <c r="AL92" s="12"/>
      <c r="AM92" s="12"/>
      <c r="AN92" s="12"/>
      <c r="AO92" s="12"/>
      <c r="AP92" s="12"/>
      <c r="AQ92" s="104"/>
      <c r="AR92" s="104"/>
      <c r="AS92" s="104"/>
      <c r="AT92" s="104"/>
      <c r="AU92" s="105"/>
      <c r="AV92" s="105"/>
      <c r="AW92" s="105"/>
      <c r="AX92" s="105"/>
      <c r="AY92" s="12"/>
      <c r="AZ92" s="284"/>
      <c r="BA92" s="12"/>
      <c r="BB92" s="12"/>
      <c r="BC92" s="12"/>
      <c r="BD92" s="12"/>
      <c r="BE92" s="12"/>
      <c r="BF92" s="12"/>
      <c r="BG92" s="104"/>
      <c r="BH92" s="104"/>
      <c r="BI92" s="104"/>
      <c r="BJ92" s="104"/>
      <c r="BK92" s="105"/>
      <c r="BL92" s="105"/>
      <c r="BM92" s="105"/>
      <c r="BN92" s="105"/>
      <c r="BO92" s="36"/>
      <c r="BP92" s="284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</row>
    <row r="93" spans="1:295" s="167" customFormat="1">
      <c r="A93" s="173" t="s">
        <v>9</v>
      </c>
      <c r="B93" s="174" t="s">
        <v>162</v>
      </c>
      <c r="C93" s="162"/>
      <c r="D93" s="159">
        <v>12626.57</v>
      </c>
      <c r="E93" s="159">
        <v>138.51</v>
      </c>
      <c r="F93" s="159">
        <v>14899.35</v>
      </c>
      <c r="G93" s="159">
        <v>163.44</v>
      </c>
      <c r="H93" s="159">
        <v>1375</v>
      </c>
      <c r="I93" s="159">
        <v>57</v>
      </c>
      <c r="J93" s="163"/>
      <c r="K93" s="163"/>
      <c r="L93" s="163"/>
      <c r="M93" s="163"/>
      <c r="N93" s="128"/>
      <c r="O93" s="128"/>
      <c r="P93" s="119">
        <v>5.8799999999999998E-2</v>
      </c>
      <c r="Q93" s="120">
        <v>137.85</v>
      </c>
      <c r="R93" s="129" t="s">
        <v>534</v>
      </c>
      <c r="S93" s="129" t="s">
        <v>535</v>
      </c>
      <c r="T93" s="159">
        <v>20406.11</v>
      </c>
      <c r="U93" s="159">
        <v>16.510000000000002</v>
      </c>
      <c r="V93" s="159">
        <v>24079.21</v>
      </c>
      <c r="W93" s="159">
        <v>189.4</v>
      </c>
      <c r="X93" s="159">
        <v>1470</v>
      </c>
      <c r="Y93" s="159">
        <v>61</v>
      </c>
      <c r="Z93" s="138"/>
      <c r="AA93" s="138"/>
      <c r="AB93" s="138"/>
      <c r="AC93" s="138"/>
      <c r="AD93" s="139"/>
      <c r="AE93" s="139"/>
      <c r="AF93" s="288">
        <f>AF91</f>
        <v>5.8799999999999998E-2</v>
      </c>
      <c r="AG93" s="181">
        <v>147.44</v>
      </c>
      <c r="AH93" s="145" t="s">
        <v>534</v>
      </c>
      <c r="AI93" s="129" t="s">
        <v>535</v>
      </c>
      <c r="AJ93" s="162"/>
      <c r="AK93" s="160"/>
      <c r="AL93" s="160"/>
      <c r="AM93" s="160"/>
      <c r="AN93" s="160"/>
      <c r="AO93" s="160"/>
      <c r="AP93" s="160"/>
      <c r="AQ93" s="208"/>
      <c r="AR93" s="208"/>
      <c r="AS93" s="208"/>
      <c r="AT93" s="208"/>
      <c r="AU93" s="121"/>
      <c r="AV93" s="121"/>
      <c r="AW93" s="121"/>
      <c r="AX93" s="121"/>
      <c r="AY93" s="160"/>
      <c r="AZ93" s="213"/>
      <c r="BA93" s="160"/>
      <c r="BB93" s="160"/>
      <c r="BC93" s="160"/>
      <c r="BD93" s="160"/>
      <c r="BE93" s="160"/>
      <c r="BF93" s="160"/>
      <c r="BG93" s="208"/>
      <c r="BH93" s="208"/>
      <c r="BI93" s="208"/>
      <c r="BJ93" s="208"/>
      <c r="BK93" s="121"/>
      <c r="BL93" s="121"/>
      <c r="BM93" s="121"/>
      <c r="BN93" s="121"/>
      <c r="BO93" s="169"/>
      <c r="BP93" s="213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  <c r="EU93" s="166"/>
      <c r="EV93" s="166"/>
      <c r="EW93" s="166"/>
      <c r="EX93" s="166"/>
      <c r="EY93" s="166"/>
      <c r="EZ93" s="166"/>
      <c r="FA93" s="166"/>
      <c r="FB93" s="166"/>
      <c r="FC93" s="166"/>
      <c r="FD93" s="166"/>
      <c r="FE93" s="166"/>
      <c r="FF93" s="166"/>
      <c r="FG93" s="166"/>
      <c r="FH93" s="166"/>
      <c r="FI93" s="166"/>
      <c r="FJ93" s="166"/>
      <c r="FK93" s="166"/>
      <c r="FL93" s="166"/>
      <c r="FM93" s="166"/>
      <c r="FN93" s="166"/>
      <c r="FO93" s="166"/>
      <c r="FP93" s="166"/>
      <c r="FQ93" s="166"/>
      <c r="FR93" s="166"/>
      <c r="FS93" s="166"/>
      <c r="FT93" s="166"/>
      <c r="FU93" s="166"/>
      <c r="FV93" s="166"/>
      <c r="FW93" s="166"/>
      <c r="FX93" s="166"/>
      <c r="FY93" s="166"/>
      <c r="FZ93" s="166"/>
      <c r="GA93" s="166"/>
      <c r="GB93" s="166"/>
      <c r="GC93" s="166"/>
      <c r="GD93" s="166"/>
      <c r="GE93" s="166"/>
      <c r="GF93" s="166"/>
      <c r="GG93" s="166"/>
      <c r="GH93" s="166"/>
      <c r="GI93" s="166"/>
      <c r="GJ93" s="166"/>
      <c r="GK93" s="166"/>
      <c r="GL93" s="166"/>
      <c r="GM93" s="166"/>
      <c r="GN93" s="166"/>
      <c r="GO93" s="166"/>
      <c r="GP93" s="166"/>
      <c r="GQ93" s="166"/>
      <c r="GR93" s="166"/>
      <c r="GS93" s="166"/>
      <c r="GT93" s="166"/>
      <c r="GU93" s="166"/>
      <c r="GV93" s="166"/>
      <c r="GW93" s="166"/>
      <c r="GX93" s="166"/>
      <c r="GY93" s="166"/>
      <c r="GZ93" s="166"/>
      <c r="HA93" s="166"/>
      <c r="HB93" s="166"/>
      <c r="HC93" s="166"/>
      <c r="HD93" s="166"/>
      <c r="HE93" s="166"/>
      <c r="HF93" s="166"/>
      <c r="HG93" s="166"/>
      <c r="HH93" s="166"/>
      <c r="HI93" s="166"/>
      <c r="HJ93" s="166"/>
      <c r="HK93" s="166"/>
      <c r="HL93" s="166"/>
      <c r="HM93" s="166"/>
      <c r="HN93" s="166"/>
      <c r="HO93" s="166"/>
      <c r="HP93" s="166"/>
      <c r="HQ93" s="166"/>
      <c r="HR93" s="166"/>
      <c r="HS93" s="166"/>
      <c r="HT93" s="166"/>
      <c r="HU93" s="166"/>
      <c r="HV93" s="166"/>
      <c r="HW93" s="166"/>
      <c r="HX93" s="166"/>
      <c r="HY93" s="166"/>
      <c r="HZ93" s="166"/>
      <c r="IA93" s="166"/>
      <c r="IB93" s="166"/>
      <c r="IC93" s="166"/>
      <c r="ID93" s="166"/>
      <c r="IE93" s="166"/>
      <c r="IF93" s="166"/>
      <c r="IG93" s="166"/>
      <c r="IH93" s="166"/>
      <c r="II93" s="166"/>
      <c r="IJ93" s="166"/>
      <c r="IK93" s="166"/>
      <c r="IL93" s="166"/>
      <c r="IM93" s="166"/>
      <c r="IN93" s="166"/>
      <c r="IO93" s="166"/>
      <c r="IP93" s="166"/>
      <c r="IQ93" s="166"/>
      <c r="IR93" s="166"/>
      <c r="IS93" s="166"/>
      <c r="IT93" s="166"/>
      <c r="IU93" s="166"/>
      <c r="IV93" s="166"/>
      <c r="IW93" s="166"/>
      <c r="IX93" s="166"/>
      <c r="IY93" s="166"/>
      <c r="IZ93" s="166"/>
      <c r="JA93" s="166"/>
      <c r="JB93" s="166"/>
      <c r="JC93" s="166"/>
      <c r="JD93" s="166"/>
      <c r="JE93" s="166"/>
      <c r="JF93" s="166"/>
      <c r="JG93" s="166"/>
      <c r="JH93" s="166"/>
      <c r="JI93" s="166"/>
      <c r="JJ93" s="166"/>
      <c r="JK93" s="166"/>
      <c r="JL93" s="166"/>
      <c r="JM93" s="166"/>
      <c r="JN93" s="166"/>
      <c r="JO93" s="166"/>
      <c r="JP93" s="166"/>
      <c r="JQ93" s="166"/>
      <c r="JR93" s="166"/>
      <c r="JS93" s="166"/>
      <c r="JT93" s="166"/>
      <c r="JU93" s="166"/>
      <c r="JV93" s="166"/>
      <c r="JW93" s="166"/>
      <c r="JX93" s="166"/>
      <c r="JY93" s="166"/>
      <c r="JZ93" s="166"/>
      <c r="KA93" s="166"/>
      <c r="KB93" s="166"/>
      <c r="KC93" s="166"/>
      <c r="KD93" s="166"/>
      <c r="KE93" s="166"/>
      <c r="KF93" s="166"/>
      <c r="KG93" s="166"/>
      <c r="KH93" s="166"/>
      <c r="KI93" s="166"/>
    </row>
    <row r="94" spans="1:295" s="100" customFormat="1" ht="26.25">
      <c r="A94" s="280" t="s">
        <v>22</v>
      </c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2"/>
      <c r="AA94" s="282"/>
      <c r="AB94" s="282"/>
      <c r="AC94" s="282"/>
      <c r="AD94" s="282"/>
      <c r="AE94" s="282"/>
      <c r="AF94" s="282"/>
      <c r="AG94" s="282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3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99"/>
      <c r="HG94" s="99"/>
      <c r="HH94" s="99"/>
      <c r="HI94" s="99"/>
      <c r="HJ94" s="99"/>
      <c r="HK94" s="99"/>
      <c r="HL94" s="99"/>
      <c r="HM94" s="99"/>
      <c r="HN94" s="99"/>
      <c r="HO94" s="99"/>
      <c r="HP94" s="99"/>
      <c r="HQ94" s="99"/>
      <c r="HR94" s="99"/>
      <c r="HS94" s="99"/>
      <c r="HT94" s="99"/>
      <c r="HU94" s="99"/>
      <c r="HV94" s="99"/>
      <c r="HW94" s="99"/>
      <c r="HX94" s="99"/>
      <c r="HY94" s="99"/>
      <c r="HZ94" s="99"/>
      <c r="IA94" s="99"/>
      <c r="IB94" s="99"/>
      <c r="IC94" s="99"/>
      <c r="ID94" s="99"/>
      <c r="IE94" s="99"/>
      <c r="IF94" s="99"/>
      <c r="IG94" s="99"/>
      <c r="IH94" s="99"/>
      <c r="II94" s="99"/>
      <c r="IJ94" s="99"/>
      <c r="IK94" s="99"/>
      <c r="IL94" s="99"/>
      <c r="IM94" s="99"/>
      <c r="IN94" s="99"/>
      <c r="IO94" s="99"/>
      <c r="IP94" s="99"/>
      <c r="IQ94" s="99"/>
      <c r="IR94" s="99"/>
      <c r="IS94" s="99"/>
      <c r="IT94" s="99"/>
      <c r="IU94" s="99"/>
      <c r="IV94" s="99"/>
      <c r="IW94" s="99"/>
      <c r="IX94" s="99"/>
      <c r="IY94" s="99"/>
      <c r="IZ94" s="99"/>
      <c r="JA94" s="99"/>
      <c r="JB94" s="99"/>
      <c r="JC94" s="99"/>
      <c r="JD94" s="99"/>
      <c r="JE94" s="99"/>
      <c r="JF94" s="99"/>
      <c r="JG94" s="99"/>
      <c r="JH94" s="99"/>
      <c r="JI94" s="99"/>
      <c r="JJ94" s="99"/>
      <c r="JK94" s="99"/>
      <c r="JL94" s="99"/>
      <c r="JM94" s="99"/>
      <c r="JN94" s="99"/>
      <c r="JO94" s="99"/>
      <c r="JP94" s="99"/>
      <c r="JQ94" s="99"/>
      <c r="JR94" s="99"/>
      <c r="JS94" s="99"/>
      <c r="JT94" s="99"/>
      <c r="JU94" s="99"/>
      <c r="JV94" s="99"/>
      <c r="JW94" s="99"/>
      <c r="JX94" s="99"/>
      <c r="JY94" s="99"/>
      <c r="JZ94" s="99"/>
      <c r="KA94" s="99"/>
      <c r="KB94" s="99"/>
      <c r="KC94" s="99"/>
      <c r="KD94" s="99"/>
      <c r="KE94" s="99"/>
      <c r="KF94" s="99"/>
      <c r="KG94" s="99"/>
      <c r="KH94" s="99"/>
      <c r="KI94" s="99"/>
    </row>
    <row r="95" spans="1:295" ht="18.75">
      <c r="A95" s="101" t="s">
        <v>66</v>
      </c>
      <c r="B95" s="24"/>
      <c r="C95" s="103"/>
      <c r="D95" s="12"/>
      <c r="E95" s="12"/>
      <c r="F95" s="12"/>
      <c r="G95" s="12"/>
      <c r="H95" s="12"/>
      <c r="I95" s="12"/>
      <c r="J95" s="104"/>
      <c r="K95" s="104"/>
      <c r="L95" s="104"/>
      <c r="M95" s="104"/>
      <c r="N95" s="105"/>
      <c r="O95" s="105"/>
      <c r="P95" s="105"/>
      <c r="Q95" s="105"/>
      <c r="R95" s="12"/>
      <c r="S95" s="25"/>
      <c r="T95" s="12"/>
      <c r="U95" s="12"/>
      <c r="V95" s="12"/>
      <c r="W95" s="12"/>
      <c r="X95" s="12"/>
      <c r="Y95" s="12"/>
      <c r="Z95" s="204"/>
      <c r="AA95" s="204"/>
      <c r="AB95" s="204"/>
      <c r="AC95" s="204"/>
      <c r="AD95" s="205"/>
      <c r="AE95" s="205"/>
      <c r="AF95" s="205"/>
      <c r="AG95" s="205"/>
      <c r="AH95" s="12"/>
      <c r="AI95" s="106"/>
      <c r="AJ95" s="103"/>
      <c r="AK95" s="12"/>
      <c r="AL95" s="12"/>
      <c r="AM95" s="12"/>
      <c r="AN95" s="12"/>
      <c r="AO95" s="12"/>
      <c r="AP95" s="12"/>
      <c r="AQ95" s="104"/>
      <c r="AR95" s="104"/>
      <c r="AS95" s="104"/>
      <c r="AT95" s="104"/>
      <c r="AU95" s="105"/>
      <c r="AV95" s="105"/>
      <c r="AW95" s="105"/>
      <c r="AX95" s="105"/>
      <c r="AY95" s="12"/>
      <c r="AZ95" s="284"/>
      <c r="BA95" s="12"/>
      <c r="BB95" s="12"/>
      <c r="BC95" s="12"/>
      <c r="BD95" s="12"/>
      <c r="BE95" s="12"/>
      <c r="BF95" s="12"/>
      <c r="BG95" s="104"/>
      <c r="BH95" s="104"/>
      <c r="BI95" s="104"/>
      <c r="BJ95" s="104"/>
      <c r="BK95" s="105"/>
      <c r="BL95" s="105"/>
      <c r="BM95" s="105"/>
      <c r="BN95" s="105"/>
      <c r="BO95" s="19"/>
      <c r="BP95" s="285"/>
    </row>
    <row r="96" spans="1:295" s="2" customFormat="1">
      <c r="A96" s="16" t="s">
        <v>9</v>
      </c>
      <c r="B96" s="66" t="s">
        <v>150</v>
      </c>
      <c r="C96" s="103"/>
      <c r="D96" s="159">
        <v>16549.560000000001</v>
      </c>
      <c r="E96" s="159">
        <v>125.98</v>
      </c>
      <c r="F96" s="159">
        <f>ROUND(D96*1.18,2)</f>
        <v>19528.48</v>
      </c>
      <c r="G96" s="159">
        <f>ROUND(E96*1.18,2)</f>
        <v>148.66</v>
      </c>
      <c r="H96" s="159">
        <v>2716</v>
      </c>
      <c r="I96" s="159">
        <v>97</v>
      </c>
      <c r="J96" s="115"/>
      <c r="K96" s="115"/>
      <c r="L96" s="115"/>
      <c r="M96" s="115"/>
      <c r="N96" s="116"/>
      <c r="O96" s="116"/>
      <c r="P96" s="116"/>
      <c r="Q96" s="116"/>
      <c r="R96" s="110"/>
      <c r="S96" s="145" t="s">
        <v>537</v>
      </c>
      <c r="T96" s="159">
        <v>16925.13</v>
      </c>
      <c r="U96" s="159">
        <v>128.1</v>
      </c>
      <c r="V96" s="159">
        <f>ROUND(T96*1.18,2)</f>
        <v>19971.650000000001</v>
      </c>
      <c r="W96" s="159">
        <f>ROUND(U96*1.18,2)</f>
        <v>151.16</v>
      </c>
      <c r="X96" s="159">
        <v>2840</v>
      </c>
      <c r="Y96" s="159">
        <v>97</v>
      </c>
      <c r="Z96" s="138"/>
      <c r="AA96" s="138"/>
      <c r="AB96" s="138"/>
      <c r="AC96" s="138"/>
      <c r="AD96" s="139"/>
      <c r="AE96" s="139"/>
      <c r="AF96" s="139"/>
      <c r="AG96" s="139"/>
      <c r="AH96" s="110"/>
      <c r="AI96" s="170" t="s">
        <v>537</v>
      </c>
      <c r="AJ96" s="103"/>
      <c r="AK96" s="12"/>
      <c r="AL96" s="12"/>
      <c r="AM96" s="12"/>
      <c r="AN96" s="12"/>
      <c r="AO96" s="12"/>
      <c r="AP96" s="12"/>
      <c r="AQ96" s="104"/>
      <c r="AR96" s="104"/>
      <c r="AS96" s="104"/>
      <c r="AT96" s="104"/>
      <c r="AU96" s="105"/>
      <c r="AV96" s="105"/>
      <c r="AW96" s="105"/>
      <c r="AX96" s="105"/>
      <c r="AY96" s="12"/>
      <c r="AZ96" s="284"/>
      <c r="BA96" s="12"/>
      <c r="BB96" s="12"/>
      <c r="BC96" s="12"/>
      <c r="BD96" s="12"/>
      <c r="BE96" s="12"/>
      <c r="BF96" s="12"/>
      <c r="BG96" s="104"/>
      <c r="BH96" s="104"/>
      <c r="BI96" s="104"/>
      <c r="BJ96" s="104"/>
      <c r="BK96" s="105"/>
      <c r="BL96" s="105"/>
      <c r="BM96" s="105"/>
      <c r="BN96" s="105"/>
      <c r="BO96" s="36"/>
      <c r="BP96" s="284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</row>
    <row r="97" spans="1:295" s="2" customFormat="1" ht="18.75">
      <c r="A97" s="122" t="s">
        <v>67</v>
      </c>
      <c r="B97" s="24"/>
      <c r="C97" s="103"/>
      <c r="D97" s="27"/>
      <c r="E97" s="27"/>
      <c r="F97" s="27"/>
      <c r="G97" s="27"/>
      <c r="H97" s="27"/>
      <c r="I97" s="27"/>
      <c r="J97" s="115"/>
      <c r="K97" s="115"/>
      <c r="L97" s="115"/>
      <c r="M97" s="115"/>
      <c r="N97" s="116"/>
      <c r="O97" s="116"/>
      <c r="P97" s="116"/>
      <c r="Q97" s="116"/>
      <c r="R97" s="36"/>
      <c r="S97" s="145"/>
      <c r="T97" s="27"/>
      <c r="U97" s="27"/>
      <c r="V97" s="27"/>
      <c r="W97" s="27"/>
      <c r="X97" s="27"/>
      <c r="Y97" s="27"/>
      <c r="Z97" s="138"/>
      <c r="AA97" s="138"/>
      <c r="AB97" s="138"/>
      <c r="AC97" s="138"/>
      <c r="AD97" s="139"/>
      <c r="AE97" s="139"/>
      <c r="AF97" s="139"/>
      <c r="AG97" s="139"/>
      <c r="AH97" s="36"/>
      <c r="AI97" s="170"/>
      <c r="AJ97" s="103"/>
      <c r="AK97" s="12"/>
      <c r="AL97" s="12"/>
      <c r="AM97" s="12"/>
      <c r="AN97" s="12"/>
      <c r="AO97" s="12"/>
      <c r="AP97" s="12"/>
      <c r="AQ97" s="104"/>
      <c r="AR97" s="104"/>
      <c r="AS97" s="104"/>
      <c r="AT97" s="104"/>
      <c r="AU97" s="105"/>
      <c r="AV97" s="105"/>
      <c r="AW97" s="105"/>
      <c r="AX97" s="105"/>
      <c r="AY97" s="12"/>
      <c r="AZ97" s="284"/>
      <c r="BA97" s="12"/>
      <c r="BB97" s="12"/>
      <c r="BC97" s="12"/>
      <c r="BD97" s="12"/>
      <c r="BE97" s="12"/>
      <c r="BF97" s="12"/>
      <c r="BG97" s="104"/>
      <c r="BH97" s="104"/>
      <c r="BI97" s="104"/>
      <c r="BJ97" s="104"/>
      <c r="BK97" s="105"/>
      <c r="BL97" s="105"/>
      <c r="BM97" s="105"/>
      <c r="BN97" s="105"/>
      <c r="BO97" s="36"/>
      <c r="BP97" s="284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</row>
    <row r="98" spans="1:295" s="2" customFormat="1">
      <c r="A98" s="25" t="s">
        <v>9</v>
      </c>
      <c r="B98" s="66" t="s">
        <v>150</v>
      </c>
      <c r="C98" s="103"/>
      <c r="D98" s="159">
        <v>16549.560000000001</v>
      </c>
      <c r="E98" s="159">
        <v>132.76</v>
      </c>
      <c r="F98" s="159">
        <f>ROUND(D98*1.18,2)</f>
        <v>19528.48</v>
      </c>
      <c r="G98" s="159">
        <f>ROUND(E98*1.18,2)</f>
        <v>156.66</v>
      </c>
      <c r="H98" s="159">
        <v>2575</v>
      </c>
      <c r="I98" s="159">
        <v>95</v>
      </c>
      <c r="J98" s="115"/>
      <c r="K98" s="115"/>
      <c r="L98" s="115"/>
      <c r="M98" s="115"/>
      <c r="N98" s="116"/>
      <c r="O98" s="116"/>
      <c r="P98" s="116"/>
      <c r="Q98" s="116"/>
      <c r="R98" s="110"/>
      <c r="S98" s="145" t="s">
        <v>537</v>
      </c>
      <c r="T98" s="159">
        <v>16925.13</v>
      </c>
      <c r="U98" s="159">
        <v>133.44999999999999</v>
      </c>
      <c r="V98" s="159">
        <f>ROUND(T98*1.18,2)</f>
        <v>19971.650000000001</v>
      </c>
      <c r="W98" s="159">
        <f>ROUND(U98*1.18,2)</f>
        <v>157.47</v>
      </c>
      <c r="X98" s="159">
        <v>2680</v>
      </c>
      <c r="Y98" s="159">
        <v>96</v>
      </c>
      <c r="Z98" s="138"/>
      <c r="AA98" s="138"/>
      <c r="AB98" s="138"/>
      <c r="AC98" s="138"/>
      <c r="AD98" s="139"/>
      <c r="AE98" s="139"/>
      <c r="AF98" s="139"/>
      <c r="AG98" s="139"/>
      <c r="AH98" s="110"/>
      <c r="AI98" s="145" t="s">
        <v>537</v>
      </c>
      <c r="AJ98" s="103"/>
      <c r="AK98" s="12"/>
      <c r="AL98" s="12"/>
      <c r="AM98" s="12"/>
      <c r="AN98" s="12"/>
      <c r="AO98" s="12"/>
      <c r="AP98" s="12"/>
      <c r="AQ98" s="104"/>
      <c r="AR98" s="104"/>
      <c r="AS98" s="104"/>
      <c r="AT98" s="104"/>
      <c r="AU98" s="105"/>
      <c r="AV98" s="105"/>
      <c r="AW98" s="105"/>
      <c r="AX98" s="105"/>
      <c r="AY98" s="12"/>
      <c r="AZ98" s="284"/>
      <c r="BA98" s="12"/>
      <c r="BB98" s="12"/>
      <c r="BC98" s="12"/>
      <c r="BD98" s="12"/>
      <c r="BE98" s="12"/>
      <c r="BF98" s="12"/>
      <c r="BG98" s="104"/>
      <c r="BH98" s="104"/>
      <c r="BI98" s="104"/>
      <c r="BJ98" s="104"/>
      <c r="BK98" s="105"/>
      <c r="BL98" s="105"/>
      <c r="BM98" s="105"/>
      <c r="BN98" s="105"/>
      <c r="BO98" s="36"/>
      <c r="BP98" s="284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  <c r="KI98" s="53"/>
    </row>
    <row r="99" spans="1:295" s="2" customFormat="1" ht="18.75">
      <c r="A99" s="122" t="s">
        <v>68</v>
      </c>
      <c r="B99" s="24"/>
      <c r="C99" s="103"/>
      <c r="D99" s="27"/>
      <c r="E99" s="27"/>
      <c r="F99" s="27"/>
      <c r="G99" s="27"/>
      <c r="H99" s="27"/>
      <c r="I99" s="27"/>
      <c r="J99" s="115"/>
      <c r="K99" s="115"/>
      <c r="L99" s="115"/>
      <c r="M99" s="115"/>
      <c r="N99" s="116"/>
      <c r="O99" s="116"/>
      <c r="P99" s="116"/>
      <c r="Q99" s="116"/>
      <c r="R99" s="36"/>
      <c r="S99" s="145"/>
      <c r="T99" s="27"/>
      <c r="U99" s="27"/>
      <c r="V99" s="27"/>
      <c r="W99" s="27"/>
      <c r="X99" s="27"/>
      <c r="Y99" s="27"/>
      <c r="Z99" s="138"/>
      <c r="AA99" s="138"/>
      <c r="AB99" s="138"/>
      <c r="AC99" s="138"/>
      <c r="AD99" s="139"/>
      <c r="AE99" s="139"/>
      <c r="AF99" s="139"/>
      <c r="AG99" s="139"/>
      <c r="AH99" s="36"/>
      <c r="AI99" s="170"/>
      <c r="AJ99" s="103"/>
      <c r="AK99" s="12"/>
      <c r="AL99" s="12"/>
      <c r="AM99" s="12"/>
      <c r="AN99" s="12"/>
      <c r="AO99" s="12"/>
      <c r="AP99" s="12"/>
      <c r="AQ99" s="104"/>
      <c r="AR99" s="104"/>
      <c r="AS99" s="104"/>
      <c r="AT99" s="104"/>
      <c r="AU99" s="105"/>
      <c r="AV99" s="105"/>
      <c r="AW99" s="105"/>
      <c r="AX99" s="105"/>
      <c r="AY99" s="12"/>
      <c r="AZ99" s="284"/>
      <c r="BA99" s="12"/>
      <c r="BB99" s="12"/>
      <c r="BC99" s="12"/>
      <c r="BD99" s="12"/>
      <c r="BE99" s="12"/>
      <c r="BF99" s="12"/>
      <c r="BG99" s="104"/>
      <c r="BH99" s="104"/>
      <c r="BI99" s="104"/>
      <c r="BJ99" s="104"/>
      <c r="BK99" s="105"/>
      <c r="BL99" s="105"/>
      <c r="BM99" s="105"/>
      <c r="BN99" s="105"/>
      <c r="BO99" s="36"/>
      <c r="BP99" s="284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</row>
    <row r="100" spans="1:295" s="2" customFormat="1">
      <c r="A100" s="25" t="s">
        <v>9</v>
      </c>
      <c r="B100" s="66" t="s">
        <v>150</v>
      </c>
      <c r="C100" s="103"/>
      <c r="D100" s="159">
        <v>16549.560000000001</v>
      </c>
      <c r="E100" s="159">
        <v>132.76</v>
      </c>
      <c r="F100" s="159">
        <f>ROUND(D100*1.18,2)</f>
        <v>19528.48</v>
      </c>
      <c r="G100" s="159">
        <f>ROUND(E100*1.18,2)</f>
        <v>156.66</v>
      </c>
      <c r="H100" s="159">
        <v>2575</v>
      </c>
      <c r="I100" s="159">
        <v>95</v>
      </c>
      <c r="J100" s="115"/>
      <c r="K100" s="115"/>
      <c r="L100" s="115"/>
      <c r="M100" s="115"/>
      <c r="N100" s="116"/>
      <c r="O100" s="116"/>
      <c r="P100" s="116"/>
      <c r="Q100" s="116"/>
      <c r="R100" s="110"/>
      <c r="S100" s="145" t="s">
        <v>537</v>
      </c>
      <c r="T100" s="145">
        <f t="shared" ref="T100:Y100" si="11">T98</f>
        <v>16925.13</v>
      </c>
      <c r="U100" s="145">
        <f t="shared" si="11"/>
        <v>133.44999999999999</v>
      </c>
      <c r="V100" s="145">
        <f t="shared" si="11"/>
        <v>19971.650000000001</v>
      </c>
      <c r="W100" s="145">
        <f t="shared" si="11"/>
        <v>157.47</v>
      </c>
      <c r="X100" s="145">
        <f t="shared" si="11"/>
        <v>2680</v>
      </c>
      <c r="Y100" s="145">
        <f t="shared" si="11"/>
        <v>96</v>
      </c>
      <c r="Z100" s="140"/>
      <c r="AA100" s="140"/>
      <c r="AB100" s="140"/>
      <c r="AC100" s="140"/>
      <c r="AD100" s="141"/>
      <c r="AE100" s="141"/>
      <c r="AF100" s="141"/>
      <c r="AG100" s="141"/>
      <c r="AH100" s="145"/>
      <c r="AI100" s="145" t="s">
        <v>537</v>
      </c>
      <c r="AJ100" s="103"/>
      <c r="AK100" s="12"/>
      <c r="AL100" s="12"/>
      <c r="AM100" s="12"/>
      <c r="AN100" s="12"/>
      <c r="AO100" s="12"/>
      <c r="AP100" s="12"/>
      <c r="AQ100" s="104"/>
      <c r="AR100" s="104"/>
      <c r="AS100" s="104"/>
      <c r="AT100" s="104"/>
      <c r="AU100" s="105"/>
      <c r="AV100" s="105"/>
      <c r="AW100" s="105"/>
      <c r="AX100" s="105"/>
      <c r="AY100" s="12"/>
      <c r="AZ100" s="284"/>
      <c r="BA100" s="12"/>
      <c r="BB100" s="12"/>
      <c r="BC100" s="12"/>
      <c r="BD100" s="12"/>
      <c r="BE100" s="12"/>
      <c r="BF100" s="12"/>
      <c r="BG100" s="104"/>
      <c r="BH100" s="104"/>
      <c r="BI100" s="104"/>
      <c r="BJ100" s="104"/>
      <c r="BK100" s="105"/>
      <c r="BL100" s="105"/>
      <c r="BM100" s="105"/>
      <c r="BN100" s="105"/>
      <c r="BO100" s="36"/>
      <c r="BP100" s="284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</row>
    <row r="101" spans="1:295" s="2" customFormat="1" ht="18.75">
      <c r="A101" s="122" t="s">
        <v>69</v>
      </c>
      <c r="B101" s="24"/>
      <c r="C101" s="103"/>
      <c r="D101" s="27"/>
      <c r="E101" s="27"/>
      <c r="F101" s="27"/>
      <c r="G101" s="27"/>
      <c r="H101" s="27"/>
      <c r="I101" s="27"/>
      <c r="J101" s="115"/>
      <c r="K101" s="115"/>
      <c r="L101" s="115"/>
      <c r="M101" s="115"/>
      <c r="N101" s="116"/>
      <c r="O101" s="116"/>
      <c r="P101" s="116"/>
      <c r="Q101" s="116"/>
      <c r="R101" s="36"/>
      <c r="S101" s="145"/>
      <c r="T101" s="27"/>
      <c r="U101" s="27"/>
      <c r="V101" s="27"/>
      <c r="W101" s="27"/>
      <c r="X101" s="27"/>
      <c r="Y101" s="27"/>
      <c r="Z101" s="138"/>
      <c r="AA101" s="138"/>
      <c r="AB101" s="138"/>
      <c r="AC101" s="138"/>
      <c r="AD101" s="139"/>
      <c r="AE101" s="139"/>
      <c r="AF101" s="139"/>
      <c r="AG101" s="139"/>
      <c r="AH101" s="36"/>
      <c r="AI101" s="170"/>
      <c r="AJ101" s="103"/>
      <c r="AK101" s="12"/>
      <c r="AL101" s="12"/>
      <c r="AM101" s="12"/>
      <c r="AN101" s="12"/>
      <c r="AO101" s="12"/>
      <c r="AP101" s="12"/>
      <c r="AQ101" s="104"/>
      <c r="AR101" s="104"/>
      <c r="AS101" s="104"/>
      <c r="AT101" s="104"/>
      <c r="AU101" s="105"/>
      <c r="AV101" s="105"/>
      <c r="AW101" s="105"/>
      <c r="AX101" s="105"/>
      <c r="AY101" s="12"/>
      <c r="AZ101" s="284"/>
      <c r="BA101" s="12"/>
      <c r="BB101" s="12"/>
      <c r="BC101" s="12"/>
      <c r="BD101" s="12"/>
      <c r="BE101" s="12"/>
      <c r="BF101" s="12"/>
      <c r="BG101" s="104"/>
      <c r="BH101" s="104"/>
      <c r="BI101" s="104"/>
      <c r="BJ101" s="104"/>
      <c r="BK101" s="105"/>
      <c r="BL101" s="105"/>
      <c r="BM101" s="105"/>
      <c r="BN101" s="105"/>
      <c r="BO101" s="36"/>
      <c r="BP101" s="284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</row>
    <row r="102" spans="1:295" s="2" customFormat="1">
      <c r="A102" s="25" t="s">
        <v>9</v>
      </c>
      <c r="B102" s="66" t="s">
        <v>150</v>
      </c>
      <c r="C102" s="103"/>
      <c r="D102" s="159">
        <f>D96</f>
        <v>16549.560000000001</v>
      </c>
      <c r="E102" s="159">
        <f t="shared" ref="E102:I102" si="12">E96</f>
        <v>125.98</v>
      </c>
      <c r="F102" s="159">
        <f t="shared" si="12"/>
        <v>19528.48</v>
      </c>
      <c r="G102" s="159">
        <f t="shared" si="12"/>
        <v>148.66</v>
      </c>
      <c r="H102" s="159">
        <f t="shared" si="12"/>
        <v>2716</v>
      </c>
      <c r="I102" s="159">
        <f t="shared" si="12"/>
        <v>97</v>
      </c>
      <c r="J102" s="115"/>
      <c r="K102" s="115"/>
      <c r="L102" s="115"/>
      <c r="M102" s="115"/>
      <c r="N102" s="116"/>
      <c r="O102" s="116"/>
      <c r="P102" s="116"/>
      <c r="Q102" s="116"/>
      <c r="R102" s="110"/>
      <c r="S102" s="145" t="s">
        <v>537</v>
      </c>
      <c r="T102" s="159">
        <f>T96</f>
        <v>16925.13</v>
      </c>
      <c r="U102" s="159">
        <f t="shared" ref="U102:Y102" si="13">U96</f>
        <v>128.1</v>
      </c>
      <c r="V102" s="159">
        <f t="shared" si="13"/>
        <v>19971.650000000001</v>
      </c>
      <c r="W102" s="159">
        <f t="shared" si="13"/>
        <v>151.16</v>
      </c>
      <c r="X102" s="159">
        <f t="shared" si="13"/>
        <v>2840</v>
      </c>
      <c r="Y102" s="159">
        <f t="shared" si="13"/>
        <v>97</v>
      </c>
      <c r="Z102" s="138"/>
      <c r="AA102" s="138"/>
      <c r="AB102" s="138"/>
      <c r="AC102" s="138"/>
      <c r="AD102" s="139"/>
      <c r="AE102" s="139"/>
      <c r="AF102" s="139"/>
      <c r="AG102" s="139"/>
      <c r="AH102" s="110"/>
      <c r="AI102" s="170" t="s">
        <v>537</v>
      </c>
      <c r="AJ102" s="103"/>
      <c r="AK102" s="12"/>
      <c r="AL102" s="12"/>
      <c r="AM102" s="12"/>
      <c r="AN102" s="12"/>
      <c r="AO102" s="12"/>
      <c r="AP102" s="12"/>
      <c r="AQ102" s="104"/>
      <c r="AR102" s="104"/>
      <c r="AS102" s="104"/>
      <c r="AT102" s="104"/>
      <c r="AU102" s="105"/>
      <c r="AV102" s="105"/>
      <c r="AW102" s="105"/>
      <c r="AX102" s="105"/>
      <c r="AY102" s="12"/>
      <c r="AZ102" s="284"/>
      <c r="BA102" s="12"/>
      <c r="BB102" s="12"/>
      <c r="BC102" s="12"/>
      <c r="BD102" s="12"/>
      <c r="BE102" s="12"/>
      <c r="BF102" s="12"/>
      <c r="BG102" s="104"/>
      <c r="BH102" s="104"/>
      <c r="BI102" s="104"/>
      <c r="BJ102" s="104"/>
      <c r="BK102" s="105"/>
      <c r="BL102" s="105"/>
      <c r="BM102" s="105"/>
      <c r="BN102" s="105"/>
      <c r="BO102" s="36"/>
      <c r="BP102" s="284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</row>
    <row r="103" spans="1:295" s="100" customFormat="1" ht="26.25">
      <c r="A103" s="280" t="s">
        <v>12</v>
      </c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2"/>
      <c r="AA103" s="282"/>
      <c r="AB103" s="282"/>
      <c r="AC103" s="282"/>
      <c r="AD103" s="282"/>
      <c r="AE103" s="282"/>
      <c r="AF103" s="282"/>
      <c r="AG103" s="282"/>
      <c r="AH103" s="281"/>
      <c r="AI103" s="281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3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99"/>
      <c r="FF103" s="99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  <c r="HA103" s="99"/>
      <c r="HB103" s="99"/>
      <c r="HC103" s="99"/>
      <c r="HD103" s="99"/>
      <c r="HE103" s="99"/>
      <c r="HF103" s="99"/>
      <c r="HG103" s="99"/>
      <c r="HH103" s="99"/>
      <c r="HI103" s="99"/>
      <c r="HJ103" s="99"/>
      <c r="HK103" s="99"/>
      <c r="HL103" s="99"/>
      <c r="HM103" s="99"/>
      <c r="HN103" s="99"/>
      <c r="HO103" s="99"/>
      <c r="HP103" s="99"/>
      <c r="HQ103" s="99"/>
      <c r="HR103" s="99"/>
      <c r="HS103" s="99"/>
      <c r="HT103" s="99"/>
      <c r="HU103" s="99"/>
      <c r="HV103" s="99"/>
      <c r="HW103" s="99"/>
      <c r="HX103" s="99"/>
      <c r="HY103" s="99"/>
      <c r="HZ103" s="99"/>
      <c r="IA103" s="99"/>
      <c r="IB103" s="99"/>
      <c r="IC103" s="99"/>
      <c r="ID103" s="99"/>
      <c r="IE103" s="99"/>
      <c r="IF103" s="99"/>
      <c r="IG103" s="99"/>
      <c r="IH103" s="99"/>
      <c r="II103" s="99"/>
      <c r="IJ103" s="99"/>
      <c r="IK103" s="99"/>
      <c r="IL103" s="99"/>
      <c r="IM103" s="99"/>
      <c r="IN103" s="99"/>
      <c r="IO103" s="99"/>
      <c r="IP103" s="99"/>
      <c r="IQ103" s="99"/>
      <c r="IR103" s="99"/>
      <c r="IS103" s="99"/>
      <c r="IT103" s="99"/>
      <c r="IU103" s="99"/>
      <c r="IV103" s="99"/>
      <c r="IW103" s="99"/>
      <c r="IX103" s="99"/>
      <c r="IY103" s="99"/>
      <c r="IZ103" s="99"/>
      <c r="JA103" s="99"/>
      <c r="JB103" s="99"/>
      <c r="JC103" s="99"/>
      <c r="JD103" s="99"/>
      <c r="JE103" s="99"/>
      <c r="JF103" s="99"/>
      <c r="JG103" s="99"/>
      <c r="JH103" s="99"/>
      <c r="JI103" s="99"/>
      <c r="JJ103" s="99"/>
      <c r="JK103" s="99"/>
      <c r="JL103" s="99"/>
      <c r="JM103" s="99"/>
      <c r="JN103" s="99"/>
      <c r="JO103" s="99"/>
      <c r="JP103" s="99"/>
      <c r="JQ103" s="99"/>
      <c r="JR103" s="99"/>
      <c r="JS103" s="99"/>
      <c r="JT103" s="99"/>
      <c r="JU103" s="99"/>
      <c r="JV103" s="99"/>
      <c r="JW103" s="99"/>
      <c r="JX103" s="99"/>
      <c r="JY103" s="99"/>
      <c r="JZ103" s="99"/>
      <c r="KA103" s="99"/>
      <c r="KB103" s="99"/>
      <c r="KC103" s="99"/>
      <c r="KD103" s="99"/>
      <c r="KE103" s="99"/>
      <c r="KF103" s="99"/>
      <c r="KG103" s="99"/>
      <c r="KH103" s="99"/>
      <c r="KI103" s="99"/>
    </row>
    <row r="104" spans="1:295" s="2" customFormat="1">
      <c r="A104" s="16" t="s">
        <v>9</v>
      </c>
      <c r="B104" s="37" t="s">
        <v>159</v>
      </c>
      <c r="C104" s="103"/>
      <c r="D104" s="126"/>
      <c r="E104" s="126"/>
      <c r="F104" s="126"/>
      <c r="G104" s="126"/>
      <c r="H104" s="126"/>
      <c r="I104" s="126"/>
      <c r="J104" s="237"/>
      <c r="K104" s="237"/>
      <c r="L104" s="237"/>
      <c r="M104" s="237"/>
      <c r="N104" s="238"/>
      <c r="O104" s="238"/>
      <c r="P104" s="238"/>
      <c r="Q104" s="238"/>
      <c r="R104" s="126"/>
      <c r="S104" s="323"/>
      <c r="T104" s="126"/>
      <c r="U104" s="126"/>
      <c r="V104" s="126"/>
      <c r="W104" s="126"/>
      <c r="X104" s="126"/>
      <c r="Y104" s="126"/>
      <c r="Z104" s="324"/>
      <c r="AA104" s="324"/>
      <c r="AB104" s="324"/>
      <c r="AC104" s="324"/>
      <c r="AD104" s="325"/>
      <c r="AE104" s="325"/>
      <c r="AF104" s="325"/>
      <c r="AG104" s="325"/>
      <c r="AH104" s="126"/>
      <c r="AI104" s="130"/>
      <c r="AJ104" s="103"/>
      <c r="AK104" s="27">
        <v>5172.0600000000004</v>
      </c>
      <c r="AL104" s="27">
        <v>42.97</v>
      </c>
      <c r="AM104" s="27">
        <v>6103.03</v>
      </c>
      <c r="AN104" s="27">
        <v>50.7</v>
      </c>
      <c r="AO104" s="27">
        <v>4440</v>
      </c>
      <c r="AP104" s="27">
        <v>50.7</v>
      </c>
      <c r="AQ104" s="237"/>
      <c r="AR104" s="237"/>
      <c r="AS104" s="237"/>
      <c r="AT104" s="237"/>
      <c r="AU104" s="312">
        <v>7.1300000000000002E-2</v>
      </c>
      <c r="AV104" s="116">
        <v>367.27</v>
      </c>
      <c r="AW104" s="312">
        <v>6.5799999999999997E-2</v>
      </c>
      <c r="AX104" s="116">
        <v>342.85</v>
      </c>
      <c r="AY104" s="27" t="s">
        <v>538</v>
      </c>
      <c r="AZ104" s="310"/>
      <c r="BA104" s="27">
        <v>5172.0600000000004</v>
      </c>
      <c r="BB104" s="27">
        <v>40.159999999999997</v>
      </c>
      <c r="BC104" s="27">
        <v>6103.03</v>
      </c>
      <c r="BD104" s="27">
        <v>47.39</v>
      </c>
      <c r="BE104" s="27">
        <v>4370</v>
      </c>
      <c r="BF104" s="27">
        <v>50.7</v>
      </c>
      <c r="BG104" s="237"/>
      <c r="BH104" s="237"/>
      <c r="BI104" s="237"/>
      <c r="BJ104" s="237"/>
      <c r="BK104" s="312">
        <v>7.1300000000000002E-2</v>
      </c>
      <c r="BL104" s="116">
        <v>362.28</v>
      </c>
      <c r="BM104" s="312">
        <v>6.5799999999999997E-2</v>
      </c>
      <c r="BN104" s="116">
        <v>338.25</v>
      </c>
      <c r="BO104" s="27" t="s">
        <v>538</v>
      </c>
      <c r="BP104" s="284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</row>
    <row r="105" spans="1:295" s="2" customFormat="1" ht="15.75">
      <c r="A105" s="16"/>
      <c r="B105" s="239" t="s">
        <v>366</v>
      </c>
      <c r="C105" s="103"/>
      <c r="D105" s="27">
        <v>3116.32</v>
      </c>
      <c r="E105" s="27">
        <v>94.98</v>
      </c>
      <c r="F105" s="27">
        <v>3677.26</v>
      </c>
      <c r="G105" s="27">
        <v>112.08</v>
      </c>
      <c r="H105" s="27">
        <v>3353.62</v>
      </c>
      <c r="I105" s="27">
        <v>112.08</v>
      </c>
      <c r="J105" s="115"/>
      <c r="K105" s="115"/>
      <c r="L105" s="115"/>
      <c r="M105" s="115"/>
      <c r="N105" s="288">
        <v>8.3699999999999997E-2</v>
      </c>
      <c r="O105" s="139">
        <v>392.78</v>
      </c>
      <c r="P105" s="116"/>
      <c r="Q105" s="116"/>
      <c r="R105" s="110" t="s">
        <v>538</v>
      </c>
      <c r="S105" s="168"/>
      <c r="T105" s="27">
        <v>3116.32</v>
      </c>
      <c r="U105" s="27">
        <v>94.98</v>
      </c>
      <c r="V105" s="27">
        <v>3677.26</v>
      </c>
      <c r="W105" s="27">
        <v>112.08</v>
      </c>
      <c r="X105" s="27">
        <v>3353.62</v>
      </c>
      <c r="Y105" s="27">
        <v>112.08</v>
      </c>
      <c r="Z105" s="138"/>
      <c r="AA105" s="138"/>
      <c r="AB105" s="138"/>
      <c r="AC105" s="138"/>
      <c r="AD105" s="288"/>
      <c r="AE105" s="139"/>
      <c r="AF105" s="288">
        <v>8.3699999999999997E-2</v>
      </c>
      <c r="AG105" s="139">
        <v>392.78</v>
      </c>
      <c r="AH105" s="110" t="s">
        <v>538</v>
      </c>
      <c r="AI105" s="117"/>
      <c r="AJ105" s="103"/>
      <c r="AK105" s="126"/>
      <c r="AL105" s="126"/>
      <c r="AM105" s="126"/>
      <c r="AN105" s="126"/>
      <c r="AO105" s="126"/>
      <c r="AP105" s="126"/>
      <c r="AQ105" s="237"/>
      <c r="AR105" s="237"/>
      <c r="AS105" s="237"/>
      <c r="AT105" s="237"/>
      <c r="AU105" s="312">
        <v>7.0900000000000005E-2</v>
      </c>
      <c r="AV105" s="116">
        <v>365.5</v>
      </c>
      <c r="AW105" s="312">
        <v>6.5500000000000003E-2</v>
      </c>
      <c r="AX105" s="116">
        <v>341.52</v>
      </c>
      <c r="AY105" s="27" t="s">
        <v>538</v>
      </c>
      <c r="AZ105" s="310"/>
      <c r="BA105" s="126"/>
      <c r="BB105" s="126"/>
      <c r="BC105" s="126"/>
      <c r="BD105" s="126"/>
      <c r="BE105" s="126"/>
      <c r="BF105" s="126"/>
      <c r="BG105" s="237"/>
      <c r="BH105" s="237"/>
      <c r="BI105" s="237"/>
      <c r="BJ105" s="237"/>
      <c r="BK105" s="312">
        <v>7.0900000000000005E-2</v>
      </c>
      <c r="BL105" s="116">
        <v>360.53</v>
      </c>
      <c r="BM105" s="312">
        <v>6.5500000000000003E-2</v>
      </c>
      <c r="BN105" s="116">
        <v>336.94</v>
      </c>
      <c r="BO105" s="27" t="s">
        <v>538</v>
      </c>
      <c r="BP105" s="284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</row>
    <row r="106" spans="1:295" s="2" customFormat="1" ht="15.75">
      <c r="A106" s="16"/>
      <c r="B106" s="239" t="s">
        <v>371</v>
      </c>
      <c r="C106" s="103"/>
      <c r="D106" s="27">
        <v>5172.0600000000004</v>
      </c>
      <c r="E106" s="27">
        <v>42.97</v>
      </c>
      <c r="F106" s="27">
        <v>6103.03</v>
      </c>
      <c r="G106" s="27">
        <v>50.7</v>
      </c>
      <c r="H106" s="27">
        <v>3740</v>
      </c>
      <c r="I106" s="27">
        <v>50.7</v>
      </c>
      <c r="J106" s="115"/>
      <c r="K106" s="115"/>
      <c r="L106" s="115"/>
      <c r="M106" s="115"/>
      <c r="N106" s="312">
        <v>6.4799999999999996E-2</v>
      </c>
      <c r="O106" s="116">
        <v>293.05</v>
      </c>
      <c r="P106" s="312">
        <v>5.9799999999999999E-2</v>
      </c>
      <c r="Q106" s="116">
        <v>274.35000000000002</v>
      </c>
      <c r="R106" s="110" t="s">
        <v>538</v>
      </c>
      <c r="S106" s="169"/>
      <c r="T106" s="27">
        <v>5172.0600000000004</v>
      </c>
      <c r="U106" s="27">
        <v>40.159999999999997</v>
      </c>
      <c r="V106" s="27">
        <v>6103.03</v>
      </c>
      <c r="W106" s="27">
        <v>47.39</v>
      </c>
      <c r="X106" s="27">
        <v>3660</v>
      </c>
      <c r="Y106" s="27">
        <v>50.7</v>
      </c>
      <c r="Z106" s="138"/>
      <c r="AA106" s="138"/>
      <c r="AB106" s="138"/>
      <c r="AC106" s="138"/>
      <c r="AD106" s="312">
        <v>6.4799999999999996E-2</v>
      </c>
      <c r="AE106" s="116">
        <v>287.87</v>
      </c>
      <c r="AF106" s="312">
        <v>5.9799999999999999E-2</v>
      </c>
      <c r="AG106" s="116">
        <v>269.57</v>
      </c>
      <c r="AH106" s="110" t="s">
        <v>538</v>
      </c>
      <c r="AI106" s="117"/>
      <c r="AJ106" s="103"/>
      <c r="AK106" s="27"/>
      <c r="AL106" s="27"/>
      <c r="AM106" s="27"/>
      <c r="AN106" s="27"/>
      <c r="AO106" s="27"/>
      <c r="AP106" s="27"/>
      <c r="AQ106" s="115"/>
      <c r="AR106" s="115"/>
      <c r="AS106" s="115"/>
      <c r="AT106" s="115"/>
      <c r="AU106" s="119"/>
      <c r="AV106" s="128"/>
      <c r="AW106" s="119"/>
      <c r="AX106" s="128"/>
      <c r="AY106" s="245"/>
      <c r="AZ106" s="284"/>
      <c r="BA106" s="27"/>
      <c r="BB106" s="27"/>
      <c r="BC106" s="27"/>
      <c r="BD106" s="27"/>
      <c r="BE106" s="27"/>
      <c r="BF106" s="27"/>
      <c r="BG106" s="115"/>
      <c r="BH106" s="115"/>
      <c r="BI106" s="115"/>
      <c r="BJ106" s="115"/>
      <c r="BK106" s="116"/>
      <c r="BL106" s="116"/>
      <c r="BM106" s="116"/>
      <c r="BN106" s="116"/>
      <c r="BO106" s="242"/>
      <c r="BP106" s="284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</row>
    <row r="107" spans="1:295" s="2" customFormat="1" ht="15.75">
      <c r="A107" s="16"/>
      <c r="B107" s="239"/>
      <c r="C107" s="103"/>
      <c r="D107" s="27"/>
      <c r="E107" s="27"/>
      <c r="F107" s="27"/>
      <c r="G107" s="27"/>
      <c r="H107" s="27"/>
      <c r="I107" s="27"/>
      <c r="J107" s="115"/>
      <c r="K107" s="115"/>
      <c r="L107" s="115"/>
      <c r="M107" s="115"/>
      <c r="N107" s="312">
        <v>6.0600000000000001E-2</v>
      </c>
      <c r="O107" s="116">
        <v>277.33999999999997</v>
      </c>
      <c r="P107" s="312">
        <v>5.5899999999999998E-2</v>
      </c>
      <c r="Q107" s="116">
        <v>259.77</v>
      </c>
      <c r="R107" s="110" t="s">
        <v>538</v>
      </c>
      <c r="S107" s="169"/>
      <c r="T107" s="27"/>
      <c r="U107" s="27"/>
      <c r="V107" s="27"/>
      <c r="W107" s="27"/>
      <c r="X107" s="27"/>
      <c r="Y107" s="27"/>
      <c r="Z107" s="138"/>
      <c r="AA107" s="138"/>
      <c r="AB107" s="138"/>
      <c r="AC107" s="138"/>
      <c r="AD107" s="312">
        <v>6.0600000000000001E-2</v>
      </c>
      <c r="AE107" s="116">
        <v>272.5</v>
      </c>
      <c r="AF107" s="312">
        <v>5.5899999999999998E-2</v>
      </c>
      <c r="AG107" s="116">
        <v>255.29</v>
      </c>
      <c r="AH107" s="110" t="s">
        <v>538</v>
      </c>
      <c r="AI107" s="117"/>
      <c r="AJ107" s="103"/>
      <c r="AK107" s="27"/>
      <c r="AL107" s="27"/>
      <c r="AM107" s="27"/>
      <c r="AN107" s="27"/>
      <c r="AO107" s="27"/>
      <c r="AP107" s="27"/>
      <c r="AQ107" s="115"/>
      <c r="AR107" s="115"/>
      <c r="AS107" s="115"/>
      <c r="AT107" s="115"/>
      <c r="AU107" s="119"/>
      <c r="AV107" s="128"/>
      <c r="AW107" s="119"/>
      <c r="AX107" s="128"/>
      <c r="AY107" s="245"/>
      <c r="AZ107" s="284"/>
      <c r="BA107" s="27"/>
      <c r="BB107" s="27"/>
      <c r="BC107" s="27"/>
      <c r="BD107" s="27"/>
      <c r="BE107" s="27"/>
      <c r="BF107" s="27"/>
      <c r="BG107" s="115"/>
      <c r="BH107" s="115"/>
      <c r="BI107" s="115"/>
      <c r="BJ107" s="115"/>
      <c r="BK107" s="116"/>
      <c r="BL107" s="116"/>
      <c r="BM107" s="116"/>
      <c r="BN107" s="116"/>
      <c r="BO107" s="242"/>
      <c r="BP107" s="284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</row>
    <row r="108" spans="1:295" s="2" customFormat="1">
      <c r="A108" s="16"/>
      <c r="B108" s="24" t="s">
        <v>373</v>
      </c>
      <c r="C108" s="103"/>
      <c r="D108" s="27"/>
      <c r="E108" s="27"/>
      <c r="F108" s="27"/>
      <c r="G108" s="27"/>
      <c r="H108" s="27"/>
      <c r="I108" s="27"/>
      <c r="J108" s="115"/>
      <c r="K108" s="115"/>
      <c r="L108" s="115"/>
      <c r="M108" s="115"/>
      <c r="N108" s="116"/>
      <c r="O108" s="116"/>
      <c r="P108" s="116"/>
      <c r="Q108" s="116"/>
      <c r="R108" s="27"/>
      <c r="S108" s="110"/>
      <c r="T108" s="27"/>
      <c r="U108" s="27"/>
      <c r="V108" s="27"/>
      <c r="W108" s="27"/>
      <c r="X108" s="27"/>
      <c r="Y108" s="27"/>
      <c r="Z108" s="138"/>
      <c r="AA108" s="138"/>
      <c r="AB108" s="138"/>
      <c r="AC108" s="138"/>
      <c r="AD108" s="139"/>
      <c r="AE108" s="139"/>
      <c r="AF108" s="139"/>
      <c r="AG108" s="139"/>
      <c r="AH108" s="27"/>
      <c r="AI108" s="118"/>
      <c r="AJ108" s="103"/>
      <c r="AK108" s="27"/>
      <c r="AL108" s="27"/>
      <c r="AM108" s="27"/>
      <c r="AN108" s="27"/>
      <c r="AO108" s="27"/>
      <c r="AP108" s="27"/>
      <c r="AQ108" s="115"/>
      <c r="AR108" s="115"/>
      <c r="AS108" s="115"/>
      <c r="AT108" s="115"/>
      <c r="AU108" s="116"/>
      <c r="AV108" s="116"/>
      <c r="AW108" s="116"/>
      <c r="AX108" s="116"/>
      <c r="AY108" s="245"/>
      <c r="AZ108" s="284"/>
      <c r="BA108" s="27"/>
      <c r="BB108" s="27"/>
      <c r="BC108" s="27"/>
      <c r="BD108" s="27"/>
      <c r="BE108" s="27"/>
      <c r="BF108" s="27"/>
      <c r="BG108" s="115"/>
      <c r="BH108" s="115"/>
      <c r="BI108" s="115"/>
      <c r="BJ108" s="115"/>
      <c r="BK108" s="116"/>
      <c r="BL108" s="116"/>
      <c r="BM108" s="116"/>
      <c r="BN108" s="116"/>
      <c r="BO108" s="242"/>
      <c r="BP108" s="284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  <c r="IW108" s="53"/>
      <c r="IX108" s="53"/>
      <c r="IY108" s="53"/>
      <c r="IZ108" s="53"/>
      <c r="JA108" s="53"/>
      <c r="JB108" s="53"/>
      <c r="JC108" s="53"/>
      <c r="JD108" s="53"/>
      <c r="JE108" s="53"/>
      <c r="JF108" s="53"/>
      <c r="JG108" s="53"/>
      <c r="JH108" s="53"/>
      <c r="JI108" s="53"/>
      <c r="JJ108" s="53"/>
      <c r="JK108" s="53"/>
      <c r="JL108" s="53"/>
      <c r="JM108" s="53"/>
      <c r="JN108" s="53"/>
      <c r="JO108" s="53"/>
      <c r="JP108" s="53"/>
      <c r="JQ108" s="53"/>
      <c r="JR108" s="53"/>
      <c r="JS108" s="53"/>
      <c r="JT108" s="53"/>
      <c r="JU108" s="53"/>
      <c r="JV108" s="53"/>
      <c r="JW108" s="53"/>
      <c r="JX108" s="53"/>
      <c r="JY108" s="53"/>
      <c r="JZ108" s="53"/>
      <c r="KA108" s="53"/>
      <c r="KB108" s="53"/>
      <c r="KC108" s="53"/>
      <c r="KD108" s="53"/>
      <c r="KE108" s="53"/>
      <c r="KF108" s="53"/>
      <c r="KG108" s="53"/>
      <c r="KH108" s="53"/>
      <c r="KI108" s="53"/>
    </row>
    <row r="109" spans="1:295" s="2" customFormat="1">
      <c r="A109" s="16"/>
      <c r="B109" s="37" t="s">
        <v>375</v>
      </c>
      <c r="C109" s="103"/>
      <c r="D109" s="126"/>
      <c r="E109" s="126"/>
      <c r="F109" s="126"/>
      <c r="G109" s="126"/>
      <c r="H109" s="126"/>
      <c r="I109" s="126"/>
      <c r="J109" s="237"/>
      <c r="K109" s="237"/>
      <c r="L109" s="237"/>
      <c r="M109" s="237"/>
      <c r="N109" s="238"/>
      <c r="O109" s="238"/>
      <c r="P109" s="238"/>
      <c r="Q109" s="238"/>
      <c r="R109" s="126"/>
      <c r="S109" s="323"/>
      <c r="T109" s="126"/>
      <c r="U109" s="126"/>
      <c r="V109" s="126"/>
      <c r="W109" s="126"/>
      <c r="X109" s="126"/>
      <c r="Y109" s="126"/>
      <c r="Z109" s="324"/>
      <c r="AA109" s="324"/>
      <c r="AB109" s="324"/>
      <c r="AC109" s="324"/>
      <c r="AD109" s="325"/>
      <c r="AE109" s="325"/>
      <c r="AF109" s="325"/>
      <c r="AG109" s="325"/>
      <c r="AH109" s="126"/>
      <c r="AI109" s="130"/>
      <c r="AJ109" s="103"/>
      <c r="AK109" s="126"/>
      <c r="AL109" s="126"/>
      <c r="AM109" s="126"/>
      <c r="AN109" s="126"/>
      <c r="AO109" s="126"/>
      <c r="AP109" s="126"/>
      <c r="AQ109" s="237"/>
      <c r="AR109" s="237"/>
      <c r="AS109" s="237"/>
      <c r="AT109" s="237"/>
      <c r="AU109" s="238"/>
      <c r="AV109" s="238"/>
      <c r="AW109" s="238"/>
      <c r="AX109" s="238"/>
      <c r="AY109" s="241"/>
      <c r="AZ109" s="284"/>
      <c r="BA109" s="126"/>
      <c r="BB109" s="126"/>
      <c r="BC109" s="126"/>
      <c r="BD109" s="126"/>
      <c r="BE109" s="126"/>
      <c r="BF109" s="126"/>
      <c r="BG109" s="237"/>
      <c r="BH109" s="237"/>
      <c r="BI109" s="237"/>
      <c r="BJ109" s="237"/>
      <c r="BK109" s="238"/>
      <c r="BL109" s="238"/>
      <c r="BM109" s="238"/>
      <c r="BN109" s="238"/>
      <c r="BO109" s="242"/>
      <c r="BP109" s="284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</row>
    <row r="110" spans="1:295" s="2" customFormat="1" ht="33.75" customHeight="1">
      <c r="A110" s="67" t="s">
        <v>10</v>
      </c>
      <c r="B110" s="247" t="s">
        <v>485</v>
      </c>
      <c r="C110" s="103"/>
      <c r="D110" s="27"/>
      <c r="E110" s="27"/>
      <c r="F110" s="27"/>
      <c r="G110" s="27"/>
      <c r="H110" s="27" t="s">
        <v>146</v>
      </c>
      <c r="I110" s="27"/>
      <c r="J110" s="115"/>
      <c r="K110" s="115"/>
      <c r="L110" s="115"/>
      <c r="M110" s="115"/>
      <c r="N110" s="116"/>
      <c r="O110" s="116"/>
      <c r="P110" s="116"/>
      <c r="Q110" s="116"/>
      <c r="R110" s="27"/>
      <c r="S110" s="110"/>
      <c r="T110" s="27"/>
      <c r="U110" s="27"/>
      <c r="V110" s="27"/>
      <c r="W110" s="27"/>
      <c r="X110" s="27"/>
      <c r="Y110" s="27"/>
      <c r="Z110" s="138"/>
      <c r="AA110" s="138"/>
      <c r="AB110" s="138"/>
      <c r="AC110" s="138"/>
      <c r="AD110" s="139"/>
      <c r="AE110" s="139"/>
      <c r="AF110" s="139"/>
      <c r="AG110" s="139"/>
      <c r="AH110" s="27"/>
      <c r="AI110" s="118"/>
      <c r="AJ110" s="103"/>
      <c r="AK110" s="27">
        <v>2837.97</v>
      </c>
      <c r="AL110" s="27">
        <v>50.7</v>
      </c>
      <c r="AM110" s="27">
        <f>AK110</f>
        <v>2837.97</v>
      </c>
      <c r="AN110" s="27">
        <f>AL110</f>
        <v>50.7</v>
      </c>
      <c r="AO110" s="27">
        <v>1891.61</v>
      </c>
      <c r="AP110" s="27">
        <v>50.7</v>
      </c>
      <c r="AQ110" s="115"/>
      <c r="AR110" s="115"/>
      <c r="AS110" s="115"/>
      <c r="AT110" s="115"/>
      <c r="AU110" s="116"/>
      <c r="AV110" s="116"/>
      <c r="AW110" s="288">
        <v>7.0300000000000001E-2</v>
      </c>
      <c r="AX110" s="139">
        <v>183.68</v>
      </c>
      <c r="AY110" s="268" t="s">
        <v>539</v>
      </c>
      <c r="AZ110" s="267"/>
      <c r="BA110" s="27">
        <v>2837.97</v>
      </c>
      <c r="BB110" s="27">
        <v>47.39</v>
      </c>
      <c r="BC110" s="27">
        <f>BA110</f>
        <v>2837.97</v>
      </c>
      <c r="BD110" s="27">
        <f>BB110</f>
        <v>47.39</v>
      </c>
      <c r="BE110" s="27">
        <v>1891.61</v>
      </c>
      <c r="BF110" s="27">
        <v>50.7</v>
      </c>
      <c r="BG110" s="115"/>
      <c r="BH110" s="115"/>
      <c r="BI110" s="115"/>
      <c r="BJ110" s="115"/>
      <c r="BK110" s="116"/>
      <c r="BL110" s="116"/>
      <c r="BM110" s="326">
        <v>7.0300000000000001E-2</v>
      </c>
      <c r="BN110" s="326">
        <v>183.68</v>
      </c>
      <c r="BO110" s="36" t="s">
        <v>539</v>
      </c>
      <c r="BP110" s="267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  <c r="KH110" s="53"/>
      <c r="KI110" s="53"/>
    </row>
    <row r="111" spans="1:295" s="2" customFormat="1">
      <c r="A111" s="16" t="s">
        <v>27</v>
      </c>
      <c r="B111" s="327" t="s">
        <v>166</v>
      </c>
      <c r="C111" s="103"/>
      <c r="D111" s="27">
        <v>15345</v>
      </c>
      <c r="E111" s="27">
        <v>42.97</v>
      </c>
      <c r="F111" s="27">
        <v>18107.099999999999</v>
      </c>
      <c r="G111" s="27">
        <v>50.7</v>
      </c>
      <c r="H111" s="27">
        <v>4000</v>
      </c>
      <c r="I111" s="27">
        <v>50.7</v>
      </c>
      <c r="J111" s="115"/>
      <c r="K111" s="115"/>
      <c r="L111" s="115"/>
      <c r="M111" s="115"/>
      <c r="N111" s="288">
        <v>7.0300000000000001E-2</v>
      </c>
      <c r="O111" s="139">
        <v>331.9</v>
      </c>
      <c r="P111" s="116"/>
      <c r="Q111" s="116"/>
      <c r="R111" s="110" t="s">
        <v>540</v>
      </c>
      <c r="S111" s="168"/>
      <c r="T111" s="27">
        <v>15957.1</v>
      </c>
      <c r="U111" s="27">
        <v>40.159999999999997</v>
      </c>
      <c r="V111" s="27">
        <v>18829.38</v>
      </c>
      <c r="W111" s="27">
        <v>47.39</v>
      </c>
      <c r="X111" s="27">
        <v>4000</v>
      </c>
      <c r="Y111" s="27">
        <v>50.7</v>
      </c>
      <c r="Z111" s="138"/>
      <c r="AA111" s="138"/>
      <c r="AB111" s="138"/>
      <c r="AC111" s="138"/>
      <c r="AD111" s="288">
        <v>7.0300000000000001E-2</v>
      </c>
      <c r="AE111" s="139">
        <v>331.9</v>
      </c>
      <c r="AF111" s="139"/>
      <c r="AG111" s="139"/>
      <c r="AH111" s="125" t="s">
        <v>540</v>
      </c>
      <c r="AI111" s="117"/>
      <c r="AJ111" s="103"/>
      <c r="AK111" s="126"/>
      <c r="AL111" s="126"/>
      <c r="AM111" s="126"/>
      <c r="AN111" s="126"/>
      <c r="AO111" s="126"/>
      <c r="AP111" s="126"/>
      <c r="AQ111" s="237"/>
      <c r="AR111" s="237"/>
      <c r="AS111" s="237"/>
      <c r="AT111" s="237"/>
      <c r="AU111" s="238"/>
      <c r="AV111" s="238"/>
      <c r="AW111" s="238"/>
      <c r="AX111" s="238"/>
      <c r="AY111" s="126"/>
      <c r="AZ111" s="284"/>
      <c r="BA111" s="126"/>
      <c r="BB111" s="126"/>
      <c r="BC111" s="126"/>
      <c r="BD111" s="126"/>
      <c r="BE111" s="126"/>
      <c r="BF111" s="126"/>
      <c r="BG111" s="237"/>
      <c r="BH111" s="237"/>
      <c r="BI111" s="237"/>
      <c r="BJ111" s="237"/>
      <c r="BK111" s="238"/>
      <c r="BL111" s="238"/>
      <c r="BM111" s="238"/>
      <c r="BN111" s="238"/>
      <c r="BO111" s="36"/>
      <c r="BP111" s="284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</row>
    <row r="112" spans="1:295" s="178" customFormat="1">
      <c r="A112" s="173" t="s">
        <v>33</v>
      </c>
      <c r="B112" s="327" t="s">
        <v>126</v>
      </c>
      <c r="C112" s="175"/>
      <c r="D112" s="49"/>
      <c r="E112" s="49"/>
      <c r="F112" s="49"/>
      <c r="G112" s="49"/>
      <c r="H112" s="49" t="s">
        <v>146</v>
      </c>
      <c r="I112" s="49" t="s">
        <v>146</v>
      </c>
      <c r="J112" s="138"/>
      <c r="K112" s="138"/>
      <c r="L112" s="138"/>
      <c r="M112" s="138"/>
      <c r="N112" s="139"/>
      <c r="O112" s="139"/>
      <c r="P112" s="139"/>
      <c r="Q112" s="139"/>
      <c r="R112" s="49"/>
      <c r="S112" s="125"/>
      <c r="T112" s="49"/>
      <c r="U112" s="49"/>
      <c r="V112" s="49"/>
      <c r="W112" s="49"/>
      <c r="X112" s="49"/>
      <c r="Y112" s="49"/>
      <c r="Z112" s="138"/>
      <c r="AA112" s="138"/>
      <c r="AB112" s="138"/>
      <c r="AC112" s="138"/>
      <c r="AD112" s="139"/>
      <c r="AE112" s="139"/>
      <c r="AF112" s="139"/>
      <c r="AG112" s="139"/>
      <c r="AH112" s="49"/>
      <c r="AI112" s="142"/>
      <c r="AJ112" s="175"/>
      <c r="AK112" s="49">
        <v>3774.1</v>
      </c>
      <c r="AL112" s="49">
        <v>40.19</v>
      </c>
      <c r="AM112" s="49">
        <v>3774.1</v>
      </c>
      <c r="AN112" s="49">
        <v>40.19</v>
      </c>
      <c r="AO112" s="49" t="s">
        <v>146</v>
      </c>
      <c r="AP112" s="49" t="s">
        <v>146</v>
      </c>
      <c r="AQ112" s="138"/>
      <c r="AR112" s="138"/>
      <c r="AS112" s="138"/>
      <c r="AT112" s="138"/>
      <c r="AU112" s="139"/>
      <c r="AV112" s="139"/>
      <c r="AW112" s="311">
        <v>7.0300000000000001E-2</v>
      </c>
      <c r="AX112" s="139">
        <v>294.06</v>
      </c>
      <c r="AY112" s="125" t="s">
        <v>541</v>
      </c>
      <c r="AZ112" s="313"/>
      <c r="BA112" s="49">
        <v>3898.38</v>
      </c>
      <c r="BB112" s="49">
        <v>41.54</v>
      </c>
      <c r="BC112" s="49">
        <v>3898.38</v>
      </c>
      <c r="BD112" s="49">
        <v>41.54</v>
      </c>
      <c r="BE112" s="49" t="s">
        <v>146</v>
      </c>
      <c r="BF112" s="49" t="s">
        <v>146</v>
      </c>
      <c r="BG112" s="138"/>
      <c r="BH112" s="138"/>
      <c r="BI112" s="138"/>
      <c r="BJ112" s="138"/>
      <c r="BK112" s="139"/>
      <c r="BL112" s="139"/>
      <c r="BM112" s="288">
        <v>7.0300000000000001E-2</v>
      </c>
      <c r="BN112" s="139">
        <v>308.77999999999997</v>
      </c>
      <c r="BO112" s="242" t="s">
        <v>541</v>
      </c>
      <c r="BP112" s="313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  <c r="EO112" s="177"/>
      <c r="EP112" s="177"/>
      <c r="EQ112" s="177"/>
      <c r="ER112" s="177"/>
      <c r="ES112" s="177"/>
      <c r="ET112" s="177"/>
      <c r="EU112" s="177"/>
      <c r="EV112" s="177"/>
      <c r="EW112" s="177"/>
      <c r="EX112" s="177"/>
      <c r="EY112" s="177"/>
      <c r="EZ112" s="177"/>
      <c r="FA112" s="177"/>
      <c r="FB112" s="177"/>
      <c r="FC112" s="177"/>
      <c r="FD112" s="177"/>
      <c r="FE112" s="177"/>
      <c r="FF112" s="177"/>
      <c r="FG112" s="177"/>
      <c r="FH112" s="177"/>
      <c r="FI112" s="177"/>
      <c r="FJ112" s="177"/>
      <c r="FK112" s="177"/>
      <c r="FL112" s="177"/>
      <c r="FM112" s="177"/>
      <c r="FN112" s="177"/>
      <c r="FO112" s="177"/>
      <c r="FP112" s="177"/>
      <c r="FQ112" s="177"/>
      <c r="FR112" s="177"/>
      <c r="FS112" s="177"/>
      <c r="FT112" s="177"/>
      <c r="FU112" s="177"/>
      <c r="FV112" s="177"/>
      <c r="FW112" s="177"/>
      <c r="FX112" s="177"/>
      <c r="FY112" s="177"/>
      <c r="FZ112" s="177"/>
      <c r="GA112" s="177"/>
      <c r="GB112" s="177"/>
      <c r="GC112" s="177"/>
      <c r="GD112" s="177"/>
      <c r="GE112" s="177"/>
      <c r="GF112" s="177"/>
      <c r="GG112" s="177"/>
      <c r="GH112" s="177"/>
      <c r="GI112" s="177"/>
      <c r="GJ112" s="177"/>
      <c r="GK112" s="177"/>
      <c r="GL112" s="177"/>
      <c r="GM112" s="177"/>
      <c r="GN112" s="177"/>
      <c r="GO112" s="177"/>
      <c r="GP112" s="177"/>
      <c r="GQ112" s="177"/>
      <c r="GR112" s="177"/>
      <c r="GS112" s="177"/>
      <c r="GT112" s="177"/>
      <c r="GU112" s="177"/>
      <c r="GV112" s="177"/>
      <c r="GW112" s="177"/>
      <c r="GX112" s="177"/>
      <c r="GY112" s="177"/>
      <c r="GZ112" s="177"/>
      <c r="HA112" s="177"/>
      <c r="HB112" s="177"/>
      <c r="HC112" s="177"/>
      <c r="HD112" s="177"/>
      <c r="HE112" s="177"/>
      <c r="HF112" s="177"/>
      <c r="HG112" s="177"/>
      <c r="HH112" s="177"/>
      <c r="HI112" s="177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  <c r="KI112" s="177"/>
    </row>
    <row r="113" spans="1:295" s="178" customFormat="1">
      <c r="A113" s="173" t="s">
        <v>34</v>
      </c>
      <c r="B113" s="328" t="s">
        <v>542</v>
      </c>
      <c r="C113" s="175"/>
      <c r="D113" s="49">
        <v>10297.73</v>
      </c>
      <c r="E113" s="49">
        <v>42.97</v>
      </c>
      <c r="F113" s="49">
        <v>12151.32</v>
      </c>
      <c r="G113" s="49">
        <v>50.7</v>
      </c>
      <c r="H113" s="49">
        <v>3195</v>
      </c>
      <c r="I113" s="49">
        <v>50.7</v>
      </c>
      <c r="J113" s="138"/>
      <c r="K113" s="138"/>
      <c r="L113" s="138"/>
      <c r="M113" s="138"/>
      <c r="N113" s="311">
        <v>7.1400000000000005E-2</v>
      </c>
      <c r="O113" s="139">
        <v>278.82</v>
      </c>
      <c r="P113" s="139"/>
      <c r="Q113" s="139"/>
      <c r="R113" s="49" t="s">
        <v>543</v>
      </c>
      <c r="S113" s="125"/>
      <c r="T113" s="49">
        <v>11522.74</v>
      </c>
      <c r="U113" s="49">
        <v>40.159999999999997</v>
      </c>
      <c r="V113" s="49">
        <f>ROUND(T113*1.18,2)</f>
        <v>13596.83</v>
      </c>
      <c r="W113" s="49">
        <f>ROUND(U113*1.18,2)</f>
        <v>47.39</v>
      </c>
      <c r="X113" s="49">
        <v>3195</v>
      </c>
      <c r="Y113" s="49">
        <v>50.7</v>
      </c>
      <c r="Z113" s="138"/>
      <c r="AA113" s="138"/>
      <c r="AB113" s="138"/>
      <c r="AC113" s="138"/>
      <c r="AD113" s="139">
        <v>7.1400000000000005E-2</v>
      </c>
      <c r="AE113" s="139">
        <v>278.82</v>
      </c>
      <c r="AF113" s="139"/>
      <c r="AG113" s="139"/>
      <c r="AH113" s="125" t="s">
        <v>543</v>
      </c>
      <c r="AI113" s="142"/>
      <c r="AJ113" s="175"/>
      <c r="AK113" s="49">
        <v>10297.73</v>
      </c>
      <c r="AL113" s="49">
        <v>42.97</v>
      </c>
      <c r="AM113" s="49">
        <v>12151.32</v>
      </c>
      <c r="AN113" s="49">
        <v>50.7</v>
      </c>
      <c r="AO113" s="49">
        <v>4570</v>
      </c>
      <c r="AP113" s="49">
        <v>50.7</v>
      </c>
      <c r="AQ113" s="138"/>
      <c r="AR113" s="138"/>
      <c r="AS113" s="138"/>
      <c r="AT113" s="138"/>
      <c r="AU113" s="311">
        <v>6.8199999999999997E-2</v>
      </c>
      <c r="AV113" s="139">
        <v>362.37</v>
      </c>
      <c r="AW113" s="139"/>
      <c r="AX113" s="139"/>
      <c r="AY113" s="125" t="s">
        <v>544</v>
      </c>
      <c r="AZ113" s="313"/>
      <c r="BA113" s="49">
        <v>1122.74</v>
      </c>
      <c r="BB113" s="49">
        <v>40.159999999999997</v>
      </c>
      <c r="BC113" s="49">
        <v>13596.83</v>
      </c>
      <c r="BD113" s="49">
        <v>47.39</v>
      </c>
      <c r="BE113" s="49">
        <v>4500</v>
      </c>
      <c r="BF113" s="49">
        <v>50.7</v>
      </c>
      <c r="BG113" s="138"/>
      <c r="BH113" s="138"/>
      <c r="BI113" s="138"/>
      <c r="BJ113" s="138"/>
      <c r="BK113" s="139">
        <v>6.8199999999999997E-2</v>
      </c>
      <c r="BL113" s="139">
        <v>357.6</v>
      </c>
      <c r="BM113" s="139"/>
      <c r="BN113" s="139"/>
      <c r="BO113" s="125" t="s">
        <v>544</v>
      </c>
      <c r="BP113" s="313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177"/>
      <c r="EF113" s="177"/>
      <c r="EG113" s="177"/>
      <c r="EH113" s="177"/>
      <c r="EI113" s="177"/>
      <c r="EJ113" s="177"/>
      <c r="EK113" s="177"/>
      <c r="EL113" s="177"/>
      <c r="EM113" s="177"/>
      <c r="EN113" s="177"/>
      <c r="EO113" s="177"/>
      <c r="EP113" s="177"/>
      <c r="EQ113" s="177"/>
      <c r="ER113" s="177"/>
      <c r="ES113" s="177"/>
      <c r="ET113" s="177"/>
      <c r="EU113" s="177"/>
      <c r="EV113" s="177"/>
      <c r="EW113" s="177"/>
      <c r="EX113" s="177"/>
      <c r="EY113" s="177"/>
      <c r="EZ113" s="177"/>
      <c r="FA113" s="177"/>
      <c r="FB113" s="177"/>
      <c r="FC113" s="177"/>
      <c r="FD113" s="177"/>
      <c r="FE113" s="177"/>
      <c r="FF113" s="177"/>
      <c r="FG113" s="177"/>
      <c r="FH113" s="177"/>
      <c r="FI113" s="177"/>
      <c r="FJ113" s="177"/>
      <c r="FK113" s="177"/>
      <c r="FL113" s="177"/>
      <c r="FM113" s="177"/>
      <c r="FN113" s="177"/>
      <c r="FO113" s="177"/>
      <c r="FP113" s="177"/>
      <c r="FQ113" s="177"/>
      <c r="FR113" s="177"/>
      <c r="FS113" s="177"/>
      <c r="FT113" s="177"/>
      <c r="FU113" s="177"/>
      <c r="FV113" s="177"/>
      <c r="FW113" s="177"/>
      <c r="FX113" s="177"/>
      <c r="FY113" s="177"/>
      <c r="FZ113" s="177"/>
      <c r="GA113" s="177"/>
      <c r="GB113" s="177"/>
      <c r="GC113" s="177"/>
      <c r="GD113" s="177"/>
      <c r="GE113" s="177"/>
      <c r="GF113" s="177"/>
      <c r="GG113" s="177"/>
      <c r="GH113" s="177"/>
      <c r="GI113" s="177"/>
      <c r="GJ113" s="177"/>
      <c r="GK113" s="177"/>
      <c r="GL113" s="177"/>
      <c r="GM113" s="177"/>
      <c r="GN113" s="177"/>
      <c r="GO113" s="177"/>
      <c r="GP113" s="177"/>
      <c r="GQ113" s="177"/>
      <c r="GR113" s="177"/>
      <c r="GS113" s="177"/>
      <c r="GT113" s="177"/>
      <c r="GU113" s="177"/>
      <c r="GV113" s="177"/>
      <c r="GW113" s="177"/>
      <c r="GX113" s="177"/>
      <c r="GY113" s="177"/>
      <c r="GZ113" s="177"/>
      <c r="HA113" s="177"/>
      <c r="HB113" s="177"/>
      <c r="HC113" s="177"/>
      <c r="HD113" s="177"/>
      <c r="HE113" s="177"/>
      <c r="HF113" s="177"/>
      <c r="HG113" s="177"/>
      <c r="HH113" s="177"/>
      <c r="HI113" s="177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</row>
    <row r="114" spans="1:295" s="2" customFormat="1" ht="75.75" customHeight="1">
      <c r="A114" s="16" t="s">
        <v>37</v>
      </c>
      <c r="B114" s="62" t="s">
        <v>545</v>
      </c>
      <c r="C114" s="103"/>
      <c r="D114" s="27">
        <v>8748.48</v>
      </c>
      <c r="E114" s="27">
        <v>61.5</v>
      </c>
      <c r="F114" s="27">
        <v>10323.209999999999</v>
      </c>
      <c r="G114" s="27">
        <v>72.569999999999993</v>
      </c>
      <c r="H114" s="27">
        <v>4570</v>
      </c>
      <c r="I114" s="27">
        <v>48</v>
      </c>
      <c r="J114" s="115"/>
      <c r="K114" s="115"/>
      <c r="L114" s="115"/>
      <c r="M114" s="115"/>
      <c r="N114" s="288">
        <v>6.1499999999999999E-2</v>
      </c>
      <c r="O114" s="139">
        <v>329.06</v>
      </c>
      <c r="P114" s="116"/>
      <c r="Q114" s="116"/>
      <c r="R114" s="110" t="s">
        <v>546</v>
      </c>
      <c r="S114" s="168"/>
      <c r="T114" s="27">
        <v>9143.4699999999993</v>
      </c>
      <c r="U114" s="27">
        <v>64.540000000000006</v>
      </c>
      <c r="V114" s="27">
        <v>10789.29</v>
      </c>
      <c r="W114" s="27">
        <v>76.16</v>
      </c>
      <c r="X114" s="27">
        <v>4570</v>
      </c>
      <c r="Y114" s="27">
        <v>50</v>
      </c>
      <c r="Z114" s="138"/>
      <c r="AA114" s="138"/>
      <c r="AB114" s="138"/>
      <c r="AC114" s="138"/>
      <c r="AD114" s="288">
        <v>6.1499999999999999E-2</v>
      </c>
      <c r="AE114" s="139">
        <v>331.06</v>
      </c>
      <c r="AF114" s="139"/>
      <c r="AG114" s="139"/>
      <c r="AH114" s="125" t="s">
        <v>546</v>
      </c>
      <c r="AI114" s="117"/>
      <c r="AJ114" s="103"/>
      <c r="AK114" s="27">
        <v>8748.48</v>
      </c>
      <c r="AL114" s="27">
        <v>61.5</v>
      </c>
      <c r="AM114" s="27">
        <v>10323.209999999999</v>
      </c>
      <c r="AN114" s="27">
        <v>72.569999999999993</v>
      </c>
      <c r="AO114" s="27">
        <v>4570</v>
      </c>
      <c r="AP114" s="27">
        <v>48</v>
      </c>
      <c r="AQ114" s="115"/>
      <c r="AR114" s="115"/>
      <c r="AS114" s="115"/>
      <c r="AT114" s="115"/>
      <c r="AU114" s="288">
        <v>7.22E-2</v>
      </c>
      <c r="AV114" s="139">
        <v>377.95</v>
      </c>
      <c r="AW114" s="116"/>
      <c r="AX114" s="116"/>
      <c r="AY114" s="27" t="s">
        <v>547</v>
      </c>
      <c r="AZ114" s="329"/>
      <c r="BA114" s="27">
        <v>9143.4699999999993</v>
      </c>
      <c r="BB114" s="27">
        <v>64.540000000000006</v>
      </c>
      <c r="BC114" s="27">
        <v>10789.29</v>
      </c>
      <c r="BD114" s="27">
        <v>76.16</v>
      </c>
      <c r="BE114" s="27">
        <v>4570</v>
      </c>
      <c r="BF114" s="27">
        <v>50</v>
      </c>
      <c r="BG114" s="115"/>
      <c r="BH114" s="115"/>
      <c r="BI114" s="115"/>
      <c r="BJ114" s="115"/>
      <c r="BK114" s="288">
        <v>7.22E-2</v>
      </c>
      <c r="BL114" s="139">
        <v>379.95</v>
      </c>
      <c r="BM114" s="116"/>
      <c r="BN114" s="116"/>
      <c r="BO114" s="36" t="s">
        <v>547</v>
      </c>
      <c r="BP114" s="329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</row>
    <row r="115" spans="1:295" s="2" customFormat="1" ht="45">
      <c r="A115" s="16" t="s">
        <v>38</v>
      </c>
      <c r="B115" s="62" t="s">
        <v>593</v>
      </c>
      <c r="C115" s="103"/>
      <c r="D115" s="27"/>
      <c r="E115" s="27"/>
      <c r="F115" s="27"/>
      <c r="G115" s="27"/>
      <c r="H115" s="27">
        <v>4570</v>
      </c>
      <c r="I115" s="27">
        <v>48</v>
      </c>
      <c r="J115" s="115"/>
      <c r="K115" s="115"/>
      <c r="L115" s="115"/>
      <c r="M115" s="115"/>
      <c r="N115" s="116">
        <v>6.1499999999999999E-2</v>
      </c>
      <c r="O115" s="116">
        <v>329.06</v>
      </c>
      <c r="P115" s="116"/>
      <c r="Q115" s="116"/>
      <c r="R115" s="27"/>
      <c r="S115" s="110"/>
      <c r="T115" s="27"/>
      <c r="U115" s="27"/>
      <c r="V115" s="27"/>
      <c r="W115" s="27"/>
      <c r="X115" s="27">
        <v>4500</v>
      </c>
      <c r="Y115" s="27">
        <v>50</v>
      </c>
      <c r="Z115" s="138"/>
      <c r="AA115" s="138"/>
      <c r="AB115" s="138"/>
      <c r="AC115" s="138"/>
      <c r="AD115" s="139">
        <v>6.1499999999999999E-2</v>
      </c>
      <c r="AE115" s="139">
        <v>326.75</v>
      </c>
      <c r="AF115" s="139"/>
      <c r="AG115" s="139"/>
      <c r="AH115" s="27"/>
      <c r="AI115" s="118"/>
      <c r="AJ115" s="103"/>
      <c r="AK115" s="27"/>
      <c r="AL115" s="27"/>
      <c r="AM115" s="27"/>
      <c r="AN115" s="27"/>
      <c r="AO115" s="27"/>
      <c r="AP115" s="27"/>
      <c r="AQ115" s="115"/>
      <c r="AR115" s="115"/>
      <c r="AS115" s="115"/>
      <c r="AT115" s="115"/>
      <c r="AU115" s="116"/>
      <c r="AV115" s="116"/>
      <c r="AW115" s="116"/>
      <c r="AX115" s="116"/>
      <c r="AY115" s="27"/>
      <c r="AZ115" s="109"/>
      <c r="BA115" s="27"/>
      <c r="BB115" s="27"/>
      <c r="BC115" s="27"/>
      <c r="BD115" s="27"/>
      <c r="BE115" s="27"/>
      <c r="BF115" s="27"/>
      <c r="BG115" s="115"/>
      <c r="BH115" s="115"/>
      <c r="BI115" s="115"/>
      <c r="BJ115" s="115"/>
      <c r="BK115" s="116"/>
      <c r="BL115" s="116"/>
      <c r="BM115" s="116"/>
      <c r="BN115" s="116"/>
      <c r="BO115" s="242"/>
      <c r="BP115" s="284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</row>
    <row r="116" spans="1:295" s="2" customFormat="1">
      <c r="A116" s="16" t="s">
        <v>575</v>
      </c>
      <c r="B116" s="62" t="s">
        <v>574</v>
      </c>
      <c r="C116" s="103"/>
      <c r="D116" s="27"/>
      <c r="E116" s="27"/>
      <c r="F116" s="27"/>
      <c r="G116" s="27"/>
      <c r="H116" s="27" t="s">
        <v>146</v>
      </c>
      <c r="I116" s="27"/>
      <c r="J116" s="115"/>
      <c r="K116" s="115"/>
      <c r="L116" s="115"/>
      <c r="M116" s="115"/>
      <c r="N116" s="116"/>
      <c r="O116" s="116"/>
      <c r="P116" s="116"/>
      <c r="Q116" s="116"/>
      <c r="R116" s="27"/>
      <c r="S116" s="110"/>
      <c r="T116" s="27"/>
      <c r="U116" s="27"/>
      <c r="V116" s="27"/>
      <c r="W116" s="27"/>
      <c r="X116" s="27">
        <v>4500</v>
      </c>
      <c r="Y116" s="27">
        <v>50.7</v>
      </c>
      <c r="Z116" s="138"/>
      <c r="AA116" s="138"/>
      <c r="AB116" s="138"/>
      <c r="AC116" s="138"/>
      <c r="AD116" s="139">
        <v>6.1499999999999999E-2</v>
      </c>
      <c r="AE116" s="139">
        <v>327.45</v>
      </c>
      <c r="AF116" s="139"/>
      <c r="AG116" s="139"/>
      <c r="AH116" s="27"/>
      <c r="AI116" s="118"/>
      <c r="AJ116" s="103"/>
      <c r="AK116" s="27"/>
      <c r="AL116" s="27"/>
      <c r="AM116" s="27"/>
      <c r="AN116" s="27"/>
      <c r="AO116" s="27"/>
      <c r="AP116" s="27"/>
      <c r="AQ116" s="115"/>
      <c r="AR116" s="115"/>
      <c r="AS116" s="115"/>
      <c r="AT116" s="115"/>
      <c r="AU116" s="116"/>
      <c r="AV116" s="116"/>
      <c r="AW116" s="116"/>
      <c r="AX116" s="116"/>
      <c r="AY116" s="27"/>
      <c r="AZ116" s="109"/>
      <c r="BA116" s="27"/>
      <c r="BB116" s="27"/>
      <c r="BC116" s="27"/>
      <c r="BD116" s="27"/>
      <c r="BE116" s="27">
        <v>4500</v>
      </c>
      <c r="BF116" s="27">
        <v>50.7</v>
      </c>
      <c r="BG116" s="115"/>
      <c r="BH116" s="115"/>
      <c r="BI116" s="115"/>
      <c r="BJ116" s="115"/>
      <c r="BK116" s="116">
        <v>7.22E-2</v>
      </c>
      <c r="BL116" s="116">
        <v>375.6</v>
      </c>
      <c r="BM116" s="116"/>
      <c r="BN116" s="116"/>
      <c r="BO116" s="308"/>
      <c r="BP116" s="309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  <c r="KI116" s="53"/>
    </row>
    <row r="117" spans="1:295" s="100" customFormat="1" ht="26.25">
      <c r="A117" s="280" t="s">
        <v>23</v>
      </c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2"/>
      <c r="AA117" s="282"/>
      <c r="AB117" s="282"/>
      <c r="AC117" s="282"/>
      <c r="AD117" s="282"/>
      <c r="AE117" s="282"/>
      <c r="AF117" s="282"/>
      <c r="AG117" s="282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3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  <c r="EK117" s="99"/>
      <c r="EL117" s="99"/>
      <c r="EM117" s="99"/>
      <c r="EN117" s="99"/>
      <c r="EO117" s="99"/>
      <c r="EP117" s="99"/>
      <c r="EQ117" s="99"/>
      <c r="ER117" s="99"/>
      <c r="ES117" s="99"/>
      <c r="ET117" s="99"/>
      <c r="EU117" s="99"/>
      <c r="EV117" s="99"/>
      <c r="EW117" s="99"/>
      <c r="EX117" s="99"/>
      <c r="EY117" s="99"/>
      <c r="EZ117" s="99"/>
      <c r="FA117" s="99"/>
      <c r="FB117" s="99"/>
      <c r="FC117" s="99"/>
      <c r="FD117" s="99"/>
      <c r="FE117" s="99"/>
      <c r="FF117" s="99"/>
      <c r="FG117" s="99"/>
      <c r="FH117" s="99"/>
      <c r="FI117" s="99"/>
      <c r="FJ117" s="99"/>
      <c r="FK117" s="99"/>
      <c r="FL117" s="99"/>
      <c r="FM117" s="99"/>
      <c r="FN117" s="99"/>
      <c r="FO117" s="99"/>
      <c r="FP117" s="99"/>
      <c r="FQ117" s="99"/>
      <c r="FR117" s="99"/>
      <c r="FS117" s="99"/>
      <c r="FT117" s="99"/>
      <c r="FU117" s="99"/>
      <c r="FV117" s="99"/>
      <c r="FW117" s="99"/>
      <c r="FX117" s="99"/>
      <c r="FY117" s="99"/>
      <c r="FZ117" s="99"/>
      <c r="GA117" s="99"/>
      <c r="GB117" s="99"/>
      <c r="GC117" s="99"/>
      <c r="GD117" s="99"/>
      <c r="GE117" s="99"/>
      <c r="GF117" s="99"/>
      <c r="GG117" s="99"/>
      <c r="GH117" s="99"/>
      <c r="GI117" s="99"/>
      <c r="GJ117" s="99"/>
      <c r="GK117" s="99"/>
      <c r="GL117" s="99"/>
      <c r="GM117" s="99"/>
      <c r="GN117" s="99"/>
      <c r="GO117" s="99"/>
      <c r="GP117" s="99"/>
      <c r="GQ117" s="99"/>
      <c r="GR117" s="99"/>
      <c r="GS117" s="99"/>
      <c r="GT117" s="99"/>
      <c r="GU117" s="99"/>
      <c r="GV117" s="99"/>
      <c r="GW117" s="99"/>
      <c r="GX117" s="99"/>
      <c r="GY117" s="99"/>
      <c r="GZ117" s="99"/>
      <c r="HA117" s="99"/>
      <c r="HB117" s="99"/>
      <c r="HC117" s="99"/>
      <c r="HD117" s="99"/>
      <c r="HE117" s="99"/>
      <c r="HF117" s="99"/>
      <c r="HG117" s="99"/>
      <c r="HH117" s="99"/>
      <c r="HI117" s="99"/>
      <c r="HJ117" s="99"/>
      <c r="HK117" s="99"/>
      <c r="HL117" s="99"/>
      <c r="HM117" s="99"/>
      <c r="HN117" s="99"/>
      <c r="HO117" s="99"/>
      <c r="HP117" s="99"/>
      <c r="HQ117" s="99"/>
      <c r="HR117" s="99"/>
      <c r="HS117" s="99"/>
      <c r="HT117" s="99"/>
      <c r="HU117" s="99"/>
      <c r="HV117" s="99"/>
      <c r="HW117" s="99"/>
      <c r="HX117" s="99"/>
      <c r="HY117" s="99"/>
      <c r="HZ117" s="99"/>
      <c r="IA117" s="99"/>
      <c r="IB117" s="99"/>
      <c r="IC117" s="99"/>
      <c r="ID117" s="99"/>
      <c r="IE117" s="99"/>
      <c r="IF117" s="99"/>
      <c r="IG117" s="99"/>
      <c r="IH117" s="99"/>
      <c r="II117" s="99"/>
      <c r="IJ117" s="99"/>
      <c r="IK117" s="99"/>
      <c r="IL117" s="99"/>
      <c r="IM117" s="99"/>
      <c r="IN117" s="99"/>
      <c r="IO117" s="99"/>
      <c r="IP117" s="99"/>
      <c r="IQ117" s="99"/>
      <c r="IR117" s="99"/>
      <c r="IS117" s="99"/>
      <c r="IT117" s="99"/>
      <c r="IU117" s="99"/>
      <c r="IV117" s="99"/>
      <c r="IW117" s="99"/>
      <c r="IX117" s="99"/>
      <c r="IY117" s="99"/>
      <c r="IZ117" s="99"/>
      <c r="JA117" s="99"/>
      <c r="JB117" s="99"/>
      <c r="JC117" s="99"/>
      <c r="JD117" s="99"/>
      <c r="JE117" s="99"/>
      <c r="JF117" s="99"/>
      <c r="JG117" s="99"/>
      <c r="JH117" s="99"/>
      <c r="JI117" s="99"/>
      <c r="JJ117" s="99"/>
      <c r="JK117" s="99"/>
      <c r="JL117" s="99"/>
      <c r="JM117" s="99"/>
      <c r="JN117" s="99"/>
      <c r="JO117" s="99"/>
      <c r="JP117" s="99"/>
      <c r="JQ117" s="99"/>
      <c r="JR117" s="99"/>
      <c r="JS117" s="99"/>
      <c r="JT117" s="99"/>
      <c r="JU117" s="99"/>
      <c r="JV117" s="99"/>
      <c r="JW117" s="99"/>
      <c r="JX117" s="99"/>
      <c r="JY117" s="99"/>
      <c r="JZ117" s="99"/>
      <c r="KA117" s="99"/>
      <c r="KB117" s="99"/>
      <c r="KC117" s="99"/>
      <c r="KD117" s="99"/>
      <c r="KE117" s="99"/>
      <c r="KF117" s="99"/>
      <c r="KG117" s="99"/>
      <c r="KH117" s="99"/>
      <c r="KI117" s="99"/>
    </row>
    <row r="118" spans="1:295" ht="18.75">
      <c r="A118" s="101" t="s">
        <v>71</v>
      </c>
      <c r="B118" s="24"/>
      <c r="C118" s="103"/>
      <c r="D118" s="12"/>
      <c r="E118" s="12"/>
      <c r="F118" s="12"/>
      <c r="G118" s="12"/>
      <c r="H118" s="12"/>
      <c r="I118" s="12"/>
      <c r="J118" s="104"/>
      <c r="K118" s="104"/>
      <c r="L118" s="104"/>
      <c r="M118" s="104"/>
      <c r="N118" s="105"/>
      <c r="O118" s="105"/>
      <c r="P118" s="105"/>
      <c r="Q118" s="105"/>
      <c r="R118" s="12"/>
      <c r="S118" s="25"/>
      <c r="T118" s="12"/>
      <c r="U118" s="12"/>
      <c r="V118" s="12"/>
      <c r="W118" s="12"/>
      <c r="X118" s="12"/>
      <c r="Y118" s="12"/>
      <c r="Z118" s="204"/>
      <c r="AA118" s="204"/>
      <c r="AB118" s="204"/>
      <c r="AC118" s="204"/>
      <c r="AD118" s="205"/>
      <c r="AE118" s="205"/>
      <c r="AF118" s="205"/>
      <c r="AG118" s="205"/>
      <c r="AH118" s="12"/>
      <c r="AI118" s="106"/>
      <c r="AJ118" s="103"/>
      <c r="AK118" s="12"/>
      <c r="AL118" s="12"/>
      <c r="AM118" s="12"/>
      <c r="AN118" s="12"/>
      <c r="AO118" s="12"/>
      <c r="AP118" s="12"/>
      <c r="AQ118" s="104"/>
      <c r="AR118" s="104"/>
      <c r="AS118" s="104"/>
      <c r="AT118" s="104"/>
      <c r="AU118" s="105"/>
      <c r="AV118" s="105"/>
      <c r="AW118" s="105"/>
      <c r="AX118" s="105"/>
      <c r="AY118" s="12"/>
      <c r="AZ118" s="284"/>
      <c r="BA118" s="12"/>
      <c r="BB118" s="12"/>
      <c r="BC118" s="12"/>
      <c r="BD118" s="12"/>
      <c r="BE118" s="12"/>
      <c r="BF118" s="12"/>
      <c r="BG118" s="104"/>
      <c r="BH118" s="104"/>
      <c r="BI118" s="104"/>
      <c r="BJ118" s="104"/>
      <c r="BK118" s="105"/>
      <c r="BL118" s="105"/>
      <c r="BM118" s="105"/>
      <c r="BN118" s="105"/>
      <c r="BO118" s="19"/>
      <c r="BP118" s="285"/>
    </row>
    <row r="119" spans="1:295" s="2" customFormat="1">
      <c r="A119" s="16" t="s">
        <v>9</v>
      </c>
      <c r="B119" s="24" t="s">
        <v>162</v>
      </c>
      <c r="C119" s="103"/>
      <c r="D119" s="12"/>
      <c r="E119" s="12"/>
      <c r="F119" s="12"/>
      <c r="G119" s="12"/>
      <c r="H119" s="12"/>
      <c r="I119" s="12"/>
      <c r="J119" s="104"/>
      <c r="K119" s="104"/>
      <c r="L119" s="104"/>
      <c r="M119" s="104"/>
      <c r="N119" s="105"/>
      <c r="O119" s="105"/>
      <c r="P119" s="105"/>
      <c r="Q119" s="105"/>
      <c r="R119" s="12"/>
      <c r="S119" s="25"/>
      <c r="T119" s="12"/>
      <c r="U119" s="12"/>
      <c r="V119" s="12"/>
      <c r="W119" s="12"/>
      <c r="X119" s="12"/>
      <c r="Y119" s="12"/>
      <c r="Z119" s="204"/>
      <c r="AA119" s="204"/>
      <c r="AB119" s="204"/>
      <c r="AC119" s="204"/>
      <c r="AD119" s="205"/>
      <c r="AE119" s="205"/>
      <c r="AF119" s="205"/>
      <c r="AG119" s="205"/>
      <c r="AH119" s="12"/>
      <c r="AI119" s="106"/>
      <c r="AJ119" s="103"/>
      <c r="AK119" s="12"/>
      <c r="AL119" s="12"/>
      <c r="AM119" s="12"/>
      <c r="AN119" s="12"/>
      <c r="AO119" s="12"/>
      <c r="AP119" s="12"/>
      <c r="AQ119" s="104"/>
      <c r="AR119" s="104"/>
      <c r="AS119" s="104"/>
      <c r="AT119" s="104"/>
      <c r="AU119" s="105"/>
      <c r="AV119" s="105"/>
      <c r="AW119" s="105"/>
      <c r="AX119" s="105"/>
      <c r="AY119" s="12"/>
      <c r="AZ119" s="284"/>
      <c r="BA119" s="12"/>
      <c r="BB119" s="12"/>
      <c r="BC119" s="12"/>
      <c r="BD119" s="12"/>
      <c r="BE119" s="12"/>
      <c r="BF119" s="12"/>
      <c r="BG119" s="104"/>
      <c r="BH119" s="104"/>
      <c r="BI119" s="104"/>
      <c r="BJ119" s="104"/>
      <c r="BK119" s="105"/>
      <c r="BL119" s="105"/>
      <c r="BM119" s="105"/>
      <c r="BN119" s="105"/>
      <c r="BO119" s="36"/>
      <c r="BP119" s="284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</row>
    <row r="120" spans="1:295" s="2" customFormat="1" ht="18.75">
      <c r="A120" s="122" t="s">
        <v>72</v>
      </c>
      <c r="B120" s="24"/>
      <c r="C120" s="103"/>
      <c r="D120" s="12"/>
      <c r="E120" s="12"/>
      <c r="F120" s="12"/>
      <c r="G120" s="12"/>
      <c r="H120" s="12"/>
      <c r="I120" s="12"/>
      <c r="J120" s="104"/>
      <c r="K120" s="104"/>
      <c r="L120" s="104"/>
      <c r="M120" s="104"/>
      <c r="N120" s="105"/>
      <c r="O120" s="105"/>
      <c r="P120" s="105"/>
      <c r="Q120" s="105"/>
      <c r="R120" s="12"/>
      <c r="S120" s="25"/>
      <c r="T120" s="12"/>
      <c r="U120" s="12"/>
      <c r="V120" s="12"/>
      <c r="W120" s="12"/>
      <c r="X120" s="12"/>
      <c r="Y120" s="12"/>
      <c r="Z120" s="204"/>
      <c r="AA120" s="204"/>
      <c r="AB120" s="204"/>
      <c r="AC120" s="204"/>
      <c r="AD120" s="205"/>
      <c r="AE120" s="205"/>
      <c r="AF120" s="205"/>
      <c r="AG120" s="205"/>
      <c r="AH120" s="12"/>
      <c r="AI120" s="106"/>
      <c r="AJ120" s="103"/>
      <c r="AK120" s="12"/>
      <c r="AL120" s="12"/>
      <c r="AM120" s="12"/>
      <c r="AN120" s="12"/>
      <c r="AO120" s="12"/>
      <c r="AP120" s="12"/>
      <c r="AQ120" s="104"/>
      <c r="AR120" s="104"/>
      <c r="AS120" s="104"/>
      <c r="AT120" s="104"/>
      <c r="AU120" s="105"/>
      <c r="AV120" s="105"/>
      <c r="AW120" s="105"/>
      <c r="AX120" s="105"/>
      <c r="AY120" s="12"/>
      <c r="AZ120" s="284"/>
      <c r="BA120" s="12"/>
      <c r="BB120" s="12"/>
      <c r="BC120" s="12"/>
      <c r="BD120" s="12"/>
      <c r="BE120" s="12"/>
      <c r="BF120" s="12"/>
      <c r="BG120" s="104"/>
      <c r="BH120" s="104"/>
      <c r="BI120" s="104"/>
      <c r="BJ120" s="104"/>
      <c r="BK120" s="105"/>
      <c r="BL120" s="105"/>
      <c r="BM120" s="105"/>
      <c r="BN120" s="105"/>
      <c r="BO120" s="36"/>
      <c r="BP120" s="284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</row>
    <row r="121" spans="1:295" s="2" customFormat="1">
      <c r="A121" s="16" t="s">
        <v>9</v>
      </c>
      <c r="B121" s="24" t="s">
        <v>115</v>
      </c>
      <c r="C121" s="103"/>
      <c r="D121" s="12"/>
      <c r="E121" s="12"/>
      <c r="F121" s="12"/>
      <c r="G121" s="12"/>
      <c r="H121" s="12"/>
      <c r="I121" s="12"/>
      <c r="J121" s="104"/>
      <c r="K121" s="104"/>
      <c r="L121" s="104"/>
      <c r="M121" s="104"/>
      <c r="N121" s="105"/>
      <c r="O121" s="105"/>
      <c r="P121" s="105"/>
      <c r="Q121" s="105"/>
      <c r="R121" s="12"/>
      <c r="S121" s="25"/>
      <c r="T121" s="12"/>
      <c r="U121" s="12"/>
      <c r="V121" s="12"/>
      <c r="W121" s="12"/>
      <c r="X121" s="12"/>
      <c r="Y121" s="12"/>
      <c r="Z121" s="204"/>
      <c r="AA121" s="204"/>
      <c r="AB121" s="204"/>
      <c r="AC121" s="204"/>
      <c r="AD121" s="205"/>
      <c r="AE121" s="205"/>
      <c r="AF121" s="205"/>
      <c r="AG121" s="205"/>
      <c r="AH121" s="12"/>
      <c r="AI121" s="106"/>
      <c r="AJ121" s="103"/>
      <c r="AK121" s="12"/>
      <c r="AL121" s="12"/>
      <c r="AM121" s="12"/>
      <c r="AN121" s="12"/>
      <c r="AO121" s="12"/>
      <c r="AP121" s="12"/>
      <c r="AQ121" s="104"/>
      <c r="AR121" s="104"/>
      <c r="AS121" s="104"/>
      <c r="AT121" s="104"/>
      <c r="AU121" s="105"/>
      <c r="AV121" s="105"/>
      <c r="AW121" s="105"/>
      <c r="AX121" s="105"/>
      <c r="AY121" s="12"/>
      <c r="AZ121" s="284"/>
      <c r="BA121" s="12"/>
      <c r="BB121" s="12"/>
      <c r="BC121" s="12"/>
      <c r="BD121" s="12"/>
      <c r="BE121" s="12"/>
      <c r="BF121" s="12"/>
      <c r="BG121" s="104"/>
      <c r="BH121" s="104"/>
      <c r="BI121" s="104"/>
      <c r="BJ121" s="104"/>
      <c r="BK121" s="105"/>
      <c r="BL121" s="105"/>
      <c r="BM121" s="105"/>
      <c r="BN121" s="105"/>
      <c r="BO121" s="36"/>
      <c r="BP121" s="284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</row>
    <row r="122" spans="1:295" s="2" customFormat="1" ht="18.75">
      <c r="A122" s="122" t="s">
        <v>73</v>
      </c>
      <c r="B122" s="24"/>
      <c r="C122" s="103"/>
      <c r="D122" s="12"/>
      <c r="E122" s="12"/>
      <c r="F122" s="12"/>
      <c r="G122" s="12"/>
      <c r="H122" s="12"/>
      <c r="I122" s="12"/>
      <c r="J122" s="104"/>
      <c r="K122" s="104"/>
      <c r="L122" s="104"/>
      <c r="M122" s="104"/>
      <c r="N122" s="105"/>
      <c r="O122" s="105"/>
      <c r="P122" s="105"/>
      <c r="Q122" s="105"/>
      <c r="R122" s="12"/>
      <c r="S122" s="25"/>
      <c r="T122" s="12"/>
      <c r="U122" s="12"/>
      <c r="V122" s="12"/>
      <c r="W122" s="12"/>
      <c r="X122" s="12"/>
      <c r="Y122" s="12"/>
      <c r="Z122" s="204"/>
      <c r="AA122" s="204"/>
      <c r="AB122" s="204"/>
      <c r="AC122" s="204"/>
      <c r="AD122" s="205"/>
      <c r="AE122" s="205"/>
      <c r="AF122" s="205"/>
      <c r="AG122" s="205"/>
      <c r="AH122" s="12"/>
      <c r="AI122" s="106"/>
      <c r="AJ122" s="103"/>
      <c r="AK122" s="12"/>
      <c r="AL122" s="12"/>
      <c r="AM122" s="12"/>
      <c r="AN122" s="12"/>
      <c r="AO122" s="12"/>
      <c r="AP122" s="12"/>
      <c r="AQ122" s="104"/>
      <c r="AR122" s="104"/>
      <c r="AS122" s="104"/>
      <c r="AT122" s="104"/>
      <c r="AU122" s="105"/>
      <c r="AV122" s="105"/>
      <c r="AW122" s="105"/>
      <c r="AX122" s="105"/>
      <c r="AY122" s="12"/>
      <c r="AZ122" s="284"/>
      <c r="BA122" s="12"/>
      <c r="BB122" s="12"/>
      <c r="BC122" s="12"/>
      <c r="BD122" s="12"/>
      <c r="BE122" s="12"/>
      <c r="BF122" s="12"/>
      <c r="BG122" s="104"/>
      <c r="BH122" s="104"/>
      <c r="BI122" s="104"/>
      <c r="BJ122" s="104"/>
      <c r="BK122" s="105"/>
      <c r="BL122" s="105"/>
      <c r="BM122" s="105"/>
      <c r="BN122" s="105"/>
      <c r="BO122" s="36"/>
      <c r="BP122" s="284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</row>
    <row r="123" spans="1:295" s="2" customFormat="1">
      <c r="A123" s="16" t="s">
        <v>9</v>
      </c>
      <c r="B123" s="24" t="s">
        <v>162</v>
      </c>
      <c r="C123" s="103"/>
      <c r="D123" s="27">
        <v>14202.75</v>
      </c>
      <c r="E123" s="27">
        <v>182.86</v>
      </c>
      <c r="F123" s="27">
        <v>16759.25</v>
      </c>
      <c r="G123" s="27">
        <v>215.78</v>
      </c>
      <c r="H123" s="27">
        <v>2920</v>
      </c>
      <c r="I123" s="27">
        <v>86</v>
      </c>
      <c r="J123" s="115"/>
      <c r="K123" s="115"/>
      <c r="L123" s="115"/>
      <c r="M123" s="115"/>
      <c r="N123" s="116"/>
      <c r="O123" s="139"/>
      <c r="P123" s="288">
        <v>5.57E-2</v>
      </c>
      <c r="Q123" s="181">
        <v>248.64</v>
      </c>
      <c r="R123" s="110" t="s">
        <v>548</v>
      </c>
      <c r="S123" s="168"/>
      <c r="T123" s="27">
        <v>14784.31</v>
      </c>
      <c r="U123" s="27">
        <v>210.59</v>
      </c>
      <c r="V123" s="27">
        <v>17445.490000000002</v>
      </c>
      <c r="W123" s="27">
        <v>248.5</v>
      </c>
      <c r="X123" s="27">
        <v>3000</v>
      </c>
      <c r="Y123" s="27">
        <v>87</v>
      </c>
      <c r="Z123" s="138"/>
      <c r="AA123" s="138"/>
      <c r="AB123" s="138"/>
      <c r="AC123" s="138"/>
      <c r="AD123" s="139"/>
      <c r="AE123" s="139"/>
      <c r="AF123" s="288">
        <v>5.57E-2</v>
      </c>
      <c r="AG123" s="181">
        <v>254.1</v>
      </c>
      <c r="AH123" s="110" t="s">
        <v>548</v>
      </c>
      <c r="AI123" s="117"/>
      <c r="AJ123" s="103"/>
      <c r="AK123" s="12"/>
      <c r="AL123" s="12"/>
      <c r="AM123" s="12"/>
      <c r="AN123" s="12"/>
      <c r="AO123" s="12"/>
      <c r="AP123" s="12"/>
      <c r="AQ123" s="104"/>
      <c r="AR123" s="104"/>
      <c r="AS123" s="104"/>
      <c r="AT123" s="104"/>
      <c r="AU123" s="105"/>
      <c r="AV123" s="105"/>
      <c r="AW123" s="105"/>
      <c r="AX123" s="105"/>
      <c r="AY123" s="12"/>
      <c r="AZ123" s="284"/>
      <c r="BA123" s="12"/>
      <c r="BB123" s="12"/>
      <c r="BC123" s="12"/>
      <c r="BD123" s="12"/>
      <c r="BE123" s="12"/>
      <c r="BF123" s="12"/>
      <c r="BG123" s="104"/>
      <c r="BH123" s="104"/>
      <c r="BI123" s="104"/>
      <c r="BJ123" s="104"/>
      <c r="BK123" s="105"/>
      <c r="BL123" s="105"/>
      <c r="BM123" s="105"/>
      <c r="BN123" s="105"/>
      <c r="BO123" s="36"/>
      <c r="BP123" s="284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</row>
    <row r="124" spans="1:295" s="100" customFormat="1" ht="26.25">
      <c r="A124" s="280" t="s">
        <v>24</v>
      </c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2"/>
      <c r="AA124" s="282"/>
      <c r="AB124" s="282"/>
      <c r="AC124" s="282"/>
      <c r="AD124" s="282"/>
      <c r="AE124" s="282"/>
      <c r="AF124" s="282"/>
      <c r="AG124" s="282"/>
      <c r="AH124" s="281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3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99"/>
      <c r="EZ124" s="99"/>
      <c r="FA124" s="99"/>
      <c r="FB124" s="99"/>
      <c r="FC124" s="99"/>
      <c r="FD124" s="99"/>
      <c r="FE124" s="99"/>
      <c r="FF124" s="99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  <c r="HA124" s="99"/>
      <c r="HB124" s="99"/>
      <c r="HC124" s="99"/>
      <c r="HD124" s="99"/>
      <c r="HE124" s="99"/>
      <c r="HF124" s="99"/>
      <c r="HG124" s="99"/>
      <c r="HH124" s="99"/>
      <c r="HI124" s="99"/>
      <c r="HJ124" s="99"/>
      <c r="HK124" s="99"/>
      <c r="HL124" s="99"/>
      <c r="HM124" s="99"/>
      <c r="HN124" s="99"/>
      <c r="HO124" s="99"/>
      <c r="HP124" s="99"/>
      <c r="HQ124" s="99"/>
      <c r="HR124" s="99"/>
      <c r="HS124" s="99"/>
      <c r="HT124" s="99"/>
      <c r="HU124" s="99"/>
      <c r="HV124" s="99"/>
      <c r="HW124" s="99"/>
      <c r="HX124" s="99"/>
      <c r="HY124" s="99"/>
      <c r="HZ124" s="99"/>
      <c r="IA124" s="99"/>
      <c r="IB124" s="99"/>
      <c r="IC124" s="99"/>
      <c r="ID124" s="99"/>
      <c r="IE124" s="99"/>
      <c r="IF124" s="99"/>
      <c r="IG124" s="99"/>
      <c r="IH124" s="99"/>
      <c r="II124" s="99"/>
      <c r="IJ124" s="99"/>
      <c r="IK124" s="99"/>
      <c r="IL124" s="99"/>
      <c r="IM124" s="99"/>
      <c r="IN124" s="99"/>
      <c r="IO124" s="99"/>
      <c r="IP124" s="99"/>
      <c r="IQ124" s="99"/>
      <c r="IR124" s="99"/>
      <c r="IS124" s="99"/>
      <c r="IT124" s="99"/>
      <c r="IU124" s="99"/>
      <c r="IV124" s="99"/>
      <c r="IW124" s="99"/>
      <c r="IX124" s="99"/>
      <c r="IY124" s="99"/>
      <c r="IZ124" s="99"/>
      <c r="JA124" s="99"/>
      <c r="JB124" s="99"/>
      <c r="JC124" s="99"/>
      <c r="JD124" s="99"/>
      <c r="JE124" s="99"/>
      <c r="JF124" s="99"/>
      <c r="JG124" s="99"/>
      <c r="JH124" s="99"/>
      <c r="JI124" s="99"/>
      <c r="JJ124" s="99"/>
      <c r="JK124" s="99"/>
      <c r="JL124" s="99"/>
      <c r="JM124" s="99"/>
      <c r="JN124" s="99"/>
      <c r="JO124" s="99"/>
      <c r="JP124" s="99"/>
      <c r="JQ124" s="99"/>
      <c r="JR124" s="99"/>
      <c r="JS124" s="99"/>
      <c r="JT124" s="99"/>
      <c r="JU124" s="99"/>
      <c r="JV124" s="99"/>
      <c r="JW124" s="99"/>
      <c r="JX124" s="99"/>
      <c r="JY124" s="99"/>
      <c r="JZ124" s="99"/>
      <c r="KA124" s="99"/>
      <c r="KB124" s="99"/>
      <c r="KC124" s="99"/>
      <c r="KD124" s="99"/>
      <c r="KE124" s="99"/>
      <c r="KF124" s="99"/>
      <c r="KG124" s="99"/>
      <c r="KH124" s="99"/>
      <c r="KI124" s="99"/>
    </row>
    <row r="125" spans="1:295" s="2" customFormat="1" ht="18.75">
      <c r="A125" s="122" t="s">
        <v>116</v>
      </c>
      <c r="B125" s="24"/>
      <c r="C125" s="103"/>
      <c r="D125" s="27"/>
      <c r="E125" s="27"/>
      <c r="F125" s="27"/>
      <c r="G125" s="27"/>
      <c r="H125" s="27"/>
      <c r="I125" s="27"/>
      <c r="J125" s="115"/>
      <c r="K125" s="115"/>
      <c r="L125" s="115"/>
      <c r="M125" s="115"/>
      <c r="N125" s="116"/>
      <c r="O125" s="116"/>
      <c r="P125" s="116"/>
      <c r="Q125" s="116"/>
      <c r="R125" s="27"/>
      <c r="S125" s="110"/>
      <c r="T125" s="27"/>
      <c r="U125" s="27"/>
      <c r="V125" s="27"/>
      <c r="W125" s="27"/>
      <c r="X125" s="27"/>
      <c r="Y125" s="27"/>
      <c r="Z125" s="138"/>
      <c r="AA125" s="138"/>
      <c r="AB125" s="138"/>
      <c r="AC125" s="138"/>
      <c r="AD125" s="139"/>
      <c r="AE125" s="139"/>
      <c r="AF125" s="139"/>
      <c r="AG125" s="139"/>
      <c r="AH125" s="27"/>
      <c r="AI125" s="118"/>
      <c r="AJ125" s="103"/>
      <c r="AK125" s="27"/>
      <c r="AL125" s="27"/>
      <c r="AM125" s="27"/>
      <c r="AN125" s="27"/>
      <c r="AO125" s="27"/>
      <c r="AP125" s="27"/>
      <c r="AQ125" s="115"/>
      <c r="AR125" s="115"/>
      <c r="AS125" s="115"/>
      <c r="AT125" s="115"/>
      <c r="AU125" s="116"/>
      <c r="AV125" s="116"/>
      <c r="AW125" s="116"/>
      <c r="AX125" s="116"/>
      <c r="AY125" s="27"/>
      <c r="AZ125" s="109"/>
      <c r="BA125" s="27"/>
      <c r="BB125" s="27"/>
      <c r="BC125" s="27"/>
      <c r="BD125" s="27"/>
      <c r="BE125" s="27"/>
      <c r="BF125" s="27"/>
      <c r="BG125" s="115"/>
      <c r="BH125" s="115"/>
      <c r="BI125" s="115"/>
      <c r="BJ125" s="115"/>
      <c r="BK125" s="116"/>
      <c r="BL125" s="116"/>
      <c r="BM125" s="116"/>
      <c r="BN125" s="116"/>
      <c r="BO125" s="36"/>
      <c r="BP125" s="284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</row>
    <row r="126" spans="1:295" s="2" customFormat="1">
      <c r="A126" s="16" t="s">
        <v>9</v>
      </c>
      <c r="B126" s="24" t="s">
        <v>162</v>
      </c>
      <c r="C126" s="103"/>
      <c r="D126" s="27"/>
      <c r="E126" s="27"/>
      <c r="F126" s="27"/>
      <c r="G126" s="27"/>
      <c r="H126" s="27"/>
      <c r="I126" s="27"/>
      <c r="J126" s="115"/>
      <c r="K126" s="115"/>
      <c r="L126" s="115"/>
      <c r="M126" s="115"/>
      <c r="N126" s="116"/>
      <c r="O126" s="116"/>
      <c r="P126" s="116"/>
      <c r="Q126" s="116"/>
      <c r="R126" s="27"/>
      <c r="S126" s="110"/>
      <c r="T126" s="27"/>
      <c r="U126" s="27"/>
      <c r="V126" s="27"/>
      <c r="W126" s="27"/>
      <c r="X126" s="27"/>
      <c r="Y126" s="27"/>
      <c r="Z126" s="138"/>
      <c r="AA126" s="138"/>
      <c r="AB126" s="138"/>
      <c r="AC126" s="138"/>
      <c r="AD126" s="139"/>
      <c r="AE126" s="139"/>
      <c r="AF126" s="139"/>
      <c r="AG126" s="139"/>
      <c r="AH126" s="27"/>
      <c r="AI126" s="118"/>
      <c r="AJ126" s="103"/>
      <c r="AK126" s="27"/>
      <c r="AL126" s="27"/>
      <c r="AM126" s="27"/>
      <c r="AN126" s="27"/>
      <c r="AO126" s="27"/>
      <c r="AP126" s="27"/>
      <c r="AQ126" s="115"/>
      <c r="AR126" s="115"/>
      <c r="AS126" s="115"/>
      <c r="AT126" s="115"/>
      <c r="AU126" s="116"/>
      <c r="AV126" s="116"/>
      <c r="AW126" s="116"/>
      <c r="AX126" s="116"/>
      <c r="AY126" s="27"/>
      <c r="AZ126" s="109"/>
      <c r="BA126" s="27"/>
      <c r="BB126" s="27"/>
      <c r="BC126" s="27"/>
      <c r="BD126" s="27"/>
      <c r="BE126" s="27"/>
      <c r="BF126" s="27"/>
      <c r="BG126" s="115"/>
      <c r="BH126" s="115"/>
      <c r="BI126" s="115"/>
      <c r="BJ126" s="115"/>
      <c r="BK126" s="116"/>
      <c r="BL126" s="116"/>
      <c r="BM126" s="116"/>
      <c r="BN126" s="116"/>
      <c r="BO126" s="36"/>
      <c r="BP126" s="284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</row>
    <row r="127" spans="1:295" s="2" customFormat="1" ht="21">
      <c r="A127" s="261" t="s">
        <v>13</v>
      </c>
      <c r="B127" s="262"/>
      <c r="C127" s="103"/>
      <c r="D127" s="27"/>
      <c r="E127" s="27"/>
      <c r="F127" s="27"/>
      <c r="G127" s="27"/>
      <c r="H127" s="27"/>
      <c r="I127" s="27"/>
      <c r="J127" s="115"/>
      <c r="K127" s="115"/>
      <c r="L127" s="115"/>
      <c r="M127" s="115"/>
      <c r="N127" s="116"/>
      <c r="O127" s="116"/>
      <c r="P127" s="116"/>
      <c r="Q127" s="116"/>
      <c r="R127" s="27"/>
      <c r="S127" s="110"/>
      <c r="T127" s="27"/>
      <c r="U127" s="27"/>
      <c r="V127" s="27"/>
      <c r="W127" s="27"/>
      <c r="X127" s="27"/>
      <c r="Y127" s="27"/>
      <c r="Z127" s="138"/>
      <c r="AA127" s="138"/>
      <c r="AB127" s="138"/>
      <c r="AC127" s="138"/>
      <c r="AD127" s="139"/>
      <c r="AE127" s="139"/>
      <c r="AF127" s="139"/>
      <c r="AG127" s="139"/>
      <c r="AH127" s="27"/>
      <c r="AI127" s="118"/>
      <c r="AJ127" s="103"/>
      <c r="AK127" s="27"/>
      <c r="AL127" s="27"/>
      <c r="AM127" s="27"/>
      <c r="AN127" s="27"/>
      <c r="AO127" s="27"/>
      <c r="AP127" s="27"/>
      <c r="AQ127" s="115"/>
      <c r="AR127" s="115"/>
      <c r="AS127" s="115"/>
      <c r="AT127" s="115"/>
      <c r="AU127" s="116"/>
      <c r="AV127" s="116"/>
      <c r="AW127" s="116"/>
      <c r="AX127" s="116"/>
      <c r="AY127" s="27"/>
      <c r="AZ127" s="109"/>
      <c r="BA127" s="27"/>
      <c r="BB127" s="27"/>
      <c r="BC127" s="27"/>
      <c r="BD127" s="27"/>
      <c r="BE127" s="27"/>
      <c r="BF127" s="27"/>
      <c r="BG127" s="115"/>
      <c r="BH127" s="115"/>
      <c r="BI127" s="115"/>
      <c r="BJ127" s="115"/>
      <c r="BK127" s="116"/>
      <c r="BL127" s="116"/>
      <c r="BM127" s="116"/>
      <c r="BN127" s="116"/>
      <c r="BO127" s="36"/>
      <c r="BP127" s="284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</row>
    <row r="128" spans="1:295" s="2" customFormat="1">
      <c r="A128" s="16" t="s">
        <v>9</v>
      </c>
      <c r="B128" s="24" t="s">
        <v>417</v>
      </c>
      <c r="C128" s="103"/>
      <c r="D128" s="12"/>
      <c r="E128" s="12"/>
      <c r="F128" s="12"/>
      <c r="G128" s="12"/>
      <c r="H128" s="16">
        <v>1830</v>
      </c>
      <c r="I128" s="16">
        <v>82.25</v>
      </c>
      <c r="J128" s="337"/>
      <c r="K128" s="337"/>
      <c r="L128" s="337"/>
      <c r="M128" s="337"/>
      <c r="N128" s="326">
        <v>6.7100000000000007E-2</v>
      </c>
      <c r="O128" s="326">
        <v>201.08</v>
      </c>
      <c r="P128" s="105"/>
      <c r="Q128" s="105"/>
      <c r="R128" s="12"/>
      <c r="S128" s="25"/>
      <c r="T128" s="12"/>
      <c r="U128" s="12"/>
      <c r="V128" s="12"/>
      <c r="W128" s="12"/>
      <c r="X128" s="112">
        <v>1870</v>
      </c>
      <c r="Y128" s="16">
        <v>86.26</v>
      </c>
      <c r="Z128" s="180"/>
      <c r="AA128" s="180"/>
      <c r="AB128" s="180"/>
      <c r="AC128" s="180"/>
      <c r="AD128" s="181">
        <v>6.7100000000000007E-2</v>
      </c>
      <c r="AE128" s="181">
        <v>207.95</v>
      </c>
      <c r="AF128" s="205"/>
      <c r="AG128" s="205"/>
      <c r="AH128" s="12"/>
      <c r="AI128" s="106"/>
      <c r="AJ128" s="103"/>
      <c r="AK128" s="27">
        <v>7965.05</v>
      </c>
      <c r="AL128" s="27">
        <v>69.7</v>
      </c>
      <c r="AM128" s="49">
        <f>ROUND(AK128*1.18,2)</f>
        <v>9398.76</v>
      </c>
      <c r="AN128" s="49">
        <f>ROUND(AL128*1.18,2)</f>
        <v>82.25</v>
      </c>
      <c r="AO128" s="27">
        <v>1830</v>
      </c>
      <c r="AP128" s="27">
        <v>82.25</v>
      </c>
      <c r="AQ128" s="115"/>
      <c r="AR128" s="115"/>
      <c r="AS128" s="321">
        <v>6.7100000000000007E-2</v>
      </c>
      <c r="AT128" s="115">
        <v>205.04</v>
      </c>
      <c r="AU128" s="116"/>
      <c r="AV128" s="116"/>
      <c r="AW128" s="116"/>
      <c r="AX128" s="116"/>
      <c r="AY128" s="110" t="s">
        <v>549</v>
      </c>
      <c r="AZ128" s="109"/>
      <c r="BA128" s="27">
        <v>8234.9</v>
      </c>
      <c r="BB128" s="27">
        <v>74.63</v>
      </c>
      <c r="BC128" s="49">
        <f>ROUND(BA128*1.18,2)</f>
        <v>9717.18</v>
      </c>
      <c r="BD128" s="49">
        <f>ROUND(BB128*1.18,2)</f>
        <v>88.06</v>
      </c>
      <c r="BE128" s="27">
        <v>1870</v>
      </c>
      <c r="BF128" s="27">
        <v>88.06</v>
      </c>
      <c r="BG128" s="115"/>
      <c r="BH128" s="115"/>
      <c r="BI128" s="321">
        <v>6.7100000000000007E-2</v>
      </c>
      <c r="BJ128" s="115">
        <v>213.54</v>
      </c>
      <c r="BK128" s="116"/>
      <c r="BL128" s="116"/>
      <c r="BM128" s="116"/>
      <c r="BN128" s="116"/>
      <c r="BO128" s="110" t="s">
        <v>549</v>
      </c>
      <c r="BP128" s="284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</row>
    <row r="129" spans="1:295" s="2" customFormat="1" ht="18.75">
      <c r="A129" s="122" t="s">
        <v>121</v>
      </c>
      <c r="B129" s="24"/>
      <c r="C129" s="103"/>
      <c r="D129" s="27"/>
      <c r="E129" s="27"/>
      <c r="F129" s="27"/>
      <c r="G129" s="27"/>
      <c r="H129" s="27"/>
      <c r="I129" s="27"/>
      <c r="J129" s="115"/>
      <c r="K129" s="115"/>
      <c r="L129" s="115"/>
      <c r="M129" s="115"/>
      <c r="N129" s="116"/>
      <c r="O129" s="116"/>
      <c r="P129" s="116"/>
      <c r="Q129" s="116"/>
      <c r="R129" s="27"/>
      <c r="S129" s="110"/>
      <c r="T129" s="27"/>
      <c r="U129" s="27"/>
      <c r="V129" s="27"/>
      <c r="W129" s="27"/>
      <c r="X129" s="27"/>
      <c r="Y129" s="27"/>
      <c r="Z129" s="138"/>
      <c r="AA129" s="138"/>
      <c r="AB129" s="138"/>
      <c r="AC129" s="138"/>
      <c r="AD129" s="139"/>
      <c r="AE129" s="139"/>
      <c r="AF129" s="139"/>
      <c r="AG129" s="139"/>
      <c r="AH129" s="27"/>
      <c r="AI129" s="118"/>
      <c r="AJ129" s="103"/>
      <c r="AK129" s="27"/>
      <c r="AL129" s="27"/>
      <c r="AM129" s="27"/>
      <c r="AN129" s="27"/>
      <c r="AO129" s="27"/>
      <c r="AP129" s="27"/>
      <c r="AQ129" s="115"/>
      <c r="AR129" s="115"/>
      <c r="AS129" s="115"/>
      <c r="AT129" s="115"/>
      <c r="AU129" s="116"/>
      <c r="AV129" s="116"/>
      <c r="AW129" s="116"/>
      <c r="AX129" s="116"/>
      <c r="AY129" s="27"/>
      <c r="AZ129" s="284"/>
      <c r="BA129" s="27"/>
      <c r="BB129" s="27"/>
      <c r="BC129" s="27"/>
      <c r="BD129" s="27"/>
      <c r="BE129" s="27"/>
      <c r="BF129" s="27"/>
      <c r="BG129" s="115"/>
      <c r="BH129" s="115"/>
      <c r="BI129" s="321"/>
      <c r="BJ129" s="115"/>
      <c r="BK129" s="116"/>
      <c r="BL129" s="116"/>
      <c r="BM129" s="116"/>
      <c r="BN129" s="116"/>
      <c r="BO129" s="36"/>
      <c r="BP129" s="284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</row>
    <row r="130" spans="1:295" s="2" customFormat="1">
      <c r="A130" s="16" t="s">
        <v>9</v>
      </c>
      <c r="B130" s="66" t="s">
        <v>150</v>
      </c>
      <c r="C130" s="103"/>
      <c r="D130" s="27"/>
      <c r="E130" s="27"/>
      <c r="F130" s="27"/>
      <c r="G130" s="27"/>
      <c r="H130" s="27"/>
      <c r="I130" s="27"/>
      <c r="J130" s="115"/>
      <c r="K130" s="115"/>
      <c r="L130" s="115"/>
      <c r="M130" s="115"/>
      <c r="N130" s="116"/>
      <c r="O130" s="116"/>
      <c r="P130" s="116"/>
      <c r="Q130" s="116"/>
      <c r="R130" s="36"/>
      <c r="S130" s="169"/>
      <c r="T130" s="27"/>
      <c r="U130" s="27"/>
      <c r="V130" s="27"/>
      <c r="W130" s="27"/>
      <c r="X130" s="27"/>
      <c r="Y130" s="27"/>
      <c r="Z130" s="138"/>
      <c r="AA130" s="138"/>
      <c r="AB130" s="138"/>
      <c r="AC130" s="138"/>
      <c r="AD130" s="139"/>
      <c r="AE130" s="139"/>
      <c r="AF130" s="139"/>
      <c r="AG130" s="139"/>
      <c r="AH130" s="36"/>
      <c r="AI130" s="117"/>
      <c r="AJ130" s="103"/>
      <c r="AK130" s="27"/>
      <c r="AL130" s="27"/>
      <c r="AM130" s="27"/>
      <c r="AN130" s="27"/>
      <c r="AO130" s="27"/>
      <c r="AP130" s="27"/>
      <c r="AQ130" s="115"/>
      <c r="AR130" s="115"/>
      <c r="AS130" s="115"/>
      <c r="AT130" s="115"/>
      <c r="AU130" s="116"/>
      <c r="AV130" s="116"/>
      <c r="AW130" s="116"/>
      <c r="AX130" s="116"/>
      <c r="AY130" s="27"/>
      <c r="AZ130" s="284"/>
      <c r="BA130" s="27"/>
      <c r="BB130" s="27"/>
      <c r="BC130" s="27"/>
      <c r="BD130" s="27"/>
      <c r="BE130" s="27"/>
      <c r="BF130" s="27"/>
      <c r="BG130" s="115"/>
      <c r="BH130" s="115"/>
      <c r="BI130" s="321"/>
      <c r="BJ130" s="115"/>
      <c r="BK130" s="116"/>
      <c r="BL130" s="116"/>
      <c r="BM130" s="116"/>
      <c r="BN130" s="116"/>
      <c r="BO130" s="36"/>
      <c r="BP130" s="284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</row>
    <row r="131" spans="1:295" s="2" customFormat="1" ht="18.75">
      <c r="A131" s="122" t="s">
        <v>122</v>
      </c>
      <c r="B131" s="24"/>
      <c r="C131" s="103"/>
      <c r="D131" s="27"/>
      <c r="E131" s="27"/>
      <c r="F131" s="27"/>
      <c r="G131" s="27"/>
      <c r="H131" s="27"/>
      <c r="I131" s="27"/>
      <c r="J131" s="115"/>
      <c r="K131" s="115"/>
      <c r="L131" s="115"/>
      <c r="M131" s="115"/>
      <c r="N131" s="116"/>
      <c r="O131" s="116"/>
      <c r="P131" s="116"/>
      <c r="Q131" s="116"/>
      <c r="R131" s="27"/>
      <c r="S131" s="110"/>
      <c r="T131" s="27"/>
      <c r="U131" s="27"/>
      <c r="V131" s="27"/>
      <c r="W131" s="27"/>
      <c r="X131" s="27"/>
      <c r="Y131" s="27"/>
      <c r="Z131" s="138"/>
      <c r="AA131" s="138"/>
      <c r="AB131" s="138"/>
      <c r="AC131" s="138"/>
      <c r="AD131" s="139"/>
      <c r="AE131" s="139"/>
      <c r="AF131" s="139"/>
      <c r="AG131" s="139"/>
      <c r="AH131" s="27"/>
      <c r="AI131" s="118"/>
      <c r="AJ131" s="103"/>
      <c r="AK131" s="27"/>
      <c r="AL131" s="27"/>
      <c r="AM131" s="27"/>
      <c r="AN131" s="27"/>
      <c r="AO131" s="27"/>
      <c r="AP131" s="27"/>
      <c r="AQ131" s="115"/>
      <c r="AR131" s="115"/>
      <c r="AS131" s="115"/>
      <c r="AT131" s="115"/>
      <c r="AU131" s="116"/>
      <c r="AV131" s="116"/>
      <c r="AW131" s="116"/>
      <c r="AX131" s="116"/>
      <c r="AY131" s="27"/>
      <c r="AZ131" s="284"/>
      <c r="BA131" s="27"/>
      <c r="BB131" s="27"/>
      <c r="BC131" s="27"/>
      <c r="BD131" s="27"/>
      <c r="BE131" s="27"/>
      <c r="BF131" s="27"/>
      <c r="BG131" s="115"/>
      <c r="BH131" s="115"/>
      <c r="BI131" s="321"/>
      <c r="BJ131" s="115"/>
      <c r="BK131" s="116"/>
      <c r="BL131" s="116"/>
      <c r="BM131" s="116"/>
      <c r="BN131" s="116"/>
      <c r="BO131" s="36"/>
      <c r="BP131" s="284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</row>
    <row r="132" spans="1:295" s="2" customFormat="1">
      <c r="A132" s="16" t="s">
        <v>9</v>
      </c>
      <c r="B132" s="66" t="s">
        <v>150</v>
      </c>
      <c r="C132" s="103"/>
      <c r="D132" s="159">
        <v>11283.4</v>
      </c>
      <c r="E132" s="159">
        <v>210.26</v>
      </c>
      <c r="F132" s="159">
        <f>ROUND(D132*1.18,2)</f>
        <v>13314.41</v>
      </c>
      <c r="G132" s="159">
        <f>ROUND(E132*1.18,2)</f>
        <v>248.11</v>
      </c>
      <c r="H132" s="159">
        <v>1830</v>
      </c>
      <c r="I132" s="159">
        <v>49.56</v>
      </c>
      <c r="J132" s="320">
        <v>4.8599999999999997E-2</v>
      </c>
      <c r="K132" s="163">
        <v>138.5</v>
      </c>
      <c r="L132" s="115"/>
      <c r="M132" s="115"/>
      <c r="N132" s="116"/>
      <c r="O132" s="116"/>
      <c r="P132" s="116"/>
      <c r="Q132" s="116"/>
      <c r="R132" s="110"/>
      <c r="S132" s="129" t="s">
        <v>550</v>
      </c>
      <c r="T132" s="159">
        <v>11914.51</v>
      </c>
      <c r="U132" s="159">
        <v>219.62</v>
      </c>
      <c r="V132" s="159">
        <f>ROUND(T132*1.18,2)</f>
        <v>14059.12</v>
      </c>
      <c r="W132" s="159">
        <f>ROUND(U132*1.18,2)</f>
        <v>259.14999999999998</v>
      </c>
      <c r="X132" s="159">
        <v>1940</v>
      </c>
      <c r="Y132" s="159">
        <v>51.92</v>
      </c>
      <c r="Z132" s="138"/>
      <c r="AA132" s="138"/>
      <c r="AB132" s="138"/>
      <c r="AC132" s="138"/>
      <c r="AD132" s="311">
        <v>4.8599999999999997E-2</v>
      </c>
      <c r="AE132" s="139">
        <v>146.19999999999999</v>
      </c>
      <c r="AF132" s="139"/>
      <c r="AG132" s="139"/>
      <c r="AH132" s="110"/>
      <c r="AI132" s="129" t="s">
        <v>550</v>
      </c>
      <c r="AJ132" s="103"/>
      <c r="AK132" s="27">
        <v>11283.4</v>
      </c>
      <c r="AL132" s="27">
        <v>210.26</v>
      </c>
      <c r="AM132" s="49">
        <f>ROUND(AK132*1.18,2)</f>
        <v>13314.41</v>
      </c>
      <c r="AN132" s="49">
        <f>ROUND(AL132*1.18,2)</f>
        <v>248.11</v>
      </c>
      <c r="AO132" s="27">
        <v>1830</v>
      </c>
      <c r="AP132" s="27">
        <v>49.56</v>
      </c>
      <c r="AQ132" s="115"/>
      <c r="AR132" s="115"/>
      <c r="AS132" s="321">
        <v>7.0300000000000001E-2</v>
      </c>
      <c r="AT132" s="115">
        <v>178.21</v>
      </c>
      <c r="AU132" s="116"/>
      <c r="AV132" s="116"/>
      <c r="AW132" s="116"/>
      <c r="AX132" s="116"/>
      <c r="AY132" s="110" t="s">
        <v>551</v>
      </c>
      <c r="AZ132" s="284"/>
      <c r="BA132" s="27">
        <v>11914.51</v>
      </c>
      <c r="BB132" s="27">
        <v>219.62</v>
      </c>
      <c r="BC132" s="49">
        <f>ROUND(BA132*1.18,2)</f>
        <v>14059.12</v>
      </c>
      <c r="BD132" s="49">
        <f>ROUND(BB132*1.18,2)</f>
        <v>259.14999999999998</v>
      </c>
      <c r="BE132" s="27">
        <v>1940</v>
      </c>
      <c r="BF132" s="27">
        <v>51.92</v>
      </c>
      <c r="BG132" s="115"/>
      <c r="BH132" s="115"/>
      <c r="BI132" s="321">
        <v>7.0300000000000001E-2</v>
      </c>
      <c r="BJ132" s="115">
        <v>188.3</v>
      </c>
      <c r="BK132" s="116"/>
      <c r="BL132" s="116"/>
      <c r="BM132" s="116"/>
      <c r="BN132" s="116"/>
      <c r="BO132" s="110" t="s">
        <v>551</v>
      </c>
      <c r="BP132" s="284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  <c r="KI132" s="53"/>
    </row>
    <row r="133" spans="1:295" s="2" customFormat="1" ht="18.75">
      <c r="A133" s="122" t="s">
        <v>117</v>
      </c>
      <c r="B133" s="24"/>
      <c r="C133" s="103"/>
      <c r="D133" s="27"/>
      <c r="E133" s="27"/>
      <c r="F133" s="27"/>
      <c r="G133" s="27"/>
      <c r="H133" s="27"/>
      <c r="I133" s="27"/>
      <c r="J133" s="115"/>
      <c r="K133" s="115"/>
      <c r="L133" s="115"/>
      <c r="M133" s="115"/>
      <c r="N133" s="116"/>
      <c r="O133" s="116"/>
      <c r="P133" s="116"/>
      <c r="Q133" s="116"/>
      <c r="R133" s="27"/>
      <c r="S133" s="110"/>
      <c r="T133" s="27"/>
      <c r="U133" s="27"/>
      <c r="V133" s="27"/>
      <c r="W133" s="27"/>
      <c r="X133" s="27"/>
      <c r="Y133" s="27"/>
      <c r="Z133" s="138"/>
      <c r="AA133" s="138"/>
      <c r="AB133" s="138"/>
      <c r="AC133" s="138"/>
      <c r="AD133" s="139"/>
      <c r="AE133" s="139"/>
      <c r="AF133" s="139"/>
      <c r="AG133" s="139"/>
      <c r="AH133" s="27"/>
      <c r="AI133" s="118"/>
      <c r="AJ133" s="103"/>
      <c r="AK133" s="27"/>
      <c r="AL133" s="27"/>
      <c r="AM133" s="27"/>
      <c r="AN133" s="27"/>
      <c r="AO133" s="27"/>
      <c r="AP133" s="27"/>
      <c r="AQ133" s="115"/>
      <c r="AR133" s="115"/>
      <c r="AS133" s="115"/>
      <c r="AT133" s="115"/>
      <c r="AU133" s="116"/>
      <c r="AV133" s="116"/>
      <c r="AW133" s="116"/>
      <c r="AX133" s="116"/>
      <c r="AY133" s="27"/>
      <c r="AZ133" s="109"/>
      <c r="BA133" s="27"/>
      <c r="BB133" s="27"/>
      <c r="BC133" s="27"/>
      <c r="BD133" s="27"/>
      <c r="BE133" s="27"/>
      <c r="BF133" s="27"/>
      <c r="BG133" s="115"/>
      <c r="BH133" s="115"/>
      <c r="BI133" s="115"/>
      <c r="BJ133" s="115"/>
      <c r="BK133" s="116"/>
      <c r="BL133" s="116"/>
      <c r="BM133" s="116"/>
      <c r="BN133" s="116"/>
      <c r="BO133" s="36"/>
      <c r="BP133" s="284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</row>
    <row r="134" spans="1:295" s="178" customFormat="1">
      <c r="A134" s="173" t="s">
        <v>9</v>
      </c>
      <c r="B134" s="174" t="s">
        <v>162</v>
      </c>
      <c r="C134" s="175"/>
      <c r="D134" s="49">
        <v>12508.84</v>
      </c>
      <c r="E134" s="49">
        <v>168.16</v>
      </c>
      <c r="F134" s="49">
        <v>14760.43</v>
      </c>
      <c r="G134" s="49">
        <v>198.43</v>
      </c>
      <c r="H134" s="49">
        <v>2590</v>
      </c>
      <c r="I134" s="49">
        <v>47</v>
      </c>
      <c r="J134" s="138"/>
      <c r="K134" s="138"/>
      <c r="L134" s="138"/>
      <c r="M134" s="138"/>
      <c r="N134" s="139"/>
      <c r="O134" s="139"/>
      <c r="P134" s="288">
        <v>5.8099999999999999E-2</v>
      </c>
      <c r="Q134" s="139">
        <v>197.48</v>
      </c>
      <c r="R134" s="125" t="s">
        <v>553</v>
      </c>
      <c r="S134" s="289"/>
      <c r="T134" s="49">
        <v>15569.59</v>
      </c>
      <c r="U134" s="49">
        <v>192.46</v>
      </c>
      <c r="V134" s="49">
        <v>18372.12</v>
      </c>
      <c r="W134" s="49">
        <v>227.1</v>
      </c>
      <c r="X134" s="49">
        <v>2690</v>
      </c>
      <c r="Y134" s="49">
        <v>50</v>
      </c>
      <c r="Z134" s="138"/>
      <c r="AA134" s="138"/>
      <c r="AB134" s="138"/>
      <c r="AC134" s="138"/>
      <c r="AD134" s="139"/>
      <c r="AE134" s="139"/>
      <c r="AF134" s="288">
        <v>5.8099999999999999E-2</v>
      </c>
      <c r="AG134" s="139">
        <v>206.29</v>
      </c>
      <c r="AH134" s="125" t="s">
        <v>553</v>
      </c>
      <c r="AI134" s="319" t="s">
        <v>552</v>
      </c>
      <c r="AJ134" s="175"/>
      <c r="AK134" s="49"/>
      <c r="AL134" s="49"/>
      <c r="AM134" s="49"/>
      <c r="AN134" s="49"/>
      <c r="AO134" s="49"/>
      <c r="AP134" s="49"/>
      <c r="AQ134" s="138"/>
      <c r="AR134" s="138"/>
      <c r="AS134" s="138"/>
      <c r="AT134" s="138"/>
      <c r="AU134" s="139"/>
      <c r="AV134" s="139"/>
      <c r="AW134" s="139"/>
      <c r="AX134" s="139"/>
      <c r="AY134" s="49"/>
      <c r="AZ134" s="134"/>
      <c r="BA134" s="49"/>
      <c r="BB134" s="49"/>
      <c r="BC134" s="49"/>
      <c r="BD134" s="49"/>
      <c r="BE134" s="49"/>
      <c r="BF134" s="49"/>
      <c r="BG134" s="138"/>
      <c r="BH134" s="138"/>
      <c r="BI134" s="138"/>
      <c r="BJ134" s="138"/>
      <c r="BK134" s="139"/>
      <c r="BL134" s="139"/>
      <c r="BM134" s="139"/>
      <c r="BN134" s="139"/>
      <c r="BO134" s="176"/>
      <c r="BP134" s="313"/>
      <c r="BQ134" s="177"/>
      <c r="BR134" s="177"/>
      <c r="BS134" s="177"/>
      <c r="BT134" s="177"/>
      <c r="BU134" s="177"/>
      <c r="BV134" s="177"/>
      <c r="BW134" s="177"/>
      <c r="BX134" s="177"/>
      <c r="BY134" s="177"/>
      <c r="BZ134" s="177"/>
      <c r="CA134" s="177"/>
      <c r="CB134" s="177"/>
      <c r="CC134" s="177"/>
      <c r="CD134" s="177"/>
      <c r="CE134" s="177"/>
      <c r="CF134" s="177"/>
      <c r="CG134" s="177"/>
      <c r="CH134" s="177"/>
      <c r="CI134" s="177"/>
      <c r="CJ134" s="177"/>
      <c r="CK134" s="177"/>
      <c r="CL134" s="177"/>
      <c r="CM134" s="177"/>
      <c r="CN134" s="177"/>
      <c r="CO134" s="177"/>
      <c r="CP134" s="177"/>
      <c r="CQ134" s="177"/>
      <c r="CR134" s="177"/>
      <c r="CS134" s="177"/>
      <c r="CT134" s="177"/>
      <c r="CU134" s="177"/>
      <c r="CV134" s="177"/>
      <c r="CW134" s="177"/>
      <c r="CX134" s="177"/>
      <c r="CY134" s="177"/>
      <c r="CZ134" s="177"/>
      <c r="DA134" s="177"/>
      <c r="DB134" s="177"/>
      <c r="DC134" s="177"/>
      <c r="DD134" s="177"/>
      <c r="DE134" s="177"/>
      <c r="DF134" s="177"/>
      <c r="DG134" s="177"/>
      <c r="DH134" s="177"/>
      <c r="DI134" s="177"/>
      <c r="DJ134" s="177"/>
      <c r="DK134" s="177"/>
      <c r="DL134" s="177"/>
      <c r="DM134" s="177"/>
      <c r="DN134" s="177"/>
      <c r="DO134" s="177"/>
      <c r="DP134" s="177"/>
      <c r="DQ134" s="177"/>
      <c r="DR134" s="177"/>
      <c r="DS134" s="177"/>
      <c r="DT134" s="177"/>
      <c r="DU134" s="177"/>
      <c r="DV134" s="177"/>
      <c r="DW134" s="177"/>
      <c r="DX134" s="177"/>
      <c r="DY134" s="177"/>
      <c r="DZ134" s="177"/>
      <c r="EA134" s="177"/>
      <c r="EB134" s="177"/>
      <c r="EC134" s="177"/>
      <c r="ED134" s="177"/>
      <c r="EE134" s="177"/>
      <c r="EF134" s="177"/>
      <c r="EG134" s="177"/>
      <c r="EH134" s="177"/>
      <c r="EI134" s="177"/>
      <c r="EJ134" s="177"/>
      <c r="EK134" s="177"/>
      <c r="EL134" s="177"/>
      <c r="EM134" s="177"/>
      <c r="EN134" s="177"/>
      <c r="EO134" s="177"/>
      <c r="EP134" s="177"/>
      <c r="EQ134" s="177"/>
      <c r="ER134" s="177"/>
      <c r="ES134" s="177"/>
      <c r="ET134" s="177"/>
      <c r="EU134" s="177"/>
      <c r="EV134" s="177"/>
      <c r="EW134" s="177"/>
      <c r="EX134" s="177"/>
      <c r="EY134" s="177"/>
      <c r="EZ134" s="177"/>
      <c r="FA134" s="177"/>
      <c r="FB134" s="177"/>
      <c r="FC134" s="177"/>
      <c r="FD134" s="177"/>
      <c r="FE134" s="177"/>
      <c r="FF134" s="177"/>
      <c r="FG134" s="177"/>
      <c r="FH134" s="177"/>
      <c r="FI134" s="177"/>
      <c r="FJ134" s="177"/>
      <c r="FK134" s="177"/>
      <c r="FL134" s="177"/>
      <c r="FM134" s="177"/>
      <c r="FN134" s="177"/>
      <c r="FO134" s="177"/>
      <c r="FP134" s="177"/>
      <c r="FQ134" s="177"/>
      <c r="FR134" s="177"/>
      <c r="FS134" s="177"/>
      <c r="FT134" s="177"/>
      <c r="FU134" s="177"/>
      <c r="FV134" s="177"/>
      <c r="FW134" s="177"/>
      <c r="FX134" s="177"/>
      <c r="FY134" s="177"/>
      <c r="FZ134" s="177"/>
      <c r="GA134" s="177"/>
      <c r="GB134" s="177"/>
      <c r="GC134" s="177"/>
      <c r="GD134" s="177"/>
      <c r="GE134" s="177"/>
      <c r="GF134" s="177"/>
      <c r="GG134" s="177"/>
      <c r="GH134" s="177"/>
      <c r="GI134" s="177"/>
      <c r="GJ134" s="177"/>
      <c r="GK134" s="177"/>
      <c r="GL134" s="177"/>
      <c r="GM134" s="177"/>
      <c r="GN134" s="177"/>
      <c r="GO134" s="177"/>
      <c r="GP134" s="177"/>
      <c r="GQ134" s="177"/>
      <c r="GR134" s="177"/>
      <c r="GS134" s="177"/>
      <c r="GT134" s="177"/>
      <c r="GU134" s="177"/>
      <c r="GV134" s="177"/>
      <c r="GW134" s="177"/>
      <c r="GX134" s="177"/>
      <c r="GY134" s="177"/>
      <c r="GZ134" s="177"/>
      <c r="HA134" s="177"/>
      <c r="HB134" s="177"/>
      <c r="HC134" s="177"/>
      <c r="HD134" s="177"/>
      <c r="HE134" s="177"/>
      <c r="HF134" s="177"/>
      <c r="HG134" s="177"/>
      <c r="HH134" s="177"/>
      <c r="HI134" s="177"/>
      <c r="HJ134" s="177"/>
      <c r="HK134" s="177"/>
      <c r="HL134" s="177"/>
      <c r="HM134" s="177"/>
      <c r="HN134" s="177"/>
      <c r="HO134" s="177"/>
      <c r="HP134" s="177"/>
      <c r="HQ134" s="177"/>
      <c r="HR134" s="177"/>
      <c r="HS134" s="177"/>
      <c r="HT134" s="177"/>
      <c r="HU134" s="177"/>
      <c r="HV134" s="177"/>
      <c r="HW134" s="177"/>
      <c r="HX134" s="177"/>
      <c r="HY134" s="177"/>
      <c r="HZ134" s="177"/>
      <c r="IA134" s="177"/>
      <c r="IB134" s="177"/>
      <c r="IC134" s="177"/>
      <c r="ID134" s="177"/>
      <c r="IE134" s="177"/>
      <c r="IF134" s="177"/>
      <c r="IG134" s="177"/>
      <c r="IH134" s="177"/>
      <c r="II134" s="177"/>
      <c r="IJ134" s="177"/>
      <c r="IK134" s="177"/>
      <c r="IL134" s="177"/>
      <c r="IM134" s="177"/>
      <c r="IN134" s="177"/>
      <c r="IO134" s="177"/>
      <c r="IP134" s="177"/>
      <c r="IQ134" s="177"/>
      <c r="IR134" s="177"/>
      <c r="IS134" s="177"/>
      <c r="IT134" s="177"/>
      <c r="IU134" s="177"/>
      <c r="IV134" s="177"/>
      <c r="IW134" s="177"/>
      <c r="IX134" s="177"/>
      <c r="IY134" s="177"/>
      <c r="IZ134" s="177"/>
      <c r="JA134" s="177"/>
      <c r="JB134" s="177"/>
      <c r="JC134" s="177"/>
      <c r="JD134" s="177"/>
      <c r="JE134" s="177"/>
      <c r="JF134" s="177"/>
      <c r="JG134" s="177"/>
      <c r="JH134" s="177"/>
      <c r="JI134" s="177"/>
      <c r="JJ134" s="177"/>
      <c r="JK134" s="177"/>
      <c r="JL134" s="177"/>
      <c r="JM134" s="177"/>
      <c r="JN134" s="177"/>
      <c r="JO134" s="177"/>
      <c r="JP134" s="177"/>
      <c r="JQ134" s="177"/>
      <c r="JR134" s="177"/>
      <c r="JS134" s="177"/>
      <c r="JT134" s="177"/>
      <c r="JU134" s="177"/>
      <c r="JV134" s="177"/>
      <c r="JW134" s="177"/>
      <c r="JX134" s="177"/>
      <c r="JY134" s="177"/>
      <c r="JZ134" s="177"/>
      <c r="KA134" s="177"/>
      <c r="KB134" s="177"/>
      <c r="KC134" s="177"/>
      <c r="KD134" s="177"/>
      <c r="KE134" s="177"/>
      <c r="KF134" s="177"/>
      <c r="KG134" s="177"/>
      <c r="KH134" s="177"/>
      <c r="KI134" s="177"/>
    </row>
    <row r="135" spans="1:295" s="100" customFormat="1" ht="26.25">
      <c r="A135" s="280" t="s">
        <v>25</v>
      </c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2"/>
      <c r="AA135" s="282"/>
      <c r="AB135" s="282"/>
      <c r="AC135" s="282"/>
      <c r="AD135" s="282"/>
      <c r="AE135" s="282"/>
      <c r="AF135" s="282"/>
      <c r="AG135" s="282"/>
      <c r="AH135" s="281"/>
      <c r="AI135" s="281"/>
      <c r="AJ135" s="281"/>
      <c r="AK135" s="281"/>
      <c r="AL135" s="281"/>
      <c r="AM135" s="281"/>
      <c r="AN135" s="281"/>
      <c r="AO135" s="281"/>
      <c r="AP135" s="281"/>
      <c r="AQ135" s="281"/>
      <c r="AR135" s="281"/>
      <c r="AS135" s="281"/>
      <c r="AT135" s="281"/>
      <c r="AU135" s="281"/>
      <c r="AV135" s="281"/>
      <c r="AW135" s="281"/>
      <c r="AX135" s="281"/>
      <c r="AY135" s="281"/>
      <c r="AZ135" s="281"/>
      <c r="BA135" s="281"/>
      <c r="BB135" s="281"/>
      <c r="BC135" s="281"/>
      <c r="BD135" s="281"/>
      <c r="BE135" s="281"/>
      <c r="BF135" s="281"/>
      <c r="BG135" s="281"/>
      <c r="BH135" s="281"/>
      <c r="BI135" s="281"/>
      <c r="BJ135" s="281"/>
      <c r="BK135" s="281"/>
      <c r="BL135" s="281"/>
      <c r="BM135" s="281"/>
      <c r="BN135" s="281"/>
      <c r="BO135" s="281"/>
      <c r="BP135" s="283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99"/>
      <c r="FF135" s="99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  <c r="HA135" s="99"/>
      <c r="HB135" s="99"/>
      <c r="HC135" s="99"/>
      <c r="HD135" s="99"/>
      <c r="HE135" s="99"/>
      <c r="HF135" s="99"/>
      <c r="HG135" s="99"/>
      <c r="HH135" s="99"/>
      <c r="HI135" s="99"/>
      <c r="HJ135" s="99"/>
      <c r="HK135" s="99"/>
      <c r="HL135" s="99"/>
      <c r="HM135" s="99"/>
      <c r="HN135" s="99"/>
      <c r="HO135" s="99"/>
      <c r="HP135" s="99"/>
      <c r="HQ135" s="99"/>
      <c r="HR135" s="99"/>
      <c r="HS135" s="99"/>
      <c r="HT135" s="99"/>
      <c r="HU135" s="99"/>
      <c r="HV135" s="99"/>
      <c r="HW135" s="99"/>
      <c r="HX135" s="99"/>
      <c r="HY135" s="99"/>
      <c r="HZ135" s="99"/>
      <c r="IA135" s="99"/>
      <c r="IB135" s="99"/>
      <c r="IC135" s="99"/>
      <c r="ID135" s="99"/>
      <c r="IE135" s="99"/>
      <c r="IF135" s="99"/>
      <c r="IG135" s="99"/>
      <c r="IH135" s="99"/>
      <c r="II135" s="99"/>
      <c r="IJ135" s="99"/>
      <c r="IK135" s="99"/>
      <c r="IL135" s="99"/>
      <c r="IM135" s="99"/>
      <c r="IN135" s="99"/>
      <c r="IO135" s="99"/>
      <c r="IP135" s="99"/>
      <c r="IQ135" s="99"/>
      <c r="IR135" s="99"/>
      <c r="IS135" s="99"/>
      <c r="IT135" s="99"/>
      <c r="IU135" s="99"/>
      <c r="IV135" s="99"/>
      <c r="IW135" s="99"/>
      <c r="IX135" s="99"/>
      <c r="IY135" s="99"/>
      <c r="IZ135" s="99"/>
      <c r="JA135" s="99"/>
      <c r="JB135" s="99"/>
      <c r="JC135" s="99"/>
      <c r="JD135" s="99"/>
      <c r="JE135" s="99"/>
      <c r="JF135" s="99"/>
      <c r="JG135" s="99"/>
      <c r="JH135" s="99"/>
      <c r="JI135" s="99"/>
      <c r="JJ135" s="99"/>
      <c r="JK135" s="99"/>
      <c r="JL135" s="99"/>
      <c r="JM135" s="99"/>
      <c r="JN135" s="99"/>
      <c r="JO135" s="99"/>
      <c r="JP135" s="99"/>
      <c r="JQ135" s="99"/>
      <c r="JR135" s="99"/>
      <c r="JS135" s="99"/>
      <c r="JT135" s="99"/>
      <c r="JU135" s="99"/>
      <c r="JV135" s="99"/>
      <c r="JW135" s="99"/>
      <c r="JX135" s="99"/>
      <c r="JY135" s="99"/>
      <c r="JZ135" s="99"/>
      <c r="KA135" s="99"/>
      <c r="KB135" s="99"/>
      <c r="KC135" s="99"/>
      <c r="KD135" s="99"/>
      <c r="KE135" s="99"/>
      <c r="KF135" s="99"/>
      <c r="KG135" s="99"/>
      <c r="KH135" s="99"/>
      <c r="KI135" s="99"/>
    </row>
    <row r="136" spans="1:295" ht="18.75">
      <c r="A136" s="101" t="s">
        <v>91</v>
      </c>
      <c r="B136" s="24"/>
      <c r="C136" s="103"/>
      <c r="D136" s="27"/>
      <c r="E136" s="27"/>
      <c r="F136" s="27"/>
      <c r="G136" s="27"/>
      <c r="H136" s="27"/>
      <c r="I136" s="27"/>
      <c r="J136" s="115"/>
      <c r="K136" s="115"/>
      <c r="L136" s="115"/>
      <c r="M136" s="115"/>
      <c r="N136" s="116"/>
      <c r="O136" s="116"/>
      <c r="P136" s="116"/>
      <c r="Q136" s="116"/>
      <c r="R136" s="27"/>
      <c r="S136" s="110"/>
      <c r="T136" s="27"/>
      <c r="U136" s="27"/>
      <c r="V136" s="27"/>
      <c r="W136" s="27"/>
      <c r="X136" s="27"/>
      <c r="Y136" s="27"/>
      <c r="Z136" s="138"/>
      <c r="AA136" s="138"/>
      <c r="AB136" s="138"/>
      <c r="AC136" s="138"/>
      <c r="AD136" s="139"/>
      <c r="AE136" s="139"/>
      <c r="AF136" s="139"/>
      <c r="AG136" s="139"/>
      <c r="AH136" s="27"/>
      <c r="AI136" s="118"/>
      <c r="AJ136" s="103"/>
      <c r="AK136" s="12"/>
      <c r="AL136" s="12"/>
      <c r="AM136" s="12"/>
      <c r="AN136" s="12"/>
      <c r="AO136" s="12"/>
      <c r="AP136" s="12"/>
      <c r="AQ136" s="104"/>
      <c r="AR136" s="104"/>
      <c r="AS136" s="104"/>
      <c r="AT136" s="104"/>
      <c r="AU136" s="105"/>
      <c r="AV136" s="105"/>
      <c r="AW136" s="105"/>
      <c r="AX136" s="105"/>
      <c r="AY136" s="12"/>
      <c r="AZ136" s="284"/>
      <c r="BA136" s="12"/>
      <c r="BB136" s="12"/>
      <c r="BC136" s="12"/>
      <c r="BD136" s="12"/>
      <c r="BE136" s="12"/>
      <c r="BF136" s="12"/>
      <c r="BG136" s="104"/>
      <c r="BH136" s="104"/>
      <c r="BI136" s="104"/>
      <c r="BJ136" s="104"/>
      <c r="BK136" s="105"/>
      <c r="BL136" s="105"/>
      <c r="BM136" s="105"/>
      <c r="BN136" s="105"/>
      <c r="BO136" s="19"/>
      <c r="BP136" s="285"/>
    </row>
    <row r="137" spans="1:295" s="2" customFormat="1">
      <c r="A137" s="16" t="s">
        <v>9</v>
      </c>
      <c r="B137" s="24" t="s">
        <v>173</v>
      </c>
      <c r="C137" s="103"/>
      <c r="D137" s="27">
        <v>6884.63</v>
      </c>
      <c r="E137" s="27">
        <v>76.88</v>
      </c>
      <c r="F137" s="27">
        <v>8123.86</v>
      </c>
      <c r="G137" s="27">
        <v>90.72</v>
      </c>
      <c r="H137" s="27">
        <v>3575</v>
      </c>
      <c r="I137" s="27">
        <v>56.03</v>
      </c>
      <c r="J137" s="115"/>
      <c r="K137" s="115"/>
      <c r="L137" s="115"/>
      <c r="M137" s="115"/>
      <c r="N137" s="312">
        <v>5.4899999999999997E-2</v>
      </c>
      <c r="O137" s="116">
        <v>252.3</v>
      </c>
      <c r="P137" s="116"/>
      <c r="Q137" s="116"/>
      <c r="R137" s="36" t="s">
        <v>554</v>
      </c>
      <c r="S137" s="169"/>
      <c r="T137" s="27">
        <v>7802.93</v>
      </c>
      <c r="U137" s="27">
        <v>79.34</v>
      </c>
      <c r="V137" s="27">
        <v>9207.4599999999991</v>
      </c>
      <c r="W137" s="27">
        <v>93.62</v>
      </c>
      <c r="X137" s="27">
        <v>3700</v>
      </c>
      <c r="Y137" s="27">
        <v>58.29</v>
      </c>
      <c r="Z137" s="138"/>
      <c r="AA137" s="138"/>
      <c r="AB137" s="138"/>
      <c r="AC137" s="138"/>
      <c r="AD137" s="311">
        <v>5.4899999999999997E-2</v>
      </c>
      <c r="AE137" s="139">
        <v>261.42</v>
      </c>
      <c r="AF137" s="139"/>
      <c r="AG137" s="139"/>
      <c r="AH137" s="36" t="s">
        <v>554</v>
      </c>
      <c r="AI137" s="117"/>
      <c r="AJ137" s="103"/>
      <c r="AK137" s="12"/>
      <c r="AL137" s="12"/>
      <c r="AM137" s="12"/>
      <c r="AN137" s="12"/>
      <c r="AO137" s="12"/>
      <c r="AP137" s="12"/>
      <c r="AQ137" s="104"/>
      <c r="AR137" s="104"/>
      <c r="AS137" s="104"/>
      <c r="AT137" s="104"/>
      <c r="AU137" s="105"/>
      <c r="AV137" s="105"/>
      <c r="AW137" s="105"/>
      <c r="AX137" s="105"/>
      <c r="AY137" s="12"/>
      <c r="AZ137" s="284"/>
      <c r="BA137" s="12"/>
      <c r="BB137" s="12"/>
      <c r="BC137" s="12"/>
      <c r="BD137" s="12"/>
      <c r="BE137" s="12"/>
      <c r="BF137" s="12"/>
      <c r="BG137" s="104"/>
      <c r="BH137" s="104"/>
      <c r="BI137" s="104"/>
      <c r="BJ137" s="104"/>
      <c r="BK137" s="105"/>
      <c r="BL137" s="105"/>
      <c r="BM137" s="105"/>
      <c r="BN137" s="105"/>
      <c r="BO137" s="36"/>
      <c r="BP137" s="284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</row>
    <row r="138" spans="1:295" s="2" customFormat="1" ht="18.75">
      <c r="A138" s="189" t="s">
        <v>92</v>
      </c>
      <c r="B138" s="174"/>
      <c r="C138" s="175"/>
      <c r="D138" s="49"/>
      <c r="E138" s="49"/>
      <c r="F138" s="49"/>
      <c r="G138" s="49"/>
      <c r="H138" s="49"/>
      <c r="I138" s="49"/>
      <c r="J138" s="138"/>
      <c r="K138" s="138"/>
      <c r="L138" s="138"/>
      <c r="M138" s="138"/>
      <c r="N138" s="139"/>
      <c r="O138" s="139"/>
      <c r="P138" s="139"/>
      <c r="Q138" s="139"/>
      <c r="R138" s="27"/>
      <c r="S138" s="110"/>
      <c r="T138" s="27"/>
      <c r="U138" s="27"/>
      <c r="V138" s="27"/>
      <c r="W138" s="27"/>
      <c r="X138" s="27"/>
      <c r="Y138" s="27"/>
      <c r="Z138" s="138"/>
      <c r="AA138" s="138"/>
      <c r="AB138" s="138"/>
      <c r="AC138" s="138"/>
      <c r="AD138" s="139"/>
      <c r="AE138" s="139"/>
      <c r="AF138" s="139"/>
      <c r="AG138" s="139"/>
      <c r="AH138" s="27"/>
      <c r="AI138" s="118"/>
      <c r="AJ138" s="103"/>
      <c r="AK138" s="12"/>
      <c r="AL138" s="12"/>
      <c r="AM138" s="12"/>
      <c r="AN138" s="12"/>
      <c r="AO138" s="12"/>
      <c r="AP138" s="12"/>
      <c r="AQ138" s="104"/>
      <c r="AR138" s="104"/>
      <c r="AS138" s="104"/>
      <c r="AT138" s="104"/>
      <c r="AU138" s="105"/>
      <c r="AV138" s="105"/>
      <c r="AW138" s="105"/>
      <c r="AX138" s="105"/>
      <c r="AY138" s="12"/>
      <c r="AZ138" s="284"/>
      <c r="BA138" s="12"/>
      <c r="BB138" s="12"/>
      <c r="BC138" s="12"/>
      <c r="BD138" s="12"/>
      <c r="BE138" s="12"/>
      <c r="BF138" s="12"/>
      <c r="BG138" s="104"/>
      <c r="BH138" s="104"/>
      <c r="BI138" s="104"/>
      <c r="BJ138" s="104"/>
      <c r="BK138" s="105"/>
      <c r="BL138" s="105"/>
      <c r="BM138" s="105"/>
      <c r="BN138" s="105"/>
      <c r="BO138" s="36"/>
      <c r="BP138" s="284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</row>
    <row r="139" spans="1:295" s="2" customFormat="1">
      <c r="A139" s="173" t="s">
        <v>9</v>
      </c>
      <c r="B139" s="174" t="s">
        <v>77</v>
      </c>
      <c r="C139" s="175"/>
      <c r="D139" s="49">
        <v>4531.0600000000004</v>
      </c>
      <c r="E139" s="49">
        <v>93.76</v>
      </c>
      <c r="F139" s="49">
        <v>4531.0600000000004</v>
      </c>
      <c r="G139" s="49">
        <v>93.76</v>
      </c>
      <c r="H139" s="49">
        <v>1420</v>
      </c>
      <c r="I139" s="49">
        <v>58</v>
      </c>
      <c r="J139" s="138"/>
      <c r="K139" s="138"/>
      <c r="L139" s="138"/>
      <c r="M139" s="138"/>
      <c r="N139" s="288">
        <v>5.5E-2</v>
      </c>
      <c r="O139" s="317">
        <v>136.1</v>
      </c>
      <c r="P139" s="139"/>
      <c r="Q139" s="139"/>
      <c r="R139" s="36" t="s">
        <v>555</v>
      </c>
      <c r="S139" s="168"/>
      <c r="T139" s="27">
        <v>4732.8900000000003</v>
      </c>
      <c r="U139" s="27">
        <v>97.63</v>
      </c>
      <c r="V139" s="27">
        <f>T139</f>
        <v>4732.8900000000003</v>
      </c>
      <c r="W139" s="27">
        <f>U139</f>
        <v>97.63</v>
      </c>
      <c r="X139" s="27">
        <v>1500</v>
      </c>
      <c r="Y139" s="27">
        <v>60</v>
      </c>
      <c r="Z139" s="286"/>
      <c r="AA139" s="330"/>
      <c r="AB139" s="138"/>
      <c r="AC139" s="138"/>
      <c r="AD139" s="311">
        <v>5.5E-2</v>
      </c>
      <c r="AE139" s="139">
        <v>142.5</v>
      </c>
      <c r="AF139" s="139"/>
      <c r="AG139" s="139"/>
      <c r="AH139" s="36" t="s">
        <v>555</v>
      </c>
      <c r="AI139" s="117"/>
      <c r="AJ139" s="103"/>
      <c r="AK139" s="12"/>
      <c r="AL139" s="12"/>
      <c r="AM139" s="12"/>
      <c r="AN139" s="12"/>
      <c r="AO139" s="12"/>
      <c r="AP139" s="12"/>
      <c r="AQ139" s="104"/>
      <c r="AR139" s="104"/>
      <c r="AS139" s="104"/>
      <c r="AT139" s="104"/>
      <c r="AU139" s="105"/>
      <c r="AV139" s="105"/>
      <c r="AW139" s="105"/>
      <c r="AX139" s="105"/>
      <c r="AY139" s="12"/>
      <c r="AZ139" s="284"/>
      <c r="BA139" s="12"/>
      <c r="BB139" s="12"/>
      <c r="BC139" s="12"/>
      <c r="BD139" s="12"/>
      <c r="BE139" s="12"/>
      <c r="BF139" s="12"/>
      <c r="BG139" s="104"/>
      <c r="BH139" s="104"/>
      <c r="BI139" s="104"/>
      <c r="BJ139" s="104"/>
      <c r="BK139" s="105"/>
      <c r="BL139" s="105"/>
      <c r="BM139" s="105"/>
      <c r="BN139" s="105"/>
      <c r="BO139" s="36"/>
      <c r="BP139" s="284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</row>
    <row r="140" spans="1:295" s="2" customFormat="1" ht="18.75">
      <c r="A140" s="189" t="s">
        <v>93</v>
      </c>
      <c r="B140" s="174"/>
      <c r="C140" s="175"/>
      <c r="D140" s="49"/>
      <c r="E140" s="49"/>
      <c r="F140" s="49"/>
      <c r="G140" s="49"/>
      <c r="H140" s="49"/>
      <c r="I140" s="49"/>
      <c r="J140" s="138"/>
      <c r="K140" s="138"/>
      <c r="L140" s="138"/>
      <c r="M140" s="138"/>
      <c r="N140" s="139"/>
      <c r="O140" s="139"/>
      <c r="P140" s="139"/>
      <c r="Q140" s="139"/>
      <c r="R140" s="27"/>
      <c r="S140" s="110"/>
      <c r="T140" s="27"/>
      <c r="U140" s="27"/>
      <c r="V140" s="27"/>
      <c r="W140" s="27"/>
      <c r="X140" s="27"/>
      <c r="Y140" s="27"/>
      <c r="Z140" s="138"/>
      <c r="AA140" s="138"/>
      <c r="AB140" s="138"/>
      <c r="AC140" s="138"/>
      <c r="AD140" s="311"/>
      <c r="AE140" s="139"/>
      <c r="AF140" s="139"/>
      <c r="AG140" s="139"/>
      <c r="AH140" s="27"/>
      <c r="AI140" s="118"/>
      <c r="AJ140" s="103"/>
      <c r="AK140" s="12"/>
      <c r="AL140" s="12"/>
      <c r="AM140" s="12"/>
      <c r="AN140" s="12"/>
      <c r="AO140" s="12"/>
      <c r="AP140" s="12"/>
      <c r="AQ140" s="104"/>
      <c r="AR140" s="104"/>
      <c r="AS140" s="104"/>
      <c r="AT140" s="104"/>
      <c r="AU140" s="105"/>
      <c r="AV140" s="105"/>
      <c r="AW140" s="105"/>
      <c r="AX140" s="105"/>
      <c r="AY140" s="12"/>
      <c r="AZ140" s="284"/>
      <c r="BA140" s="12"/>
      <c r="BB140" s="12"/>
      <c r="BC140" s="12"/>
      <c r="BD140" s="12"/>
      <c r="BE140" s="12"/>
      <c r="BF140" s="12"/>
      <c r="BG140" s="104"/>
      <c r="BH140" s="104"/>
      <c r="BI140" s="104"/>
      <c r="BJ140" s="104"/>
      <c r="BK140" s="105"/>
      <c r="BL140" s="105"/>
      <c r="BM140" s="105"/>
      <c r="BN140" s="105"/>
      <c r="BO140" s="36"/>
      <c r="BP140" s="284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</row>
    <row r="141" spans="1:295" s="2" customFormat="1">
      <c r="A141" s="173" t="s">
        <v>9</v>
      </c>
      <c r="B141" s="174" t="s">
        <v>173</v>
      </c>
      <c r="C141" s="175"/>
      <c r="D141" s="49">
        <f>D137</f>
        <v>6884.63</v>
      </c>
      <c r="E141" s="49">
        <f t="shared" ref="E141:G141" si="14">E137</f>
        <v>76.88</v>
      </c>
      <c r="F141" s="49">
        <f t="shared" si="14"/>
        <v>8123.86</v>
      </c>
      <c r="G141" s="49">
        <f t="shared" si="14"/>
        <v>90.72</v>
      </c>
      <c r="H141" s="49">
        <v>3485</v>
      </c>
      <c r="I141" s="49">
        <v>95.38</v>
      </c>
      <c r="J141" s="138"/>
      <c r="K141" s="138"/>
      <c r="L141" s="138"/>
      <c r="M141" s="138"/>
      <c r="N141" s="311">
        <v>5.5199999999999999E-2</v>
      </c>
      <c r="O141" s="139">
        <v>285.07</v>
      </c>
      <c r="P141" s="139"/>
      <c r="Q141" s="139"/>
      <c r="R141" s="36" t="s">
        <v>554</v>
      </c>
      <c r="S141" s="169"/>
      <c r="T141" s="27">
        <f>T137</f>
        <v>7802.93</v>
      </c>
      <c r="U141" s="27">
        <f t="shared" ref="U141:W141" si="15">U137</f>
        <v>79.34</v>
      </c>
      <c r="V141" s="27">
        <f t="shared" si="15"/>
        <v>9207.4599999999991</v>
      </c>
      <c r="W141" s="27">
        <f t="shared" si="15"/>
        <v>93.62</v>
      </c>
      <c r="X141" s="27">
        <v>3600</v>
      </c>
      <c r="Y141" s="27">
        <v>99.43</v>
      </c>
      <c r="Z141" s="115"/>
      <c r="AA141" s="115"/>
      <c r="AB141" s="115"/>
      <c r="AC141" s="115"/>
      <c r="AD141" s="312">
        <v>5.5199999999999999E-2</v>
      </c>
      <c r="AE141" s="116">
        <v>301.82</v>
      </c>
      <c r="AF141" s="139"/>
      <c r="AG141" s="139"/>
      <c r="AH141" s="36" t="s">
        <v>554</v>
      </c>
      <c r="AI141" s="117"/>
      <c r="AJ141" s="103"/>
      <c r="AK141" s="12"/>
      <c r="AL141" s="12"/>
      <c r="AM141" s="12"/>
      <c r="AN141" s="12"/>
      <c r="AO141" s="12"/>
      <c r="AP141" s="12"/>
      <c r="AQ141" s="104"/>
      <c r="AR141" s="104"/>
      <c r="AS141" s="104"/>
      <c r="AT141" s="104"/>
      <c r="AU141" s="105"/>
      <c r="AV141" s="105"/>
      <c r="AW141" s="105"/>
      <c r="AX141" s="105"/>
      <c r="AY141" s="12"/>
      <c r="AZ141" s="284"/>
      <c r="BA141" s="12"/>
      <c r="BB141" s="12"/>
      <c r="BC141" s="12"/>
      <c r="BD141" s="12"/>
      <c r="BE141" s="12"/>
      <c r="BF141" s="12"/>
      <c r="BG141" s="104"/>
      <c r="BH141" s="104"/>
      <c r="BI141" s="104"/>
      <c r="BJ141" s="104"/>
      <c r="BK141" s="105"/>
      <c r="BL141" s="105"/>
      <c r="BM141" s="105"/>
      <c r="BN141" s="105"/>
      <c r="BO141" s="36"/>
      <c r="BP141" s="284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</row>
    <row r="142" spans="1:295" s="2" customFormat="1" ht="15.75" customHeight="1">
      <c r="A142" s="189" t="s">
        <v>442</v>
      </c>
      <c r="B142" s="174"/>
      <c r="C142" s="175"/>
      <c r="D142" s="49"/>
      <c r="E142" s="49"/>
      <c r="F142" s="49"/>
      <c r="G142" s="49"/>
      <c r="H142" s="49"/>
      <c r="I142" s="49"/>
      <c r="J142" s="138"/>
      <c r="K142" s="138"/>
      <c r="L142" s="138"/>
      <c r="M142" s="138"/>
      <c r="N142" s="139"/>
      <c r="O142" s="139"/>
      <c r="P142" s="139"/>
      <c r="Q142" s="139"/>
      <c r="R142" s="27"/>
      <c r="S142" s="110"/>
      <c r="T142" s="27"/>
      <c r="U142" s="27"/>
      <c r="V142" s="27"/>
      <c r="W142" s="27"/>
      <c r="X142" s="27"/>
      <c r="Y142" s="27"/>
      <c r="Z142" s="138"/>
      <c r="AA142" s="138"/>
      <c r="AB142" s="138"/>
      <c r="AC142" s="138"/>
      <c r="AD142" s="311"/>
      <c r="AE142" s="139"/>
      <c r="AF142" s="139"/>
      <c r="AG142" s="139"/>
      <c r="AH142" s="27"/>
      <c r="AI142" s="118"/>
      <c r="AJ142" s="103"/>
      <c r="AK142" s="12"/>
      <c r="AL142" s="12"/>
      <c r="AM142" s="12"/>
      <c r="AN142" s="12"/>
      <c r="AO142" s="12"/>
      <c r="AP142" s="12"/>
      <c r="AQ142" s="104"/>
      <c r="AR142" s="104"/>
      <c r="AS142" s="104"/>
      <c r="AT142" s="104"/>
      <c r="AU142" s="105"/>
      <c r="AV142" s="105"/>
      <c r="AW142" s="105"/>
      <c r="AX142" s="105"/>
      <c r="AY142" s="12"/>
      <c r="AZ142" s="284"/>
      <c r="BA142" s="12"/>
      <c r="BB142" s="12"/>
      <c r="BC142" s="12"/>
      <c r="BD142" s="12"/>
      <c r="BE142" s="12"/>
      <c r="BF142" s="12"/>
      <c r="BG142" s="104"/>
      <c r="BH142" s="104"/>
      <c r="BI142" s="104"/>
      <c r="BJ142" s="104"/>
      <c r="BK142" s="105"/>
      <c r="BL142" s="105"/>
      <c r="BM142" s="105"/>
      <c r="BN142" s="105"/>
      <c r="BO142" s="36"/>
      <c r="BP142" s="284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</row>
    <row r="143" spans="1:295" s="2" customFormat="1">
      <c r="A143" s="173" t="s">
        <v>9</v>
      </c>
      <c r="B143" s="174" t="s">
        <v>212</v>
      </c>
      <c r="C143" s="175"/>
      <c r="D143" s="49"/>
      <c r="E143" s="49"/>
      <c r="F143" s="49"/>
      <c r="G143" s="49"/>
      <c r="H143" s="49"/>
      <c r="I143" s="49"/>
      <c r="J143" s="138"/>
      <c r="K143" s="138"/>
      <c r="L143" s="138"/>
      <c r="M143" s="138"/>
      <c r="N143" s="139"/>
      <c r="O143" s="139"/>
      <c r="P143" s="139"/>
      <c r="Q143" s="139"/>
      <c r="R143" s="27"/>
      <c r="S143" s="110"/>
      <c r="T143" s="27"/>
      <c r="U143" s="27"/>
      <c r="V143" s="27"/>
      <c r="W143" s="27"/>
      <c r="X143" s="27"/>
      <c r="Y143" s="27"/>
      <c r="Z143" s="138"/>
      <c r="AA143" s="138"/>
      <c r="AB143" s="138"/>
      <c r="AC143" s="138"/>
      <c r="AD143" s="311"/>
      <c r="AE143" s="139"/>
      <c r="AF143" s="139"/>
      <c r="AG143" s="139"/>
      <c r="AH143" s="27"/>
      <c r="AI143" s="118"/>
      <c r="AJ143" s="103"/>
      <c r="AK143" s="12"/>
      <c r="AL143" s="12"/>
      <c r="AM143" s="12"/>
      <c r="AN143" s="12"/>
      <c r="AO143" s="12"/>
      <c r="AP143" s="12"/>
      <c r="AQ143" s="104"/>
      <c r="AR143" s="104"/>
      <c r="AS143" s="104"/>
      <c r="AT143" s="104"/>
      <c r="AU143" s="105"/>
      <c r="AV143" s="105"/>
      <c r="AW143" s="105"/>
      <c r="AX143" s="105"/>
      <c r="AY143" s="12"/>
      <c r="AZ143" s="284"/>
      <c r="BA143" s="12"/>
      <c r="BB143" s="12"/>
      <c r="BC143" s="12"/>
      <c r="BD143" s="12"/>
      <c r="BE143" s="12"/>
      <c r="BF143" s="12"/>
      <c r="BG143" s="104"/>
      <c r="BH143" s="104"/>
      <c r="BI143" s="104"/>
      <c r="BJ143" s="104"/>
      <c r="BK143" s="105"/>
      <c r="BL143" s="105"/>
      <c r="BM143" s="105"/>
      <c r="BN143" s="105"/>
      <c r="BO143" s="36"/>
      <c r="BP143" s="284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</row>
    <row r="144" spans="1:295" s="2" customFormat="1" ht="18.75">
      <c r="A144" s="189" t="s">
        <v>94</v>
      </c>
      <c r="B144" s="174"/>
      <c r="C144" s="175"/>
      <c r="D144" s="49"/>
      <c r="E144" s="49"/>
      <c r="F144" s="49"/>
      <c r="G144" s="49"/>
      <c r="H144" s="49"/>
      <c r="I144" s="49"/>
      <c r="J144" s="138"/>
      <c r="K144" s="138"/>
      <c r="L144" s="138"/>
      <c r="M144" s="138"/>
      <c r="N144" s="139"/>
      <c r="O144" s="139"/>
      <c r="P144" s="139"/>
      <c r="Q144" s="139"/>
      <c r="R144" s="27"/>
      <c r="S144" s="110"/>
      <c r="T144" s="27"/>
      <c r="U144" s="27"/>
      <c r="V144" s="27"/>
      <c r="W144" s="27"/>
      <c r="X144" s="27"/>
      <c r="Y144" s="27"/>
      <c r="Z144" s="138"/>
      <c r="AA144" s="138"/>
      <c r="AB144" s="138"/>
      <c r="AC144" s="138"/>
      <c r="AD144" s="311"/>
      <c r="AE144" s="139"/>
      <c r="AF144" s="139"/>
      <c r="AG144" s="139"/>
      <c r="AH144" s="27"/>
      <c r="AI144" s="118"/>
      <c r="AJ144" s="103"/>
      <c r="AK144" s="12"/>
      <c r="AL144" s="12"/>
      <c r="AM144" s="12"/>
      <c r="AN144" s="12"/>
      <c r="AO144" s="12"/>
      <c r="AP144" s="12"/>
      <c r="AQ144" s="104"/>
      <c r="AR144" s="104"/>
      <c r="AS144" s="104"/>
      <c r="AT144" s="104"/>
      <c r="AU144" s="105"/>
      <c r="AV144" s="105"/>
      <c r="AW144" s="105"/>
      <c r="AX144" s="105"/>
      <c r="AY144" s="12"/>
      <c r="AZ144" s="284"/>
      <c r="BA144" s="12"/>
      <c r="BB144" s="12"/>
      <c r="BC144" s="12"/>
      <c r="BD144" s="12"/>
      <c r="BE144" s="12"/>
      <c r="BF144" s="12"/>
      <c r="BG144" s="104"/>
      <c r="BH144" s="104"/>
      <c r="BI144" s="104"/>
      <c r="BJ144" s="104"/>
      <c r="BK144" s="105"/>
      <c r="BL144" s="105"/>
      <c r="BM144" s="105"/>
      <c r="BN144" s="105"/>
      <c r="BO144" s="36"/>
      <c r="BP144" s="284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</row>
    <row r="145" spans="1:295" s="2" customFormat="1">
      <c r="A145" s="173" t="s">
        <v>9</v>
      </c>
      <c r="B145" s="174" t="s">
        <v>173</v>
      </c>
      <c r="C145" s="175"/>
      <c r="D145" s="49">
        <f>D141</f>
        <v>6884.63</v>
      </c>
      <c r="E145" s="49">
        <f t="shared" ref="E145:G145" si="16">E141</f>
        <v>76.88</v>
      </c>
      <c r="F145" s="49">
        <f t="shared" si="16"/>
        <v>8123.86</v>
      </c>
      <c r="G145" s="49">
        <f t="shared" si="16"/>
        <v>90.72</v>
      </c>
      <c r="H145" s="49">
        <v>3330</v>
      </c>
      <c r="I145" s="49">
        <v>71.84</v>
      </c>
      <c r="J145" s="138"/>
      <c r="K145" s="138"/>
      <c r="L145" s="138"/>
      <c r="M145" s="138"/>
      <c r="N145" s="139">
        <v>5.4899999999999997E-2</v>
      </c>
      <c r="O145" s="139">
        <v>254.66</v>
      </c>
      <c r="P145" s="139"/>
      <c r="Q145" s="139"/>
      <c r="R145" s="36" t="s">
        <v>554</v>
      </c>
      <c r="S145" s="169"/>
      <c r="T145" s="27">
        <f>T141</f>
        <v>7802.93</v>
      </c>
      <c r="U145" s="27">
        <f t="shared" ref="U145:W145" si="17">U141</f>
        <v>79.34</v>
      </c>
      <c r="V145" s="27">
        <f t="shared" si="17"/>
        <v>9207.4599999999991</v>
      </c>
      <c r="W145" s="27">
        <f t="shared" si="17"/>
        <v>93.62</v>
      </c>
      <c r="X145" s="27">
        <v>3460</v>
      </c>
      <c r="Y145" s="27">
        <v>71.84</v>
      </c>
      <c r="Z145" s="331"/>
      <c r="AA145" s="332"/>
      <c r="AB145" s="138"/>
      <c r="AC145" s="138"/>
      <c r="AD145" s="311">
        <v>5.4899999999999997E-2</v>
      </c>
      <c r="AE145" s="139">
        <v>261.79000000000002</v>
      </c>
      <c r="AF145" s="139"/>
      <c r="AG145" s="139"/>
      <c r="AH145" s="36" t="s">
        <v>554</v>
      </c>
      <c r="AI145" s="117"/>
      <c r="AJ145" s="103"/>
      <c r="AK145" s="12"/>
      <c r="AL145" s="12"/>
      <c r="AM145" s="12"/>
      <c r="AN145" s="12"/>
      <c r="AO145" s="12"/>
      <c r="AP145" s="12"/>
      <c r="AQ145" s="104"/>
      <c r="AR145" s="104"/>
      <c r="AS145" s="104"/>
      <c r="AT145" s="104"/>
      <c r="AU145" s="105"/>
      <c r="AV145" s="105"/>
      <c r="AW145" s="105"/>
      <c r="AX145" s="105"/>
      <c r="AY145" s="12"/>
      <c r="AZ145" s="284"/>
      <c r="BA145" s="12"/>
      <c r="BB145" s="12"/>
      <c r="BC145" s="12"/>
      <c r="BD145" s="12"/>
      <c r="BE145" s="12"/>
      <c r="BF145" s="12"/>
      <c r="BG145" s="104"/>
      <c r="BH145" s="104"/>
      <c r="BI145" s="104"/>
      <c r="BJ145" s="104"/>
      <c r="BK145" s="105"/>
      <c r="BL145" s="105"/>
      <c r="BM145" s="105"/>
      <c r="BN145" s="105"/>
      <c r="BO145" s="36"/>
      <c r="BP145" s="284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</row>
    <row r="146" spans="1:295" s="178" customFormat="1" ht="18.75">
      <c r="A146" s="189" t="s">
        <v>95</v>
      </c>
      <c r="B146" s="174"/>
      <c r="C146" s="175"/>
      <c r="D146" s="49"/>
      <c r="E146" s="49"/>
      <c r="F146" s="49"/>
      <c r="G146" s="49"/>
      <c r="H146" s="49"/>
      <c r="I146" s="49"/>
      <c r="J146" s="138"/>
      <c r="K146" s="138"/>
      <c r="L146" s="138"/>
      <c r="M146" s="138"/>
      <c r="N146" s="139"/>
      <c r="O146" s="139"/>
      <c r="P146" s="139"/>
      <c r="Q146" s="139"/>
      <c r="R146" s="49"/>
      <c r="S146" s="125"/>
      <c r="T146" s="49"/>
      <c r="U146" s="49"/>
      <c r="V146" s="49"/>
      <c r="W146" s="49"/>
      <c r="X146" s="49"/>
      <c r="Y146" s="49"/>
      <c r="Z146" s="138"/>
      <c r="AA146" s="138"/>
      <c r="AB146" s="138"/>
      <c r="AC146" s="138"/>
      <c r="AD146" s="311"/>
      <c r="AE146" s="139"/>
      <c r="AF146" s="139"/>
      <c r="AG146" s="139"/>
      <c r="AH146" s="49"/>
      <c r="AI146" s="142"/>
      <c r="AJ146" s="175"/>
      <c r="AK146" s="190"/>
      <c r="AL146" s="190"/>
      <c r="AM146" s="190"/>
      <c r="AN146" s="190"/>
      <c r="AO146" s="190"/>
      <c r="AP146" s="190"/>
      <c r="AQ146" s="204"/>
      <c r="AR146" s="204"/>
      <c r="AS146" s="204"/>
      <c r="AT146" s="204"/>
      <c r="AU146" s="205"/>
      <c r="AV146" s="205"/>
      <c r="AW146" s="205"/>
      <c r="AX146" s="205"/>
      <c r="AY146" s="190"/>
      <c r="AZ146" s="313"/>
      <c r="BA146" s="190"/>
      <c r="BB146" s="190"/>
      <c r="BC146" s="190"/>
      <c r="BD146" s="190"/>
      <c r="BE146" s="190"/>
      <c r="BF146" s="190"/>
      <c r="BG146" s="204"/>
      <c r="BH146" s="204"/>
      <c r="BI146" s="204"/>
      <c r="BJ146" s="204"/>
      <c r="BK146" s="205"/>
      <c r="BL146" s="205"/>
      <c r="BM146" s="205"/>
      <c r="BN146" s="205"/>
      <c r="BO146" s="176"/>
      <c r="BP146" s="313"/>
      <c r="BQ146" s="177"/>
      <c r="BR146" s="177"/>
      <c r="BS146" s="177"/>
      <c r="BT146" s="177"/>
      <c r="BU146" s="177"/>
      <c r="BV146" s="177"/>
      <c r="BW146" s="177"/>
      <c r="BX146" s="177"/>
      <c r="BY146" s="177"/>
      <c r="BZ146" s="177"/>
      <c r="CA146" s="177"/>
      <c r="CB146" s="177"/>
      <c r="CC146" s="177"/>
      <c r="CD146" s="177"/>
      <c r="CE146" s="177"/>
      <c r="CF146" s="177"/>
      <c r="CG146" s="177"/>
      <c r="CH146" s="177"/>
      <c r="CI146" s="177"/>
      <c r="CJ146" s="177"/>
      <c r="CK146" s="177"/>
      <c r="CL146" s="177"/>
      <c r="CM146" s="177"/>
      <c r="CN146" s="177"/>
      <c r="CO146" s="177"/>
      <c r="CP146" s="177"/>
      <c r="CQ146" s="177"/>
      <c r="CR146" s="177"/>
      <c r="CS146" s="177"/>
      <c r="CT146" s="177"/>
      <c r="CU146" s="177"/>
      <c r="CV146" s="177"/>
      <c r="CW146" s="177"/>
      <c r="CX146" s="177"/>
      <c r="CY146" s="177"/>
      <c r="CZ146" s="177"/>
      <c r="DA146" s="177"/>
      <c r="DB146" s="177"/>
      <c r="DC146" s="177"/>
      <c r="DD146" s="177"/>
      <c r="DE146" s="177"/>
      <c r="DF146" s="177"/>
      <c r="DG146" s="177"/>
      <c r="DH146" s="177"/>
      <c r="DI146" s="177"/>
      <c r="DJ146" s="177"/>
      <c r="DK146" s="177"/>
      <c r="DL146" s="177"/>
      <c r="DM146" s="177"/>
      <c r="DN146" s="177"/>
      <c r="DO146" s="177"/>
      <c r="DP146" s="177"/>
      <c r="DQ146" s="177"/>
      <c r="DR146" s="177"/>
      <c r="DS146" s="177"/>
      <c r="DT146" s="177"/>
      <c r="DU146" s="177"/>
      <c r="DV146" s="177"/>
      <c r="DW146" s="177"/>
      <c r="DX146" s="177"/>
      <c r="DY146" s="177"/>
      <c r="DZ146" s="177"/>
      <c r="EA146" s="177"/>
      <c r="EB146" s="177"/>
      <c r="EC146" s="177"/>
      <c r="ED146" s="177"/>
      <c r="EE146" s="177"/>
      <c r="EF146" s="177"/>
      <c r="EG146" s="177"/>
      <c r="EH146" s="177"/>
      <c r="EI146" s="177"/>
      <c r="EJ146" s="177"/>
      <c r="EK146" s="177"/>
      <c r="EL146" s="177"/>
      <c r="EM146" s="177"/>
      <c r="EN146" s="177"/>
      <c r="EO146" s="177"/>
      <c r="EP146" s="177"/>
      <c r="EQ146" s="177"/>
      <c r="ER146" s="177"/>
      <c r="ES146" s="177"/>
      <c r="ET146" s="177"/>
      <c r="EU146" s="177"/>
      <c r="EV146" s="177"/>
      <c r="EW146" s="177"/>
      <c r="EX146" s="177"/>
      <c r="EY146" s="177"/>
      <c r="EZ146" s="177"/>
      <c r="FA146" s="177"/>
      <c r="FB146" s="177"/>
      <c r="FC146" s="177"/>
      <c r="FD146" s="177"/>
      <c r="FE146" s="177"/>
      <c r="FF146" s="177"/>
      <c r="FG146" s="177"/>
      <c r="FH146" s="177"/>
      <c r="FI146" s="177"/>
      <c r="FJ146" s="177"/>
      <c r="FK146" s="177"/>
      <c r="FL146" s="177"/>
      <c r="FM146" s="177"/>
      <c r="FN146" s="177"/>
      <c r="FO146" s="177"/>
      <c r="FP146" s="177"/>
      <c r="FQ146" s="177"/>
      <c r="FR146" s="177"/>
      <c r="FS146" s="177"/>
      <c r="FT146" s="177"/>
      <c r="FU146" s="177"/>
      <c r="FV146" s="177"/>
      <c r="FW146" s="177"/>
      <c r="FX146" s="177"/>
      <c r="FY146" s="177"/>
      <c r="FZ146" s="177"/>
      <c r="GA146" s="177"/>
      <c r="GB146" s="177"/>
      <c r="GC146" s="177"/>
      <c r="GD146" s="177"/>
      <c r="GE146" s="177"/>
      <c r="GF146" s="177"/>
      <c r="GG146" s="177"/>
      <c r="GH146" s="177"/>
      <c r="GI146" s="177"/>
      <c r="GJ146" s="177"/>
      <c r="GK146" s="177"/>
      <c r="GL146" s="177"/>
      <c r="GM146" s="177"/>
      <c r="GN146" s="177"/>
      <c r="GO146" s="177"/>
      <c r="GP146" s="177"/>
      <c r="GQ146" s="177"/>
      <c r="GR146" s="177"/>
      <c r="GS146" s="177"/>
      <c r="GT146" s="177"/>
      <c r="GU146" s="177"/>
      <c r="GV146" s="177"/>
      <c r="GW146" s="177"/>
      <c r="GX146" s="177"/>
      <c r="GY146" s="177"/>
      <c r="GZ146" s="177"/>
      <c r="HA146" s="177"/>
      <c r="HB146" s="177"/>
      <c r="HC146" s="177"/>
      <c r="HD146" s="177"/>
      <c r="HE146" s="177"/>
      <c r="HF146" s="177"/>
      <c r="HG146" s="177"/>
      <c r="HH146" s="177"/>
      <c r="HI146" s="177"/>
      <c r="HJ146" s="177"/>
      <c r="HK146" s="177"/>
      <c r="HL146" s="177"/>
      <c r="HM146" s="177"/>
      <c r="HN146" s="177"/>
      <c r="HO146" s="177"/>
      <c r="HP146" s="177"/>
      <c r="HQ146" s="177"/>
      <c r="HR146" s="177"/>
      <c r="HS146" s="177"/>
      <c r="HT146" s="177"/>
      <c r="HU146" s="177"/>
      <c r="HV146" s="177"/>
      <c r="HW146" s="177"/>
      <c r="HX146" s="177"/>
      <c r="HY146" s="177"/>
      <c r="HZ146" s="177"/>
      <c r="IA146" s="177"/>
      <c r="IB146" s="177"/>
      <c r="IC146" s="177"/>
      <c r="ID146" s="177"/>
      <c r="IE146" s="177"/>
      <c r="IF146" s="177"/>
      <c r="IG146" s="177"/>
      <c r="IH146" s="177"/>
      <c r="II146" s="177"/>
      <c r="IJ146" s="177"/>
      <c r="IK146" s="177"/>
      <c r="IL146" s="177"/>
      <c r="IM146" s="177"/>
      <c r="IN146" s="177"/>
      <c r="IO146" s="177"/>
      <c r="IP146" s="177"/>
      <c r="IQ146" s="177"/>
      <c r="IR146" s="177"/>
      <c r="IS146" s="177"/>
      <c r="IT146" s="177"/>
      <c r="IU146" s="177"/>
      <c r="IV146" s="177"/>
      <c r="IW146" s="177"/>
      <c r="IX146" s="177"/>
      <c r="IY146" s="177"/>
      <c r="IZ146" s="177"/>
      <c r="JA146" s="177"/>
      <c r="JB146" s="177"/>
      <c r="JC146" s="177"/>
      <c r="JD146" s="177"/>
      <c r="JE146" s="177"/>
      <c r="JF146" s="177"/>
      <c r="JG146" s="177"/>
      <c r="JH146" s="177"/>
      <c r="JI146" s="177"/>
      <c r="JJ146" s="177"/>
      <c r="JK146" s="177"/>
      <c r="JL146" s="177"/>
      <c r="JM146" s="177"/>
      <c r="JN146" s="177"/>
      <c r="JO146" s="177"/>
      <c r="JP146" s="177"/>
      <c r="JQ146" s="177"/>
      <c r="JR146" s="177"/>
      <c r="JS146" s="177"/>
      <c r="JT146" s="177"/>
      <c r="JU146" s="177"/>
      <c r="JV146" s="177"/>
      <c r="JW146" s="177"/>
      <c r="JX146" s="177"/>
      <c r="JY146" s="177"/>
      <c r="JZ146" s="177"/>
      <c r="KA146" s="177"/>
      <c r="KB146" s="177"/>
      <c r="KC146" s="177"/>
      <c r="KD146" s="177"/>
      <c r="KE146" s="177"/>
      <c r="KF146" s="177"/>
      <c r="KG146" s="177"/>
      <c r="KH146" s="177"/>
      <c r="KI146" s="177"/>
    </row>
    <row r="147" spans="1:295" s="2" customFormat="1">
      <c r="A147" s="173" t="s">
        <v>9</v>
      </c>
      <c r="B147" s="174" t="s">
        <v>173</v>
      </c>
      <c r="C147" s="175"/>
      <c r="D147" s="49">
        <f>D145</f>
        <v>6884.63</v>
      </c>
      <c r="E147" s="49">
        <f t="shared" ref="E147:G147" si="18">E145</f>
        <v>76.88</v>
      </c>
      <c r="F147" s="49">
        <f t="shared" si="18"/>
        <v>8123.86</v>
      </c>
      <c r="G147" s="49">
        <f t="shared" si="18"/>
        <v>90.72</v>
      </c>
      <c r="H147" s="49">
        <v>3300</v>
      </c>
      <c r="I147" s="49">
        <v>86.29</v>
      </c>
      <c r="J147" s="138"/>
      <c r="K147" s="138"/>
      <c r="L147" s="138"/>
      <c r="M147" s="138"/>
      <c r="N147" s="139">
        <v>5.4899999999999997E-2</v>
      </c>
      <c r="O147" s="139">
        <v>266.83</v>
      </c>
      <c r="P147" s="139"/>
      <c r="Q147" s="139"/>
      <c r="R147" s="36" t="s">
        <v>554</v>
      </c>
      <c r="S147" s="169"/>
      <c r="T147" s="27">
        <f>T145</f>
        <v>7802.93</v>
      </c>
      <c r="U147" s="27">
        <f t="shared" ref="U147:W147" si="19">U145</f>
        <v>79.34</v>
      </c>
      <c r="V147" s="27">
        <f t="shared" si="19"/>
        <v>9207.4599999999991</v>
      </c>
      <c r="W147" s="27">
        <f t="shared" si="19"/>
        <v>93.62</v>
      </c>
      <c r="X147" s="27">
        <v>3530</v>
      </c>
      <c r="Y147" s="27">
        <v>88.41</v>
      </c>
      <c r="Z147" s="331"/>
      <c r="AA147" s="332"/>
      <c r="AB147" s="138"/>
      <c r="AC147" s="138"/>
      <c r="AD147" s="311">
        <v>5.4899999999999997E-2</v>
      </c>
      <c r="AE147" s="139">
        <v>281.52999999999997</v>
      </c>
      <c r="AF147" s="139"/>
      <c r="AG147" s="139"/>
      <c r="AH147" s="36" t="s">
        <v>554</v>
      </c>
      <c r="AI147" s="117"/>
      <c r="AJ147" s="103"/>
      <c r="AK147" s="12"/>
      <c r="AL147" s="12"/>
      <c r="AM147" s="12"/>
      <c r="AN147" s="12"/>
      <c r="AO147" s="12"/>
      <c r="AP147" s="12"/>
      <c r="AQ147" s="104"/>
      <c r="AR147" s="104"/>
      <c r="AS147" s="104"/>
      <c r="AT147" s="104"/>
      <c r="AU147" s="105"/>
      <c r="AV147" s="105"/>
      <c r="AW147" s="105"/>
      <c r="AX147" s="105"/>
      <c r="AY147" s="12"/>
      <c r="AZ147" s="284"/>
      <c r="BA147" s="12"/>
      <c r="BB147" s="12"/>
      <c r="BC147" s="12"/>
      <c r="BD147" s="12"/>
      <c r="BE147" s="12"/>
      <c r="BF147" s="12"/>
      <c r="BG147" s="104"/>
      <c r="BH147" s="104"/>
      <c r="BI147" s="104"/>
      <c r="BJ147" s="104"/>
      <c r="BK147" s="105"/>
      <c r="BL147" s="105"/>
      <c r="BM147" s="105"/>
      <c r="BN147" s="105"/>
      <c r="BO147" s="36"/>
      <c r="BP147" s="284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</row>
    <row r="148" spans="1:295" s="100" customFormat="1" ht="26.25">
      <c r="A148" s="314" t="s">
        <v>26</v>
      </c>
      <c r="B148" s="282"/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1"/>
      <c r="S148" s="281"/>
      <c r="T148" s="281"/>
      <c r="U148" s="281"/>
      <c r="V148" s="281"/>
      <c r="W148" s="281"/>
      <c r="X148" s="281"/>
      <c r="Y148" s="281"/>
      <c r="Z148" s="282"/>
      <c r="AA148" s="282"/>
      <c r="AB148" s="282"/>
      <c r="AC148" s="282"/>
      <c r="AD148" s="282"/>
      <c r="AE148" s="282"/>
      <c r="AF148" s="282"/>
      <c r="AG148" s="282"/>
      <c r="AH148" s="281"/>
      <c r="AI148" s="281"/>
      <c r="AJ148" s="281"/>
      <c r="AK148" s="281"/>
      <c r="AL148" s="281"/>
      <c r="AM148" s="281"/>
      <c r="AN148" s="281"/>
      <c r="AO148" s="281"/>
      <c r="AP148" s="281"/>
      <c r="AQ148" s="281"/>
      <c r="AR148" s="281"/>
      <c r="AS148" s="281"/>
      <c r="AT148" s="281"/>
      <c r="AU148" s="281"/>
      <c r="AV148" s="281"/>
      <c r="AW148" s="281"/>
      <c r="AX148" s="281"/>
      <c r="AY148" s="281"/>
      <c r="AZ148" s="281"/>
      <c r="BA148" s="281"/>
      <c r="BB148" s="281"/>
      <c r="BC148" s="281"/>
      <c r="BD148" s="281"/>
      <c r="BE148" s="281"/>
      <c r="BF148" s="281"/>
      <c r="BG148" s="281"/>
      <c r="BH148" s="281"/>
      <c r="BI148" s="281"/>
      <c r="BJ148" s="281"/>
      <c r="BK148" s="281"/>
      <c r="BL148" s="281"/>
      <c r="BM148" s="281"/>
      <c r="BN148" s="281"/>
      <c r="BO148" s="281"/>
      <c r="BP148" s="283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99"/>
      <c r="EB148" s="99"/>
      <c r="EC148" s="99"/>
      <c r="ED148" s="99"/>
      <c r="EE148" s="99"/>
      <c r="EF148" s="99"/>
      <c r="EG148" s="99"/>
      <c r="EH148" s="99"/>
      <c r="EI148" s="99"/>
      <c r="EJ148" s="99"/>
      <c r="EK148" s="99"/>
      <c r="EL148" s="99"/>
      <c r="EM148" s="99"/>
      <c r="EN148" s="99"/>
      <c r="EO148" s="99"/>
      <c r="EP148" s="99"/>
      <c r="EQ148" s="99"/>
      <c r="ER148" s="99"/>
      <c r="ES148" s="99"/>
      <c r="ET148" s="99"/>
      <c r="EU148" s="99"/>
      <c r="EV148" s="99"/>
      <c r="EW148" s="99"/>
      <c r="EX148" s="99"/>
      <c r="EY148" s="99"/>
      <c r="EZ148" s="99"/>
      <c r="FA148" s="99"/>
      <c r="FB148" s="99"/>
      <c r="FC148" s="99"/>
      <c r="FD148" s="99"/>
      <c r="FE148" s="99"/>
      <c r="FF148" s="99"/>
      <c r="FG148" s="99"/>
      <c r="FH148" s="99"/>
      <c r="FI148" s="99"/>
      <c r="FJ148" s="99"/>
      <c r="FK148" s="99"/>
      <c r="FL148" s="99"/>
      <c r="FM148" s="99"/>
      <c r="FN148" s="99"/>
      <c r="FO148" s="99"/>
      <c r="FP148" s="99"/>
      <c r="FQ148" s="99"/>
      <c r="FR148" s="99"/>
      <c r="FS148" s="99"/>
      <c r="FT148" s="99"/>
      <c r="FU148" s="99"/>
      <c r="FV148" s="99"/>
      <c r="FW148" s="99"/>
      <c r="FX148" s="99"/>
      <c r="FY148" s="99"/>
      <c r="FZ148" s="99"/>
      <c r="GA148" s="99"/>
      <c r="GB148" s="99"/>
      <c r="GC148" s="99"/>
      <c r="GD148" s="99"/>
      <c r="GE148" s="99"/>
      <c r="GF148" s="99"/>
      <c r="GG148" s="99"/>
      <c r="GH148" s="99"/>
      <c r="GI148" s="99"/>
      <c r="GJ148" s="99"/>
      <c r="GK148" s="99"/>
      <c r="GL148" s="99"/>
      <c r="GM148" s="99"/>
      <c r="GN148" s="99"/>
      <c r="GO148" s="99"/>
      <c r="GP148" s="99"/>
      <c r="GQ148" s="99"/>
      <c r="GR148" s="99"/>
      <c r="GS148" s="99"/>
      <c r="GT148" s="99"/>
      <c r="GU148" s="99"/>
      <c r="GV148" s="99"/>
      <c r="GW148" s="99"/>
      <c r="GX148" s="99"/>
      <c r="GY148" s="99"/>
      <c r="GZ148" s="99"/>
      <c r="HA148" s="99"/>
      <c r="HB148" s="99"/>
      <c r="HC148" s="99"/>
      <c r="HD148" s="99"/>
      <c r="HE148" s="99"/>
      <c r="HF148" s="99"/>
      <c r="HG148" s="99"/>
      <c r="HH148" s="99"/>
      <c r="HI148" s="99"/>
      <c r="HJ148" s="99"/>
      <c r="HK148" s="99"/>
      <c r="HL148" s="99"/>
      <c r="HM148" s="99"/>
      <c r="HN148" s="99"/>
      <c r="HO148" s="99"/>
      <c r="HP148" s="99"/>
      <c r="HQ148" s="99"/>
      <c r="HR148" s="99"/>
      <c r="HS148" s="99"/>
      <c r="HT148" s="99"/>
      <c r="HU148" s="99"/>
      <c r="HV148" s="99"/>
      <c r="HW148" s="99"/>
      <c r="HX148" s="99"/>
      <c r="HY148" s="99"/>
      <c r="HZ148" s="99"/>
      <c r="IA148" s="99"/>
      <c r="IB148" s="99"/>
      <c r="IC148" s="99"/>
      <c r="ID148" s="99"/>
      <c r="IE148" s="99"/>
      <c r="IF148" s="99"/>
      <c r="IG148" s="99"/>
      <c r="IH148" s="99"/>
      <c r="II148" s="99"/>
      <c r="IJ148" s="99"/>
      <c r="IK148" s="99"/>
      <c r="IL148" s="99"/>
      <c r="IM148" s="99"/>
      <c r="IN148" s="99"/>
      <c r="IO148" s="99"/>
      <c r="IP148" s="99"/>
      <c r="IQ148" s="99"/>
      <c r="IR148" s="99"/>
      <c r="IS148" s="99"/>
      <c r="IT148" s="99"/>
      <c r="IU148" s="99"/>
      <c r="IV148" s="99"/>
      <c r="IW148" s="99"/>
      <c r="IX148" s="99"/>
      <c r="IY148" s="99"/>
      <c r="IZ148" s="99"/>
      <c r="JA148" s="99"/>
      <c r="JB148" s="99"/>
      <c r="JC148" s="99"/>
      <c r="JD148" s="99"/>
      <c r="JE148" s="99"/>
      <c r="JF148" s="99"/>
      <c r="JG148" s="99"/>
      <c r="JH148" s="99"/>
      <c r="JI148" s="99"/>
      <c r="JJ148" s="99"/>
      <c r="JK148" s="99"/>
      <c r="JL148" s="99"/>
      <c r="JM148" s="99"/>
      <c r="JN148" s="99"/>
      <c r="JO148" s="99"/>
      <c r="JP148" s="99"/>
      <c r="JQ148" s="99"/>
      <c r="JR148" s="99"/>
      <c r="JS148" s="99"/>
      <c r="JT148" s="99"/>
      <c r="JU148" s="99"/>
      <c r="JV148" s="99"/>
      <c r="JW148" s="99"/>
      <c r="JX148" s="99"/>
      <c r="JY148" s="99"/>
      <c r="JZ148" s="99"/>
      <c r="KA148" s="99"/>
      <c r="KB148" s="99"/>
      <c r="KC148" s="99"/>
      <c r="KD148" s="99"/>
      <c r="KE148" s="99"/>
      <c r="KF148" s="99"/>
      <c r="KG148" s="99"/>
      <c r="KH148" s="99"/>
      <c r="KI148" s="99"/>
    </row>
    <row r="149" spans="1:295" s="2" customFormat="1" ht="18.75">
      <c r="A149" s="1018" t="s">
        <v>80</v>
      </c>
      <c r="B149" s="1018"/>
      <c r="C149" s="175"/>
      <c r="D149" s="49"/>
      <c r="E149" s="49"/>
      <c r="F149" s="49"/>
      <c r="G149" s="49"/>
      <c r="H149" s="49"/>
      <c r="I149" s="49"/>
      <c r="J149" s="138"/>
      <c r="K149" s="138"/>
      <c r="L149" s="138"/>
      <c r="M149" s="138"/>
      <c r="N149" s="139"/>
      <c r="O149" s="139"/>
      <c r="P149" s="139"/>
      <c r="Q149" s="139"/>
      <c r="R149" s="27"/>
      <c r="S149" s="110"/>
      <c r="T149" s="27"/>
      <c r="U149" s="27"/>
      <c r="V149" s="27"/>
      <c r="W149" s="27"/>
      <c r="X149" s="27"/>
      <c r="Y149" s="27"/>
      <c r="Z149" s="138"/>
      <c r="AA149" s="138"/>
      <c r="AB149" s="138"/>
      <c r="AC149" s="138"/>
      <c r="AD149" s="139"/>
      <c r="AE149" s="139"/>
      <c r="AF149" s="139"/>
      <c r="AG149" s="139"/>
      <c r="AH149" s="27"/>
      <c r="AI149" s="129"/>
      <c r="AJ149" s="103"/>
      <c r="AK149" s="27"/>
      <c r="AL149" s="27"/>
      <c r="AM149" s="27"/>
      <c r="AN149" s="27"/>
      <c r="AO149" s="27"/>
      <c r="AP149" s="27"/>
      <c r="AQ149" s="115"/>
      <c r="AR149" s="115"/>
      <c r="AS149" s="115"/>
      <c r="AT149" s="115"/>
      <c r="AU149" s="116"/>
      <c r="AV149" s="116"/>
      <c r="AW149" s="116"/>
      <c r="AX149" s="116"/>
      <c r="AY149" s="27"/>
      <c r="AZ149" s="109"/>
      <c r="BA149" s="27"/>
      <c r="BB149" s="27"/>
      <c r="BC149" s="27"/>
      <c r="BD149" s="27"/>
      <c r="BE149" s="27"/>
      <c r="BF149" s="27"/>
      <c r="BG149" s="115"/>
      <c r="BH149" s="115"/>
      <c r="BI149" s="115"/>
      <c r="BJ149" s="115"/>
      <c r="BK149" s="116"/>
      <c r="BL149" s="116"/>
      <c r="BM149" s="116"/>
      <c r="BN149" s="116"/>
      <c r="BO149" s="36"/>
      <c r="BP149" s="284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</row>
    <row r="150" spans="1:295" s="2" customFormat="1">
      <c r="A150" s="173" t="s">
        <v>9</v>
      </c>
      <c r="B150" s="174" t="s">
        <v>78</v>
      </c>
      <c r="C150" s="175"/>
      <c r="D150" s="49">
        <v>14615</v>
      </c>
      <c r="E150" s="49">
        <v>49.44</v>
      </c>
      <c r="F150" s="49">
        <f>D150</f>
        <v>14615</v>
      </c>
      <c r="G150" s="49">
        <f t="shared" ref="G150" si="20">E150</f>
        <v>49.44</v>
      </c>
      <c r="H150" s="49">
        <v>3010</v>
      </c>
      <c r="I150" s="49">
        <v>49.44</v>
      </c>
      <c r="J150" s="138"/>
      <c r="K150" s="138"/>
      <c r="L150" s="138"/>
      <c r="M150" s="138"/>
      <c r="N150" s="288"/>
      <c r="O150" s="139"/>
      <c r="P150" s="288">
        <v>5.4399999999999997E-2</v>
      </c>
      <c r="Q150" s="139">
        <v>213.18</v>
      </c>
      <c r="R150" s="176" t="s">
        <v>556</v>
      </c>
      <c r="T150" s="27">
        <v>14671.2</v>
      </c>
      <c r="U150" s="27">
        <v>52.4</v>
      </c>
      <c r="V150" s="27">
        <f>T150</f>
        <v>14671.2</v>
      </c>
      <c r="W150" s="27">
        <f t="shared" ref="W150" si="21">U150</f>
        <v>52.4</v>
      </c>
      <c r="X150" s="27">
        <v>3170</v>
      </c>
      <c r="Y150" s="27">
        <v>52.22</v>
      </c>
      <c r="Z150" s="138"/>
      <c r="AA150" s="138"/>
      <c r="AB150" s="138"/>
      <c r="AC150" s="138"/>
      <c r="AD150" s="288"/>
      <c r="AE150" s="139"/>
      <c r="AF150" s="288">
        <v>5.4399999999999997E-2</v>
      </c>
      <c r="AG150" s="139">
        <v>224.67</v>
      </c>
      <c r="AH150" s="176" t="s">
        <v>556</v>
      </c>
      <c r="AJ150" s="103"/>
      <c r="AK150" s="27"/>
      <c r="AL150" s="27"/>
      <c r="AM150" s="27"/>
      <c r="AN150" s="27"/>
      <c r="AO150" s="27"/>
      <c r="AP150" s="27"/>
      <c r="AQ150" s="115"/>
      <c r="AR150" s="115"/>
      <c r="AS150" s="115"/>
      <c r="AT150" s="115"/>
      <c r="AU150" s="116"/>
      <c r="AV150" s="116"/>
      <c r="AW150" s="116"/>
      <c r="AX150" s="116"/>
      <c r="AY150" s="27"/>
      <c r="AZ150" s="109"/>
      <c r="BA150" s="27"/>
      <c r="BB150" s="27"/>
      <c r="BC150" s="27"/>
      <c r="BD150" s="27"/>
      <c r="BE150" s="27"/>
      <c r="BF150" s="27"/>
      <c r="BG150" s="115"/>
      <c r="BH150" s="115"/>
      <c r="BI150" s="115"/>
      <c r="BJ150" s="115"/>
      <c r="BK150" s="116"/>
      <c r="BL150" s="116"/>
      <c r="BM150" s="116"/>
      <c r="BN150" s="116"/>
      <c r="BO150" s="36"/>
      <c r="BP150" s="284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</row>
    <row r="151" spans="1:295" s="2" customFormat="1">
      <c r="A151" s="173" t="s">
        <v>10</v>
      </c>
      <c r="B151" s="174" t="s">
        <v>79</v>
      </c>
      <c r="C151" s="175"/>
      <c r="D151" s="49">
        <v>5161.7700000000004</v>
      </c>
      <c r="E151" s="49">
        <v>45.88</v>
      </c>
      <c r="F151" s="49">
        <f>ROUND(D151*1.18,2)</f>
        <v>6090.89</v>
      </c>
      <c r="G151" s="49">
        <f>ROUND(E151*1.18,2)</f>
        <v>54.14</v>
      </c>
      <c r="H151" s="49">
        <v>3010</v>
      </c>
      <c r="I151" s="49">
        <v>48.4</v>
      </c>
      <c r="J151" s="138"/>
      <c r="K151" s="138"/>
      <c r="L151" s="286">
        <v>4.7199999999999999E-2</v>
      </c>
      <c r="M151" s="138">
        <v>190.47</v>
      </c>
      <c r="N151" s="288">
        <v>4.9000000000000002E-2</v>
      </c>
      <c r="O151" s="139">
        <v>195.89</v>
      </c>
      <c r="P151" s="288">
        <v>4.8399999999999999E-2</v>
      </c>
      <c r="Q151" s="139">
        <v>194.08</v>
      </c>
      <c r="R151" s="169" t="s">
        <v>557</v>
      </c>
      <c r="S151" s="168"/>
      <c r="T151" s="27">
        <v>5314.86</v>
      </c>
      <c r="U151" s="27">
        <v>45.88</v>
      </c>
      <c r="V151" s="159">
        <f>ROUND(T151*1.18,2)</f>
        <v>6271.53</v>
      </c>
      <c r="W151" s="159">
        <f>ROUND(U151*1.18,2)</f>
        <v>54.14</v>
      </c>
      <c r="X151" s="27">
        <v>3170</v>
      </c>
      <c r="Y151" s="27">
        <v>46.79</v>
      </c>
      <c r="Z151" s="138"/>
      <c r="AA151" s="138"/>
      <c r="AB151" s="286">
        <v>4.7199999999999999E-2</v>
      </c>
      <c r="AC151" s="138">
        <v>199.41</v>
      </c>
      <c r="AD151" s="288">
        <v>4.9000000000000002E-2</v>
      </c>
      <c r="AE151" s="139">
        <v>202.12</v>
      </c>
      <c r="AF151" s="288">
        <v>4.8399999999999999E-2</v>
      </c>
      <c r="AG151" s="139">
        <v>200.22</v>
      </c>
      <c r="AH151" s="145" t="s">
        <v>557</v>
      </c>
      <c r="AI151" s="168"/>
      <c r="AJ151" s="103"/>
      <c r="AK151" s="27"/>
      <c r="AL151" s="27"/>
      <c r="AM151" s="27"/>
      <c r="AN151" s="27"/>
      <c r="AO151" s="27"/>
      <c r="AP151" s="27"/>
      <c r="AQ151" s="115"/>
      <c r="AR151" s="115"/>
      <c r="AS151" s="115"/>
      <c r="AT151" s="115"/>
      <c r="AU151" s="116"/>
      <c r="AV151" s="116"/>
      <c r="AW151" s="116"/>
      <c r="AX151" s="116"/>
      <c r="AY151" s="27"/>
      <c r="AZ151" s="109"/>
      <c r="BA151" s="27"/>
      <c r="BB151" s="27"/>
      <c r="BC151" s="27"/>
      <c r="BD151" s="27"/>
      <c r="BE151" s="27"/>
      <c r="BF151" s="27"/>
      <c r="BG151" s="115"/>
      <c r="BH151" s="115"/>
      <c r="BI151" s="115"/>
      <c r="BJ151" s="115"/>
      <c r="BK151" s="116"/>
      <c r="BL151" s="116"/>
      <c r="BM151" s="116"/>
      <c r="BN151" s="116"/>
      <c r="BO151" s="36"/>
      <c r="BP151" s="284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</row>
    <row r="152" spans="1:295" s="2" customFormat="1">
      <c r="A152" s="173" t="s">
        <v>27</v>
      </c>
      <c r="B152" s="174" t="s">
        <v>81</v>
      </c>
      <c r="C152" s="175"/>
      <c r="D152" s="49">
        <v>12929.09</v>
      </c>
      <c r="E152" s="49">
        <v>54.14</v>
      </c>
      <c r="F152" s="49">
        <f>D152</f>
        <v>12929.09</v>
      </c>
      <c r="G152" s="49">
        <f>E152</f>
        <v>54.14</v>
      </c>
      <c r="H152" s="49">
        <v>3010</v>
      </c>
      <c r="I152" s="49">
        <v>48.4</v>
      </c>
      <c r="J152" s="138"/>
      <c r="K152" s="138"/>
      <c r="L152" s="138"/>
      <c r="M152" s="138"/>
      <c r="N152" s="288">
        <v>5.3600000000000002E-2</v>
      </c>
      <c r="O152" s="139">
        <v>209.74</v>
      </c>
      <c r="P152" s="288"/>
      <c r="Q152" s="139"/>
      <c r="R152" s="110" t="s">
        <v>558</v>
      </c>
      <c r="S152" s="168"/>
      <c r="T152" s="27">
        <v>13051.21</v>
      </c>
      <c r="U152" s="27">
        <v>54.14</v>
      </c>
      <c r="V152" s="27">
        <f>T152</f>
        <v>13051.21</v>
      </c>
      <c r="W152" s="27">
        <f>U152</f>
        <v>54.14</v>
      </c>
      <c r="X152" s="27">
        <v>3170</v>
      </c>
      <c r="Y152" s="27">
        <v>46.79</v>
      </c>
      <c r="Z152" s="138"/>
      <c r="AA152" s="138"/>
      <c r="AB152" s="138"/>
      <c r="AC152" s="138"/>
      <c r="AD152" s="288">
        <v>5.3600000000000002E-2</v>
      </c>
      <c r="AE152" s="139">
        <v>216.7</v>
      </c>
      <c r="AF152" s="288"/>
      <c r="AG152" s="139"/>
      <c r="AH152" s="110" t="s">
        <v>558</v>
      </c>
      <c r="AI152" s="168"/>
      <c r="AJ152" s="103"/>
      <c r="AK152" s="27"/>
      <c r="AL152" s="27"/>
      <c r="AM152" s="27"/>
      <c r="AN152" s="27"/>
      <c r="AO152" s="27"/>
      <c r="AP152" s="27"/>
      <c r="AQ152" s="115"/>
      <c r="AR152" s="115"/>
      <c r="AS152" s="115"/>
      <c r="AT152" s="115"/>
      <c r="AU152" s="116"/>
      <c r="AV152" s="116"/>
      <c r="AW152" s="116"/>
      <c r="AX152" s="116"/>
      <c r="AY152" s="27"/>
      <c r="AZ152" s="109"/>
      <c r="BA152" s="27"/>
      <c r="BB152" s="27"/>
      <c r="BC152" s="27"/>
      <c r="BD152" s="27"/>
      <c r="BE152" s="27"/>
      <c r="BF152" s="27"/>
      <c r="BG152" s="115"/>
      <c r="BH152" s="115"/>
      <c r="BI152" s="115"/>
      <c r="BJ152" s="115"/>
      <c r="BK152" s="116"/>
      <c r="BL152" s="116"/>
      <c r="BM152" s="116"/>
      <c r="BN152" s="116"/>
      <c r="BO152" s="36"/>
      <c r="BP152" s="284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</row>
    <row r="153" spans="1:295" s="2" customFormat="1">
      <c r="A153" s="173" t="s">
        <v>33</v>
      </c>
      <c r="B153" s="174" t="s">
        <v>82</v>
      </c>
      <c r="C153" s="175"/>
      <c r="D153" s="49">
        <v>7466.23</v>
      </c>
      <c r="E153" s="49">
        <v>54.14</v>
      </c>
      <c r="F153" s="49">
        <f>D153</f>
        <v>7466.23</v>
      </c>
      <c r="G153" s="49">
        <f>E153</f>
        <v>54.14</v>
      </c>
      <c r="H153" s="49">
        <v>3010</v>
      </c>
      <c r="I153" s="49">
        <v>48.4</v>
      </c>
      <c r="J153" s="138"/>
      <c r="K153" s="138"/>
      <c r="L153" s="138"/>
      <c r="M153" s="138"/>
      <c r="N153" s="288">
        <v>5.3600000000000002E-2</v>
      </c>
      <c r="O153" s="139">
        <v>209.74</v>
      </c>
      <c r="P153" s="288"/>
      <c r="Q153" s="139"/>
      <c r="R153" s="145"/>
      <c r="S153" s="168" t="s">
        <v>559</v>
      </c>
      <c r="T153" s="159">
        <v>7711.56</v>
      </c>
      <c r="U153" s="159">
        <v>54.14</v>
      </c>
      <c r="V153" s="159">
        <f>T153</f>
        <v>7711.56</v>
      </c>
      <c r="W153" s="159">
        <f>U153</f>
        <v>54.14</v>
      </c>
      <c r="X153" s="159">
        <v>3170</v>
      </c>
      <c r="Y153" s="159">
        <v>46.79</v>
      </c>
      <c r="Z153" s="138"/>
      <c r="AA153" s="138"/>
      <c r="AB153" s="138"/>
      <c r="AC153" s="138"/>
      <c r="AD153" s="288">
        <v>5.3600000000000002E-2</v>
      </c>
      <c r="AE153" s="139">
        <v>216.7</v>
      </c>
      <c r="AF153" s="288"/>
      <c r="AG153" s="139"/>
      <c r="AH153" s="145"/>
      <c r="AI153" s="168" t="s">
        <v>559</v>
      </c>
      <c r="AJ153" s="103"/>
      <c r="AK153" s="27"/>
      <c r="AL153" s="27"/>
      <c r="AM153" s="27"/>
      <c r="AN153" s="27"/>
      <c r="AO153" s="27"/>
      <c r="AP153" s="27"/>
      <c r="AQ153" s="115"/>
      <c r="AR153" s="115"/>
      <c r="AS153" s="115"/>
      <c r="AT153" s="115"/>
      <c r="AU153" s="116"/>
      <c r="AV153" s="116"/>
      <c r="AW153" s="116"/>
      <c r="AX153" s="116"/>
      <c r="AY153" s="27"/>
      <c r="AZ153" s="109"/>
      <c r="BA153" s="27"/>
      <c r="BB153" s="27"/>
      <c r="BC153" s="27"/>
      <c r="BD153" s="27"/>
      <c r="BE153" s="27"/>
      <c r="BF153" s="27"/>
      <c r="BG153" s="115"/>
      <c r="BH153" s="115"/>
      <c r="BI153" s="115"/>
      <c r="BJ153" s="115"/>
      <c r="BK153" s="116"/>
      <c r="BL153" s="116"/>
      <c r="BM153" s="116"/>
      <c r="BN153" s="116"/>
      <c r="BO153" s="36"/>
      <c r="BP153" s="284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</row>
    <row r="154" spans="1:295" s="2" customFormat="1" ht="49.5" customHeight="1">
      <c r="A154" s="173" t="s">
        <v>34</v>
      </c>
      <c r="B154" s="247" t="s">
        <v>452</v>
      </c>
      <c r="C154" s="175"/>
      <c r="D154" s="49">
        <v>9645.17</v>
      </c>
      <c r="E154" s="49">
        <v>41.9</v>
      </c>
      <c r="F154" s="49">
        <v>11381.3</v>
      </c>
      <c r="G154" s="49">
        <v>49.44</v>
      </c>
      <c r="H154" s="49">
        <v>1116</v>
      </c>
      <c r="I154" s="49">
        <v>49.44</v>
      </c>
      <c r="J154" s="138"/>
      <c r="K154" s="138"/>
      <c r="L154" s="138"/>
      <c r="M154" s="138"/>
      <c r="N154" s="288">
        <v>5.7099999999999998E-2</v>
      </c>
      <c r="O154" s="139">
        <v>113.61</v>
      </c>
      <c r="P154" s="288"/>
      <c r="Q154" s="139"/>
      <c r="R154" s="110"/>
      <c r="S154" s="168" t="s">
        <v>560</v>
      </c>
      <c r="T154" s="27">
        <v>10442.15</v>
      </c>
      <c r="U154" s="27">
        <v>44.53</v>
      </c>
      <c r="V154" s="27">
        <v>12321.74</v>
      </c>
      <c r="W154" s="27">
        <v>52.4</v>
      </c>
      <c r="X154" s="27">
        <v>1190</v>
      </c>
      <c r="Y154" s="27">
        <v>52.4</v>
      </c>
      <c r="Z154" s="138"/>
      <c r="AA154" s="138"/>
      <c r="AB154" s="138"/>
      <c r="AC154" s="138"/>
      <c r="AD154" s="288">
        <v>5.7099999999999998E-2</v>
      </c>
      <c r="AE154" s="139">
        <v>120.35</v>
      </c>
      <c r="AF154" s="288"/>
      <c r="AG154" s="139"/>
      <c r="AH154" s="110"/>
      <c r="AI154" s="289" t="s">
        <v>560</v>
      </c>
      <c r="AJ154" s="103"/>
      <c r="AK154" s="27">
        <v>9645.17</v>
      </c>
      <c r="AL154" s="27">
        <v>41.9</v>
      </c>
      <c r="AM154" s="27">
        <v>11381.3</v>
      </c>
      <c r="AN154" s="27">
        <v>49.44</v>
      </c>
      <c r="AO154" s="27">
        <v>1116</v>
      </c>
      <c r="AP154" s="27">
        <v>49.44</v>
      </c>
      <c r="AQ154" s="115"/>
      <c r="AR154" s="115"/>
      <c r="AS154" s="115"/>
      <c r="AT154" s="115"/>
      <c r="AU154" s="288">
        <v>7.22E-2</v>
      </c>
      <c r="AV154" s="139">
        <v>130.02000000000001</v>
      </c>
      <c r="AW154" s="116"/>
      <c r="AX154" s="116"/>
      <c r="AY154" s="268" t="s">
        <v>561</v>
      </c>
      <c r="AZ154" s="267"/>
      <c r="BA154" s="27">
        <v>10442.15</v>
      </c>
      <c r="BB154" s="27">
        <v>44.41</v>
      </c>
      <c r="BC154" s="27">
        <v>12321.74</v>
      </c>
      <c r="BD154" s="27">
        <v>52.4</v>
      </c>
      <c r="BE154" s="27">
        <v>1190</v>
      </c>
      <c r="BF154" s="27">
        <v>52.4</v>
      </c>
      <c r="BG154" s="115"/>
      <c r="BH154" s="115"/>
      <c r="BI154" s="115"/>
      <c r="BJ154" s="115"/>
      <c r="BK154" s="288">
        <v>7.22E-2</v>
      </c>
      <c r="BL154" s="139">
        <v>138.32</v>
      </c>
      <c r="BM154" s="116"/>
      <c r="BN154" s="116"/>
      <c r="BO154" s="36" t="s">
        <v>561</v>
      </c>
      <c r="BP154" s="267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</row>
    <row r="155" spans="1:295" s="167" customFormat="1" ht="30">
      <c r="A155" s="173" t="s">
        <v>35</v>
      </c>
      <c r="B155" s="247" t="s">
        <v>594</v>
      </c>
      <c r="C155" s="175"/>
      <c r="D155" s="49">
        <v>9645.17</v>
      </c>
      <c r="E155" s="49">
        <v>41.9</v>
      </c>
      <c r="F155" s="49"/>
      <c r="G155" s="49"/>
      <c r="H155" s="49">
        <v>1116</v>
      </c>
      <c r="I155" s="49">
        <v>49.44</v>
      </c>
      <c r="J155" s="138"/>
      <c r="K155" s="138"/>
      <c r="L155" s="138"/>
      <c r="M155" s="138"/>
      <c r="N155" s="288">
        <v>5.7099999999999998E-2</v>
      </c>
      <c r="O155" s="139">
        <v>113.16</v>
      </c>
      <c r="P155" s="288"/>
      <c r="Q155" s="139"/>
      <c r="R155" s="145"/>
      <c r="S155" s="168"/>
      <c r="T155" s="159">
        <v>10442.15</v>
      </c>
      <c r="U155" s="159">
        <v>44.41</v>
      </c>
      <c r="V155" s="159"/>
      <c r="W155" s="159"/>
      <c r="X155" s="159">
        <v>1190</v>
      </c>
      <c r="Y155" s="159">
        <v>52.22</v>
      </c>
      <c r="Z155" s="163"/>
      <c r="AA155" s="163"/>
      <c r="AB155" s="163"/>
      <c r="AC155" s="163"/>
      <c r="AD155" s="119">
        <v>5.7099999999999998E-2</v>
      </c>
      <c r="AE155" s="128">
        <v>120.17</v>
      </c>
      <c r="AF155" s="119"/>
      <c r="AG155" s="128"/>
      <c r="AH155" s="145"/>
      <c r="AI155" s="168" t="s">
        <v>562</v>
      </c>
      <c r="AJ155" s="162"/>
      <c r="AK155" s="159"/>
      <c r="AL155" s="159"/>
      <c r="AM155" s="159"/>
      <c r="AN155" s="159"/>
      <c r="AO155" s="159">
        <v>1116</v>
      </c>
      <c r="AP155" s="159">
        <v>49.44</v>
      </c>
      <c r="AQ155" s="163"/>
      <c r="AR155" s="163"/>
      <c r="AS155" s="163"/>
      <c r="AT155" s="163"/>
      <c r="AU155" s="119">
        <v>7.22E-2</v>
      </c>
      <c r="AV155" s="128">
        <v>130.02000000000001</v>
      </c>
      <c r="AW155" s="128"/>
      <c r="AX155" s="128"/>
      <c r="AY155" s="151"/>
      <c r="AZ155" s="267"/>
      <c r="BA155" s="159"/>
      <c r="BB155" s="159"/>
      <c r="BC155" s="159"/>
      <c r="BD155" s="159"/>
      <c r="BE155" s="159">
        <v>1190</v>
      </c>
      <c r="BF155" s="159">
        <v>52.22</v>
      </c>
      <c r="BG155" s="163"/>
      <c r="BH155" s="163"/>
      <c r="BI155" s="163"/>
      <c r="BJ155" s="163"/>
      <c r="BK155" s="119">
        <v>7.22E-2</v>
      </c>
      <c r="BL155" s="128">
        <v>138.13999999999999</v>
      </c>
      <c r="BM155" s="128"/>
      <c r="BN155" s="128"/>
      <c r="BO155" s="169"/>
      <c r="BP155" s="267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6"/>
      <c r="ES155" s="166"/>
      <c r="ET155" s="166"/>
      <c r="EU155" s="166"/>
      <c r="EV155" s="166"/>
      <c r="EW155" s="166"/>
      <c r="EX155" s="166"/>
      <c r="EY155" s="166"/>
      <c r="EZ155" s="166"/>
      <c r="FA155" s="166"/>
      <c r="FB155" s="166"/>
      <c r="FC155" s="166"/>
      <c r="FD155" s="166"/>
      <c r="FE155" s="166"/>
      <c r="FF155" s="166"/>
      <c r="FG155" s="166"/>
      <c r="FH155" s="166"/>
      <c r="FI155" s="166"/>
      <c r="FJ155" s="166"/>
      <c r="FK155" s="166"/>
      <c r="FL155" s="166"/>
      <c r="FM155" s="166"/>
      <c r="FN155" s="166"/>
      <c r="FO155" s="166"/>
      <c r="FP155" s="166"/>
      <c r="FQ155" s="166"/>
      <c r="FR155" s="166"/>
      <c r="FS155" s="166"/>
      <c r="FT155" s="166"/>
      <c r="FU155" s="166"/>
      <c r="FV155" s="166"/>
      <c r="FW155" s="166"/>
      <c r="FX155" s="166"/>
      <c r="FY155" s="166"/>
      <c r="FZ155" s="166"/>
      <c r="GA155" s="166"/>
      <c r="GB155" s="166"/>
      <c r="GC155" s="166"/>
      <c r="GD155" s="166"/>
      <c r="GE155" s="166"/>
      <c r="GF155" s="166"/>
      <c r="GG155" s="166"/>
      <c r="GH155" s="166"/>
      <c r="GI155" s="166"/>
      <c r="GJ155" s="166"/>
      <c r="GK155" s="166"/>
      <c r="GL155" s="166"/>
      <c r="GM155" s="166"/>
      <c r="GN155" s="166"/>
      <c r="GO155" s="166"/>
      <c r="GP155" s="166"/>
      <c r="GQ155" s="166"/>
      <c r="GR155" s="166"/>
      <c r="GS155" s="166"/>
      <c r="GT155" s="166"/>
      <c r="GU155" s="166"/>
      <c r="GV155" s="166"/>
      <c r="GW155" s="166"/>
      <c r="GX155" s="166"/>
      <c r="GY155" s="166"/>
      <c r="GZ155" s="166"/>
      <c r="HA155" s="166"/>
      <c r="HB155" s="166"/>
      <c r="HC155" s="166"/>
      <c r="HD155" s="166"/>
      <c r="HE155" s="166"/>
      <c r="HF155" s="166"/>
      <c r="HG155" s="166"/>
      <c r="HH155" s="166"/>
      <c r="HI155" s="166"/>
      <c r="HJ155" s="166"/>
      <c r="HK155" s="166"/>
      <c r="HL155" s="166"/>
      <c r="HM155" s="166"/>
      <c r="HN155" s="166"/>
      <c r="HO155" s="166"/>
      <c r="HP155" s="166"/>
      <c r="HQ155" s="166"/>
      <c r="HR155" s="166"/>
      <c r="HS155" s="166"/>
      <c r="HT155" s="166"/>
      <c r="HU155" s="166"/>
      <c r="HV155" s="166"/>
      <c r="HW155" s="166"/>
      <c r="HX155" s="166"/>
      <c r="HY155" s="166"/>
      <c r="HZ155" s="166"/>
      <c r="IA155" s="166"/>
      <c r="IB155" s="166"/>
      <c r="IC155" s="166"/>
      <c r="ID155" s="166"/>
      <c r="IE155" s="166"/>
      <c r="IF155" s="166"/>
      <c r="IG155" s="166"/>
      <c r="IH155" s="166"/>
      <c r="II155" s="166"/>
      <c r="IJ155" s="166"/>
      <c r="IK155" s="166"/>
      <c r="IL155" s="166"/>
      <c r="IM155" s="166"/>
      <c r="IN155" s="166"/>
      <c r="IO155" s="166"/>
      <c r="IP155" s="166"/>
      <c r="IQ155" s="166"/>
      <c r="IR155" s="166"/>
      <c r="IS155" s="166"/>
      <c r="IT155" s="166"/>
      <c r="IU155" s="166"/>
      <c r="IV155" s="166"/>
      <c r="IW155" s="166"/>
      <c r="IX155" s="166"/>
      <c r="IY155" s="166"/>
      <c r="IZ155" s="166"/>
      <c r="JA155" s="166"/>
      <c r="JB155" s="166"/>
      <c r="JC155" s="166"/>
      <c r="JD155" s="166"/>
      <c r="JE155" s="166"/>
      <c r="JF155" s="166"/>
      <c r="JG155" s="166"/>
      <c r="JH155" s="166"/>
      <c r="JI155" s="166"/>
      <c r="JJ155" s="166"/>
      <c r="JK155" s="166"/>
      <c r="JL155" s="166"/>
      <c r="JM155" s="166"/>
      <c r="JN155" s="166"/>
      <c r="JO155" s="166"/>
      <c r="JP155" s="166"/>
      <c r="JQ155" s="166"/>
      <c r="JR155" s="166"/>
      <c r="JS155" s="166"/>
      <c r="JT155" s="166"/>
      <c r="JU155" s="166"/>
      <c r="JV155" s="166"/>
      <c r="JW155" s="166"/>
      <c r="JX155" s="166"/>
      <c r="JY155" s="166"/>
      <c r="JZ155" s="166"/>
      <c r="KA155" s="166"/>
      <c r="KB155" s="166"/>
      <c r="KC155" s="166"/>
      <c r="KD155" s="166"/>
      <c r="KE155" s="166"/>
      <c r="KF155" s="166"/>
      <c r="KG155" s="166"/>
      <c r="KH155" s="166"/>
      <c r="KI155" s="166"/>
    </row>
    <row r="156" spans="1:295" s="2" customFormat="1" ht="18.75">
      <c r="A156" s="189" t="s">
        <v>87</v>
      </c>
      <c r="B156" s="174"/>
      <c r="C156" s="175"/>
      <c r="D156" s="49"/>
      <c r="E156" s="49"/>
      <c r="F156" s="49"/>
      <c r="G156" s="49"/>
      <c r="H156" s="49"/>
      <c r="I156" s="49"/>
      <c r="J156" s="138"/>
      <c r="K156" s="138"/>
      <c r="L156" s="138"/>
      <c r="M156" s="138"/>
      <c r="N156" s="288"/>
      <c r="O156" s="139"/>
      <c r="P156" s="288"/>
      <c r="Q156" s="139"/>
      <c r="R156" s="27"/>
      <c r="S156" s="110"/>
      <c r="T156" s="27"/>
      <c r="U156" s="27"/>
      <c r="V156" s="27"/>
      <c r="W156" s="27"/>
      <c r="X156" s="27"/>
      <c r="Y156" s="27"/>
      <c r="Z156" s="138"/>
      <c r="AA156" s="138"/>
      <c r="AB156" s="138"/>
      <c r="AC156" s="138"/>
      <c r="AD156" s="139"/>
      <c r="AE156" s="139"/>
      <c r="AF156" s="139"/>
      <c r="AG156" s="139"/>
      <c r="AH156" s="27"/>
      <c r="AI156" s="129"/>
      <c r="AJ156" s="103"/>
      <c r="AK156" s="27"/>
      <c r="AL156" s="27"/>
      <c r="AM156" s="27"/>
      <c r="AN156" s="27"/>
      <c r="AO156" s="27"/>
      <c r="AP156" s="27"/>
      <c r="AQ156" s="115"/>
      <c r="AR156" s="115"/>
      <c r="AS156" s="115"/>
      <c r="AT156" s="115"/>
      <c r="AU156" s="116"/>
      <c r="AV156" s="116"/>
      <c r="AW156" s="116"/>
      <c r="AX156" s="116"/>
      <c r="AY156" s="27"/>
      <c r="AZ156" s="284"/>
      <c r="BA156" s="27"/>
      <c r="BB156" s="27"/>
      <c r="BC156" s="27"/>
      <c r="BD156" s="27"/>
      <c r="BE156" s="27"/>
      <c r="BF156" s="27"/>
      <c r="BG156" s="115"/>
      <c r="BH156" s="115"/>
      <c r="BI156" s="115"/>
      <c r="BJ156" s="115"/>
      <c r="BK156" s="116"/>
      <c r="BL156" s="116"/>
      <c r="BM156" s="116"/>
      <c r="BN156" s="116"/>
      <c r="BO156" s="36"/>
      <c r="BP156" s="284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</row>
    <row r="157" spans="1:295" s="178" customFormat="1">
      <c r="A157" s="173" t="s">
        <v>9</v>
      </c>
      <c r="B157" s="174" t="s">
        <v>563</v>
      </c>
      <c r="C157" s="175"/>
      <c r="D157" s="49">
        <v>7919.16</v>
      </c>
      <c r="E157" s="49">
        <v>87.54</v>
      </c>
      <c r="F157" s="49">
        <f>D157</f>
        <v>7919.16</v>
      </c>
      <c r="G157" s="49">
        <f>E157</f>
        <v>87.54</v>
      </c>
      <c r="H157" s="49">
        <v>2245</v>
      </c>
      <c r="I157" s="49">
        <v>80.25</v>
      </c>
      <c r="J157" s="138"/>
      <c r="K157" s="138"/>
      <c r="L157" s="138"/>
      <c r="M157" s="138"/>
      <c r="N157" s="139"/>
      <c r="O157" s="139"/>
      <c r="P157" s="288">
        <v>5.3999999999999999E-2</v>
      </c>
      <c r="Q157" s="139">
        <v>201.48</v>
      </c>
      <c r="R157" s="110" t="s">
        <v>564</v>
      </c>
      <c r="S157" s="176"/>
      <c r="T157" s="49">
        <v>7922.99</v>
      </c>
      <c r="U157" s="49">
        <v>89.41</v>
      </c>
      <c r="V157" s="49">
        <f>T157</f>
        <v>7922.99</v>
      </c>
      <c r="W157" s="49">
        <f>U157</f>
        <v>89.41</v>
      </c>
      <c r="X157" s="49">
        <v>2380</v>
      </c>
      <c r="Y157" s="49">
        <v>81.62</v>
      </c>
      <c r="Z157" s="138"/>
      <c r="AA157" s="138"/>
      <c r="AB157" s="138"/>
      <c r="AC157" s="138"/>
      <c r="AD157" s="139"/>
      <c r="AE157" s="139"/>
      <c r="AF157" s="311">
        <v>5.3999999999999999E-2</v>
      </c>
      <c r="AG157" s="139">
        <v>210.14</v>
      </c>
      <c r="AH157" s="125" t="s">
        <v>564</v>
      </c>
      <c r="AI157" s="168"/>
      <c r="AJ157" s="175"/>
      <c r="AK157" s="49"/>
      <c r="AL157" s="49"/>
      <c r="AM157" s="49"/>
      <c r="AN157" s="49"/>
      <c r="AO157" s="49"/>
      <c r="AP157" s="49"/>
      <c r="AQ157" s="138"/>
      <c r="AR157" s="138"/>
      <c r="AS157" s="138"/>
      <c r="AT157" s="138"/>
      <c r="AU157" s="139"/>
      <c r="AV157" s="139"/>
      <c r="AW157" s="139"/>
      <c r="AX157" s="139"/>
      <c r="AY157" s="49"/>
      <c r="AZ157" s="313"/>
      <c r="BA157" s="49"/>
      <c r="BB157" s="49"/>
      <c r="BC157" s="49"/>
      <c r="BD157" s="49"/>
      <c r="BE157" s="49"/>
      <c r="BF157" s="49"/>
      <c r="BG157" s="138"/>
      <c r="BH157" s="138"/>
      <c r="BI157" s="138"/>
      <c r="BJ157" s="138"/>
      <c r="BK157" s="139"/>
      <c r="BL157" s="139"/>
      <c r="BM157" s="139"/>
      <c r="BN157" s="139"/>
      <c r="BO157" s="176"/>
      <c r="BP157" s="313"/>
      <c r="BQ157" s="177"/>
      <c r="BR157" s="177"/>
      <c r="BS157" s="177"/>
      <c r="BT157" s="177"/>
      <c r="BU157" s="177"/>
      <c r="BV157" s="177"/>
      <c r="BW157" s="177"/>
      <c r="BX157" s="177"/>
      <c r="BY157" s="177"/>
      <c r="BZ157" s="177"/>
      <c r="CA157" s="177"/>
      <c r="CB157" s="177"/>
      <c r="CC157" s="177"/>
      <c r="CD157" s="177"/>
      <c r="CE157" s="177"/>
      <c r="CF157" s="177"/>
      <c r="CG157" s="177"/>
      <c r="CH157" s="177"/>
      <c r="CI157" s="177"/>
      <c r="CJ157" s="177"/>
      <c r="CK157" s="177"/>
      <c r="CL157" s="177"/>
      <c r="CM157" s="177"/>
      <c r="CN157" s="177"/>
      <c r="CO157" s="177"/>
      <c r="CP157" s="177"/>
      <c r="CQ157" s="177"/>
      <c r="CR157" s="177"/>
      <c r="CS157" s="177"/>
      <c r="CT157" s="177"/>
      <c r="CU157" s="177"/>
      <c r="CV157" s="177"/>
      <c r="CW157" s="177"/>
      <c r="CX157" s="177"/>
      <c r="CY157" s="177"/>
      <c r="CZ157" s="177"/>
      <c r="DA157" s="177"/>
      <c r="DB157" s="177"/>
      <c r="DC157" s="177"/>
      <c r="DD157" s="177"/>
      <c r="DE157" s="177"/>
      <c r="DF157" s="177"/>
      <c r="DG157" s="177"/>
      <c r="DH157" s="177"/>
      <c r="DI157" s="177"/>
      <c r="DJ157" s="177"/>
      <c r="DK157" s="177"/>
      <c r="DL157" s="177"/>
      <c r="DM157" s="177"/>
      <c r="DN157" s="177"/>
      <c r="DO157" s="177"/>
      <c r="DP157" s="177"/>
      <c r="DQ157" s="177"/>
      <c r="DR157" s="177"/>
      <c r="DS157" s="177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7"/>
      <c r="EE157" s="177"/>
      <c r="EF157" s="177"/>
      <c r="EG157" s="177"/>
      <c r="EH157" s="177"/>
      <c r="EI157" s="177"/>
      <c r="EJ157" s="177"/>
      <c r="EK157" s="177"/>
      <c r="EL157" s="177"/>
      <c r="EM157" s="177"/>
      <c r="EN157" s="177"/>
      <c r="EO157" s="177"/>
      <c r="EP157" s="177"/>
      <c r="EQ157" s="177"/>
      <c r="ER157" s="177"/>
      <c r="ES157" s="177"/>
      <c r="ET157" s="177"/>
      <c r="EU157" s="177"/>
      <c r="EV157" s="177"/>
      <c r="EW157" s="177"/>
      <c r="EX157" s="177"/>
      <c r="EY157" s="177"/>
      <c r="EZ157" s="177"/>
      <c r="FA157" s="177"/>
      <c r="FB157" s="177"/>
      <c r="FC157" s="177"/>
      <c r="FD157" s="177"/>
      <c r="FE157" s="177"/>
      <c r="FF157" s="177"/>
      <c r="FG157" s="177"/>
      <c r="FH157" s="177"/>
      <c r="FI157" s="177"/>
      <c r="FJ157" s="177"/>
      <c r="FK157" s="177"/>
      <c r="FL157" s="177"/>
      <c r="FM157" s="177"/>
      <c r="FN157" s="177"/>
      <c r="FO157" s="177"/>
      <c r="FP157" s="177"/>
      <c r="FQ157" s="177"/>
      <c r="FR157" s="177"/>
      <c r="FS157" s="177"/>
      <c r="FT157" s="177"/>
      <c r="FU157" s="177"/>
      <c r="FV157" s="177"/>
      <c r="FW157" s="177"/>
      <c r="FX157" s="177"/>
      <c r="FY157" s="177"/>
      <c r="FZ157" s="177"/>
      <c r="GA157" s="177"/>
      <c r="GB157" s="177"/>
      <c r="GC157" s="177"/>
      <c r="GD157" s="177"/>
      <c r="GE157" s="177"/>
      <c r="GF157" s="177"/>
      <c r="GG157" s="177"/>
      <c r="GH157" s="177"/>
      <c r="GI157" s="177"/>
      <c r="GJ157" s="177"/>
      <c r="GK157" s="177"/>
      <c r="GL157" s="177"/>
      <c r="GM157" s="177"/>
      <c r="GN157" s="177"/>
      <c r="GO157" s="177"/>
      <c r="GP157" s="177"/>
      <c r="GQ157" s="177"/>
      <c r="GR157" s="177"/>
      <c r="GS157" s="177"/>
      <c r="GT157" s="177"/>
      <c r="GU157" s="177"/>
      <c r="GV157" s="177"/>
      <c r="GW157" s="177"/>
      <c r="GX157" s="177"/>
      <c r="GY157" s="177"/>
      <c r="GZ157" s="177"/>
      <c r="HA157" s="177"/>
      <c r="HB157" s="177"/>
      <c r="HC157" s="177"/>
      <c r="HD157" s="177"/>
      <c r="HE157" s="177"/>
      <c r="HF157" s="177"/>
      <c r="HG157" s="177"/>
      <c r="HH157" s="177"/>
      <c r="HI157" s="177"/>
      <c r="HJ157" s="177"/>
      <c r="HK157" s="177"/>
      <c r="HL157" s="177"/>
      <c r="HM157" s="177"/>
      <c r="HN157" s="177"/>
      <c r="HO157" s="177"/>
      <c r="HP157" s="177"/>
      <c r="HQ157" s="177"/>
      <c r="HR157" s="177"/>
      <c r="HS157" s="177"/>
      <c r="HT157" s="177"/>
      <c r="HU157" s="177"/>
      <c r="HV157" s="177"/>
      <c r="HW157" s="177"/>
      <c r="HX157" s="177"/>
      <c r="HY157" s="177"/>
      <c r="HZ157" s="177"/>
      <c r="IA157" s="177"/>
      <c r="IB157" s="177"/>
      <c r="IC157" s="177"/>
      <c r="ID157" s="177"/>
      <c r="IE157" s="177"/>
      <c r="IF157" s="177"/>
      <c r="IG157" s="177"/>
      <c r="IH157" s="177"/>
      <c r="II157" s="177"/>
      <c r="IJ157" s="177"/>
      <c r="IK157" s="177"/>
      <c r="IL157" s="177"/>
      <c r="IM157" s="177"/>
      <c r="IN157" s="177"/>
      <c r="IO157" s="177"/>
      <c r="IP157" s="177"/>
      <c r="IQ157" s="177"/>
      <c r="IR157" s="177"/>
      <c r="IS157" s="177"/>
      <c r="IT157" s="177"/>
      <c r="IU157" s="177"/>
      <c r="IV157" s="177"/>
      <c r="IW157" s="177"/>
      <c r="IX157" s="177"/>
      <c r="IY157" s="177"/>
      <c r="IZ157" s="177"/>
      <c r="JA157" s="177"/>
      <c r="JB157" s="177"/>
      <c r="JC157" s="177"/>
      <c r="JD157" s="177"/>
      <c r="JE157" s="177"/>
      <c r="JF157" s="177"/>
      <c r="JG157" s="177"/>
      <c r="JH157" s="177"/>
      <c r="JI157" s="177"/>
      <c r="JJ157" s="177"/>
      <c r="JK157" s="177"/>
      <c r="JL157" s="177"/>
      <c r="JM157" s="177"/>
      <c r="JN157" s="177"/>
      <c r="JO157" s="177"/>
      <c r="JP157" s="177"/>
      <c r="JQ157" s="177"/>
      <c r="JR157" s="177"/>
      <c r="JS157" s="177"/>
      <c r="JT157" s="177"/>
      <c r="JU157" s="177"/>
      <c r="JV157" s="177"/>
      <c r="JW157" s="177"/>
      <c r="JX157" s="177"/>
      <c r="JY157" s="177"/>
      <c r="JZ157" s="177"/>
      <c r="KA157" s="177"/>
      <c r="KB157" s="177"/>
      <c r="KC157" s="177"/>
      <c r="KD157" s="177"/>
      <c r="KE157" s="177"/>
      <c r="KF157" s="177"/>
      <c r="KG157" s="177"/>
      <c r="KH157" s="177"/>
      <c r="KI157" s="177"/>
    </row>
    <row r="158" spans="1:295" s="2" customFormat="1" ht="18.75">
      <c r="A158" s="189" t="s">
        <v>96</v>
      </c>
      <c r="B158" s="174"/>
      <c r="C158" s="175"/>
      <c r="D158" s="49"/>
      <c r="E158" s="49"/>
      <c r="F158" s="49"/>
      <c r="G158" s="49"/>
      <c r="H158" s="49"/>
      <c r="I158" s="49"/>
      <c r="J158" s="138"/>
      <c r="K158" s="138"/>
      <c r="L158" s="138"/>
      <c r="M158" s="138"/>
      <c r="N158" s="139"/>
      <c r="O158" s="139"/>
      <c r="P158" s="139"/>
      <c r="Q158" s="139"/>
      <c r="R158" s="27"/>
      <c r="S158" s="110"/>
      <c r="T158" s="27"/>
      <c r="U158" s="27"/>
      <c r="V158" s="27"/>
      <c r="W158" s="27"/>
      <c r="X158" s="27"/>
      <c r="Y158" s="27"/>
      <c r="Z158" s="138"/>
      <c r="AA158" s="138"/>
      <c r="AB158" s="138"/>
      <c r="AC158" s="138"/>
      <c r="AD158" s="139"/>
      <c r="AE158" s="139"/>
      <c r="AF158" s="139"/>
      <c r="AG158" s="139"/>
      <c r="AH158" s="27"/>
      <c r="AI158" s="129"/>
      <c r="AJ158" s="103"/>
      <c r="AK158" s="27"/>
      <c r="AL158" s="27"/>
      <c r="AM158" s="27"/>
      <c r="AN158" s="27"/>
      <c r="AO158" s="27"/>
      <c r="AP158" s="27"/>
      <c r="AQ158" s="115"/>
      <c r="AR158" s="115"/>
      <c r="AS158" s="115"/>
      <c r="AT158" s="115"/>
      <c r="AU158" s="116"/>
      <c r="AV158" s="116"/>
      <c r="AW158" s="116"/>
      <c r="AX158" s="116"/>
      <c r="AY158" s="27"/>
      <c r="AZ158" s="284"/>
      <c r="BA158" s="27"/>
      <c r="BB158" s="27"/>
      <c r="BC158" s="27"/>
      <c r="BD158" s="27"/>
      <c r="BE158" s="27"/>
      <c r="BF158" s="27"/>
      <c r="BG158" s="115"/>
      <c r="BH158" s="115"/>
      <c r="BI158" s="115"/>
      <c r="BJ158" s="115"/>
      <c r="BK158" s="116"/>
      <c r="BL158" s="116"/>
      <c r="BM158" s="116"/>
      <c r="BN158" s="116"/>
      <c r="BO158" s="36"/>
      <c r="BP158" s="284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</row>
    <row r="159" spans="1:295" s="2" customFormat="1">
      <c r="A159" s="173" t="s">
        <v>9</v>
      </c>
      <c r="B159" s="174" t="s">
        <v>125</v>
      </c>
      <c r="C159" s="175"/>
      <c r="D159" s="49">
        <v>12239.01</v>
      </c>
      <c r="E159" s="49">
        <v>55.8</v>
      </c>
      <c r="F159" s="49">
        <f>D159</f>
        <v>12239.01</v>
      </c>
      <c r="G159" s="49">
        <f>E159</f>
        <v>55.8</v>
      </c>
      <c r="H159" s="49">
        <v>4000</v>
      </c>
      <c r="I159" s="49">
        <v>49.94</v>
      </c>
      <c r="J159" s="138"/>
      <c r="K159" s="138"/>
      <c r="L159" s="138"/>
      <c r="M159" s="138"/>
      <c r="N159" s="139"/>
      <c r="O159" s="139"/>
      <c r="P159" s="288">
        <v>4.8899999999999999E-2</v>
      </c>
      <c r="Q159" s="317">
        <v>245.54</v>
      </c>
      <c r="R159" s="110"/>
      <c r="S159" s="168" t="s">
        <v>565</v>
      </c>
      <c r="T159" s="27">
        <v>13333.12</v>
      </c>
      <c r="U159" s="27">
        <v>57.65</v>
      </c>
      <c r="V159" s="27">
        <f>T159</f>
        <v>13333.12</v>
      </c>
      <c r="W159" s="27">
        <f>U159</f>
        <v>57.65</v>
      </c>
      <c r="X159" s="27">
        <v>4270</v>
      </c>
      <c r="Y159" s="27">
        <v>49.21</v>
      </c>
      <c r="Z159" s="138"/>
      <c r="AA159" s="138"/>
      <c r="AB159" s="138"/>
      <c r="AC159" s="138"/>
      <c r="AD159" s="139"/>
      <c r="AE159" s="139"/>
      <c r="AF159" s="288">
        <v>4.8899999999999999E-2</v>
      </c>
      <c r="AG159" s="317">
        <v>258.01</v>
      </c>
      <c r="AH159" s="110"/>
      <c r="AI159" s="168" t="s">
        <v>565</v>
      </c>
      <c r="AJ159" s="103"/>
      <c r="AK159" s="27"/>
      <c r="AL159" s="27"/>
      <c r="AM159" s="27"/>
      <c r="AN159" s="27"/>
      <c r="AO159" s="27"/>
      <c r="AP159" s="27"/>
      <c r="AQ159" s="115"/>
      <c r="AR159" s="115"/>
      <c r="AS159" s="115"/>
      <c r="AT159" s="115"/>
      <c r="AU159" s="116"/>
      <c r="AV159" s="116"/>
      <c r="AW159" s="116"/>
      <c r="AX159" s="116"/>
      <c r="AY159" s="27"/>
      <c r="AZ159" s="284"/>
      <c r="BA159" s="27"/>
      <c r="BB159" s="27"/>
      <c r="BC159" s="27"/>
      <c r="BD159" s="27"/>
      <c r="BE159" s="27"/>
      <c r="BF159" s="27"/>
      <c r="BG159" s="115"/>
      <c r="BH159" s="115"/>
      <c r="BI159" s="115"/>
      <c r="BJ159" s="115"/>
      <c r="BK159" s="116"/>
      <c r="BL159" s="116"/>
      <c r="BM159" s="116"/>
      <c r="BN159" s="116"/>
      <c r="BO159" s="36"/>
      <c r="BP159" s="284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</row>
    <row r="160" spans="1:295" s="2" customFormat="1">
      <c r="A160" s="173" t="s">
        <v>10</v>
      </c>
      <c r="B160" s="174" t="s">
        <v>468</v>
      </c>
      <c r="C160" s="175"/>
      <c r="D160" s="49">
        <v>6214.59</v>
      </c>
      <c r="E160" s="49">
        <v>47.29</v>
      </c>
      <c r="F160" s="49">
        <f>ROUND(D160*1.18,2)</f>
        <v>7333.22</v>
      </c>
      <c r="G160" s="49">
        <f>ROUND(E160*1.18,2)</f>
        <v>55.8</v>
      </c>
      <c r="H160" s="49">
        <v>4000</v>
      </c>
      <c r="I160" s="49">
        <v>48.4</v>
      </c>
      <c r="J160" s="138"/>
      <c r="K160" s="138"/>
      <c r="L160" s="138"/>
      <c r="M160" s="138"/>
      <c r="N160" s="139"/>
      <c r="O160" s="139"/>
      <c r="P160" s="288">
        <v>4.9599999999999998E-2</v>
      </c>
      <c r="Q160" s="139">
        <v>246.8</v>
      </c>
      <c r="R160" s="110"/>
      <c r="S160" s="168" t="s">
        <v>566</v>
      </c>
      <c r="T160" s="159">
        <v>6471.17</v>
      </c>
      <c r="U160" s="159">
        <v>48.86</v>
      </c>
      <c r="V160" s="159">
        <f>ROUND(T160*1.18,2)</f>
        <v>7635.98</v>
      </c>
      <c r="W160" s="159">
        <f>ROUND(U160*1.18,2)</f>
        <v>57.65</v>
      </c>
      <c r="X160" s="159">
        <v>4270</v>
      </c>
      <c r="Y160" s="159">
        <v>46.79</v>
      </c>
      <c r="Z160" s="138"/>
      <c r="AA160" s="138"/>
      <c r="AB160" s="138"/>
      <c r="AC160" s="138"/>
      <c r="AD160" s="139"/>
      <c r="AE160" s="139"/>
      <c r="AF160" s="288">
        <v>4.9599999999999998E-2</v>
      </c>
      <c r="AG160" s="139">
        <v>258.58</v>
      </c>
      <c r="AH160" s="110"/>
      <c r="AI160" s="168" t="s">
        <v>566</v>
      </c>
      <c r="AJ160" s="103"/>
      <c r="AK160" s="27">
        <v>6214.59</v>
      </c>
      <c r="AL160" s="27">
        <v>47.29</v>
      </c>
      <c r="AM160" s="27">
        <v>7333.22</v>
      </c>
      <c r="AN160" s="27">
        <v>55.8</v>
      </c>
      <c r="AO160" s="27">
        <v>4000</v>
      </c>
      <c r="AP160" s="27">
        <v>49.94</v>
      </c>
      <c r="AQ160" s="115"/>
      <c r="AR160" s="115"/>
      <c r="AS160" s="321">
        <v>5.9499999999999997E-2</v>
      </c>
      <c r="AT160" s="115">
        <v>287.94</v>
      </c>
      <c r="AU160" s="312">
        <v>7.0300000000000001E-2</v>
      </c>
      <c r="AV160" s="116">
        <v>331.14</v>
      </c>
      <c r="AW160" s="312">
        <v>6.4899999999999999E-2</v>
      </c>
      <c r="AX160" s="116">
        <v>309.54000000000002</v>
      </c>
      <c r="AY160" s="268" t="s">
        <v>567</v>
      </c>
      <c r="AZ160" s="284"/>
      <c r="BA160" s="27">
        <v>6471.17</v>
      </c>
      <c r="BB160" s="27">
        <v>48.86</v>
      </c>
      <c r="BC160" s="27">
        <v>7635.98</v>
      </c>
      <c r="BD160" s="27">
        <v>57.65</v>
      </c>
      <c r="BE160" s="27">
        <v>4270</v>
      </c>
      <c r="BF160" s="27">
        <v>49.21</v>
      </c>
      <c r="BG160" s="115"/>
      <c r="BH160" s="115"/>
      <c r="BI160" s="321">
        <v>5.9499999999999997E-2</v>
      </c>
      <c r="BJ160" s="115">
        <v>30.28</v>
      </c>
      <c r="BK160" s="312">
        <v>7.0300000000000001E-2</v>
      </c>
      <c r="BL160" s="116">
        <v>349.39</v>
      </c>
      <c r="BM160" s="312">
        <v>6.4899999999999999E-2</v>
      </c>
      <c r="BN160" s="116">
        <v>326.33</v>
      </c>
      <c r="BO160" s="268" t="s">
        <v>567</v>
      </c>
      <c r="BP160" s="284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</row>
    <row r="161" spans="1:295" s="2" customFormat="1">
      <c r="A161" s="173" t="s">
        <v>27</v>
      </c>
      <c r="B161" s="174" t="s">
        <v>83</v>
      </c>
      <c r="C161" s="175"/>
      <c r="D161" s="49">
        <v>13391.88</v>
      </c>
      <c r="E161" s="49">
        <v>55.8</v>
      </c>
      <c r="F161" s="49">
        <f t="shared" ref="F161:G163" si="22">D161</f>
        <v>13391.88</v>
      </c>
      <c r="G161" s="49">
        <f t="shared" si="22"/>
        <v>55.8</v>
      </c>
      <c r="H161" s="49">
        <v>4000</v>
      </c>
      <c r="I161" s="49">
        <v>49.94</v>
      </c>
      <c r="J161" s="138"/>
      <c r="K161" s="138"/>
      <c r="L161" s="138"/>
      <c r="M161" s="138"/>
      <c r="N161" s="139"/>
      <c r="O161" s="139"/>
      <c r="P161" s="288">
        <v>4.8899999999999999E-2</v>
      </c>
      <c r="Q161" s="139">
        <v>245.54</v>
      </c>
      <c r="R161" s="110"/>
      <c r="S161" s="168" t="s">
        <v>568</v>
      </c>
      <c r="T161" s="27">
        <v>14365.28</v>
      </c>
      <c r="U161" s="27">
        <v>57.65</v>
      </c>
      <c r="V161" s="27">
        <f>T161</f>
        <v>14365.28</v>
      </c>
      <c r="W161" s="27">
        <f t="shared" ref="W161" si="23">U161</f>
        <v>57.65</v>
      </c>
      <c r="X161" s="27">
        <v>4270</v>
      </c>
      <c r="Y161" s="27">
        <v>49.21</v>
      </c>
      <c r="Z161" s="138"/>
      <c r="AA161" s="138"/>
      <c r="AB161" s="138"/>
      <c r="AC161" s="138"/>
      <c r="AD161" s="139"/>
      <c r="AE161" s="139"/>
      <c r="AF161" s="288">
        <v>4.8899999999999999E-2</v>
      </c>
      <c r="AG161" s="139">
        <v>258.01</v>
      </c>
      <c r="AH161" s="110"/>
      <c r="AI161" s="168" t="s">
        <v>568</v>
      </c>
      <c r="AJ161" s="103"/>
      <c r="AK161" s="27">
        <v>13391.88</v>
      </c>
      <c r="AL161" s="27">
        <v>55.8</v>
      </c>
      <c r="AM161" s="27">
        <f>AK161</f>
        <v>13391.88</v>
      </c>
      <c r="AN161" s="27">
        <f>AL161</f>
        <v>55.8</v>
      </c>
      <c r="AO161" s="27">
        <v>4000</v>
      </c>
      <c r="AP161" s="27">
        <v>49.94</v>
      </c>
      <c r="AQ161" s="115"/>
      <c r="AR161" s="115"/>
      <c r="AS161" s="113"/>
      <c r="AT161" s="163"/>
      <c r="AU161" s="119"/>
      <c r="AV161" s="128"/>
      <c r="AW161" s="288">
        <v>6.1899999999999997E-2</v>
      </c>
      <c r="AX161" s="139">
        <v>297.54000000000002</v>
      </c>
      <c r="AY161" s="268" t="s">
        <v>569</v>
      </c>
      <c r="AZ161" s="267"/>
      <c r="BA161" s="27">
        <v>14365.28</v>
      </c>
      <c r="BB161" s="27">
        <v>57.65</v>
      </c>
      <c r="BC161" s="27">
        <f>BA161</f>
        <v>14365.28</v>
      </c>
      <c r="BD161" s="27">
        <f>BB161</f>
        <v>57.65</v>
      </c>
      <c r="BE161" s="27">
        <v>4270</v>
      </c>
      <c r="BF161" s="27">
        <v>49.21</v>
      </c>
      <c r="BG161" s="115"/>
      <c r="BH161" s="115"/>
      <c r="BI161" s="113"/>
      <c r="BJ161" s="163"/>
      <c r="BK161" s="119"/>
      <c r="BL161" s="128"/>
      <c r="BM161" s="288">
        <v>6.1899999999999997E-2</v>
      </c>
      <c r="BN161" s="139">
        <v>313.52</v>
      </c>
      <c r="BO161" s="268" t="s">
        <v>569</v>
      </c>
      <c r="BP161" s="267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</row>
    <row r="162" spans="1:295" s="2" customFormat="1">
      <c r="A162" s="173" t="s">
        <v>33</v>
      </c>
      <c r="B162" s="174" t="s">
        <v>85</v>
      </c>
      <c r="C162" s="175"/>
      <c r="D162" s="49">
        <v>12069.67</v>
      </c>
      <c r="E162" s="49">
        <v>55.8</v>
      </c>
      <c r="F162" s="49">
        <f t="shared" si="22"/>
        <v>12069.67</v>
      </c>
      <c r="G162" s="49">
        <f t="shared" si="22"/>
        <v>55.8</v>
      </c>
      <c r="H162" s="49">
        <f>H161</f>
        <v>4000</v>
      </c>
      <c r="I162" s="49">
        <v>49.94</v>
      </c>
      <c r="J162" s="138"/>
      <c r="K162" s="138"/>
      <c r="L162" s="138"/>
      <c r="M162" s="138"/>
      <c r="N162" s="139"/>
      <c r="O162" s="139"/>
      <c r="P162" s="288">
        <f>P161</f>
        <v>4.8899999999999999E-2</v>
      </c>
      <c r="Q162" s="317">
        <f>Q161</f>
        <v>245.54</v>
      </c>
      <c r="R162" s="110"/>
      <c r="S162" s="168" t="s">
        <v>570</v>
      </c>
      <c r="T162" s="27">
        <v>12504.51</v>
      </c>
      <c r="U162" s="27">
        <v>57.65</v>
      </c>
      <c r="V162" s="27">
        <f>T162</f>
        <v>12504.51</v>
      </c>
      <c r="W162" s="27">
        <f>U162</f>
        <v>57.65</v>
      </c>
      <c r="X162" s="27">
        <f>X161</f>
        <v>4270</v>
      </c>
      <c r="Y162" s="27">
        <v>49.21</v>
      </c>
      <c r="Z162" s="138"/>
      <c r="AA162" s="138"/>
      <c r="AB162" s="138"/>
      <c r="AC162" s="138"/>
      <c r="AD162" s="139"/>
      <c r="AE162" s="139"/>
      <c r="AF162" s="288">
        <f>AF161</f>
        <v>4.8899999999999999E-2</v>
      </c>
      <c r="AG162" s="139">
        <v>258.01</v>
      </c>
      <c r="AH162" s="110"/>
      <c r="AI162" s="168" t="s">
        <v>570</v>
      </c>
      <c r="AJ162" s="103"/>
      <c r="AK162" s="27"/>
      <c r="AL162" s="27"/>
      <c r="AM162" s="27"/>
      <c r="AN162" s="27"/>
      <c r="AO162" s="27"/>
      <c r="AP162" s="27"/>
      <c r="AQ162" s="115"/>
      <c r="AR162" s="115"/>
      <c r="AS162" s="115"/>
      <c r="AT162" s="115"/>
      <c r="AU162" s="116"/>
      <c r="AV162" s="116"/>
      <c r="AW162" s="116"/>
      <c r="AX162" s="116"/>
      <c r="AY162" s="27"/>
      <c r="AZ162" s="109"/>
      <c r="BA162" s="27"/>
      <c r="BB162" s="27"/>
      <c r="BC162" s="27"/>
      <c r="BD162" s="27"/>
      <c r="BE162" s="27"/>
      <c r="BF162" s="27"/>
      <c r="BG162" s="115"/>
      <c r="BH162" s="115"/>
      <c r="BI162" s="115"/>
      <c r="BJ162" s="115"/>
      <c r="BK162" s="116"/>
      <c r="BL162" s="116"/>
      <c r="BM162" s="116"/>
      <c r="BN162" s="116"/>
      <c r="BO162" s="36"/>
      <c r="BP162" s="284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</row>
    <row r="163" spans="1:295" s="2" customFormat="1">
      <c r="A163" s="173" t="s">
        <v>34</v>
      </c>
      <c r="B163" s="174" t="s">
        <v>86</v>
      </c>
      <c r="C163" s="175"/>
      <c r="D163" s="49">
        <v>10600</v>
      </c>
      <c r="E163" s="49">
        <v>55.8</v>
      </c>
      <c r="F163" s="49">
        <f t="shared" si="22"/>
        <v>10600</v>
      </c>
      <c r="G163" s="49">
        <f t="shared" si="22"/>
        <v>55.8</v>
      </c>
      <c r="H163" s="49">
        <v>4000</v>
      </c>
      <c r="I163" s="49">
        <v>49.94</v>
      </c>
      <c r="J163" s="138"/>
      <c r="K163" s="138"/>
      <c r="L163" s="138"/>
      <c r="M163" s="138"/>
      <c r="N163" s="139"/>
      <c r="O163" s="139"/>
      <c r="P163" s="288">
        <f>P161</f>
        <v>4.8899999999999999E-2</v>
      </c>
      <c r="Q163" s="317">
        <f>Q161</f>
        <v>245.54</v>
      </c>
      <c r="R163" s="110"/>
      <c r="S163" s="168" t="s">
        <v>571</v>
      </c>
      <c r="T163" s="27">
        <v>10798.38</v>
      </c>
      <c r="U163" s="27">
        <v>57.65</v>
      </c>
      <c r="V163" s="27">
        <f>T163</f>
        <v>10798.38</v>
      </c>
      <c r="W163" s="27">
        <f>U163</f>
        <v>57.65</v>
      </c>
      <c r="X163" s="27">
        <v>4270</v>
      </c>
      <c r="Y163" s="27">
        <v>49.21</v>
      </c>
      <c r="Z163" s="138"/>
      <c r="AA163" s="138"/>
      <c r="AB163" s="138"/>
      <c r="AC163" s="138"/>
      <c r="AD163" s="139"/>
      <c r="AE163" s="139"/>
      <c r="AF163" s="288">
        <f>AF161</f>
        <v>4.8899999999999999E-2</v>
      </c>
      <c r="AG163" s="139">
        <v>258.01</v>
      </c>
      <c r="AH163" s="110"/>
      <c r="AI163" s="168" t="s">
        <v>571</v>
      </c>
      <c r="AJ163" s="103"/>
      <c r="AK163" s="27"/>
      <c r="AL163" s="27"/>
      <c r="AM163" s="27"/>
      <c r="AN163" s="27"/>
      <c r="AO163" s="27"/>
      <c r="AP163" s="27"/>
      <c r="AQ163" s="115"/>
      <c r="AR163" s="115"/>
      <c r="AS163" s="115"/>
      <c r="AT163" s="115"/>
      <c r="AU163" s="116"/>
      <c r="AV163" s="116"/>
      <c r="AW163" s="116"/>
      <c r="AX163" s="116"/>
      <c r="AY163" s="27"/>
      <c r="AZ163" s="109"/>
      <c r="BA163" s="27"/>
      <c r="BB163" s="27"/>
      <c r="BC163" s="27"/>
      <c r="BD163" s="27"/>
      <c r="BE163" s="27"/>
      <c r="BF163" s="27"/>
      <c r="BG163" s="115"/>
      <c r="BH163" s="115"/>
      <c r="BI163" s="115"/>
      <c r="BJ163" s="115"/>
      <c r="BK163" s="116"/>
      <c r="BL163" s="116"/>
      <c r="BM163" s="116"/>
      <c r="BN163" s="116"/>
      <c r="BO163" s="36"/>
      <c r="BP163" s="284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</row>
    <row r="210" spans="1:296" s="65" customFormat="1" ht="15" customHeight="1">
      <c r="A210"/>
      <c r="B210" s="35"/>
      <c r="C210" s="26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40"/>
      <c r="T210" s="2"/>
      <c r="U210" s="2"/>
      <c r="V210" s="2"/>
      <c r="W210" s="2"/>
      <c r="X210" s="2"/>
      <c r="Y210" s="2"/>
      <c r="Z210" s="178"/>
      <c r="AA210" s="178"/>
      <c r="AB210" s="178"/>
      <c r="AC210" s="178"/>
      <c r="AD210" s="178"/>
      <c r="AE210" s="178"/>
      <c r="AF210" s="178"/>
      <c r="AG210" s="178"/>
      <c r="AH210" s="2"/>
      <c r="AI210" s="79"/>
      <c r="AJ210" s="269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77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10"/>
      <c r="BP210" s="333"/>
      <c r="BQ210" s="108"/>
      <c r="BR210" s="108"/>
      <c r="BS210" s="108"/>
      <c r="BT210" s="108"/>
      <c r="BU210" s="108"/>
      <c r="BV210" s="108"/>
      <c r="BW210" s="108"/>
      <c r="BX210" s="108"/>
      <c r="BY210" s="108"/>
      <c r="BZ210" s="108"/>
      <c r="CA210" s="108"/>
      <c r="CB210" s="108"/>
      <c r="CC210" s="108"/>
      <c r="CD210" s="108"/>
      <c r="CE210" s="108"/>
      <c r="CF210" s="108"/>
      <c r="CG210" s="108"/>
      <c r="CH210" s="108"/>
      <c r="CI210" s="108"/>
      <c r="CJ210" s="108"/>
      <c r="CK210" s="108"/>
      <c r="CL210" s="108"/>
      <c r="CM210" s="108"/>
      <c r="CN210" s="108"/>
      <c r="CO210" s="108"/>
      <c r="CP210" s="108"/>
      <c r="CQ210" s="108"/>
      <c r="CR210" s="108"/>
      <c r="CS210" s="108"/>
      <c r="CT210" s="108"/>
      <c r="CU210" s="108"/>
      <c r="CV210" s="108"/>
      <c r="CW210" s="108"/>
      <c r="CX210" s="108"/>
      <c r="CY210" s="108"/>
      <c r="CZ210" s="108"/>
      <c r="DA210" s="108"/>
      <c r="DB210" s="108"/>
      <c r="DC210" s="108"/>
      <c r="DD210" s="108"/>
      <c r="DE210" s="108"/>
      <c r="DF210" s="108"/>
      <c r="DG210" s="108"/>
      <c r="DH210" s="108"/>
      <c r="DI210" s="108"/>
      <c r="DJ210" s="108"/>
      <c r="DK210" s="108"/>
      <c r="DL210" s="108"/>
      <c r="DM210" s="108"/>
      <c r="DN210" s="108"/>
      <c r="DO210" s="108"/>
      <c r="DP210" s="108"/>
      <c r="DQ210" s="108"/>
      <c r="DR210" s="108"/>
      <c r="DS210" s="108"/>
      <c r="DT210" s="108"/>
      <c r="DU210" s="108"/>
      <c r="DV210" s="108"/>
      <c r="DW210" s="108"/>
      <c r="DX210" s="108"/>
      <c r="DY210" s="108"/>
      <c r="DZ210" s="108"/>
      <c r="EA210" s="108"/>
      <c r="EB210" s="108"/>
      <c r="EC210" s="108"/>
      <c r="ED210" s="108"/>
      <c r="EE210" s="108"/>
      <c r="EF210" s="108"/>
      <c r="EG210" s="108"/>
      <c r="EH210" s="108"/>
      <c r="EI210" s="108"/>
      <c r="EJ210" s="108"/>
      <c r="EK210" s="108"/>
      <c r="EL210" s="108"/>
      <c r="EM210" s="108"/>
      <c r="EN210" s="108"/>
      <c r="EO210" s="108"/>
      <c r="EP210" s="108"/>
      <c r="EQ210" s="108"/>
      <c r="ER210" s="108"/>
      <c r="ES210" s="108"/>
      <c r="ET210" s="108"/>
      <c r="EU210" s="108"/>
      <c r="EV210" s="108"/>
      <c r="EW210" s="108"/>
      <c r="EX210" s="108"/>
      <c r="EY210" s="108"/>
      <c r="EZ210" s="108"/>
      <c r="FA210" s="108"/>
      <c r="FB210" s="108"/>
      <c r="FC210" s="108"/>
      <c r="FD210" s="108"/>
      <c r="FE210" s="108"/>
      <c r="FF210" s="108"/>
      <c r="FG210" s="108"/>
      <c r="FH210" s="108"/>
      <c r="FI210" s="108"/>
      <c r="FJ210" s="108"/>
      <c r="FK210" s="108"/>
      <c r="FL210" s="108"/>
      <c r="FM210" s="108"/>
      <c r="FN210" s="108"/>
      <c r="FO210" s="108"/>
      <c r="FP210" s="108"/>
      <c r="FQ210" s="108"/>
      <c r="FR210" s="108"/>
      <c r="FS210" s="108"/>
      <c r="FT210" s="108"/>
      <c r="FU210" s="108"/>
      <c r="FV210" s="108"/>
      <c r="FW210" s="108"/>
      <c r="FX210" s="108"/>
      <c r="FY210" s="108"/>
      <c r="FZ210" s="108"/>
      <c r="GA210" s="108"/>
      <c r="GB210" s="108"/>
      <c r="GC210" s="108"/>
      <c r="GD210" s="108"/>
      <c r="GE210" s="108"/>
      <c r="GF210" s="108"/>
      <c r="GG210" s="108"/>
      <c r="GH210" s="108"/>
      <c r="GI210" s="108"/>
      <c r="GJ210" s="108"/>
      <c r="GK210" s="108"/>
      <c r="GL210" s="108"/>
      <c r="GM210" s="108"/>
      <c r="GN210" s="108"/>
      <c r="GO210" s="108"/>
      <c r="GP210" s="108"/>
      <c r="GQ210" s="108"/>
      <c r="GR210" s="108"/>
      <c r="GS210" s="108"/>
      <c r="GT210" s="108"/>
      <c r="GU210" s="108"/>
      <c r="GV210" s="108"/>
      <c r="GW210" s="108"/>
      <c r="GX210" s="108"/>
      <c r="GY210" s="108"/>
      <c r="GZ210" s="108"/>
      <c r="HA210" s="108"/>
      <c r="HB210" s="108"/>
      <c r="HC210" s="108"/>
      <c r="HD210" s="108"/>
      <c r="HE210" s="108"/>
      <c r="HF210" s="108"/>
      <c r="HG210" s="108"/>
      <c r="HH210" s="108"/>
      <c r="HI210" s="108"/>
      <c r="HJ210" s="108"/>
      <c r="HK210" s="108"/>
      <c r="HL210" s="108"/>
      <c r="HM210" s="108"/>
      <c r="HN210" s="108"/>
      <c r="HO210" s="108"/>
      <c r="HP210" s="108"/>
      <c r="HQ210" s="108"/>
      <c r="HR210" s="108"/>
      <c r="HS210" s="108"/>
      <c r="HT210" s="108"/>
      <c r="HU210" s="108"/>
      <c r="HV210" s="108"/>
      <c r="HW210" s="108"/>
      <c r="HX210" s="108"/>
      <c r="HY210" s="108"/>
      <c r="HZ210" s="108"/>
      <c r="IA210" s="108"/>
      <c r="IB210" s="108"/>
      <c r="IC210" s="108"/>
      <c r="ID210" s="108"/>
      <c r="IE210" s="108"/>
      <c r="IF210" s="108"/>
      <c r="IG210" s="108"/>
      <c r="IH210" s="108"/>
      <c r="II210" s="108"/>
      <c r="IJ210" s="108"/>
      <c r="IK210" s="108"/>
      <c r="IL210" s="108"/>
      <c r="IM210" s="108"/>
      <c r="IN210" s="108"/>
      <c r="IO210" s="108"/>
      <c r="IP210" s="108"/>
      <c r="IQ210" s="108"/>
      <c r="IR210" s="108"/>
      <c r="IS210" s="108"/>
      <c r="IT210" s="108"/>
      <c r="IU210" s="108"/>
      <c r="IV210" s="108"/>
      <c r="IW210" s="108"/>
      <c r="IX210" s="108"/>
      <c r="IY210" s="108"/>
      <c r="IZ210" s="108"/>
      <c r="JA210" s="108"/>
      <c r="JB210" s="108"/>
      <c r="JC210" s="108"/>
      <c r="JD210" s="108"/>
      <c r="JE210" s="108"/>
      <c r="JF210" s="108"/>
      <c r="JG210" s="108"/>
      <c r="JH210" s="108"/>
      <c r="JI210" s="108"/>
      <c r="JJ210" s="108"/>
      <c r="JK210" s="108"/>
      <c r="JL210" s="108"/>
      <c r="JM210" s="108"/>
      <c r="JN210" s="108"/>
      <c r="JO210" s="108"/>
      <c r="JP210" s="108"/>
      <c r="JQ210" s="108"/>
      <c r="JR210" s="108"/>
      <c r="JS210" s="108"/>
      <c r="JT210" s="108"/>
      <c r="JU210" s="108"/>
      <c r="JV210" s="108"/>
      <c r="JW210" s="108"/>
      <c r="JX210" s="108"/>
      <c r="JY210" s="108"/>
      <c r="JZ210" s="108"/>
      <c r="KA210" s="108"/>
      <c r="KB210" s="108"/>
      <c r="KC210" s="108"/>
      <c r="KD210" s="108"/>
      <c r="KE210" s="108"/>
      <c r="KF210" s="108"/>
      <c r="KG210" s="108"/>
      <c r="KH210" s="108"/>
      <c r="KI210" s="108"/>
      <c r="KJ210"/>
    </row>
  </sheetData>
  <mergeCells count="89">
    <mergeCell ref="C3:C8"/>
    <mergeCell ref="D3:AI3"/>
    <mergeCell ref="AJ3:AJ8"/>
    <mergeCell ref="AK3:BP3"/>
    <mergeCell ref="A3:A8"/>
    <mergeCell ref="B3:B8"/>
    <mergeCell ref="Z5:AC5"/>
    <mergeCell ref="AD5:AG5"/>
    <mergeCell ref="D4:Q4"/>
    <mergeCell ref="R4:R8"/>
    <mergeCell ref="N6:N7"/>
    <mergeCell ref="O6:O7"/>
    <mergeCell ref="P6:P7"/>
    <mergeCell ref="Q6:Q7"/>
    <mergeCell ref="BO4:BO8"/>
    <mergeCell ref="BP4:BP8"/>
    <mergeCell ref="D5:E7"/>
    <mergeCell ref="F5:G7"/>
    <mergeCell ref="H5:I7"/>
    <mergeCell ref="J5:M5"/>
    <mergeCell ref="N5:Q5"/>
    <mergeCell ref="J6:J7"/>
    <mergeCell ref="K6:K7"/>
    <mergeCell ref="L6:L7"/>
    <mergeCell ref="M6:M7"/>
    <mergeCell ref="T5:U7"/>
    <mergeCell ref="AK4:AX4"/>
    <mergeCell ref="AY4:AY8"/>
    <mergeCell ref="S4:S8"/>
    <mergeCell ref="T4:AG4"/>
    <mergeCell ref="AH4:AH8"/>
    <mergeCell ref="AI4:AI8"/>
    <mergeCell ref="V5:W7"/>
    <mergeCell ref="X5:Y7"/>
    <mergeCell ref="AE6:AE7"/>
    <mergeCell ref="Z6:Z7"/>
    <mergeCell ref="AA6:AA7"/>
    <mergeCell ref="AB6:AB7"/>
    <mergeCell ref="AC6:AC7"/>
    <mergeCell ref="AD6:AD7"/>
    <mergeCell ref="AF6:AF7"/>
    <mergeCell ref="BK5:BN5"/>
    <mergeCell ref="AU6:AU7"/>
    <mergeCell ref="AV6:AV7"/>
    <mergeCell ref="AW6:AW7"/>
    <mergeCell ref="AX6:AX7"/>
    <mergeCell ref="AZ4:AZ8"/>
    <mergeCell ref="BA4:BN4"/>
    <mergeCell ref="AU5:AX5"/>
    <mergeCell ref="BA5:BB7"/>
    <mergeCell ref="BC5:BD7"/>
    <mergeCell ref="BE5:BF7"/>
    <mergeCell ref="BG5:BJ5"/>
    <mergeCell ref="BL6:BL7"/>
    <mergeCell ref="BG6:BG7"/>
    <mergeCell ref="BH6:BH7"/>
    <mergeCell ref="BI6:BI7"/>
    <mergeCell ref="BJ6:BJ7"/>
    <mergeCell ref="BK6:BK7"/>
    <mergeCell ref="L8:M8"/>
    <mergeCell ref="N8:O8"/>
    <mergeCell ref="P8:Q8"/>
    <mergeCell ref="Z8:AA8"/>
    <mergeCell ref="AB8:AC8"/>
    <mergeCell ref="AG6:AG7"/>
    <mergeCell ref="AQ6:AQ7"/>
    <mergeCell ref="AR6:AR7"/>
    <mergeCell ref="AS6:AS7"/>
    <mergeCell ref="AT6:AT7"/>
    <mergeCell ref="AK5:AL7"/>
    <mergeCell ref="AM5:AN7"/>
    <mergeCell ref="AO5:AP7"/>
    <mergeCell ref="AQ5:AT5"/>
    <mergeCell ref="A1:BP1"/>
    <mergeCell ref="A149:B149"/>
    <mergeCell ref="BG8:BH8"/>
    <mergeCell ref="BI8:BJ8"/>
    <mergeCell ref="BK8:BL8"/>
    <mergeCell ref="BM8:BN8"/>
    <mergeCell ref="A41:A42"/>
    <mergeCell ref="AD8:AE8"/>
    <mergeCell ref="AF8:AG8"/>
    <mergeCell ref="AQ8:AR8"/>
    <mergeCell ref="AS8:AT8"/>
    <mergeCell ref="AU8:AV8"/>
    <mergeCell ref="AW8:AX8"/>
    <mergeCell ref="BM6:BM7"/>
    <mergeCell ref="BN6:BN7"/>
    <mergeCell ref="J8:K8"/>
  </mergeCells>
  <pageMargins left="0.7" right="0.7" top="0.75" bottom="0.75" header="0.3" footer="0.3"/>
  <pageSetup paperSize="9" scale="14" fitToWidth="0" orientation="landscape" r:id="rId1"/>
  <rowBreaks count="1" manualBreakCount="1">
    <brk id="102" max="16383" man="1"/>
  </rowBreaks>
  <colBreaks count="1" manualBreakCount="1">
    <brk id="3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NW247"/>
  <sheetViews>
    <sheetView view="pageBreakPreview" zoomScale="60" zoomScaleNormal="64" workbookViewId="0">
      <pane xSplit="2" ySplit="8" topLeftCell="BQ9" activePane="bottomRight" state="frozen"/>
      <selection pane="topRight" activeCell="C1" sqref="C1"/>
      <selection pane="bottomLeft" activeCell="A9" sqref="A9"/>
      <selection pane="bottomRight" activeCell="BY22" sqref="BY22"/>
    </sheetView>
  </sheetViews>
  <sheetFormatPr defaultRowHeight="15.75" outlineLevelCol="2"/>
  <cols>
    <col min="1" max="1" width="7" customWidth="1"/>
    <col min="2" max="2" width="62.42578125" style="340" customWidth="1"/>
    <col min="3" max="12" width="12.140625" style="529" hidden="1" customWidth="1" outlineLevel="2"/>
    <col min="13" max="13" width="12.42578125" style="529" hidden="1" customWidth="1" outlineLevel="1" collapsed="1"/>
    <col min="14" max="14" width="13.28515625" style="529" hidden="1" customWidth="1" outlineLevel="1"/>
    <col min="15" max="24" width="12.140625" style="529" hidden="1" customWidth="1" outlineLevel="2"/>
    <col min="25" max="25" width="12.28515625" style="529" hidden="1" customWidth="1" outlineLevel="1" collapsed="1"/>
    <col min="26" max="26" width="12.5703125" style="529" hidden="1" customWidth="1" outlineLevel="1"/>
    <col min="27" max="27" width="21.7109375" style="530" hidden="1" customWidth="1" outlineLevel="1"/>
    <col min="28" max="28" width="20.7109375" style="530" hidden="1" customWidth="1" outlineLevel="1"/>
    <col min="29" max="29" width="12.28515625" style="529" hidden="1" customWidth="1" collapsed="1"/>
    <col min="30" max="31" width="13" style="529" hidden="1" customWidth="1"/>
    <col min="32" max="32" width="13.28515625" style="529" hidden="1" customWidth="1"/>
    <col min="33" max="33" width="22" style="531" hidden="1" customWidth="1"/>
    <col min="34" max="34" width="21.5703125" style="531" hidden="1" customWidth="1"/>
    <col min="35" max="36" width="12.85546875" style="1" hidden="1" customWidth="1" outlineLevel="1"/>
    <col min="37" max="37" width="13.28515625" style="1" hidden="1" customWidth="1" outlineLevel="1"/>
    <col min="38" max="38" width="12.7109375" style="1" hidden="1" customWidth="1" outlineLevel="1"/>
    <col min="39" max="39" width="19.85546875" style="1" hidden="1" customWidth="1" outlineLevel="1"/>
    <col min="40" max="40" width="18.85546875" style="1" hidden="1" customWidth="1" outlineLevel="1"/>
    <col min="41" max="41" width="13.140625" style="1" hidden="1" customWidth="1" outlineLevel="1"/>
    <col min="42" max="42" width="12.7109375" style="1" hidden="1" customWidth="1" outlineLevel="1"/>
    <col min="43" max="43" width="12.85546875" style="1" hidden="1" customWidth="1" outlineLevel="1"/>
    <col min="44" max="44" width="12.5703125" style="1" hidden="1" customWidth="1" outlineLevel="1"/>
    <col min="45" max="45" width="18.7109375" style="1" hidden="1" customWidth="1" outlineLevel="1"/>
    <col min="46" max="46" width="21" style="1" hidden="1" customWidth="1" outlineLevel="1"/>
    <col min="47" max="47" width="3.42578125" style="81" hidden="1" customWidth="1" collapsed="1"/>
    <col min="48" max="48" width="13.140625" style="1" hidden="1" customWidth="1" outlineLevel="1"/>
    <col min="49" max="49" width="13" style="1" hidden="1" customWidth="1" outlineLevel="1"/>
    <col min="50" max="50" width="12.42578125" style="1" hidden="1" customWidth="1" outlineLevel="1"/>
    <col min="51" max="51" width="13" style="1" hidden="1" customWidth="1" outlineLevel="1"/>
    <col min="52" max="59" width="13.28515625" style="1" hidden="1" customWidth="1" outlineLevel="1"/>
    <col min="60" max="60" width="12.42578125" style="1" hidden="1" customWidth="1" outlineLevel="1"/>
    <col min="61" max="65" width="12.28515625" style="7" hidden="1" customWidth="1" outlineLevel="1"/>
    <col min="66" max="66" width="20.85546875" style="39" hidden="1" customWidth="1" outlineLevel="1"/>
    <col min="67" max="67" width="19.85546875" style="39" hidden="1" customWidth="1" outlineLevel="1"/>
    <col min="68" max="68" width="3" style="269" hidden="1" customWidth="1" collapsed="1"/>
    <col min="69" max="69" width="17.7109375" style="2" customWidth="1" outlineLevel="1"/>
    <col min="70" max="70" width="16.85546875" style="2" customWidth="1" outlineLevel="1"/>
    <col min="71" max="71" width="17" style="2" customWidth="1" outlineLevel="1"/>
    <col min="72" max="72" width="18" style="2" customWidth="1" outlineLevel="1"/>
    <col min="73" max="73" width="17" style="2" customWidth="1" outlineLevel="1"/>
    <col min="74" max="74" width="17.28515625" style="2" customWidth="1" outlineLevel="1"/>
    <col min="75" max="75" width="14.7109375" style="2" customWidth="1" outlineLevel="2"/>
    <col min="76" max="76" width="14.42578125" style="2" customWidth="1" outlineLevel="2"/>
    <col min="77" max="77" width="14.28515625" style="2" customWidth="1" outlineLevel="2"/>
    <col min="78" max="78" width="13" style="2" customWidth="1" outlineLevel="2"/>
    <col min="79" max="79" width="14.85546875" style="2" customWidth="1" outlineLevel="2"/>
    <col min="80" max="80" width="14.42578125" style="2" customWidth="1" outlineLevel="2"/>
    <col min="81" max="81" width="13.28515625" style="2" customWidth="1" outlineLevel="2"/>
    <col min="82" max="82" width="13.5703125" style="2" customWidth="1" outlineLevel="2"/>
    <col min="83" max="83" width="24.140625" style="2" customWidth="1" outlineLevel="1"/>
    <col min="84" max="84" width="20.7109375" style="338" customWidth="1" outlineLevel="1"/>
    <col min="85" max="85" width="15.28515625" style="2" customWidth="1" outlineLevel="1"/>
    <col min="86" max="88" width="14.85546875" style="2" customWidth="1" outlineLevel="1"/>
    <col min="89" max="89" width="14.42578125" style="2" customWidth="1" outlineLevel="1"/>
    <col min="90" max="90" width="15.140625" style="2" customWidth="1" outlineLevel="1"/>
    <col min="91" max="91" width="15.28515625" style="178" customWidth="1" outlineLevel="2"/>
    <col min="92" max="92" width="14.85546875" style="178" customWidth="1" outlineLevel="2"/>
    <col min="93" max="93" width="15.7109375" style="178" customWidth="1" outlineLevel="2"/>
    <col min="94" max="94" width="13.7109375" style="178" customWidth="1" outlineLevel="2"/>
    <col min="95" max="95" width="14.85546875" style="178" customWidth="1" outlineLevel="2"/>
    <col min="96" max="96" width="13.85546875" style="178" customWidth="1" outlineLevel="2"/>
    <col min="97" max="97" width="14.42578125" style="178" customWidth="1" outlineLevel="2"/>
    <col min="98" max="98" width="14" style="178" customWidth="1" outlineLevel="2"/>
    <col min="99" max="99" width="24" style="2" customWidth="1" outlineLevel="1"/>
    <col min="100" max="100" width="20.7109375" style="339" customWidth="1" outlineLevel="1"/>
    <col min="101" max="124" width="14.140625" style="2" hidden="1" customWidth="1" outlineLevel="1"/>
    <col min="125" max="125" width="19.7109375" style="39" hidden="1" customWidth="1" outlineLevel="1"/>
    <col min="126" max="126" width="20.5703125" style="2" hidden="1" customWidth="1" outlineLevel="1"/>
    <col min="127" max="127" width="4" style="269" customWidth="1" collapsed="1"/>
    <col min="128" max="128" width="18.140625" style="2" customWidth="1" outlineLevel="1"/>
    <col min="129" max="129" width="18" style="2" customWidth="1" outlineLevel="1"/>
    <col min="130" max="130" width="16.140625" style="2" customWidth="1" outlineLevel="1"/>
    <col min="131" max="131" width="17.140625" style="2" customWidth="1" outlineLevel="1"/>
    <col min="132" max="132" width="14.140625" style="2" customWidth="1" outlineLevel="1"/>
    <col min="133" max="133" width="16.28515625" style="2" customWidth="1" outlineLevel="1"/>
    <col min="134" max="134" width="15" style="2" customWidth="1" outlineLevel="1"/>
    <col min="135" max="135" width="14.140625" style="2" customWidth="1" outlineLevel="1"/>
    <col min="136" max="136" width="15" style="2" customWidth="1" outlineLevel="1"/>
    <col min="137" max="137" width="14.28515625" style="2" customWidth="1" outlineLevel="1"/>
    <col min="138" max="138" width="16" style="2" customWidth="1" outlineLevel="1"/>
    <col min="139" max="139" width="14.28515625" style="2" customWidth="1" outlineLevel="1"/>
    <col min="140" max="140" width="15" style="2" customWidth="1" outlineLevel="1"/>
    <col min="141" max="141" width="15.28515625" style="2" customWidth="1" outlineLevel="1"/>
    <col min="142" max="142" width="25" style="2" customWidth="1" outlineLevel="1"/>
    <col min="143" max="143" width="22.140625" style="277" customWidth="1" outlineLevel="1"/>
    <col min="144" max="144" width="15.7109375" style="2" customWidth="1" outlineLevel="1"/>
    <col min="145" max="145" width="16" style="2" customWidth="1" outlineLevel="1"/>
    <col min="146" max="146" width="15.140625" style="2" customWidth="1" outlineLevel="1"/>
    <col min="147" max="147" width="17.85546875" style="2" customWidth="1" outlineLevel="1"/>
    <col min="148" max="148" width="16.85546875" style="2" customWidth="1" outlineLevel="1"/>
    <col min="149" max="149" width="18.85546875" style="2" customWidth="1" outlineLevel="1"/>
    <col min="150" max="150" width="15.42578125" style="2" customWidth="1" outlineLevel="1"/>
    <col min="151" max="151" width="16.28515625" style="2" customWidth="1" outlineLevel="1"/>
    <col min="152" max="152" width="15.85546875" style="2" customWidth="1" outlineLevel="1"/>
    <col min="153" max="153" width="16.140625" style="2" customWidth="1" outlineLevel="1"/>
    <col min="154" max="154" width="15.42578125" style="2" customWidth="1" outlineLevel="1"/>
    <col min="155" max="155" width="14" style="2" customWidth="1" outlineLevel="1"/>
    <col min="156" max="156" width="15.42578125" style="2" customWidth="1" outlineLevel="1"/>
    <col min="157" max="157" width="14.7109375" style="2" customWidth="1" outlineLevel="1"/>
    <col min="158" max="158" width="21" style="10" customWidth="1" outlineLevel="1"/>
    <col min="159" max="159" width="21" style="532" customWidth="1" outlineLevel="1"/>
    <col min="160" max="386" width="9.140625" style="108"/>
  </cols>
  <sheetData>
    <row r="1" spans="1:387" s="2" customFormat="1" ht="24.75" customHeight="1">
      <c r="A1" s="997"/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  <c r="AI1" s="997"/>
      <c r="AJ1" s="997"/>
      <c r="AK1" s="997"/>
      <c r="AL1" s="997"/>
      <c r="AM1" s="997"/>
      <c r="AN1" s="997"/>
      <c r="AO1" s="997"/>
      <c r="AP1" s="997"/>
      <c r="AQ1" s="997"/>
      <c r="AR1" s="997"/>
      <c r="AS1" s="997"/>
      <c r="AT1" s="997"/>
      <c r="AU1" s="997"/>
      <c r="AV1" s="997"/>
      <c r="AW1" s="997"/>
      <c r="AX1" s="997"/>
      <c r="AY1" s="997"/>
      <c r="AZ1" s="997"/>
      <c r="BA1" s="997"/>
      <c r="BB1" s="997"/>
      <c r="BC1" s="997"/>
      <c r="BD1" s="997"/>
      <c r="BE1" s="997"/>
      <c r="BF1" s="997"/>
      <c r="BG1" s="997"/>
      <c r="BH1" s="997"/>
      <c r="BI1" s="7"/>
      <c r="BJ1" s="7"/>
      <c r="BK1" s="7"/>
      <c r="BL1" s="7"/>
      <c r="BM1" s="7"/>
      <c r="BN1" s="39"/>
      <c r="BO1" s="39"/>
      <c r="CF1" s="338"/>
      <c r="CM1" s="178"/>
      <c r="CN1" s="178"/>
      <c r="CO1" s="178"/>
      <c r="CP1" s="178"/>
      <c r="CQ1" s="178"/>
      <c r="CR1" s="178"/>
      <c r="CS1" s="178"/>
      <c r="CT1" s="178"/>
      <c r="CU1" s="2" t="s">
        <v>595</v>
      </c>
      <c r="CV1" s="339"/>
      <c r="DU1" s="39"/>
      <c r="EM1" s="277"/>
      <c r="FB1" s="39"/>
      <c r="FC1" s="339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  <c r="MN1" s="53"/>
      <c r="MO1" s="53"/>
      <c r="MP1" s="53"/>
      <c r="MQ1" s="53"/>
      <c r="MR1" s="53"/>
      <c r="MS1" s="53"/>
      <c r="MT1" s="53"/>
      <c r="MU1" s="53"/>
      <c r="MV1" s="53"/>
      <c r="MW1" s="53"/>
      <c r="MX1" s="53"/>
      <c r="MY1" s="53"/>
      <c r="MZ1" s="53"/>
      <c r="NA1" s="53"/>
      <c r="NB1" s="53"/>
      <c r="NC1" s="53"/>
      <c r="ND1" s="53"/>
      <c r="NE1" s="53"/>
      <c r="NF1" s="53"/>
      <c r="NG1" s="53"/>
      <c r="NH1" s="53"/>
      <c r="NI1" s="53"/>
      <c r="NJ1" s="53"/>
      <c r="NK1" s="53"/>
      <c r="NL1" s="53"/>
      <c r="NM1" s="53"/>
      <c r="NN1" s="53"/>
      <c r="NO1" s="53"/>
      <c r="NP1" s="53"/>
      <c r="NQ1" s="53"/>
      <c r="NR1" s="53"/>
      <c r="NS1" s="53"/>
      <c r="NT1" s="53"/>
      <c r="NU1" s="53"/>
      <c r="NV1" s="53"/>
    </row>
    <row r="2" spans="1:387" s="2" customFormat="1" ht="21.75" thickBot="1">
      <c r="B2" s="340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2"/>
      <c r="S2" s="341"/>
      <c r="T2" s="341"/>
      <c r="U2" s="341"/>
      <c r="V2" s="341"/>
      <c r="W2" s="341"/>
      <c r="X2" s="341"/>
      <c r="Y2" s="341"/>
      <c r="Z2" s="341"/>
      <c r="AA2" s="343"/>
      <c r="AB2" s="343"/>
      <c r="AC2" s="341"/>
      <c r="AD2" s="341"/>
      <c r="AE2" s="341"/>
      <c r="AF2" s="341"/>
      <c r="AG2" s="344"/>
      <c r="AH2" s="344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2"/>
      <c r="BI2" s="7"/>
      <c r="BJ2" s="7"/>
      <c r="BK2" s="7"/>
      <c r="BL2" s="7"/>
      <c r="BM2" s="7"/>
      <c r="BN2" s="39"/>
      <c r="BO2" s="39"/>
      <c r="CF2" s="338"/>
      <c r="CM2" s="178"/>
      <c r="CN2" s="178"/>
      <c r="CO2" s="178"/>
      <c r="CP2" s="178"/>
      <c r="CQ2" s="178"/>
      <c r="CR2" s="178"/>
      <c r="CS2" s="178"/>
      <c r="CT2" s="178"/>
      <c r="CV2" s="339"/>
      <c r="DU2" s="39"/>
      <c r="EM2" s="277"/>
      <c r="FB2" s="39"/>
      <c r="FC2" s="339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</row>
    <row r="3" spans="1:387" s="4" customFormat="1" ht="31.5" customHeight="1" thickBot="1">
      <c r="A3" s="854" t="s">
        <v>0</v>
      </c>
      <c r="B3" s="1022" t="s">
        <v>98</v>
      </c>
      <c r="C3" s="860" t="s">
        <v>596</v>
      </c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  <c r="AI3" s="861"/>
      <c r="AJ3" s="861"/>
      <c r="AK3" s="861"/>
      <c r="AL3" s="861"/>
      <c r="AM3" s="861"/>
      <c r="AN3" s="861"/>
      <c r="AO3" s="861"/>
      <c r="AP3" s="861"/>
      <c r="AQ3" s="861"/>
      <c r="AR3" s="861"/>
      <c r="AS3" s="861"/>
      <c r="AT3" s="862"/>
      <c r="AU3" s="1025"/>
      <c r="AV3" s="1028" t="s">
        <v>178</v>
      </c>
      <c r="AW3" s="1029"/>
      <c r="AX3" s="1029"/>
      <c r="AY3" s="1029"/>
      <c r="AZ3" s="1029"/>
      <c r="BA3" s="1029"/>
      <c r="BB3" s="1029"/>
      <c r="BC3" s="1029"/>
      <c r="BD3" s="1029"/>
      <c r="BE3" s="1029"/>
      <c r="BF3" s="1029"/>
      <c r="BG3" s="1029"/>
      <c r="BH3" s="1029"/>
      <c r="BI3" s="1029"/>
      <c r="BJ3" s="1029"/>
      <c r="BK3" s="1029"/>
      <c r="BL3" s="1029"/>
      <c r="BM3" s="1029"/>
      <c r="BN3" s="1029"/>
      <c r="BO3" s="1030"/>
      <c r="BP3" s="987"/>
      <c r="BQ3" s="899" t="s">
        <v>597</v>
      </c>
      <c r="BR3" s="900"/>
      <c r="BS3" s="900"/>
      <c r="BT3" s="900"/>
      <c r="BU3" s="900"/>
      <c r="BV3" s="900"/>
      <c r="BW3" s="900"/>
      <c r="BX3" s="900"/>
      <c r="BY3" s="900"/>
      <c r="BZ3" s="900"/>
      <c r="CA3" s="900"/>
      <c r="CB3" s="900"/>
      <c r="CC3" s="900"/>
      <c r="CD3" s="900"/>
      <c r="CE3" s="900"/>
      <c r="CF3" s="900"/>
      <c r="CG3" s="900"/>
      <c r="CH3" s="900"/>
      <c r="CI3" s="900"/>
      <c r="CJ3" s="900"/>
      <c r="CK3" s="900"/>
      <c r="CL3" s="900"/>
      <c r="CM3" s="900"/>
      <c r="CN3" s="900"/>
      <c r="CO3" s="900"/>
      <c r="CP3" s="900"/>
      <c r="CQ3" s="900"/>
      <c r="CR3" s="900"/>
      <c r="CS3" s="900"/>
      <c r="CT3" s="900"/>
      <c r="CU3" s="900"/>
      <c r="CV3" s="900"/>
      <c r="CW3" s="900"/>
      <c r="CX3" s="900"/>
      <c r="CY3" s="900"/>
      <c r="CZ3" s="900"/>
      <c r="DA3" s="900"/>
      <c r="DB3" s="900"/>
      <c r="DC3" s="900"/>
      <c r="DD3" s="900"/>
      <c r="DE3" s="900"/>
      <c r="DF3" s="900"/>
      <c r="DG3" s="900"/>
      <c r="DH3" s="900"/>
      <c r="DI3" s="900"/>
      <c r="DJ3" s="900"/>
      <c r="DK3" s="900"/>
      <c r="DL3" s="900"/>
      <c r="DM3" s="900"/>
      <c r="DN3" s="900"/>
      <c r="DO3" s="900"/>
      <c r="DP3" s="900"/>
      <c r="DQ3" s="900"/>
      <c r="DR3" s="900"/>
      <c r="DS3" s="900"/>
      <c r="DT3" s="900"/>
      <c r="DU3" s="900"/>
      <c r="DV3" s="901"/>
      <c r="DW3" s="902"/>
      <c r="DX3" s="905" t="s">
        <v>598</v>
      </c>
      <c r="DY3" s="906"/>
      <c r="DZ3" s="906"/>
      <c r="EA3" s="906"/>
      <c r="EB3" s="906"/>
      <c r="EC3" s="906"/>
      <c r="ED3" s="906"/>
      <c r="EE3" s="906"/>
      <c r="EF3" s="906"/>
      <c r="EG3" s="906"/>
      <c r="EH3" s="906"/>
      <c r="EI3" s="906"/>
      <c r="EJ3" s="906"/>
      <c r="EK3" s="906"/>
      <c r="EL3" s="906"/>
      <c r="EM3" s="906"/>
      <c r="EN3" s="906"/>
      <c r="EO3" s="906"/>
      <c r="EP3" s="906"/>
      <c r="EQ3" s="906"/>
      <c r="ER3" s="906"/>
      <c r="ES3" s="906"/>
      <c r="ET3" s="906"/>
      <c r="EU3" s="906"/>
      <c r="EV3" s="906"/>
      <c r="EW3" s="906"/>
      <c r="EX3" s="906"/>
      <c r="EY3" s="906"/>
      <c r="EZ3" s="906"/>
      <c r="FA3" s="906"/>
      <c r="FB3" s="906"/>
      <c r="FC3" s="907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</row>
    <row r="4" spans="1:387" s="4" customFormat="1" ht="21.75" customHeight="1">
      <c r="A4" s="855"/>
      <c r="B4" s="1023"/>
      <c r="C4" s="1042" t="s">
        <v>181</v>
      </c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66" t="s">
        <v>182</v>
      </c>
      <c r="AB4" s="1031" t="s">
        <v>183</v>
      </c>
      <c r="AC4" s="1069" t="s">
        <v>740</v>
      </c>
      <c r="AD4" s="1069"/>
      <c r="AE4" s="1069" t="s">
        <v>741</v>
      </c>
      <c r="AF4" s="1069"/>
      <c r="AG4" s="1066" t="s">
        <v>182</v>
      </c>
      <c r="AH4" s="1031" t="s">
        <v>183</v>
      </c>
      <c r="AI4" s="1034" t="s">
        <v>186</v>
      </c>
      <c r="AJ4" s="1034"/>
      <c r="AK4" s="1034" t="s">
        <v>187</v>
      </c>
      <c r="AL4" s="1034"/>
      <c r="AM4" s="1036" t="s">
        <v>182</v>
      </c>
      <c r="AN4" s="1056" t="s">
        <v>183</v>
      </c>
      <c r="AO4" s="1034" t="s">
        <v>188</v>
      </c>
      <c r="AP4" s="1034"/>
      <c r="AQ4" s="1034" t="s">
        <v>189</v>
      </c>
      <c r="AR4" s="1034"/>
      <c r="AS4" s="1036" t="s">
        <v>182</v>
      </c>
      <c r="AT4" s="1059" t="s">
        <v>183</v>
      </c>
      <c r="AU4" s="1026"/>
      <c r="AV4" s="884" t="s">
        <v>488</v>
      </c>
      <c r="AW4" s="885"/>
      <c r="AX4" s="885"/>
      <c r="AY4" s="885"/>
      <c r="AZ4" s="885"/>
      <c r="BA4" s="886"/>
      <c r="BB4" s="975" t="s">
        <v>599</v>
      </c>
      <c r="BC4" s="885"/>
      <c r="BD4" s="885"/>
      <c r="BE4" s="885"/>
      <c r="BF4" s="885"/>
      <c r="BG4" s="886"/>
      <c r="BH4" s="975" t="s">
        <v>600</v>
      </c>
      <c r="BI4" s="885"/>
      <c r="BJ4" s="885"/>
      <c r="BK4" s="885"/>
      <c r="BL4" s="885"/>
      <c r="BM4" s="886"/>
      <c r="BN4" s="978" t="s">
        <v>182</v>
      </c>
      <c r="BO4" s="981" t="s">
        <v>183</v>
      </c>
      <c r="BP4" s="987"/>
      <c r="BQ4" s="960" t="s">
        <v>195</v>
      </c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51" t="s">
        <v>192</v>
      </c>
      <c r="CF4" s="984" t="s">
        <v>183</v>
      </c>
      <c r="CG4" s="948" t="s">
        <v>196</v>
      </c>
      <c r="CH4" s="949"/>
      <c r="CI4" s="949"/>
      <c r="CJ4" s="949"/>
      <c r="CK4" s="949"/>
      <c r="CL4" s="949"/>
      <c r="CM4" s="949"/>
      <c r="CN4" s="949"/>
      <c r="CO4" s="949"/>
      <c r="CP4" s="949"/>
      <c r="CQ4" s="949"/>
      <c r="CR4" s="949"/>
      <c r="CS4" s="949"/>
      <c r="CT4" s="950"/>
      <c r="CU4" s="951" t="s">
        <v>192</v>
      </c>
      <c r="CV4" s="954" t="s">
        <v>183</v>
      </c>
      <c r="CW4" s="960" t="s">
        <v>601</v>
      </c>
      <c r="CX4" s="961"/>
      <c r="CY4" s="961"/>
      <c r="CZ4" s="961"/>
      <c r="DA4" s="961"/>
      <c r="DB4" s="962"/>
      <c r="DC4" s="923" t="s">
        <v>602</v>
      </c>
      <c r="DD4" s="924"/>
      <c r="DE4" s="924"/>
      <c r="DF4" s="924"/>
      <c r="DG4" s="924"/>
      <c r="DH4" s="925"/>
      <c r="DI4" s="960" t="s">
        <v>603</v>
      </c>
      <c r="DJ4" s="961"/>
      <c r="DK4" s="961"/>
      <c r="DL4" s="961"/>
      <c r="DM4" s="961"/>
      <c r="DN4" s="962"/>
      <c r="DO4" s="923" t="s">
        <v>604</v>
      </c>
      <c r="DP4" s="924"/>
      <c r="DQ4" s="924"/>
      <c r="DR4" s="924"/>
      <c r="DS4" s="924"/>
      <c r="DT4" s="925"/>
      <c r="DU4" s="926" t="s">
        <v>182</v>
      </c>
      <c r="DV4" s="929" t="s">
        <v>183</v>
      </c>
      <c r="DW4" s="903"/>
      <c r="DX4" s="932" t="s">
        <v>195</v>
      </c>
      <c r="DY4" s="933"/>
      <c r="DZ4" s="933"/>
      <c r="EA4" s="933"/>
      <c r="EB4" s="933"/>
      <c r="EC4" s="933"/>
      <c r="ED4" s="933"/>
      <c r="EE4" s="933"/>
      <c r="EF4" s="933"/>
      <c r="EG4" s="933"/>
      <c r="EH4" s="933"/>
      <c r="EI4" s="933"/>
      <c r="EJ4" s="933"/>
      <c r="EK4" s="934"/>
      <c r="EL4" s="935" t="s">
        <v>192</v>
      </c>
      <c r="EM4" s="938" t="s">
        <v>183</v>
      </c>
      <c r="EN4" s="969" t="s">
        <v>196</v>
      </c>
      <c r="EO4" s="933"/>
      <c r="EP4" s="933"/>
      <c r="EQ4" s="933"/>
      <c r="ER4" s="933"/>
      <c r="ES4" s="933"/>
      <c r="ET4" s="933"/>
      <c r="EU4" s="933"/>
      <c r="EV4" s="933"/>
      <c r="EW4" s="933"/>
      <c r="EX4" s="933"/>
      <c r="EY4" s="933"/>
      <c r="EZ4" s="933"/>
      <c r="FA4" s="934"/>
      <c r="FB4" s="908" t="s">
        <v>182</v>
      </c>
      <c r="FC4" s="1044" t="s">
        <v>183</v>
      </c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</row>
    <row r="5" spans="1:387" s="4" customFormat="1" ht="21" customHeight="1">
      <c r="A5" s="855"/>
      <c r="B5" s="1023"/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67"/>
      <c r="AB5" s="1032"/>
      <c r="AC5" s="1070"/>
      <c r="AD5" s="1070"/>
      <c r="AE5" s="1070"/>
      <c r="AF5" s="1070"/>
      <c r="AG5" s="1067"/>
      <c r="AH5" s="1032"/>
      <c r="AI5" s="1035"/>
      <c r="AJ5" s="1035"/>
      <c r="AK5" s="1035"/>
      <c r="AL5" s="1035"/>
      <c r="AM5" s="1037"/>
      <c r="AN5" s="1057"/>
      <c r="AO5" s="1035"/>
      <c r="AP5" s="1035"/>
      <c r="AQ5" s="1035"/>
      <c r="AR5" s="1035"/>
      <c r="AS5" s="1037"/>
      <c r="AT5" s="1060"/>
      <c r="AU5" s="1026"/>
      <c r="AV5" s="887"/>
      <c r="AW5" s="888"/>
      <c r="AX5" s="888"/>
      <c r="AY5" s="888"/>
      <c r="AZ5" s="888"/>
      <c r="BA5" s="889"/>
      <c r="BB5" s="976"/>
      <c r="BC5" s="888"/>
      <c r="BD5" s="888"/>
      <c r="BE5" s="888"/>
      <c r="BF5" s="888"/>
      <c r="BG5" s="889"/>
      <c r="BH5" s="976"/>
      <c r="BI5" s="888"/>
      <c r="BJ5" s="888"/>
      <c r="BK5" s="888"/>
      <c r="BL5" s="888"/>
      <c r="BM5" s="889"/>
      <c r="BN5" s="979"/>
      <c r="BO5" s="982"/>
      <c r="BP5" s="987"/>
      <c r="BQ5" s="965" t="s">
        <v>489</v>
      </c>
      <c r="BR5" s="963"/>
      <c r="BS5" s="1019" t="s">
        <v>490</v>
      </c>
      <c r="BT5" s="913"/>
      <c r="BU5" s="912" t="s">
        <v>605</v>
      </c>
      <c r="BV5" s="913"/>
      <c r="BW5" s="918" t="s">
        <v>199</v>
      </c>
      <c r="BX5" s="918"/>
      <c r="BY5" s="918"/>
      <c r="BZ5" s="918"/>
      <c r="CA5" s="919" t="s">
        <v>200</v>
      </c>
      <c r="CB5" s="919"/>
      <c r="CC5" s="919"/>
      <c r="CD5" s="919"/>
      <c r="CE5" s="952"/>
      <c r="CF5" s="985"/>
      <c r="CG5" s="965" t="s">
        <v>489</v>
      </c>
      <c r="CH5" s="963"/>
      <c r="CI5" s="1019" t="s">
        <v>490</v>
      </c>
      <c r="CJ5" s="913"/>
      <c r="CK5" s="912" t="s">
        <v>605</v>
      </c>
      <c r="CL5" s="913"/>
      <c r="CM5" s="918" t="s">
        <v>199</v>
      </c>
      <c r="CN5" s="918"/>
      <c r="CO5" s="918"/>
      <c r="CP5" s="918"/>
      <c r="CQ5" s="919" t="s">
        <v>200</v>
      </c>
      <c r="CR5" s="919"/>
      <c r="CS5" s="919"/>
      <c r="CT5" s="919"/>
      <c r="CU5" s="952"/>
      <c r="CV5" s="955"/>
      <c r="CW5" s="1062" t="s">
        <v>489</v>
      </c>
      <c r="CX5" s="1063"/>
      <c r="CY5" s="1047" t="s">
        <v>490</v>
      </c>
      <c r="CZ5" s="1048"/>
      <c r="DA5" s="1063" t="s">
        <v>605</v>
      </c>
      <c r="DB5" s="1064"/>
      <c r="DC5" s="1062" t="s">
        <v>489</v>
      </c>
      <c r="DD5" s="1063"/>
      <c r="DE5" s="1047" t="s">
        <v>490</v>
      </c>
      <c r="DF5" s="1048"/>
      <c r="DG5" s="1053" t="s">
        <v>605</v>
      </c>
      <c r="DH5" s="1048"/>
      <c r="DI5" s="1062" t="s">
        <v>489</v>
      </c>
      <c r="DJ5" s="1063"/>
      <c r="DK5" s="1047" t="s">
        <v>490</v>
      </c>
      <c r="DL5" s="1048"/>
      <c r="DM5" s="1053" t="s">
        <v>605</v>
      </c>
      <c r="DN5" s="1048"/>
      <c r="DO5" s="1062" t="s">
        <v>489</v>
      </c>
      <c r="DP5" s="1063"/>
      <c r="DQ5" s="1047" t="s">
        <v>490</v>
      </c>
      <c r="DR5" s="1048"/>
      <c r="DS5" s="1053" t="s">
        <v>605</v>
      </c>
      <c r="DT5" s="1048"/>
      <c r="DU5" s="927"/>
      <c r="DV5" s="930"/>
      <c r="DW5" s="903"/>
      <c r="DX5" s="966" t="s">
        <v>488</v>
      </c>
      <c r="DY5" s="942"/>
      <c r="DZ5" s="941" t="s">
        <v>490</v>
      </c>
      <c r="EA5" s="942"/>
      <c r="EB5" s="941" t="s">
        <v>491</v>
      </c>
      <c r="EC5" s="942"/>
      <c r="ED5" s="918" t="s">
        <v>199</v>
      </c>
      <c r="EE5" s="918"/>
      <c r="EF5" s="918"/>
      <c r="EG5" s="918"/>
      <c r="EH5" s="919" t="s">
        <v>200</v>
      </c>
      <c r="EI5" s="919"/>
      <c r="EJ5" s="919"/>
      <c r="EK5" s="919"/>
      <c r="EL5" s="936"/>
      <c r="EM5" s="939"/>
      <c r="EN5" s="966" t="s">
        <v>488</v>
      </c>
      <c r="EO5" s="942"/>
      <c r="EP5" s="941" t="s">
        <v>490</v>
      </c>
      <c r="EQ5" s="942"/>
      <c r="ER5" s="941" t="s">
        <v>491</v>
      </c>
      <c r="ES5" s="942"/>
      <c r="ET5" s="918" t="s">
        <v>199</v>
      </c>
      <c r="EU5" s="918"/>
      <c r="EV5" s="918"/>
      <c r="EW5" s="918"/>
      <c r="EX5" s="919" t="s">
        <v>200</v>
      </c>
      <c r="EY5" s="919"/>
      <c r="EZ5" s="919"/>
      <c r="FA5" s="919"/>
      <c r="FB5" s="908"/>
      <c r="FC5" s="1045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</row>
    <row r="6" spans="1:387" s="4" customFormat="1" ht="102" customHeight="1">
      <c r="A6" s="855"/>
      <c r="B6" s="1023"/>
      <c r="C6" s="1039">
        <v>2018</v>
      </c>
      <c r="D6" s="1039"/>
      <c r="E6" s="1039">
        <v>2019</v>
      </c>
      <c r="F6" s="1039"/>
      <c r="G6" s="1040">
        <v>2020</v>
      </c>
      <c r="H6" s="1041"/>
      <c r="I6" s="1040">
        <v>2021</v>
      </c>
      <c r="J6" s="1041"/>
      <c r="K6" s="1040">
        <v>2022</v>
      </c>
      <c r="L6" s="1041"/>
      <c r="M6" s="1039" t="s">
        <v>606</v>
      </c>
      <c r="N6" s="1039"/>
      <c r="O6" s="1039">
        <v>2018</v>
      </c>
      <c r="P6" s="1039"/>
      <c r="Q6" s="1039">
        <v>2019</v>
      </c>
      <c r="R6" s="1039"/>
      <c r="S6" s="1040">
        <v>2020</v>
      </c>
      <c r="T6" s="1041"/>
      <c r="U6" s="1040">
        <v>2021</v>
      </c>
      <c r="V6" s="1041"/>
      <c r="W6" s="1040">
        <v>2022</v>
      </c>
      <c r="X6" s="1041"/>
      <c r="Y6" s="1039" t="s">
        <v>606</v>
      </c>
      <c r="Z6" s="1039"/>
      <c r="AA6" s="1067"/>
      <c r="AB6" s="1032"/>
      <c r="AC6" s="1070"/>
      <c r="AD6" s="1070"/>
      <c r="AE6" s="1070"/>
      <c r="AF6" s="1070"/>
      <c r="AG6" s="1067"/>
      <c r="AH6" s="1032"/>
      <c r="AI6" s="1035"/>
      <c r="AJ6" s="1035"/>
      <c r="AK6" s="1035"/>
      <c r="AL6" s="1035"/>
      <c r="AM6" s="1037"/>
      <c r="AN6" s="1057"/>
      <c r="AO6" s="1035"/>
      <c r="AP6" s="1035"/>
      <c r="AQ6" s="1035"/>
      <c r="AR6" s="1035"/>
      <c r="AS6" s="1037"/>
      <c r="AT6" s="1060"/>
      <c r="AU6" s="1026"/>
      <c r="AV6" s="887"/>
      <c r="AW6" s="888"/>
      <c r="AX6" s="888"/>
      <c r="AY6" s="888"/>
      <c r="AZ6" s="888"/>
      <c r="BA6" s="889"/>
      <c r="BB6" s="976"/>
      <c r="BC6" s="888"/>
      <c r="BD6" s="888"/>
      <c r="BE6" s="888"/>
      <c r="BF6" s="888"/>
      <c r="BG6" s="889"/>
      <c r="BH6" s="976"/>
      <c r="BI6" s="888"/>
      <c r="BJ6" s="888"/>
      <c r="BK6" s="888"/>
      <c r="BL6" s="888"/>
      <c r="BM6" s="889"/>
      <c r="BN6" s="979"/>
      <c r="BO6" s="982"/>
      <c r="BP6" s="987"/>
      <c r="BQ6" s="965"/>
      <c r="BR6" s="963"/>
      <c r="BS6" s="1020"/>
      <c r="BT6" s="915"/>
      <c r="BU6" s="914"/>
      <c r="BV6" s="915"/>
      <c r="BW6" s="970" t="s">
        <v>174</v>
      </c>
      <c r="BX6" s="971" t="s">
        <v>492</v>
      </c>
      <c r="BY6" s="970" t="s">
        <v>174</v>
      </c>
      <c r="BZ6" s="971" t="s">
        <v>492</v>
      </c>
      <c r="CA6" s="947" t="s">
        <v>174</v>
      </c>
      <c r="CB6" s="972" t="s">
        <v>492</v>
      </c>
      <c r="CC6" s="947" t="s">
        <v>174</v>
      </c>
      <c r="CD6" s="972" t="s">
        <v>492</v>
      </c>
      <c r="CE6" s="952"/>
      <c r="CF6" s="985"/>
      <c r="CG6" s="965"/>
      <c r="CH6" s="963"/>
      <c r="CI6" s="1020"/>
      <c r="CJ6" s="915"/>
      <c r="CK6" s="914"/>
      <c r="CL6" s="915"/>
      <c r="CM6" s="970" t="s">
        <v>174</v>
      </c>
      <c r="CN6" s="971" t="s">
        <v>492</v>
      </c>
      <c r="CO6" s="970" t="s">
        <v>174</v>
      </c>
      <c r="CP6" s="971" t="s">
        <v>492</v>
      </c>
      <c r="CQ6" s="947" t="s">
        <v>174</v>
      </c>
      <c r="CR6" s="972" t="s">
        <v>492</v>
      </c>
      <c r="CS6" s="947" t="s">
        <v>174</v>
      </c>
      <c r="CT6" s="972" t="s">
        <v>492</v>
      </c>
      <c r="CU6" s="952"/>
      <c r="CV6" s="955"/>
      <c r="CW6" s="1062"/>
      <c r="CX6" s="1063"/>
      <c r="CY6" s="1049"/>
      <c r="CZ6" s="1050"/>
      <c r="DA6" s="1063"/>
      <c r="DB6" s="1064"/>
      <c r="DC6" s="1062"/>
      <c r="DD6" s="1063"/>
      <c r="DE6" s="1049"/>
      <c r="DF6" s="1050"/>
      <c r="DG6" s="1054"/>
      <c r="DH6" s="1050"/>
      <c r="DI6" s="1062"/>
      <c r="DJ6" s="1063"/>
      <c r="DK6" s="1049"/>
      <c r="DL6" s="1050"/>
      <c r="DM6" s="1054"/>
      <c r="DN6" s="1050"/>
      <c r="DO6" s="1062"/>
      <c r="DP6" s="1063"/>
      <c r="DQ6" s="1049"/>
      <c r="DR6" s="1050"/>
      <c r="DS6" s="1054"/>
      <c r="DT6" s="1050"/>
      <c r="DU6" s="927"/>
      <c r="DV6" s="930"/>
      <c r="DW6" s="903"/>
      <c r="DX6" s="967"/>
      <c r="DY6" s="944"/>
      <c r="DZ6" s="943"/>
      <c r="EA6" s="944"/>
      <c r="EB6" s="943"/>
      <c r="EC6" s="944"/>
      <c r="ED6" s="970" t="s">
        <v>174</v>
      </c>
      <c r="EE6" s="971" t="s">
        <v>492</v>
      </c>
      <c r="EF6" s="970" t="s">
        <v>174</v>
      </c>
      <c r="EG6" s="971" t="s">
        <v>492</v>
      </c>
      <c r="EH6" s="947" t="s">
        <v>174</v>
      </c>
      <c r="EI6" s="972" t="s">
        <v>492</v>
      </c>
      <c r="EJ6" s="947" t="s">
        <v>174</v>
      </c>
      <c r="EK6" s="972" t="s">
        <v>492</v>
      </c>
      <c r="EL6" s="936"/>
      <c r="EM6" s="939"/>
      <c r="EN6" s="967"/>
      <c r="EO6" s="944"/>
      <c r="EP6" s="943"/>
      <c r="EQ6" s="944"/>
      <c r="ER6" s="943"/>
      <c r="ES6" s="944"/>
      <c r="ET6" s="970" t="s">
        <v>174</v>
      </c>
      <c r="EU6" s="971" t="s">
        <v>492</v>
      </c>
      <c r="EV6" s="970" t="s">
        <v>174</v>
      </c>
      <c r="EW6" s="971" t="s">
        <v>492</v>
      </c>
      <c r="EX6" s="947" t="s">
        <v>174</v>
      </c>
      <c r="EY6" s="972" t="s">
        <v>492</v>
      </c>
      <c r="EZ6" s="947" t="s">
        <v>174</v>
      </c>
      <c r="FA6" s="972" t="s">
        <v>492</v>
      </c>
      <c r="FB6" s="908"/>
      <c r="FC6" s="1045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</row>
    <row r="7" spans="1:387" s="4" customFormat="1" ht="21.75" customHeight="1">
      <c r="A7" s="855"/>
      <c r="B7" s="1023"/>
      <c r="C7" s="1071"/>
      <c r="D7" s="1071"/>
      <c r="E7" s="1071"/>
      <c r="F7" s="1071"/>
      <c r="G7" s="1071"/>
      <c r="H7" s="1071"/>
      <c r="I7" s="1071"/>
      <c r="J7" s="1071"/>
      <c r="K7" s="1071"/>
      <c r="L7" s="1071"/>
      <c r="M7" s="1071"/>
      <c r="N7" s="1071"/>
      <c r="O7" s="1043"/>
      <c r="P7" s="1043"/>
      <c r="Q7" s="1043"/>
      <c r="R7" s="1043"/>
      <c r="S7" s="1043"/>
      <c r="T7" s="1043"/>
      <c r="U7" s="1043"/>
      <c r="V7" s="1043"/>
      <c r="W7" s="1043"/>
      <c r="X7" s="1043"/>
      <c r="Y7" s="1043"/>
      <c r="Z7" s="1043"/>
      <c r="AA7" s="1067"/>
      <c r="AB7" s="1032"/>
      <c r="AC7" s="1070"/>
      <c r="AD7" s="1070"/>
      <c r="AE7" s="1070"/>
      <c r="AF7" s="1070"/>
      <c r="AG7" s="1067"/>
      <c r="AH7" s="1032"/>
      <c r="AI7" s="1035"/>
      <c r="AJ7" s="1035"/>
      <c r="AK7" s="1035"/>
      <c r="AL7" s="1035"/>
      <c r="AM7" s="1037"/>
      <c r="AN7" s="1057"/>
      <c r="AO7" s="1035"/>
      <c r="AP7" s="1035"/>
      <c r="AQ7" s="1035"/>
      <c r="AR7" s="1035"/>
      <c r="AS7" s="1037"/>
      <c r="AT7" s="1060"/>
      <c r="AU7" s="1026"/>
      <c r="AV7" s="890"/>
      <c r="AW7" s="891"/>
      <c r="AX7" s="891"/>
      <c r="AY7" s="891"/>
      <c r="AZ7" s="891"/>
      <c r="BA7" s="892"/>
      <c r="BB7" s="977"/>
      <c r="BC7" s="891"/>
      <c r="BD7" s="891"/>
      <c r="BE7" s="891"/>
      <c r="BF7" s="891"/>
      <c r="BG7" s="892"/>
      <c r="BH7" s="977"/>
      <c r="BI7" s="891"/>
      <c r="BJ7" s="891"/>
      <c r="BK7" s="891"/>
      <c r="BL7" s="891"/>
      <c r="BM7" s="892"/>
      <c r="BN7" s="979"/>
      <c r="BO7" s="982"/>
      <c r="BP7" s="987"/>
      <c r="BQ7" s="965"/>
      <c r="BR7" s="963"/>
      <c r="BS7" s="1021"/>
      <c r="BT7" s="917"/>
      <c r="BU7" s="916"/>
      <c r="BV7" s="917"/>
      <c r="BW7" s="970"/>
      <c r="BX7" s="971"/>
      <c r="BY7" s="970"/>
      <c r="BZ7" s="971"/>
      <c r="CA7" s="947"/>
      <c r="CB7" s="972"/>
      <c r="CC7" s="947"/>
      <c r="CD7" s="972"/>
      <c r="CE7" s="952"/>
      <c r="CF7" s="985"/>
      <c r="CG7" s="965"/>
      <c r="CH7" s="963"/>
      <c r="CI7" s="1021"/>
      <c r="CJ7" s="917"/>
      <c r="CK7" s="916"/>
      <c r="CL7" s="917"/>
      <c r="CM7" s="970"/>
      <c r="CN7" s="971"/>
      <c r="CO7" s="970"/>
      <c r="CP7" s="971"/>
      <c r="CQ7" s="947"/>
      <c r="CR7" s="972"/>
      <c r="CS7" s="947"/>
      <c r="CT7" s="972"/>
      <c r="CU7" s="952"/>
      <c r="CV7" s="955"/>
      <c r="CW7" s="1062"/>
      <c r="CX7" s="1063"/>
      <c r="CY7" s="1051"/>
      <c r="CZ7" s="1052"/>
      <c r="DA7" s="1063"/>
      <c r="DB7" s="1064"/>
      <c r="DC7" s="1062"/>
      <c r="DD7" s="1063"/>
      <c r="DE7" s="1051"/>
      <c r="DF7" s="1052"/>
      <c r="DG7" s="1055"/>
      <c r="DH7" s="1052"/>
      <c r="DI7" s="1062"/>
      <c r="DJ7" s="1063"/>
      <c r="DK7" s="1051"/>
      <c r="DL7" s="1052"/>
      <c r="DM7" s="1055"/>
      <c r="DN7" s="1052"/>
      <c r="DO7" s="1062"/>
      <c r="DP7" s="1063"/>
      <c r="DQ7" s="1051"/>
      <c r="DR7" s="1052"/>
      <c r="DS7" s="1055"/>
      <c r="DT7" s="1052"/>
      <c r="DU7" s="927"/>
      <c r="DV7" s="930"/>
      <c r="DW7" s="903"/>
      <c r="DX7" s="968"/>
      <c r="DY7" s="946"/>
      <c r="DZ7" s="945"/>
      <c r="EA7" s="946"/>
      <c r="EB7" s="945"/>
      <c r="EC7" s="946"/>
      <c r="ED7" s="970"/>
      <c r="EE7" s="971"/>
      <c r="EF7" s="970"/>
      <c r="EG7" s="971"/>
      <c r="EH7" s="947"/>
      <c r="EI7" s="972"/>
      <c r="EJ7" s="947"/>
      <c r="EK7" s="972"/>
      <c r="EL7" s="936"/>
      <c r="EM7" s="939"/>
      <c r="EN7" s="968"/>
      <c r="EO7" s="946"/>
      <c r="EP7" s="945"/>
      <c r="EQ7" s="946"/>
      <c r="ER7" s="945"/>
      <c r="ES7" s="946"/>
      <c r="ET7" s="970"/>
      <c r="EU7" s="971"/>
      <c r="EV7" s="970"/>
      <c r="EW7" s="971"/>
      <c r="EX7" s="947"/>
      <c r="EY7" s="972"/>
      <c r="EZ7" s="947"/>
      <c r="FA7" s="972"/>
      <c r="FB7" s="908"/>
      <c r="FC7" s="1045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</row>
    <row r="8" spans="1:387" s="4" customFormat="1" ht="58.5" customHeight="1" thickBot="1">
      <c r="A8" s="856"/>
      <c r="B8" s="1024"/>
      <c r="C8" s="541" t="s">
        <v>195</v>
      </c>
      <c r="D8" s="541" t="s">
        <v>196</v>
      </c>
      <c r="E8" s="541" t="s">
        <v>601</v>
      </c>
      <c r="F8" s="541" t="s">
        <v>602</v>
      </c>
      <c r="G8" s="541" t="s">
        <v>603</v>
      </c>
      <c r="H8" s="541" t="s">
        <v>604</v>
      </c>
      <c r="I8" s="541" t="s">
        <v>607</v>
      </c>
      <c r="J8" s="541" t="s">
        <v>608</v>
      </c>
      <c r="K8" s="541" t="s">
        <v>609</v>
      </c>
      <c r="L8" s="541" t="s">
        <v>610</v>
      </c>
      <c r="M8" s="541" t="s">
        <v>195</v>
      </c>
      <c r="N8" s="541" t="s">
        <v>196</v>
      </c>
      <c r="O8" s="541" t="s">
        <v>195</v>
      </c>
      <c r="P8" s="541" t="s">
        <v>196</v>
      </c>
      <c r="Q8" s="541" t="s">
        <v>601</v>
      </c>
      <c r="R8" s="541" t="s">
        <v>602</v>
      </c>
      <c r="S8" s="541" t="s">
        <v>603</v>
      </c>
      <c r="T8" s="541" t="s">
        <v>604</v>
      </c>
      <c r="U8" s="541" t="s">
        <v>607</v>
      </c>
      <c r="V8" s="541" t="s">
        <v>608</v>
      </c>
      <c r="W8" s="541" t="s">
        <v>609</v>
      </c>
      <c r="X8" s="541" t="s">
        <v>610</v>
      </c>
      <c r="Y8" s="541" t="s">
        <v>195</v>
      </c>
      <c r="Z8" s="541" t="s">
        <v>196</v>
      </c>
      <c r="AA8" s="1068"/>
      <c r="AB8" s="1033"/>
      <c r="AC8" s="541" t="s">
        <v>195</v>
      </c>
      <c r="AD8" s="541" t="s">
        <v>196</v>
      </c>
      <c r="AE8" s="541" t="s">
        <v>195</v>
      </c>
      <c r="AF8" s="541" t="s">
        <v>196</v>
      </c>
      <c r="AG8" s="1068"/>
      <c r="AH8" s="1033"/>
      <c r="AI8" s="542" t="s">
        <v>195</v>
      </c>
      <c r="AJ8" s="542" t="s">
        <v>196</v>
      </c>
      <c r="AK8" s="542" t="s">
        <v>195</v>
      </c>
      <c r="AL8" s="542" t="s">
        <v>196</v>
      </c>
      <c r="AM8" s="1038"/>
      <c r="AN8" s="1058"/>
      <c r="AO8" s="542" t="s">
        <v>195</v>
      </c>
      <c r="AP8" s="542" t="s">
        <v>196</v>
      </c>
      <c r="AQ8" s="542" t="s">
        <v>195</v>
      </c>
      <c r="AR8" s="542" t="s">
        <v>196</v>
      </c>
      <c r="AS8" s="1038"/>
      <c r="AT8" s="1061"/>
      <c r="AU8" s="1027"/>
      <c r="AV8" s="88" t="s">
        <v>195</v>
      </c>
      <c r="AW8" s="88" t="s">
        <v>196</v>
      </c>
      <c r="AX8" s="88" t="s">
        <v>601</v>
      </c>
      <c r="AY8" s="88" t="s">
        <v>602</v>
      </c>
      <c r="AZ8" s="89" t="s">
        <v>603</v>
      </c>
      <c r="BA8" s="88" t="s">
        <v>604</v>
      </c>
      <c r="BB8" s="88" t="s">
        <v>195</v>
      </c>
      <c r="BC8" s="88" t="s">
        <v>196</v>
      </c>
      <c r="BD8" s="88" t="s">
        <v>601</v>
      </c>
      <c r="BE8" s="88" t="s">
        <v>602</v>
      </c>
      <c r="BF8" s="88" t="s">
        <v>603</v>
      </c>
      <c r="BG8" s="88" t="s">
        <v>604</v>
      </c>
      <c r="BH8" s="89" t="s">
        <v>195</v>
      </c>
      <c r="BI8" s="89" t="s">
        <v>196</v>
      </c>
      <c r="BJ8" s="89" t="s">
        <v>601</v>
      </c>
      <c r="BK8" s="88" t="s">
        <v>602</v>
      </c>
      <c r="BL8" s="89" t="s">
        <v>603</v>
      </c>
      <c r="BM8" s="88" t="s">
        <v>604</v>
      </c>
      <c r="BN8" s="980"/>
      <c r="BO8" s="983"/>
      <c r="BP8" s="987"/>
      <c r="BQ8" s="90" t="s">
        <v>203</v>
      </c>
      <c r="BR8" s="91" t="s">
        <v>204</v>
      </c>
      <c r="BS8" s="91" t="s">
        <v>203</v>
      </c>
      <c r="BT8" s="91" t="s">
        <v>204</v>
      </c>
      <c r="BU8" s="91" t="s">
        <v>203</v>
      </c>
      <c r="BV8" s="91" t="s">
        <v>204</v>
      </c>
      <c r="BW8" s="988" t="s">
        <v>205</v>
      </c>
      <c r="BX8" s="988"/>
      <c r="BY8" s="988" t="s">
        <v>206</v>
      </c>
      <c r="BZ8" s="988"/>
      <c r="CA8" s="995" t="s">
        <v>205</v>
      </c>
      <c r="CB8" s="995"/>
      <c r="CC8" s="996" t="s">
        <v>206</v>
      </c>
      <c r="CD8" s="996"/>
      <c r="CE8" s="953"/>
      <c r="CF8" s="986"/>
      <c r="CG8" s="90" t="s">
        <v>203</v>
      </c>
      <c r="CH8" s="91" t="s">
        <v>204</v>
      </c>
      <c r="CI8" s="91" t="s">
        <v>203</v>
      </c>
      <c r="CJ8" s="91" t="s">
        <v>204</v>
      </c>
      <c r="CK8" s="91" t="s">
        <v>203</v>
      </c>
      <c r="CL8" s="91" t="s">
        <v>204</v>
      </c>
      <c r="CM8" s="988" t="s">
        <v>205</v>
      </c>
      <c r="CN8" s="988"/>
      <c r="CO8" s="988" t="s">
        <v>206</v>
      </c>
      <c r="CP8" s="988"/>
      <c r="CQ8" s="995" t="s">
        <v>205</v>
      </c>
      <c r="CR8" s="995"/>
      <c r="CS8" s="996" t="s">
        <v>206</v>
      </c>
      <c r="CT8" s="996"/>
      <c r="CU8" s="953"/>
      <c r="CV8" s="956"/>
      <c r="CW8" s="90" t="s">
        <v>203</v>
      </c>
      <c r="CX8" s="91" t="s">
        <v>204</v>
      </c>
      <c r="CY8" s="90" t="s">
        <v>203</v>
      </c>
      <c r="CZ8" s="91" t="s">
        <v>204</v>
      </c>
      <c r="DA8" s="91" t="s">
        <v>203</v>
      </c>
      <c r="DB8" s="92" t="s">
        <v>204</v>
      </c>
      <c r="DC8" s="90" t="s">
        <v>203</v>
      </c>
      <c r="DD8" s="91" t="s">
        <v>204</v>
      </c>
      <c r="DE8" s="90" t="s">
        <v>203</v>
      </c>
      <c r="DF8" s="91" t="s">
        <v>204</v>
      </c>
      <c r="DG8" s="91" t="s">
        <v>203</v>
      </c>
      <c r="DH8" s="92" t="s">
        <v>204</v>
      </c>
      <c r="DI8" s="90" t="s">
        <v>203</v>
      </c>
      <c r="DJ8" s="91" t="s">
        <v>204</v>
      </c>
      <c r="DK8" s="90" t="s">
        <v>203</v>
      </c>
      <c r="DL8" s="91" t="s">
        <v>204</v>
      </c>
      <c r="DM8" s="91" t="s">
        <v>203</v>
      </c>
      <c r="DN8" s="92" t="s">
        <v>204</v>
      </c>
      <c r="DO8" s="90" t="s">
        <v>203</v>
      </c>
      <c r="DP8" s="91" t="s">
        <v>204</v>
      </c>
      <c r="DQ8" s="90" t="s">
        <v>203</v>
      </c>
      <c r="DR8" s="91" t="s">
        <v>204</v>
      </c>
      <c r="DS8" s="91" t="s">
        <v>203</v>
      </c>
      <c r="DT8" s="92" t="s">
        <v>204</v>
      </c>
      <c r="DU8" s="928"/>
      <c r="DV8" s="931"/>
      <c r="DW8" s="904"/>
      <c r="DX8" s="93" t="s">
        <v>203</v>
      </c>
      <c r="DY8" s="94" t="s">
        <v>207</v>
      </c>
      <c r="DZ8" s="93" t="s">
        <v>203</v>
      </c>
      <c r="EA8" s="94" t="s">
        <v>207</v>
      </c>
      <c r="EB8" s="94" t="s">
        <v>203</v>
      </c>
      <c r="EC8" s="94" t="s">
        <v>207</v>
      </c>
      <c r="ED8" s="988" t="s">
        <v>205</v>
      </c>
      <c r="EE8" s="988"/>
      <c r="EF8" s="988" t="s">
        <v>206</v>
      </c>
      <c r="EG8" s="988"/>
      <c r="EH8" s="995" t="s">
        <v>205</v>
      </c>
      <c r="EI8" s="995"/>
      <c r="EJ8" s="996" t="s">
        <v>206</v>
      </c>
      <c r="EK8" s="996"/>
      <c r="EL8" s="937"/>
      <c r="EM8" s="940"/>
      <c r="EN8" s="95" t="s">
        <v>203</v>
      </c>
      <c r="EO8" s="94" t="s">
        <v>207</v>
      </c>
      <c r="EP8" s="95" t="s">
        <v>203</v>
      </c>
      <c r="EQ8" s="94" t="s">
        <v>207</v>
      </c>
      <c r="ER8" s="94" t="s">
        <v>203</v>
      </c>
      <c r="ES8" s="94" t="s">
        <v>207</v>
      </c>
      <c r="ET8" s="988" t="s">
        <v>205</v>
      </c>
      <c r="EU8" s="988"/>
      <c r="EV8" s="988" t="s">
        <v>206</v>
      </c>
      <c r="EW8" s="988"/>
      <c r="EX8" s="995" t="s">
        <v>205</v>
      </c>
      <c r="EY8" s="995"/>
      <c r="EZ8" s="996" t="s">
        <v>206</v>
      </c>
      <c r="FA8" s="996"/>
      <c r="FB8" s="909"/>
      <c r="FC8" s="1046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</row>
    <row r="9" spans="1:387" s="334" customFormat="1">
      <c r="A9" s="538">
        <v>1</v>
      </c>
      <c r="B9" s="345">
        <v>2</v>
      </c>
      <c r="C9" s="537">
        <v>3</v>
      </c>
      <c r="D9" s="279">
        <v>4</v>
      </c>
      <c r="E9" s="279">
        <v>5</v>
      </c>
      <c r="F9" s="537">
        <v>6</v>
      </c>
      <c r="G9" s="537">
        <v>7</v>
      </c>
      <c r="H9" s="279">
        <v>8</v>
      </c>
      <c r="I9" s="279">
        <v>9</v>
      </c>
      <c r="J9" s="537">
        <v>10</v>
      </c>
      <c r="K9" s="537">
        <v>11</v>
      </c>
      <c r="L9" s="279">
        <v>12</v>
      </c>
      <c r="M9" s="537">
        <v>15</v>
      </c>
      <c r="N9" s="279">
        <v>16</v>
      </c>
      <c r="O9" s="279">
        <v>17</v>
      </c>
      <c r="P9" s="537">
        <v>18</v>
      </c>
      <c r="Q9" s="537">
        <v>19</v>
      </c>
      <c r="R9" s="279">
        <v>20</v>
      </c>
      <c r="S9" s="279">
        <v>21</v>
      </c>
      <c r="T9" s="537">
        <v>22</v>
      </c>
      <c r="U9" s="537">
        <v>23</v>
      </c>
      <c r="V9" s="279">
        <v>24</v>
      </c>
      <c r="W9" s="279">
        <v>25</v>
      </c>
      <c r="X9" s="537">
        <v>26</v>
      </c>
      <c r="Y9" s="279">
        <v>29</v>
      </c>
      <c r="Z9" s="537">
        <v>30</v>
      </c>
      <c r="AA9" s="537">
        <v>31</v>
      </c>
      <c r="AB9" s="279">
        <v>32</v>
      </c>
      <c r="AC9" s="279">
        <v>33</v>
      </c>
      <c r="AD9" s="537">
        <v>34</v>
      </c>
      <c r="AE9" s="537">
        <v>35</v>
      </c>
      <c r="AF9" s="279">
        <v>36</v>
      </c>
      <c r="AG9" s="279">
        <v>37</v>
      </c>
      <c r="AH9" s="537">
        <v>38</v>
      </c>
      <c r="AI9" s="278">
        <v>39</v>
      </c>
      <c r="AJ9" s="538">
        <v>40</v>
      </c>
      <c r="AK9" s="538">
        <v>41</v>
      </c>
      <c r="AL9" s="278">
        <v>42</v>
      </c>
      <c r="AM9" s="278">
        <v>43</v>
      </c>
      <c r="AN9" s="538">
        <v>44</v>
      </c>
      <c r="AO9" s="538">
        <v>45</v>
      </c>
      <c r="AP9" s="278">
        <v>46</v>
      </c>
      <c r="AQ9" s="278">
        <v>47</v>
      </c>
      <c r="AR9" s="538">
        <v>48</v>
      </c>
      <c r="AS9" s="538">
        <v>49</v>
      </c>
      <c r="AT9" s="278">
        <v>50</v>
      </c>
      <c r="AU9" s="278">
        <v>51</v>
      </c>
      <c r="AV9" s="538">
        <v>52</v>
      </c>
      <c r="AW9" s="538">
        <v>53</v>
      </c>
      <c r="AX9" s="278">
        <v>54</v>
      </c>
      <c r="AY9" s="278">
        <v>55</v>
      </c>
      <c r="AZ9" s="538">
        <v>56</v>
      </c>
      <c r="BA9" s="538">
        <v>57</v>
      </c>
      <c r="BB9" s="278">
        <v>58</v>
      </c>
      <c r="BC9" s="278">
        <v>59</v>
      </c>
      <c r="BD9" s="538">
        <v>60</v>
      </c>
      <c r="BE9" s="538">
        <v>61</v>
      </c>
      <c r="BF9" s="278">
        <v>62</v>
      </c>
      <c r="BG9" s="278">
        <v>63</v>
      </c>
      <c r="BH9" s="538">
        <v>64</v>
      </c>
      <c r="BI9" s="538">
        <v>65</v>
      </c>
      <c r="BJ9" s="278">
        <v>66</v>
      </c>
      <c r="BK9" s="278">
        <v>67</v>
      </c>
      <c r="BL9" s="538">
        <v>68</v>
      </c>
      <c r="BM9" s="538">
        <v>69</v>
      </c>
      <c r="BN9" s="278">
        <v>70</v>
      </c>
      <c r="BO9" s="278">
        <v>71</v>
      </c>
      <c r="BP9" s="538">
        <v>72</v>
      </c>
      <c r="BQ9" s="538">
        <v>73</v>
      </c>
      <c r="BR9" s="278">
        <v>74</v>
      </c>
      <c r="BS9" s="278">
        <v>75</v>
      </c>
      <c r="BT9" s="538">
        <v>76</v>
      </c>
      <c r="BU9" s="538">
        <v>77</v>
      </c>
      <c r="BV9" s="278">
        <v>78</v>
      </c>
      <c r="BW9" s="278">
        <v>79</v>
      </c>
      <c r="BX9" s="538">
        <v>80</v>
      </c>
      <c r="BY9" s="538">
        <v>81</v>
      </c>
      <c r="BZ9" s="278">
        <v>82</v>
      </c>
      <c r="CA9" s="278">
        <v>83</v>
      </c>
      <c r="CB9" s="538">
        <v>84</v>
      </c>
      <c r="CC9" s="538">
        <v>85</v>
      </c>
      <c r="CD9" s="278">
        <v>86</v>
      </c>
      <c r="CE9" s="278">
        <v>87</v>
      </c>
      <c r="CF9" s="279">
        <v>88</v>
      </c>
      <c r="CG9" s="538">
        <v>89</v>
      </c>
      <c r="CH9" s="278">
        <v>90</v>
      </c>
      <c r="CI9" s="278">
        <v>91</v>
      </c>
      <c r="CJ9" s="538">
        <v>92</v>
      </c>
      <c r="CK9" s="538">
        <v>93</v>
      </c>
      <c r="CL9" s="278">
        <v>94</v>
      </c>
      <c r="CM9" s="278">
        <v>95</v>
      </c>
      <c r="CN9" s="538">
        <v>96</v>
      </c>
      <c r="CO9" s="538">
        <v>97</v>
      </c>
      <c r="CP9" s="278">
        <v>98</v>
      </c>
      <c r="CQ9" s="278">
        <v>99</v>
      </c>
      <c r="CR9" s="538">
        <v>100</v>
      </c>
      <c r="CS9" s="538">
        <v>101</v>
      </c>
      <c r="CT9" s="278">
        <v>102</v>
      </c>
      <c r="CU9" s="278">
        <v>103</v>
      </c>
      <c r="CV9" s="279">
        <v>104</v>
      </c>
      <c r="CW9" s="538">
        <v>105</v>
      </c>
      <c r="CX9" s="278">
        <v>106</v>
      </c>
      <c r="CY9" s="278">
        <v>107</v>
      </c>
      <c r="CZ9" s="538">
        <v>108</v>
      </c>
      <c r="DA9" s="538">
        <v>109</v>
      </c>
      <c r="DB9" s="278">
        <v>110</v>
      </c>
      <c r="DC9" s="278">
        <v>111</v>
      </c>
      <c r="DD9" s="538">
        <v>112</v>
      </c>
      <c r="DE9" s="538">
        <v>113</v>
      </c>
      <c r="DF9" s="278">
        <v>114</v>
      </c>
      <c r="DG9" s="278">
        <v>115</v>
      </c>
      <c r="DH9" s="538">
        <v>116</v>
      </c>
      <c r="DI9" s="538">
        <v>117</v>
      </c>
      <c r="DJ9" s="278">
        <v>118</v>
      </c>
      <c r="DK9" s="278">
        <v>119</v>
      </c>
      <c r="DL9" s="538">
        <v>120</v>
      </c>
      <c r="DM9" s="538">
        <v>121</v>
      </c>
      <c r="DN9" s="278">
        <v>122</v>
      </c>
      <c r="DO9" s="278">
        <v>123</v>
      </c>
      <c r="DP9" s="538">
        <v>124</v>
      </c>
      <c r="DQ9" s="538">
        <v>125</v>
      </c>
      <c r="DR9" s="278">
        <v>126</v>
      </c>
      <c r="DS9" s="278">
        <v>127</v>
      </c>
      <c r="DT9" s="538">
        <v>128</v>
      </c>
      <c r="DU9" s="538">
        <v>129</v>
      </c>
      <c r="DV9" s="278">
        <v>130</v>
      </c>
      <c r="DW9" s="278">
        <v>131</v>
      </c>
      <c r="DX9" s="538">
        <v>132</v>
      </c>
      <c r="DY9" s="538">
        <v>133</v>
      </c>
      <c r="DZ9" s="278">
        <v>134</v>
      </c>
      <c r="EA9" s="278">
        <v>135</v>
      </c>
      <c r="EB9" s="538">
        <v>136</v>
      </c>
      <c r="EC9" s="538">
        <v>137</v>
      </c>
      <c r="ED9" s="278">
        <v>138</v>
      </c>
      <c r="EE9" s="278">
        <v>139</v>
      </c>
      <c r="EF9" s="538">
        <v>140</v>
      </c>
      <c r="EG9" s="538">
        <v>141</v>
      </c>
      <c r="EH9" s="278">
        <v>142</v>
      </c>
      <c r="EI9" s="278">
        <v>143</v>
      </c>
      <c r="EJ9" s="538">
        <v>144</v>
      </c>
      <c r="EK9" s="538">
        <v>145</v>
      </c>
      <c r="EL9" s="278">
        <v>146</v>
      </c>
      <c r="EM9" s="278">
        <v>147</v>
      </c>
      <c r="EN9" s="538">
        <v>148</v>
      </c>
      <c r="EO9" s="538">
        <v>149</v>
      </c>
      <c r="EP9" s="278">
        <v>150</v>
      </c>
      <c r="EQ9" s="278">
        <v>151</v>
      </c>
      <c r="ER9" s="538">
        <v>152</v>
      </c>
      <c r="ES9" s="538">
        <v>153</v>
      </c>
      <c r="ET9" s="278">
        <v>154</v>
      </c>
      <c r="EU9" s="278">
        <v>155</v>
      </c>
      <c r="EV9" s="538">
        <v>156</v>
      </c>
      <c r="EW9" s="538">
        <v>157</v>
      </c>
      <c r="EX9" s="278">
        <v>158</v>
      </c>
      <c r="EY9" s="278">
        <v>159</v>
      </c>
      <c r="EZ9" s="538">
        <v>160</v>
      </c>
      <c r="FA9" s="538">
        <v>161</v>
      </c>
      <c r="FB9" s="278">
        <v>162</v>
      </c>
      <c r="FC9" s="537">
        <v>163</v>
      </c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8"/>
    </row>
    <row r="10" spans="1:387" s="100" customFormat="1" ht="26.25">
      <c r="A10" s="280" t="s">
        <v>17</v>
      </c>
      <c r="B10" s="346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347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2"/>
      <c r="CG10" s="281"/>
      <c r="CH10" s="281"/>
      <c r="CI10" s="281"/>
      <c r="CJ10" s="281"/>
      <c r="CK10" s="281"/>
      <c r="CL10" s="281"/>
      <c r="CM10" s="282"/>
      <c r="CN10" s="282"/>
      <c r="CO10" s="282"/>
      <c r="CP10" s="282"/>
      <c r="CQ10" s="282"/>
      <c r="CR10" s="282"/>
      <c r="CS10" s="282"/>
      <c r="CT10" s="282"/>
      <c r="CU10" s="281"/>
      <c r="CV10" s="282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315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</row>
    <row r="11" spans="1:387" ht="18.75">
      <c r="A11" s="101" t="s">
        <v>97</v>
      </c>
      <c r="B11" s="348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202"/>
      <c r="AB11" s="202"/>
      <c r="AC11" s="192"/>
      <c r="AD11" s="192"/>
      <c r="AE11" s="192"/>
      <c r="AF11" s="192"/>
      <c r="AG11" s="198"/>
      <c r="AH11" s="198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96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16"/>
      <c r="BJ11" s="16"/>
      <c r="BK11" s="16"/>
      <c r="BL11" s="16"/>
      <c r="BM11" s="16"/>
      <c r="BN11" s="36"/>
      <c r="BO11" s="36"/>
      <c r="BP11" s="103"/>
      <c r="BQ11" s="12"/>
      <c r="BR11" s="12"/>
      <c r="BS11" s="12"/>
      <c r="BT11" s="12"/>
      <c r="BU11" s="12"/>
      <c r="BV11" s="12"/>
      <c r="BW11" s="104"/>
      <c r="BX11" s="104"/>
      <c r="BY11" s="104"/>
      <c r="BZ11" s="104"/>
      <c r="CA11" s="105"/>
      <c r="CB11" s="105"/>
      <c r="CC11" s="105"/>
      <c r="CD11" s="105"/>
      <c r="CE11" s="12"/>
      <c r="CF11" s="349"/>
      <c r="CG11" s="12"/>
      <c r="CH11" s="12"/>
      <c r="CI11" s="12"/>
      <c r="CJ11" s="12"/>
      <c r="CK11" s="12"/>
      <c r="CL11" s="12"/>
      <c r="CM11" s="204"/>
      <c r="CN11" s="204"/>
      <c r="CO11" s="204"/>
      <c r="CP11" s="204"/>
      <c r="CQ11" s="205"/>
      <c r="CR11" s="205"/>
      <c r="CS11" s="205"/>
      <c r="CT11" s="205"/>
      <c r="CU11" s="12"/>
      <c r="CV11" s="313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36"/>
      <c r="DV11" s="12"/>
      <c r="DW11" s="103"/>
      <c r="DX11" s="12"/>
      <c r="DY11" s="12"/>
      <c r="DZ11" s="12"/>
      <c r="EA11" s="12"/>
      <c r="EB11" s="12"/>
      <c r="EC11" s="12"/>
      <c r="ED11" s="104"/>
      <c r="EE11" s="104"/>
      <c r="EF11" s="104"/>
      <c r="EG11" s="104"/>
      <c r="EH11" s="105"/>
      <c r="EI11" s="105"/>
      <c r="EJ11" s="105"/>
      <c r="EK11" s="105"/>
      <c r="EL11" s="12"/>
      <c r="EM11" s="284"/>
      <c r="EN11" s="12"/>
      <c r="EO11" s="12"/>
      <c r="EP11" s="12"/>
      <c r="EQ11" s="12"/>
      <c r="ER11" s="12"/>
      <c r="ES11" s="12"/>
      <c r="ET11" s="104"/>
      <c r="EU11" s="104"/>
      <c r="EV11" s="350"/>
      <c r="EW11" s="104"/>
      <c r="EX11" s="105"/>
      <c r="EY11" s="105"/>
      <c r="EZ11" s="105"/>
      <c r="FA11" s="105"/>
      <c r="FB11" s="19"/>
      <c r="FC11" s="316"/>
    </row>
    <row r="12" spans="1:387" s="178" customFormat="1">
      <c r="A12" s="173" t="s">
        <v>9</v>
      </c>
      <c r="B12" s="351" t="s">
        <v>150</v>
      </c>
      <c r="C12" s="49">
        <v>12262.35</v>
      </c>
      <c r="D12" s="49">
        <v>12831.59</v>
      </c>
      <c r="E12" s="49" t="s">
        <v>146</v>
      </c>
      <c r="F12" s="49" t="s">
        <v>146</v>
      </c>
      <c r="G12" s="49" t="s">
        <v>146</v>
      </c>
      <c r="H12" s="49" t="s">
        <v>146</v>
      </c>
      <c r="I12" s="49" t="s">
        <v>146</v>
      </c>
      <c r="J12" s="49" t="s">
        <v>146</v>
      </c>
      <c r="K12" s="49" t="s">
        <v>146</v>
      </c>
      <c r="L12" s="49" t="s">
        <v>146</v>
      </c>
      <c r="M12" s="49" t="s">
        <v>146</v>
      </c>
      <c r="N12" s="49" t="s">
        <v>146</v>
      </c>
      <c r="O12" s="49">
        <f>C12*1.18</f>
        <v>14469.573</v>
      </c>
      <c r="P12" s="49">
        <f>D12*1.18</f>
        <v>15141.2762</v>
      </c>
      <c r="Q12" s="49" t="s">
        <v>146</v>
      </c>
      <c r="R12" s="49" t="s">
        <v>146</v>
      </c>
      <c r="S12" s="49" t="s">
        <v>146</v>
      </c>
      <c r="T12" s="49" t="s">
        <v>146</v>
      </c>
      <c r="U12" s="49" t="s">
        <v>146</v>
      </c>
      <c r="V12" s="49" t="s">
        <v>146</v>
      </c>
      <c r="W12" s="49" t="s">
        <v>146</v>
      </c>
      <c r="X12" s="49" t="s">
        <v>146</v>
      </c>
      <c r="Y12" s="49" t="s">
        <v>146</v>
      </c>
      <c r="Z12" s="49" t="s">
        <v>146</v>
      </c>
      <c r="AB12" s="134" t="s">
        <v>611</v>
      </c>
      <c r="AC12" s="49">
        <v>2100</v>
      </c>
      <c r="AD12" s="49">
        <v>2240</v>
      </c>
      <c r="AE12" s="49">
        <f>AC12</f>
        <v>2100</v>
      </c>
      <c r="AF12" s="49">
        <f>AD12</f>
        <v>2240</v>
      </c>
      <c r="AG12" s="125"/>
      <c r="AH12" s="125" t="str">
        <f>AB12</f>
        <v>19.12.2017 № 824</v>
      </c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135"/>
      <c r="AV12" s="49">
        <v>119.02</v>
      </c>
      <c r="AW12" s="49">
        <v>128.9</v>
      </c>
      <c r="AX12" s="49" t="s">
        <v>146</v>
      </c>
      <c r="AY12" s="49" t="s">
        <v>146</v>
      </c>
      <c r="AZ12" s="49" t="s">
        <v>146</v>
      </c>
      <c r="BA12" s="49" t="s">
        <v>146</v>
      </c>
      <c r="BB12" s="49">
        <f>AV12*1.18</f>
        <v>140.44359999999998</v>
      </c>
      <c r="BC12" s="49">
        <f>AW12*1.18</f>
        <v>152.102</v>
      </c>
      <c r="BD12" s="49" t="s">
        <v>146</v>
      </c>
      <c r="BE12" s="49" t="s">
        <v>146</v>
      </c>
      <c r="BF12" s="49" t="s">
        <v>146</v>
      </c>
      <c r="BG12" s="49" t="s">
        <v>146</v>
      </c>
      <c r="BH12" s="49">
        <v>92</v>
      </c>
      <c r="BI12" s="352">
        <v>90</v>
      </c>
      <c r="BJ12" s="352" t="s">
        <v>146</v>
      </c>
      <c r="BK12" s="352" t="s">
        <v>146</v>
      </c>
      <c r="BL12" s="352" t="s">
        <v>146</v>
      </c>
      <c r="BM12" s="352" t="s">
        <v>146</v>
      </c>
      <c r="BN12" s="125"/>
      <c r="BO12" s="176" t="s">
        <v>611</v>
      </c>
      <c r="BP12" s="175"/>
      <c r="BQ12" s="49">
        <v>12262.35</v>
      </c>
      <c r="BR12" s="49">
        <v>119.02</v>
      </c>
      <c r="BS12" s="49">
        <f>BQ12*1.18</f>
        <v>14469.573</v>
      </c>
      <c r="BT12" s="49">
        <f>BR12*1.18</f>
        <v>140.44359999999998</v>
      </c>
      <c r="BU12" s="49">
        <v>2100</v>
      </c>
      <c r="BV12" s="49">
        <v>92</v>
      </c>
      <c r="BW12" s="286"/>
      <c r="BX12" s="180"/>
      <c r="BY12" s="138"/>
      <c r="BZ12" s="138"/>
      <c r="CA12" s="139">
        <v>6.08E-2</v>
      </c>
      <c r="CB12" s="139">
        <v>219.68</v>
      </c>
      <c r="CC12" s="139"/>
      <c r="CD12" s="139"/>
      <c r="CE12" s="125"/>
      <c r="CF12" s="289" t="s">
        <v>611</v>
      </c>
      <c r="CG12" s="49">
        <v>12831.59</v>
      </c>
      <c r="CH12" s="49">
        <v>128.9</v>
      </c>
      <c r="CI12" s="49">
        <f>CG12*1.18</f>
        <v>15141.2762</v>
      </c>
      <c r="CJ12" s="49">
        <f>CH12*1.18</f>
        <v>152.102</v>
      </c>
      <c r="CK12" s="49">
        <v>2240</v>
      </c>
      <c r="CL12" s="49">
        <v>90</v>
      </c>
      <c r="CM12" s="286"/>
      <c r="CN12" s="180"/>
      <c r="CO12" s="287"/>
      <c r="CP12" s="138"/>
      <c r="CQ12" s="139"/>
      <c r="CR12" s="139"/>
      <c r="CS12" s="139">
        <v>6.08E-2</v>
      </c>
      <c r="CT12" s="139">
        <v>226.19</v>
      </c>
      <c r="CU12" s="125"/>
      <c r="CV12" s="289" t="s">
        <v>611</v>
      </c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125"/>
      <c r="DV12" s="176"/>
      <c r="DW12" s="175"/>
      <c r="DX12" s="190"/>
      <c r="DY12" s="190"/>
      <c r="DZ12" s="190"/>
      <c r="EA12" s="190"/>
      <c r="EB12" s="190"/>
      <c r="EC12" s="190"/>
      <c r="ED12" s="204"/>
      <c r="EE12" s="204"/>
      <c r="EF12" s="204"/>
      <c r="EG12" s="204"/>
      <c r="EH12" s="205"/>
      <c r="EI12" s="205"/>
      <c r="EJ12" s="205"/>
      <c r="EK12" s="205"/>
      <c r="EL12" s="190"/>
      <c r="EM12" s="313"/>
      <c r="EN12" s="190"/>
      <c r="EO12" s="190"/>
      <c r="EP12" s="190"/>
      <c r="EQ12" s="190"/>
      <c r="ER12" s="190"/>
      <c r="ES12" s="190"/>
      <c r="ET12" s="204"/>
      <c r="EU12" s="204"/>
      <c r="EV12" s="353"/>
      <c r="EW12" s="204"/>
      <c r="EX12" s="205"/>
      <c r="EY12" s="205"/>
      <c r="EZ12" s="205"/>
      <c r="FA12" s="205"/>
      <c r="FB12" s="176"/>
      <c r="FC12" s="313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77"/>
      <c r="HX12" s="177"/>
      <c r="HY12" s="177"/>
      <c r="HZ12" s="177"/>
      <c r="IA12" s="177"/>
      <c r="IB12" s="177"/>
      <c r="IC12" s="177"/>
      <c r="ID12" s="177"/>
      <c r="IE12" s="177"/>
      <c r="IF12" s="177"/>
      <c r="IG12" s="177"/>
      <c r="IH12" s="177"/>
      <c r="II12" s="177"/>
      <c r="IJ12" s="177"/>
      <c r="IK12" s="177"/>
      <c r="IL12" s="177"/>
      <c r="IM12" s="177"/>
      <c r="IN12" s="177"/>
      <c r="IO12" s="177"/>
      <c r="IP12" s="177"/>
      <c r="IQ12" s="177"/>
      <c r="IR12" s="177"/>
      <c r="IS12" s="177"/>
      <c r="IT12" s="177"/>
      <c r="IU12" s="177"/>
      <c r="IV12" s="177"/>
      <c r="IW12" s="177"/>
      <c r="IX12" s="177"/>
      <c r="IY12" s="177"/>
      <c r="IZ12" s="177"/>
      <c r="JA12" s="177"/>
      <c r="JB12" s="177"/>
      <c r="JC12" s="177"/>
      <c r="JD12" s="177"/>
      <c r="JE12" s="177"/>
      <c r="JF12" s="177"/>
      <c r="JG12" s="177"/>
      <c r="JH12" s="177"/>
      <c r="JI12" s="177"/>
      <c r="JJ12" s="177"/>
      <c r="JK12" s="177"/>
      <c r="JL12" s="177"/>
      <c r="JM12" s="177"/>
      <c r="JN12" s="177"/>
      <c r="JO12" s="177"/>
      <c r="JP12" s="177"/>
      <c r="JQ12" s="177"/>
      <c r="JR12" s="177"/>
      <c r="JS12" s="177"/>
      <c r="JT12" s="177"/>
      <c r="JU12" s="177"/>
      <c r="JV12" s="177"/>
      <c r="JW12" s="177"/>
      <c r="JX12" s="177"/>
      <c r="JY12" s="177"/>
      <c r="JZ12" s="177"/>
      <c r="KA12" s="177"/>
      <c r="KB12" s="177"/>
      <c r="KC12" s="177"/>
      <c r="KD12" s="177"/>
      <c r="KE12" s="177"/>
      <c r="KF12" s="177"/>
      <c r="KG12" s="177"/>
      <c r="KH12" s="177"/>
      <c r="KI12" s="177"/>
      <c r="KJ12" s="177"/>
      <c r="KK12" s="177"/>
      <c r="KL12" s="177"/>
      <c r="KM12" s="177"/>
      <c r="KN12" s="177"/>
      <c r="KO12" s="177"/>
      <c r="KP12" s="177"/>
      <c r="KQ12" s="177"/>
      <c r="KR12" s="177"/>
      <c r="KS12" s="177"/>
      <c r="KT12" s="177"/>
      <c r="KU12" s="177"/>
      <c r="KV12" s="177"/>
      <c r="KW12" s="177"/>
      <c r="KX12" s="177"/>
      <c r="KY12" s="177"/>
      <c r="KZ12" s="177"/>
      <c r="LA12" s="177"/>
      <c r="LB12" s="177"/>
      <c r="LC12" s="177"/>
      <c r="LD12" s="177"/>
      <c r="LE12" s="177"/>
      <c r="LF12" s="177"/>
      <c r="LG12" s="177"/>
      <c r="LH12" s="177"/>
      <c r="LI12" s="177"/>
      <c r="LJ12" s="177"/>
      <c r="LK12" s="177"/>
      <c r="LL12" s="177"/>
      <c r="LM12" s="177"/>
      <c r="LN12" s="177"/>
      <c r="LO12" s="177"/>
      <c r="LP12" s="177"/>
      <c r="LQ12" s="177"/>
      <c r="LR12" s="177"/>
      <c r="LS12" s="177"/>
      <c r="LT12" s="177"/>
      <c r="LU12" s="177"/>
      <c r="LV12" s="177"/>
      <c r="LW12" s="177"/>
      <c r="LX12" s="177"/>
      <c r="LY12" s="177"/>
      <c r="LZ12" s="177"/>
      <c r="MA12" s="177"/>
      <c r="MB12" s="177"/>
      <c r="MC12" s="177"/>
      <c r="MD12" s="177"/>
      <c r="ME12" s="177"/>
      <c r="MF12" s="177"/>
      <c r="MG12" s="177"/>
      <c r="MH12" s="177"/>
      <c r="MI12" s="177"/>
      <c r="MJ12" s="177"/>
      <c r="MK12" s="177"/>
      <c r="ML12" s="177"/>
      <c r="MM12" s="177"/>
      <c r="MN12" s="177"/>
      <c r="MO12" s="177"/>
      <c r="MP12" s="177"/>
      <c r="MQ12" s="177"/>
      <c r="MR12" s="177"/>
      <c r="MS12" s="177"/>
      <c r="MT12" s="177"/>
      <c r="MU12" s="177"/>
      <c r="MV12" s="177"/>
      <c r="MW12" s="177"/>
      <c r="MX12" s="177"/>
      <c r="MY12" s="177"/>
      <c r="MZ12" s="177"/>
      <c r="NA12" s="177"/>
      <c r="NB12" s="177"/>
      <c r="NC12" s="177"/>
      <c r="ND12" s="177"/>
      <c r="NE12" s="177"/>
      <c r="NF12" s="177"/>
      <c r="NG12" s="177"/>
      <c r="NH12" s="177"/>
      <c r="NI12" s="177"/>
      <c r="NJ12" s="177"/>
      <c r="NK12" s="177"/>
      <c r="NL12" s="177"/>
      <c r="NM12" s="177"/>
      <c r="NN12" s="177"/>
      <c r="NO12" s="177"/>
      <c r="NP12" s="177"/>
      <c r="NQ12" s="177"/>
      <c r="NR12" s="177"/>
      <c r="NS12" s="177"/>
      <c r="NT12" s="177"/>
      <c r="NU12" s="177"/>
      <c r="NV12" s="177"/>
    </row>
    <row r="13" spans="1:387" s="100" customFormat="1" ht="26.25">
      <c r="A13" s="280" t="s">
        <v>18</v>
      </c>
      <c r="B13" s="346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347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2"/>
      <c r="CG13" s="281"/>
      <c r="CH13" s="281"/>
      <c r="CI13" s="281"/>
      <c r="CJ13" s="281"/>
      <c r="CK13" s="281"/>
      <c r="CL13" s="281"/>
      <c r="CM13" s="282"/>
      <c r="CN13" s="282"/>
      <c r="CO13" s="282"/>
      <c r="CP13" s="282"/>
      <c r="CQ13" s="282"/>
      <c r="CR13" s="282"/>
      <c r="CS13" s="282"/>
      <c r="CT13" s="282"/>
      <c r="CU13" s="281"/>
      <c r="CV13" s="282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  <c r="ET13" s="281"/>
      <c r="EU13" s="281"/>
      <c r="EV13" s="281"/>
      <c r="EW13" s="354"/>
      <c r="EX13" s="354"/>
      <c r="EY13" s="354"/>
      <c r="EZ13" s="354"/>
      <c r="FA13" s="354"/>
      <c r="FB13" s="354"/>
      <c r="FC13" s="355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</row>
    <row r="14" spans="1:387" ht="18.75">
      <c r="A14" s="101" t="s">
        <v>31</v>
      </c>
      <c r="B14" s="348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202"/>
      <c r="AB14" s="202"/>
      <c r="AC14" s="192"/>
      <c r="AD14" s="192"/>
      <c r="AE14" s="192"/>
      <c r="AF14" s="192"/>
      <c r="AG14" s="198"/>
      <c r="AH14" s="198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96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16"/>
      <c r="BJ14" s="16"/>
      <c r="BK14" s="16"/>
      <c r="BL14" s="16"/>
      <c r="BM14" s="16"/>
      <c r="BN14" s="36"/>
      <c r="BO14" s="36"/>
      <c r="BP14" s="103"/>
      <c r="BQ14" s="12"/>
      <c r="BR14" s="12"/>
      <c r="BS14" s="12"/>
      <c r="BT14" s="12"/>
      <c r="BU14" s="12"/>
      <c r="BV14" s="12"/>
      <c r="BW14" s="104"/>
      <c r="BX14" s="104"/>
      <c r="BY14" s="104"/>
      <c r="BZ14" s="104"/>
      <c r="CA14" s="105"/>
      <c r="CB14" s="105"/>
      <c r="CC14" s="105"/>
      <c r="CD14" s="105"/>
      <c r="CE14" s="12"/>
      <c r="CF14" s="349"/>
      <c r="CG14" s="12"/>
      <c r="CH14" s="12"/>
      <c r="CI14" s="12"/>
      <c r="CJ14" s="12"/>
      <c r="CK14" s="12"/>
      <c r="CL14" s="12"/>
      <c r="CM14" s="204"/>
      <c r="CN14" s="204"/>
      <c r="CO14" s="204"/>
      <c r="CP14" s="204"/>
      <c r="CQ14" s="205"/>
      <c r="CR14" s="205"/>
      <c r="CS14" s="205"/>
      <c r="CT14" s="205"/>
      <c r="CU14" s="12"/>
      <c r="CV14" s="313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36"/>
      <c r="DV14" s="12"/>
      <c r="DW14" s="103"/>
      <c r="DX14" s="12"/>
      <c r="DY14" s="12"/>
      <c r="DZ14" s="12"/>
      <c r="EA14" s="12"/>
      <c r="EB14" s="12"/>
      <c r="EC14" s="12"/>
      <c r="ED14" s="104"/>
      <c r="EE14" s="104"/>
      <c r="EF14" s="104"/>
      <c r="EG14" s="104"/>
      <c r="EH14" s="105"/>
      <c r="EI14" s="105"/>
      <c r="EJ14" s="105"/>
      <c r="EK14" s="105"/>
      <c r="EL14" s="12"/>
      <c r="EM14" s="284"/>
      <c r="EN14" s="12"/>
      <c r="EO14" s="12"/>
      <c r="EP14" s="12"/>
      <c r="EQ14" s="12"/>
      <c r="ER14" s="12"/>
      <c r="ES14" s="12"/>
      <c r="ET14" s="104"/>
      <c r="EU14" s="104"/>
      <c r="EV14" s="350"/>
      <c r="EW14" s="104"/>
      <c r="EX14" s="105"/>
      <c r="EY14" s="105"/>
      <c r="EZ14" s="105"/>
      <c r="FA14" s="105"/>
      <c r="FB14" s="19"/>
      <c r="FC14" s="316"/>
    </row>
    <row r="15" spans="1:387" s="2" customFormat="1">
      <c r="A15" s="536" t="s">
        <v>9</v>
      </c>
      <c r="B15" s="356" t="s">
        <v>212</v>
      </c>
      <c r="C15" s="142">
        <v>1274.76</v>
      </c>
      <c r="D15" s="142">
        <v>1373.61</v>
      </c>
      <c r="E15" s="142">
        <v>1342.27</v>
      </c>
      <c r="F15" s="142">
        <v>1389.71</v>
      </c>
      <c r="G15" s="142"/>
      <c r="H15" s="142"/>
      <c r="I15" s="142"/>
      <c r="J15" s="142"/>
      <c r="K15" s="142"/>
      <c r="L15" s="142"/>
      <c r="M15" s="49"/>
      <c r="N15" s="49"/>
      <c r="O15" s="142">
        <f>C15*1.18</f>
        <v>1504.2167999999999</v>
      </c>
      <c r="P15" s="142">
        <f t="shared" ref="P15:R16" si="0">D15*1.18</f>
        <v>1620.8597999999997</v>
      </c>
      <c r="Q15" s="142">
        <f t="shared" si="0"/>
        <v>1583.8786</v>
      </c>
      <c r="R15" s="142">
        <f t="shared" si="0"/>
        <v>1639.8578</v>
      </c>
      <c r="S15" s="142"/>
      <c r="T15" s="142"/>
      <c r="U15" s="142"/>
      <c r="V15" s="142"/>
      <c r="W15" s="142"/>
      <c r="X15" s="142"/>
      <c r="Y15" s="49"/>
      <c r="Z15" s="49"/>
      <c r="AA15" s="134"/>
      <c r="AB15" s="134" t="s">
        <v>612</v>
      </c>
      <c r="AC15" s="49">
        <v>1125</v>
      </c>
      <c r="AD15" s="49">
        <v>1210</v>
      </c>
      <c r="AE15" s="49">
        <v>100</v>
      </c>
      <c r="AF15" s="49">
        <v>110</v>
      </c>
      <c r="AG15" s="125"/>
      <c r="AH15" s="125" t="str">
        <f>AB15</f>
        <v>23.11.2017 № 665</v>
      </c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111"/>
      <c r="AV15" s="27">
        <v>2</v>
      </c>
      <c r="AW15" s="27">
        <v>2.08</v>
      </c>
      <c r="AX15" s="27">
        <v>2.08</v>
      </c>
      <c r="AY15" s="27">
        <v>2.16</v>
      </c>
      <c r="AZ15" s="27"/>
      <c r="BA15" s="27"/>
      <c r="BB15" s="49">
        <f>AV15*1.18</f>
        <v>2.36</v>
      </c>
      <c r="BC15" s="49">
        <f t="shared" ref="BC15:BE15" si="1">AW15*1.18</f>
        <v>2.4544000000000001</v>
      </c>
      <c r="BD15" s="49">
        <f t="shared" si="1"/>
        <v>2.4544000000000001</v>
      </c>
      <c r="BE15" s="49">
        <f t="shared" si="1"/>
        <v>2.5488</v>
      </c>
      <c r="BF15" s="49"/>
      <c r="BG15" s="49"/>
      <c r="BH15" s="27"/>
      <c r="BI15" s="27"/>
      <c r="BJ15" s="27"/>
      <c r="BK15" s="27"/>
      <c r="BL15" s="27"/>
      <c r="BM15" s="27"/>
      <c r="BN15" s="110"/>
      <c r="BO15" s="36" t="s">
        <v>612</v>
      </c>
      <c r="BP15" s="103"/>
      <c r="BQ15" s="27">
        <v>1274.76</v>
      </c>
      <c r="BR15" s="27">
        <v>2</v>
      </c>
      <c r="BS15" s="49">
        <f>BQ15*1.18</f>
        <v>1504.2167999999999</v>
      </c>
      <c r="BT15" s="49">
        <f>BR15*1.18</f>
        <v>2.36</v>
      </c>
      <c r="BU15" s="27">
        <v>100</v>
      </c>
      <c r="BV15" s="27">
        <v>2.36</v>
      </c>
      <c r="BW15" s="115"/>
      <c r="BX15" s="115"/>
      <c r="BY15" s="115"/>
      <c r="BZ15" s="115"/>
      <c r="CA15" s="288">
        <v>6.59E-2</v>
      </c>
      <c r="CB15" s="181">
        <v>8.9499999999999993</v>
      </c>
      <c r="CC15" s="119"/>
      <c r="CD15" s="121"/>
      <c r="CE15" s="289"/>
      <c r="CF15" s="289" t="s">
        <v>612</v>
      </c>
      <c r="CG15" s="27">
        <v>1373.61</v>
      </c>
      <c r="CH15" s="27">
        <v>2.08</v>
      </c>
      <c r="CI15" s="49">
        <f>CG15*1.18</f>
        <v>1620.8597999999997</v>
      </c>
      <c r="CJ15" s="49">
        <f>CH15*1.18</f>
        <v>2.4544000000000001</v>
      </c>
      <c r="CK15" s="27">
        <v>110</v>
      </c>
      <c r="CL15" s="27">
        <v>2.4500000000000002</v>
      </c>
      <c r="CM15" s="138"/>
      <c r="CN15" s="138"/>
      <c r="CO15" s="138"/>
      <c r="CP15" s="138"/>
      <c r="CQ15" s="288">
        <v>6.59E-2</v>
      </c>
      <c r="CR15" s="317">
        <v>9.6999999999999993</v>
      </c>
      <c r="CS15" s="139"/>
      <c r="CT15" s="139"/>
      <c r="CU15" s="289"/>
      <c r="CV15" s="289" t="s">
        <v>612</v>
      </c>
      <c r="CW15" s="27"/>
      <c r="CX15" s="27"/>
      <c r="CY15" s="27"/>
      <c r="CZ15" s="27"/>
      <c r="DA15" s="27"/>
      <c r="DB15" s="27"/>
      <c r="DC15" s="27"/>
      <c r="DD15" s="27"/>
      <c r="DE15" s="49"/>
      <c r="DF15" s="49"/>
      <c r="DG15" s="49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176"/>
      <c r="DV15" s="12"/>
      <c r="DW15" s="103"/>
      <c r="DX15" s="12"/>
      <c r="DY15" s="12"/>
      <c r="DZ15" s="12"/>
      <c r="EA15" s="12"/>
      <c r="EB15" s="12"/>
      <c r="EC15" s="12"/>
      <c r="ED15" s="104"/>
      <c r="EE15" s="104"/>
      <c r="EF15" s="104"/>
      <c r="EG15" s="104"/>
      <c r="EH15" s="105"/>
      <c r="EI15" s="105"/>
      <c r="EJ15" s="105"/>
      <c r="EK15" s="105"/>
      <c r="EL15" s="12"/>
      <c r="EM15" s="284"/>
      <c r="EN15" s="12"/>
      <c r="EO15" s="12"/>
      <c r="EP15" s="12"/>
      <c r="EQ15" s="12"/>
      <c r="ER15" s="12"/>
      <c r="ES15" s="12"/>
      <c r="ET15" s="104"/>
      <c r="EU15" s="104"/>
      <c r="EV15" s="350"/>
      <c r="EW15" s="104"/>
      <c r="EX15" s="105"/>
      <c r="EY15" s="105"/>
      <c r="EZ15" s="105"/>
      <c r="FA15" s="105"/>
      <c r="FB15" s="36"/>
      <c r="FC15" s="31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</row>
    <row r="16" spans="1:387" s="2" customFormat="1">
      <c r="A16" s="536"/>
      <c r="B16" s="356" t="s">
        <v>497</v>
      </c>
      <c r="C16" s="142">
        <v>772.33</v>
      </c>
      <c r="D16" s="142">
        <v>831.01</v>
      </c>
      <c r="E16" s="142">
        <v>809.26</v>
      </c>
      <c r="F16" s="142">
        <v>840.77</v>
      </c>
      <c r="G16" s="142"/>
      <c r="H16" s="142"/>
      <c r="I16" s="142"/>
      <c r="J16" s="142"/>
      <c r="K16" s="142"/>
      <c r="L16" s="142"/>
      <c r="M16" s="49"/>
      <c r="N16" s="49"/>
      <c r="O16" s="142">
        <f>C16*1.18</f>
        <v>911.34939999999995</v>
      </c>
      <c r="P16" s="142">
        <f t="shared" si="0"/>
        <v>980.59179999999992</v>
      </c>
      <c r="Q16" s="142">
        <f t="shared" si="0"/>
        <v>954.92679999999996</v>
      </c>
      <c r="R16" s="142">
        <f t="shared" si="0"/>
        <v>992.10859999999991</v>
      </c>
      <c r="S16" s="142"/>
      <c r="T16" s="142"/>
      <c r="U16" s="142"/>
      <c r="V16" s="142"/>
      <c r="W16" s="142"/>
      <c r="X16" s="142"/>
      <c r="Y16" s="49"/>
      <c r="Z16" s="49"/>
      <c r="AA16" s="134"/>
      <c r="AB16" s="134" t="s">
        <v>612</v>
      </c>
      <c r="AC16" s="49"/>
      <c r="AD16" s="49"/>
      <c r="AE16" s="49"/>
      <c r="AF16" s="49"/>
      <c r="AG16" s="125"/>
      <c r="AH16" s="125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111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16"/>
      <c r="BJ16" s="16"/>
      <c r="BK16" s="16"/>
      <c r="BL16" s="16"/>
      <c r="BM16" s="16"/>
      <c r="BN16" s="110"/>
      <c r="BO16" s="36"/>
      <c r="BP16" s="103"/>
      <c r="BQ16" s="27"/>
      <c r="BR16" s="27"/>
      <c r="BS16" s="27"/>
      <c r="BT16" s="27"/>
      <c r="BU16" s="27"/>
      <c r="BV16" s="27"/>
      <c r="BW16" s="115"/>
      <c r="BX16" s="115"/>
      <c r="BY16" s="115"/>
      <c r="BZ16" s="115"/>
      <c r="CA16" s="119"/>
      <c r="CB16" s="120"/>
      <c r="CC16" s="119"/>
      <c r="CD16" s="121"/>
      <c r="CE16" s="110"/>
      <c r="CF16" s="289"/>
      <c r="CG16" s="27"/>
      <c r="CH16" s="27"/>
      <c r="CI16" s="27"/>
      <c r="CJ16" s="27"/>
      <c r="CK16" s="27"/>
      <c r="CL16" s="27"/>
      <c r="CM16" s="138"/>
      <c r="CN16" s="138"/>
      <c r="CO16" s="138"/>
      <c r="CP16" s="138"/>
      <c r="CQ16" s="288"/>
      <c r="CR16" s="181"/>
      <c r="CS16" s="139"/>
      <c r="CT16" s="139"/>
      <c r="CU16" s="110"/>
      <c r="CV16" s="289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110"/>
      <c r="DV16" s="12"/>
      <c r="DW16" s="103"/>
      <c r="DX16" s="12"/>
      <c r="DY16" s="12"/>
      <c r="DZ16" s="12"/>
      <c r="EA16" s="12"/>
      <c r="EB16" s="12"/>
      <c r="EC16" s="12"/>
      <c r="ED16" s="104"/>
      <c r="EE16" s="104"/>
      <c r="EF16" s="104"/>
      <c r="EG16" s="104"/>
      <c r="EH16" s="105"/>
      <c r="EI16" s="105"/>
      <c r="EJ16" s="105"/>
      <c r="EK16" s="105"/>
      <c r="EL16" s="12"/>
      <c r="EM16" s="284"/>
      <c r="EN16" s="12"/>
      <c r="EO16" s="12"/>
      <c r="EP16" s="12"/>
      <c r="EQ16" s="12"/>
      <c r="ER16" s="12"/>
      <c r="ES16" s="12"/>
      <c r="ET16" s="104"/>
      <c r="EU16" s="104"/>
      <c r="EV16" s="350"/>
      <c r="EW16" s="104"/>
      <c r="EX16" s="105"/>
      <c r="EY16" s="105"/>
      <c r="EZ16" s="105"/>
      <c r="FA16" s="105"/>
      <c r="FB16" s="36"/>
      <c r="FC16" s="31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</row>
    <row r="17" spans="1:386" s="2" customFormat="1" ht="18.75">
      <c r="A17" s="357" t="s">
        <v>32</v>
      </c>
      <c r="B17" s="3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134"/>
      <c r="AB17" s="134"/>
      <c r="AC17" s="49"/>
      <c r="AD17" s="49"/>
      <c r="AE17" s="49"/>
      <c r="AF17" s="49"/>
      <c r="AG17" s="125"/>
      <c r="AH17" s="125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111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16"/>
      <c r="BJ17" s="16"/>
      <c r="BK17" s="16"/>
      <c r="BL17" s="16"/>
      <c r="BM17" s="16"/>
      <c r="BN17" s="110"/>
      <c r="BO17" s="36"/>
      <c r="BP17" s="103"/>
      <c r="BQ17" s="12"/>
      <c r="BR17" s="12"/>
      <c r="BS17" s="12"/>
      <c r="BT17" s="12"/>
      <c r="BU17" s="12"/>
      <c r="BV17" s="12"/>
      <c r="BW17" s="104"/>
      <c r="BX17" s="104"/>
      <c r="BY17" s="104"/>
      <c r="BZ17" s="104"/>
      <c r="CA17" s="123"/>
      <c r="CB17" s="121"/>
      <c r="CC17" s="123"/>
      <c r="CD17" s="121"/>
      <c r="CE17" s="110"/>
      <c r="CF17" s="289"/>
      <c r="CG17" s="12"/>
      <c r="CH17" s="12"/>
      <c r="CI17" s="12"/>
      <c r="CJ17" s="12"/>
      <c r="CK17" s="12"/>
      <c r="CL17" s="12"/>
      <c r="CM17" s="204"/>
      <c r="CN17" s="204"/>
      <c r="CO17" s="204"/>
      <c r="CP17" s="204"/>
      <c r="CQ17" s="290"/>
      <c r="CR17" s="205"/>
      <c r="CS17" s="205"/>
      <c r="CT17" s="205"/>
      <c r="CU17" s="110"/>
      <c r="CV17" s="289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10"/>
      <c r="DV17" s="12"/>
      <c r="DW17" s="103"/>
      <c r="DX17" s="12"/>
      <c r="DY17" s="12"/>
      <c r="DZ17" s="12"/>
      <c r="EA17" s="12"/>
      <c r="EB17" s="12"/>
      <c r="EC17" s="12"/>
      <c r="ED17" s="104"/>
      <c r="EE17" s="104"/>
      <c r="EF17" s="104"/>
      <c r="EG17" s="104"/>
      <c r="EH17" s="105"/>
      <c r="EI17" s="105"/>
      <c r="EJ17" s="105"/>
      <c r="EK17" s="105"/>
      <c r="EL17" s="12"/>
      <c r="EM17" s="284"/>
      <c r="EN17" s="12"/>
      <c r="EO17" s="12"/>
      <c r="EP17" s="12"/>
      <c r="EQ17" s="12"/>
      <c r="ER17" s="12"/>
      <c r="ES17" s="12"/>
      <c r="ET17" s="104"/>
      <c r="EU17" s="104"/>
      <c r="EV17" s="104"/>
      <c r="EW17" s="104"/>
      <c r="EX17" s="105"/>
      <c r="EY17" s="105"/>
      <c r="EZ17" s="105"/>
      <c r="FA17" s="105"/>
      <c r="FB17" s="36"/>
      <c r="FC17" s="31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</row>
    <row r="18" spans="1:386" s="2" customFormat="1">
      <c r="A18" s="540" t="s">
        <v>9</v>
      </c>
      <c r="B18" s="348" t="s">
        <v>212</v>
      </c>
      <c r="C18" s="49">
        <f>C15</f>
        <v>1274.76</v>
      </c>
      <c r="D18" s="49">
        <f t="shared" ref="D18:F19" si="2">D15</f>
        <v>1373.61</v>
      </c>
      <c r="E18" s="49">
        <f t="shared" si="2"/>
        <v>1342.27</v>
      </c>
      <c r="F18" s="49">
        <f t="shared" si="2"/>
        <v>1389.71</v>
      </c>
      <c r="G18" s="49"/>
      <c r="H18" s="49"/>
      <c r="I18" s="49"/>
      <c r="J18" s="49"/>
      <c r="K18" s="49"/>
      <c r="L18" s="49"/>
      <c r="M18" s="49"/>
      <c r="N18" s="49"/>
      <c r="O18" s="49">
        <f>O15</f>
        <v>1504.2167999999999</v>
      </c>
      <c r="P18" s="49">
        <f t="shared" ref="P18:R19" si="3">P15</f>
        <v>1620.8597999999997</v>
      </c>
      <c r="Q18" s="49">
        <f t="shared" si="3"/>
        <v>1583.8786</v>
      </c>
      <c r="R18" s="49">
        <f t="shared" si="3"/>
        <v>1639.8578</v>
      </c>
      <c r="S18" s="49"/>
      <c r="T18" s="49"/>
      <c r="U18" s="49"/>
      <c r="V18" s="49"/>
      <c r="W18" s="49"/>
      <c r="X18" s="49"/>
      <c r="Y18" s="49"/>
      <c r="Z18" s="49"/>
      <c r="AA18" s="134"/>
      <c r="AB18" s="134" t="str">
        <f>AB15</f>
        <v>23.11.2017 № 665</v>
      </c>
      <c r="AC18" s="49">
        <f>AC15</f>
        <v>1125</v>
      </c>
      <c r="AD18" s="49">
        <f t="shared" ref="AD18:AF18" si="4">AD15</f>
        <v>1210</v>
      </c>
      <c r="AE18" s="49">
        <f t="shared" si="4"/>
        <v>100</v>
      </c>
      <c r="AF18" s="49">
        <f t="shared" si="4"/>
        <v>110</v>
      </c>
      <c r="AG18" s="125"/>
      <c r="AH18" s="125" t="str">
        <f>AB18</f>
        <v>23.11.2017 № 665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111"/>
      <c r="AV18" s="27">
        <f>AV15</f>
        <v>2</v>
      </c>
      <c r="AW18" s="27">
        <f t="shared" ref="AW18:BE18" si="5">AW15</f>
        <v>2.08</v>
      </c>
      <c r="AX18" s="27">
        <f t="shared" si="5"/>
        <v>2.08</v>
      </c>
      <c r="AY18" s="27">
        <f t="shared" si="5"/>
        <v>2.16</v>
      </c>
      <c r="AZ18" s="27"/>
      <c r="BA18" s="27"/>
      <c r="BB18" s="27">
        <f t="shared" si="5"/>
        <v>2.36</v>
      </c>
      <c r="BC18" s="27">
        <f t="shared" si="5"/>
        <v>2.4544000000000001</v>
      </c>
      <c r="BD18" s="27">
        <f t="shared" si="5"/>
        <v>2.4544000000000001</v>
      </c>
      <c r="BE18" s="27">
        <f t="shared" si="5"/>
        <v>2.5488</v>
      </c>
      <c r="BF18" s="27"/>
      <c r="BG18" s="27"/>
      <c r="BH18" s="27"/>
      <c r="BI18" s="27"/>
      <c r="BJ18" s="27"/>
      <c r="BK18" s="27"/>
      <c r="BL18" s="27"/>
      <c r="BM18" s="27"/>
      <c r="BN18" s="110"/>
      <c r="BO18" s="36" t="str">
        <f>BO15</f>
        <v>23.11.2017 № 665</v>
      </c>
      <c r="BP18" s="103"/>
      <c r="BQ18" s="27">
        <f>BQ15</f>
        <v>1274.76</v>
      </c>
      <c r="BR18" s="27">
        <f t="shared" ref="BR18:BV18" si="6">BR15</f>
        <v>2</v>
      </c>
      <c r="BS18" s="27">
        <f t="shared" si="6"/>
        <v>1504.2167999999999</v>
      </c>
      <c r="BT18" s="27">
        <f t="shared" si="6"/>
        <v>2.36</v>
      </c>
      <c r="BU18" s="27">
        <f t="shared" si="6"/>
        <v>100</v>
      </c>
      <c r="BV18" s="27">
        <f t="shared" si="6"/>
        <v>2.36</v>
      </c>
      <c r="BW18" s="115"/>
      <c r="BX18" s="115"/>
      <c r="BY18" s="115"/>
      <c r="BZ18" s="115"/>
      <c r="CA18" s="288">
        <f>CA15</f>
        <v>6.59E-2</v>
      </c>
      <c r="CB18" s="317">
        <f t="shared" ref="CB18:CF18" si="7">CB15</f>
        <v>8.9499999999999993</v>
      </c>
      <c r="CC18" s="288"/>
      <c r="CD18" s="288"/>
      <c r="CE18" s="358"/>
      <c r="CF18" s="358" t="str">
        <f t="shared" si="7"/>
        <v>23.11.2017 № 665</v>
      </c>
      <c r="CG18" s="27">
        <f>CG15</f>
        <v>1373.61</v>
      </c>
      <c r="CH18" s="27">
        <f t="shared" ref="CH18:CL18" si="8">CH15</f>
        <v>2.08</v>
      </c>
      <c r="CI18" s="27">
        <f t="shared" si="8"/>
        <v>1620.8597999999997</v>
      </c>
      <c r="CJ18" s="27">
        <f t="shared" si="8"/>
        <v>2.4544000000000001</v>
      </c>
      <c r="CK18" s="27">
        <f t="shared" si="8"/>
        <v>110</v>
      </c>
      <c r="CL18" s="27">
        <f t="shared" si="8"/>
        <v>2.4500000000000002</v>
      </c>
      <c r="CM18" s="138"/>
      <c r="CN18" s="138"/>
      <c r="CO18" s="138"/>
      <c r="CP18" s="138"/>
      <c r="CQ18" s="288">
        <f>CQ15</f>
        <v>6.59E-2</v>
      </c>
      <c r="CR18" s="317">
        <f>CR15</f>
        <v>9.6999999999999993</v>
      </c>
      <c r="CS18" s="139"/>
      <c r="CT18" s="139"/>
      <c r="CU18" s="110"/>
      <c r="CV18" s="289" t="str">
        <f>CV15</f>
        <v>23.11.2017 № 665</v>
      </c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12"/>
      <c r="DW18" s="103"/>
      <c r="DX18" s="12"/>
      <c r="DY18" s="12"/>
      <c r="DZ18" s="12"/>
      <c r="EA18" s="12"/>
      <c r="EB18" s="12"/>
      <c r="EC18" s="12"/>
      <c r="ED18" s="104"/>
      <c r="EE18" s="104"/>
      <c r="EF18" s="104"/>
      <c r="EG18" s="104"/>
      <c r="EH18" s="105"/>
      <c r="EI18" s="105"/>
      <c r="EJ18" s="105"/>
      <c r="EK18" s="105"/>
      <c r="EL18" s="12"/>
      <c r="EM18" s="284"/>
      <c r="EN18" s="12"/>
      <c r="EO18" s="12"/>
      <c r="EP18" s="12"/>
      <c r="EQ18" s="12"/>
      <c r="ER18" s="12"/>
      <c r="ES18" s="12"/>
      <c r="ET18" s="104"/>
      <c r="EU18" s="104"/>
      <c r="EV18" s="104"/>
      <c r="EW18" s="104"/>
      <c r="EX18" s="105"/>
      <c r="EY18" s="105"/>
      <c r="EZ18" s="105"/>
      <c r="FA18" s="105"/>
      <c r="FB18" s="36"/>
      <c r="FC18" s="31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</row>
    <row r="19" spans="1:386" s="2" customFormat="1">
      <c r="A19" s="540"/>
      <c r="B19" s="356" t="s">
        <v>497</v>
      </c>
      <c r="C19" s="49">
        <f>C16</f>
        <v>772.33</v>
      </c>
      <c r="D19" s="49">
        <f t="shared" si="2"/>
        <v>831.01</v>
      </c>
      <c r="E19" s="49">
        <f t="shared" si="2"/>
        <v>809.26</v>
      </c>
      <c r="F19" s="49">
        <f t="shared" si="2"/>
        <v>840.77</v>
      </c>
      <c r="G19" s="49"/>
      <c r="H19" s="49"/>
      <c r="I19" s="49"/>
      <c r="J19" s="49"/>
      <c r="K19" s="49"/>
      <c r="L19" s="49"/>
      <c r="M19" s="49"/>
      <c r="N19" s="49"/>
      <c r="O19" s="49">
        <f>O16</f>
        <v>911.34939999999995</v>
      </c>
      <c r="P19" s="49">
        <f t="shared" si="3"/>
        <v>980.59179999999992</v>
      </c>
      <c r="Q19" s="49">
        <f t="shared" si="3"/>
        <v>954.92679999999996</v>
      </c>
      <c r="R19" s="49">
        <f t="shared" si="3"/>
        <v>992.10859999999991</v>
      </c>
      <c r="S19" s="49"/>
      <c r="T19" s="49"/>
      <c r="U19" s="49"/>
      <c r="V19" s="49"/>
      <c r="W19" s="49"/>
      <c r="X19" s="49"/>
      <c r="Y19" s="49"/>
      <c r="Z19" s="49"/>
      <c r="AA19" s="134"/>
      <c r="AB19" s="134" t="s">
        <v>612</v>
      </c>
      <c r="AC19" s="49"/>
      <c r="AD19" s="49"/>
      <c r="AE19" s="49"/>
      <c r="AF19" s="49"/>
      <c r="AG19" s="125"/>
      <c r="AH19" s="125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111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16"/>
      <c r="BK19" s="16"/>
      <c r="BL19" s="16"/>
      <c r="BM19" s="16"/>
      <c r="BN19" s="110"/>
      <c r="BO19" s="36"/>
      <c r="BP19" s="103"/>
      <c r="BQ19" s="27"/>
      <c r="BR19" s="27"/>
      <c r="BS19" s="27"/>
      <c r="BT19" s="27"/>
      <c r="BU19" s="27"/>
      <c r="BV19" s="27"/>
      <c r="BW19" s="115"/>
      <c r="BX19" s="115"/>
      <c r="BY19" s="115"/>
      <c r="BZ19" s="115"/>
      <c r="CA19" s="119"/>
      <c r="CB19" s="120"/>
      <c r="CC19" s="123"/>
      <c r="CD19" s="121"/>
      <c r="CE19" s="110"/>
      <c r="CF19" s="289"/>
      <c r="CG19" s="27"/>
      <c r="CH19" s="27"/>
      <c r="CI19" s="27"/>
      <c r="CJ19" s="27"/>
      <c r="CK19" s="27"/>
      <c r="CL19" s="27"/>
      <c r="CM19" s="138"/>
      <c r="CN19" s="138"/>
      <c r="CO19" s="138"/>
      <c r="CP19" s="138"/>
      <c r="CQ19" s="288"/>
      <c r="CR19" s="181"/>
      <c r="CS19" s="139"/>
      <c r="CT19" s="139"/>
      <c r="CU19" s="110"/>
      <c r="CV19" s="289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10"/>
      <c r="DV19" s="12"/>
      <c r="DW19" s="103"/>
      <c r="DX19" s="12"/>
      <c r="DY19" s="12"/>
      <c r="DZ19" s="12"/>
      <c r="EA19" s="12"/>
      <c r="EB19" s="12"/>
      <c r="EC19" s="12"/>
      <c r="ED19" s="104"/>
      <c r="EE19" s="104"/>
      <c r="EF19" s="104"/>
      <c r="EG19" s="104"/>
      <c r="EH19" s="105"/>
      <c r="EI19" s="105"/>
      <c r="EJ19" s="105"/>
      <c r="EK19" s="105"/>
      <c r="EL19" s="12"/>
      <c r="EM19" s="284"/>
      <c r="EN19" s="12"/>
      <c r="EO19" s="12"/>
      <c r="EP19" s="12"/>
      <c r="EQ19" s="12"/>
      <c r="ER19" s="12"/>
      <c r="ES19" s="12"/>
      <c r="ET19" s="104"/>
      <c r="EU19" s="104"/>
      <c r="EV19" s="104"/>
      <c r="EW19" s="104"/>
      <c r="EX19" s="105"/>
      <c r="EY19" s="105"/>
      <c r="EZ19" s="105"/>
      <c r="FA19" s="105"/>
      <c r="FB19" s="36"/>
      <c r="FC19" s="31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</row>
    <row r="20" spans="1:386" s="100" customFormat="1" ht="26.25">
      <c r="A20" s="280" t="s">
        <v>11</v>
      </c>
      <c r="B20" s="346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347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2"/>
      <c r="CG20" s="281"/>
      <c r="CH20" s="281"/>
      <c r="CI20" s="281"/>
      <c r="CJ20" s="281"/>
      <c r="CK20" s="281"/>
      <c r="CL20" s="281"/>
      <c r="CM20" s="282"/>
      <c r="CN20" s="282"/>
      <c r="CO20" s="282"/>
      <c r="CP20" s="282"/>
      <c r="CQ20" s="282"/>
      <c r="CR20" s="282"/>
      <c r="CS20" s="282"/>
      <c r="CT20" s="282"/>
      <c r="CU20" s="281"/>
      <c r="CV20" s="282"/>
      <c r="CW20" s="281"/>
      <c r="CX20" s="281"/>
      <c r="CY20" s="281"/>
      <c r="CZ20" s="281"/>
      <c r="DA20" s="281"/>
      <c r="DB20" s="281"/>
      <c r="DC20" s="281"/>
      <c r="DD20" s="281"/>
      <c r="DE20" s="281"/>
      <c r="DF20" s="281"/>
      <c r="DG20" s="281"/>
      <c r="DH20" s="281"/>
      <c r="DI20" s="281"/>
      <c r="DJ20" s="281"/>
      <c r="DK20" s="281"/>
      <c r="DL20" s="281"/>
      <c r="DM20" s="281"/>
      <c r="DN20" s="281"/>
      <c r="DO20" s="281"/>
      <c r="DP20" s="281"/>
      <c r="DQ20" s="281"/>
      <c r="DR20" s="281"/>
      <c r="DS20" s="281"/>
      <c r="DT20" s="281"/>
      <c r="DU20" s="281"/>
      <c r="DV20" s="281"/>
      <c r="DW20" s="281"/>
      <c r="DX20" s="281"/>
      <c r="DY20" s="281"/>
      <c r="DZ20" s="281"/>
      <c r="EA20" s="281"/>
      <c r="EB20" s="281"/>
      <c r="EC20" s="281"/>
      <c r="ED20" s="281"/>
      <c r="EE20" s="281"/>
      <c r="EF20" s="281"/>
      <c r="EG20" s="281"/>
      <c r="EH20" s="281"/>
      <c r="EI20" s="281"/>
      <c r="EJ20" s="281"/>
      <c r="EK20" s="281"/>
      <c r="EL20" s="281"/>
      <c r="EM20" s="281"/>
      <c r="EN20" s="281"/>
      <c r="EO20" s="281"/>
      <c r="EP20" s="281"/>
      <c r="EQ20" s="281"/>
      <c r="ER20" s="281"/>
      <c r="ES20" s="281"/>
      <c r="ET20" s="281"/>
      <c r="EU20" s="281"/>
      <c r="EV20" s="281"/>
      <c r="EW20" s="354"/>
      <c r="EX20" s="354"/>
      <c r="EY20" s="354"/>
      <c r="EZ20" s="354"/>
      <c r="FA20" s="354"/>
      <c r="FB20" s="354"/>
      <c r="FC20" s="355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  <c r="LK20" s="99"/>
      <c r="LL20" s="99"/>
      <c r="LM20" s="99"/>
      <c r="LN20" s="99"/>
      <c r="LO20" s="99"/>
      <c r="LP20" s="99"/>
      <c r="LQ20" s="99"/>
      <c r="LR20" s="99"/>
      <c r="LS20" s="99"/>
      <c r="LT20" s="99"/>
      <c r="LU20" s="99"/>
      <c r="LV20" s="99"/>
      <c r="LW20" s="99"/>
      <c r="LX20" s="99"/>
      <c r="LY20" s="99"/>
      <c r="LZ20" s="99"/>
      <c r="MA20" s="99"/>
      <c r="MB20" s="99"/>
      <c r="MC20" s="99"/>
      <c r="MD20" s="99"/>
      <c r="ME20" s="99"/>
      <c r="MF20" s="99"/>
      <c r="MG20" s="99"/>
      <c r="MH20" s="99"/>
      <c r="MI20" s="99"/>
      <c r="MJ20" s="99"/>
      <c r="MK20" s="99"/>
      <c r="ML20" s="99"/>
      <c r="MM20" s="99"/>
      <c r="MN20" s="99"/>
      <c r="MO20" s="99"/>
      <c r="MP20" s="99"/>
      <c r="MQ20" s="99"/>
      <c r="MR20" s="99"/>
      <c r="MS20" s="99"/>
      <c r="MT20" s="99"/>
      <c r="MU20" s="99"/>
      <c r="MV20" s="99"/>
      <c r="MW20" s="99"/>
      <c r="MX20" s="99"/>
      <c r="MY20" s="99"/>
      <c r="MZ20" s="99"/>
      <c r="NA20" s="99"/>
      <c r="NB20" s="99"/>
      <c r="NC20" s="99"/>
      <c r="ND20" s="99"/>
      <c r="NE20" s="99"/>
      <c r="NF20" s="99"/>
      <c r="NG20" s="99"/>
      <c r="NH20" s="99"/>
      <c r="NI20" s="99"/>
      <c r="NJ20" s="99"/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</row>
    <row r="21" spans="1:386" s="144" customFormat="1" ht="31.5">
      <c r="A21" s="49" t="s">
        <v>9</v>
      </c>
      <c r="B21" s="359" t="s">
        <v>234</v>
      </c>
      <c r="C21" s="49">
        <v>5275</v>
      </c>
      <c r="D21" s="49">
        <v>5325.58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42">
        <f>C21*1.18</f>
        <v>6224.5</v>
      </c>
      <c r="P21" s="142">
        <f>D21*1.18</f>
        <v>6284.1843999999992</v>
      </c>
      <c r="Q21" s="142"/>
      <c r="R21" s="142"/>
      <c r="S21" s="49"/>
      <c r="T21" s="49"/>
      <c r="U21" s="49"/>
      <c r="V21" s="49"/>
      <c r="W21" s="49"/>
      <c r="X21" s="49"/>
      <c r="Y21" s="49"/>
      <c r="Z21" s="49"/>
      <c r="AA21" s="136"/>
      <c r="AB21" s="134" t="s">
        <v>613</v>
      </c>
      <c r="AC21" s="49">
        <v>4235</v>
      </c>
      <c r="AD21" s="49">
        <v>4250</v>
      </c>
      <c r="AE21" s="49">
        <f>AC21</f>
        <v>4235</v>
      </c>
      <c r="AF21" s="49">
        <f>AD21</f>
        <v>4250</v>
      </c>
      <c r="AG21" s="125"/>
      <c r="AH21" s="134" t="str">
        <f>AB21</f>
        <v>30.11.2017 № 682</v>
      </c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5"/>
      <c r="AV21" s="49">
        <v>27.37</v>
      </c>
      <c r="AW21" s="49">
        <v>28.94</v>
      </c>
      <c r="AX21" s="49"/>
      <c r="AY21" s="49"/>
      <c r="AZ21" s="49"/>
      <c r="BA21" s="49"/>
      <c r="BB21" s="49">
        <f>AV21*1.18</f>
        <v>32.296599999999998</v>
      </c>
      <c r="BC21" s="49">
        <f>AW21*1.18</f>
        <v>34.1492</v>
      </c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125"/>
      <c r="BO21" s="256" t="s">
        <v>614</v>
      </c>
      <c r="BP21" s="137"/>
      <c r="BQ21" s="49">
        <v>5275</v>
      </c>
      <c r="BR21" s="49">
        <v>27.37</v>
      </c>
      <c r="BS21" s="49">
        <f>BQ21*1.18</f>
        <v>6224.5</v>
      </c>
      <c r="BT21" s="49">
        <f>BR21*1.18</f>
        <v>32.296599999999998</v>
      </c>
      <c r="BU21" s="49">
        <v>4235</v>
      </c>
      <c r="BV21" s="49">
        <v>32.299999999999997</v>
      </c>
      <c r="BW21" s="138"/>
      <c r="BX21" s="138"/>
      <c r="BY21" s="138"/>
      <c r="BZ21" s="138"/>
      <c r="CA21" s="288">
        <v>6.08E-2</v>
      </c>
      <c r="CB21" s="139">
        <v>289.79000000000002</v>
      </c>
      <c r="CC21" s="288"/>
      <c r="CD21" s="139"/>
      <c r="CE21" s="125"/>
      <c r="CF21" s="134" t="s">
        <v>613</v>
      </c>
      <c r="CG21" s="49">
        <v>5325.58</v>
      </c>
      <c r="CH21" s="49">
        <v>28.94</v>
      </c>
      <c r="CI21" s="49">
        <f>CG21*1.18</f>
        <v>6284.1843999999992</v>
      </c>
      <c r="CJ21" s="49">
        <f>CH21*1.18</f>
        <v>34.1492</v>
      </c>
      <c r="CK21" s="49">
        <v>4250</v>
      </c>
      <c r="CL21" s="49">
        <v>34.15</v>
      </c>
      <c r="CM21" s="140"/>
      <c r="CN21" s="140"/>
      <c r="CO21" s="140"/>
      <c r="CP21" s="140"/>
      <c r="CQ21" s="288">
        <v>6.08E-2</v>
      </c>
      <c r="CR21" s="139">
        <v>292.55</v>
      </c>
      <c r="CS21" s="141"/>
      <c r="CT21" s="141"/>
      <c r="CU21" s="125"/>
      <c r="CV21" s="134" t="s">
        <v>613</v>
      </c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125"/>
      <c r="DV21" s="134"/>
      <c r="DW21" s="137"/>
      <c r="DX21" s="49">
        <v>5275</v>
      </c>
      <c r="DY21" s="49">
        <v>27.37</v>
      </c>
      <c r="DZ21" s="49">
        <f>DX21*1.18</f>
        <v>6224.5</v>
      </c>
      <c r="EA21" s="49">
        <f>DY21*1.18</f>
        <v>32.296599999999998</v>
      </c>
      <c r="EB21" s="49">
        <v>4235</v>
      </c>
      <c r="EC21" s="49">
        <v>32.299999999999997</v>
      </c>
      <c r="ED21" s="138"/>
      <c r="EE21" s="138"/>
      <c r="EF21" s="138"/>
      <c r="EG21" s="138"/>
      <c r="EH21" s="139"/>
      <c r="EI21" s="139"/>
      <c r="EJ21" s="311">
        <v>6.9000000000000006E-2</v>
      </c>
      <c r="EK21" s="139">
        <v>324.52</v>
      </c>
      <c r="EL21" s="125" t="s">
        <v>615</v>
      </c>
      <c r="EM21" s="134"/>
      <c r="EN21" s="49">
        <v>5325.58</v>
      </c>
      <c r="EO21" s="49">
        <v>28.94</v>
      </c>
      <c r="EP21" s="49">
        <f>EN21*1.18</f>
        <v>6284.1843999999992</v>
      </c>
      <c r="EQ21" s="49">
        <f>EO21*1.18</f>
        <v>34.1492</v>
      </c>
      <c r="ER21" s="49">
        <v>4250</v>
      </c>
      <c r="ES21" s="49">
        <v>34.15</v>
      </c>
      <c r="ET21" s="138"/>
      <c r="EU21" s="138"/>
      <c r="EV21" s="360"/>
      <c r="EW21" s="138"/>
      <c r="EX21" s="139"/>
      <c r="EY21" s="139"/>
      <c r="EZ21" s="311">
        <v>6.9000000000000006E-2</v>
      </c>
      <c r="FA21" s="139">
        <v>327.39999999999998</v>
      </c>
      <c r="FB21" s="125" t="s">
        <v>615</v>
      </c>
      <c r="FC21" s="134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</row>
    <row r="22" spans="1:386" s="144" customFormat="1" ht="49.5" customHeight="1">
      <c r="A22" s="361" t="s">
        <v>10</v>
      </c>
      <c r="B22" s="362" t="s">
        <v>616</v>
      </c>
      <c r="C22" s="363" t="s">
        <v>617</v>
      </c>
      <c r="D22" s="363" t="s">
        <v>618</v>
      </c>
      <c r="E22" s="363" t="str">
        <f>D22</f>
        <v>10214,67 (пар - 10287,63)</v>
      </c>
      <c r="F22" s="363" t="s">
        <v>619</v>
      </c>
      <c r="G22" s="363" t="str">
        <f>F22</f>
        <v>9795,88 (пар - 10410,56)</v>
      </c>
      <c r="H22" s="363" t="s">
        <v>620</v>
      </c>
      <c r="I22" s="361" t="s">
        <v>146</v>
      </c>
      <c r="J22" s="361" t="s">
        <v>146</v>
      </c>
      <c r="K22" s="361" t="s">
        <v>146</v>
      </c>
      <c r="L22" s="361" t="s">
        <v>146</v>
      </c>
      <c r="M22" s="361" t="s">
        <v>146</v>
      </c>
      <c r="N22" s="361" t="s">
        <v>146</v>
      </c>
      <c r="O22" s="361" t="s">
        <v>146</v>
      </c>
      <c r="P22" s="361" t="s">
        <v>146</v>
      </c>
      <c r="Q22" s="361" t="s">
        <v>146</v>
      </c>
      <c r="R22" s="361" t="s">
        <v>146</v>
      </c>
      <c r="S22" s="361" t="s">
        <v>146</v>
      </c>
      <c r="T22" s="361" t="s">
        <v>146</v>
      </c>
      <c r="U22" s="361" t="s">
        <v>146</v>
      </c>
      <c r="V22" s="361" t="s">
        <v>146</v>
      </c>
      <c r="W22" s="361" t="s">
        <v>146</v>
      </c>
      <c r="X22" s="361" t="s">
        <v>146</v>
      </c>
      <c r="Y22" s="361" t="s">
        <v>146</v>
      </c>
      <c r="Z22" s="361" t="s">
        <v>146</v>
      </c>
      <c r="AA22" s="364" t="s">
        <v>621</v>
      </c>
      <c r="AB22" s="364"/>
      <c r="AC22" s="361" t="s">
        <v>146</v>
      </c>
      <c r="AD22" s="361" t="s">
        <v>146</v>
      </c>
      <c r="AE22" s="361" t="s">
        <v>146</v>
      </c>
      <c r="AF22" s="361" t="s">
        <v>146</v>
      </c>
      <c r="AG22" s="365"/>
      <c r="AH22" s="365" t="str">
        <f>AA22</f>
        <v>19.12.2017 № 837</v>
      </c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6"/>
      <c r="AV22" s="363" t="s">
        <v>622</v>
      </c>
      <c r="AW22" s="363" t="s">
        <v>623</v>
      </c>
      <c r="AX22" s="363" t="str">
        <f>AW22</f>
        <v>28,94 (пар- 78,68)</v>
      </c>
      <c r="AY22" s="363" t="s">
        <v>624</v>
      </c>
      <c r="AZ22" s="363" t="str">
        <f>AY22</f>
        <v>30,10 (пар - 81,83)</v>
      </c>
      <c r="BA22" s="363" t="s">
        <v>625</v>
      </c>
      <c r="BB22" s="361" t="s">
        <v>146</v>
      </c>
      <c r="BC22" s="361" t="s">
        <v>146</v>
      </c>
      <c r="BD22" s="361" t="s">
        <v>146</v>
      </c>
      <c r="BE22" s="361" t="s">
        <v>146</v>
      </c>
      <c r="BF22" s="361" t="s">
        <v>146</v>
      </c>
      <c r="BG22" s="361" t="s">
        <v>146</v>
      </c>
      <c r="BH22" s="361" t="s">
        <v>146</v>
      </c>
      <c r="BI22" s="361" t="s">
        <v>146</v>
      </c>
      <c r="BJ22" s="361" t="s">
        <v>146</v>
      </c>
      <c r="BK22" s="361" t="s">
        <v>146</v>
      </c>
      <c r="BL22" s="361" t="s">
        <v>146</v>
      </c>
      <c r="BM22" s="361" t="s">
        <v>146</v>
      </c>
      <c r="BN22" s="365" t="s">
        <v>621</v>
      </c>
      <c r="BO22" s="367"/>
      <c r="BP22" s="368"/>
      <c r="BQ22" s="361">
        <v>9628.5499999999993</v>
      </c>
      <c r="BR22" s="361">
        <v>27.37</v>
      </c>
      <c r="BS22" s="361" t="s">
        <v>146</v>
      </c>
      <c r="BT22" s="361" t="s">
        <v>146</v>
      </c>
      <c r="BU22" s="361" t="s">
        <v>146</v>
      </c>
      <c r="BV22" s="361" t="s">
        <v>146</v>
      </c>
      <c r="BW22" s="369" t="s">
        <v>146</v>
      </c>
      <c r="BX22" s="369" t="s">
        <v>146</v>
      </c>
      <c r="BY22" s="369" t="s">
        <v>146</v>
      </c>
      <c r="BZ22" s="369" t="s">
        <v>146</v>
      </c>
      <c r="CA22" s="370" t="s">
        <v>146</v>
      </c>
      <c r="CB22" s="370" t="s">
        <v>146</v>
      </c>
      <c r="CC22" s="370" t="s">
        <v>146</v>
      </c>
      <c r="CD22" s="370" t="s">
        <v>146</v>
      </c>
      <c r="CE22" s="361" t="s">
        <v>621</v>
      </c>
      <c r="CF22" s="365"/>
      <c r="CG22" s="361">
        <v>10214.67</v>
      </c>
      <c r="CH22" s="361">
        <v>28.94</v>
      </c>
      <c r="CI22" s="361" t="s">
        <v>146</v>
      </c>
      <c r="CJ22" s="361" t="s">
        <v>146</v>
      </c>
      <c r="CK22" s="361" t="s">
        <v>146</v>
      </c>
      <c r="CL22" s="361" t="s">
        <v>146</v>
      </c>
      <c r="CM22" s="369" t="s">
        <v>146</v>
      </c>
      <c r="CN22" s="369" t="s">
        <v>146</v>
      </c>
      <c r="CO22" s="369" t="s">
        <v>146</v>
      </c>
      <c r="CP22" s="369" t="s">
        <v>146</v>
      </c>
      <c r="CQ22" s="370" t="s">
        <v>146</v>
      </c>
      <c r="CR22" s="370" t="s">
        <v>146</v>
      </c>
      <c r="CS22" s="370" t="s">
        <v>146</v>
      </c>
      <c r="CT22" s="370" t="s">
        <v>146</v>
      </c>
      <c r="CU22" s="365" t="s">
        <v>621</v>
      </c>
      <c r="CV22" s="364"/>
      <c r="CW22" s="361"/>
      <c r="CX22" s="361"/>
      <c r="CY22" s="361"/>
      <c r="CZ22" s="361"/>
      <c r="DA22" s="361"/>
      <c r="DB22" s="361"/>
      <c r="DC22" s="361"/>
      <c r="DD22" s="361"/>
      <c r="DE22" s="361"/>
      <c r="DF22" s="361"/>
      <c r="DG22" s="361"/>
      <c r="DH22" s="361"/>
      <c r="DI22" s="361"/>
      <c r="DJ22" s="361"/>
      <c r="DK22" s="361"/>
      <c r="DL22" s="361"/>
      <c r="DM22" s="361"/>
      <c r="DN22" s="361"/>
      <c r="DO22" s="361"/>
      <c r="DP22" s="361"/>
      <c r="DQ22" s="361"/>
      <c r="DR22" s="361"/>
      <c r="DS22" s="361"/>
      <c r="DT22" s="361"/>
      <c r="DU22" s="365"/>
      <c r="DV22" s="371"/>
      <c r="DW22" s="368"/>
      <c r="DX22" s="361"/>
      <c r="DY22" s="361"/>
      <c r="DZ22" s="361"/>
      <c r="EA22" s="361"/>
      <c r="EB22" s="361"/>
      <c r="EC22" s="361"/>
      <c r="ED22" s="369"/>
      <c r="EE22" s="369"/>
      <c r="EF22" s="369"/>
      <c r="EG22" s="369"/>
      <c r="EH22" s="370"/>
      <c r="EI22" s="370"/>
      <c r="EJ22" s="370"/>
      <c r="EK22" s="370"/>
      <c r="EL22" s="361"/>
      <c r="EM22" s="364"/>
      <c r="EN22" s="361"/>
      <c r="EO22" s="361"/>
      <c r="EP22" s="361"/>
      <c r="EQ22" s="361"/>
      <c r="ER22" s="361"/>
      <c r="ES22" s="361"/>
      <c r="ET22" s="369"/>
      <c r="EU22" s="369"/>
      <c r="EV22" s="369"/>
      <c r="EW22" s="369"/>
      <c r="EX22" s="370"/>
      <c r="EY22" s="370"/>
      <c r="EZ22" s="370"/>
      <c r="FA22" s="370"/>
      <c r="FB22" s="365"/>
      <c r="FC22" s="372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  <c r="JF22" s="143"/>
      <c r="JG22" s="143"/>
      <c r="JH22" s="143"/>
      <c r="JI22" s="143"/>
      <c r="JJ22" s="143"/>
      <c r="JK22" s="143"/>
      <c r="JL22" s="143"/>
      <c r="JM22" s="143"/>
      <c r="JN22" s="143"/>
      <c r="JO22" s="143"/>
      <c r="JP22" s="143"/>
      <c r="JQ22" s="143"/>
      <c r="JR22" s="143"/>
      <c r="JS22" s="143"/>
      <c r="JT22" s="143"/>
      <c r="JU22" s="143"/>
      <c r="JV22" s="143"/>
      <c r="JW22" s="143"/>
      <c r="JX22" s="143"/>
      <c r="JY22" s="143"/>
      <c r="JZ22" s="143"/>
      <c r="KA22" s="143"/>
      <c r="KB22" s="143"/>
      <c r="KC22" s="143"/>
      <c r="KD22" s="143"/>
      <c r="KE22" s="143"/>
      <c r="KF22" s="143"/>
      <c r="KG22" s="143"/>
      <c r="KH22" s="143"/>
      <c r="KI22" s="143"/>
      <c r="KJ22" s="143"/>
      <c r="KK22" s="143"/>
      <c r="KL22" s="143"/>
      <c r="KM22" s="143"/>
      <c r="KN22" s="143"/>
      <c r="KO22" s="143"/>
      <c r="KP22" s="143"/>
      <c r="KQ22" s="143"/>
      <c r="KR22" s="143"/>
      <c r="KS22" s="143"/>
      <c r="KT22" s="143"/>
      <c r="KU22" s="143"/>
      <c r="KV22" s="143"/>
      <c r="KW22" s="143"/>
      <c r="KX22" s="143"/>
      <c r="KY22" s="143"/>
      <c r="KZ22" s="143"/>
      <c r="LA22" s="143"/>
      <c r="LB22" s="143"/>
      <c r="LC22" s="143"/>
      <c r="LD22" s="143"/>
      <c r="LE22" s="143"/>
      <c r="LF22" s="143"/>
      <c r="LG22" s="143"/>
      <c r="LH22" s="143"/>
      <c r="LI22" s="143"/>
      <c r="LJ22" s="143"/>
      <c r="LK22" s="143"/>
      <c r="LL22" s="143"/>
      <c r="LM22" s="143"/>
      <c r="LN22" s="143"/>
      <c r="LO22" s="143"/>
      <c r="LP22" s="143"/>
      <c r="LQ22" s="143"/>
      <c r="LR22" s="143"/>
      <c r="LS22" s="143"/>
      <c r="LT22" s="143"/>
      <c r="LU22" s="143"/>
      <c r="LV22" s="143"/>
      <c r="LW22" s="143"/>
      <c r="LX22" s="143"/>
      <c r="LY22" s="143"/>
      <c r="LZ22" s="143"/>
      <c r="MA22" s="143"/>
      <c r="MB22" s="143"/>
      <c r="MC22" s="143"/>
      <c r="MD22" s="143"/>
      <c r="ME22" s="143"/>
      <c r="MF22" s="143"/>
      <c r="MG22" s="143"/>
      <c r="MH22" s="143"/>
      <c r="MI22" s="143"/>
      <c r="MJ22" s="143"/>
      <c r="MK22" s="143"/>
      <c r="ML22" s="143"/>
      <c r="MM22" s="143"/>
      <c r="MN22" s="143"/>
      <c r="MO22" s="143"/>
      <c r="MP22" s="143"/>
      <c r="MQ22" s="143"/>
      <c r="MR22" s="143"/>
      <c r="MS22" s="143"/>
      <c r="MT22" s="143"/>
      <c r="MU22" s="143"/>
      <c r="MV22" s="143"/>
      <c r="MW22" s="143"/>
      <c r="MX22" s="143"/>
      <c r="MY22" s="143"/>
      <c r="MZ22" s="143"/>
      <c r="NA22" s="143"/>
      <c r="NB22" s="143"/>
      <c r="NC22" s="143"/>
      <c r="ND22" s="143"/>
      <c r="NE22" s="143"/>
      <c r="NF22" s="143"/>
      <c r="NG22" s="143"/>
      <c r="NH22" s="143"/>
      <c r="NI22" s="143"/>
      <c r="NJ22" s="143"/>
      <c r="NK22" s="143"/>
      <c r="NL22" s="143"/>
      <c r="NM22" s="143"/>
      <c r="NN22" s="143"/>
      <c r="NO22" s="143"/>
      <c r="NP22" s="143"/>
      <c r="NQ22" s="143"/>
      <c r="NR22" s="143"/>
      <c r="NS22" s="143"/>
      <c r="NT22" s="143"/>
      <c r="NU22" s="143"/>
      <c r="NV22" s="143"/>
    </row>
    <row r="23" spans="1:386" s="387" customFormat="1">
      <c r="A23" s="373">
        <v>3</v>
      </c>
      <c r="B23" s="374" t="s">
        <v>582</v>
      </c>
      <c r="C23" s="375">
        <v>4554.6099999999997</v>
      </c>
      <c r="D23" s="375">
        <v>4736.79</v>
      </c>
      <c r="E23" s="373">
        <f>D23</f>
        <v>4736.79</v>
      </c>
      <c r="F23" s="373">
        <v>4775.24</v>
      </c>
      <c r="G23" s="373">
        <f>F23</f>
        <v>4775.24</v>
      </c>
      <c r="H23" s="373">
        <v>5084.18</v>
      </c>
      <c r="I23" s="373" t="s">
        <v>146</v>
      </c>
      <c r="J23" s="373" t="s">
        <v>146</v>
      </c>
      <c r="K23" s="373" t="s">
        <v>146</v>
      </c>
      <c r="L23" s="373" t="s">
        <v>146</v>
      </c>
      <c r="M23" s="373" t="s">
        <v>146</v>
      </c>
      <c r="N23" s="373" t="s">
        <v>146</v>
      </c>
      <c r="O23" s="373">
        <f>C23*1.18</f>
        <v>5374.4397999999992</v>
      </c>
      <c r="P23" s="373">
        <f t="shared" ref="P23:T23" si="9">D23*1.18</f>
        <v>5589.4121999999998</v>
      </c>
      <c r="Q23" s="373">
        <f t="shared" si="9"/>
        <v>5589.4121999999998</v>
      </c>
      <c r="R23" s="373">
        <f t="shared" si="9"/>
        <v>5634.7831999999999</v>
      </c>
      <c r="S23" s="373">
        <f t="shared" si="9"/>
        <v>5634.7831999999999</v>
      </c>
      <c r="T23" s="373">
        <f t="shared" si="9"/>
        <v>5999.3324000000002</v>
      </c>
      <c r="U23" s="373" t="s">
        <v>146</v>
      </c>
      <c r="V23" s="373" t="s">
        <v>146</v>
      </c>
      <c r="W23" s="373" t="s">
        <v>146</v>
      </c>
      <c r="X23" s="373" t="s">
        <v>146</v>
      </c>
      <c r="Y23" s="373" t="s">
        <v>146</v>
      </c>
      <c r="Z23" s="373" t="s">
        <v>146</v>
      </c>
      <c r="AA23" s="364" t="s">
        <v>626</v>
      </c>
      <c r="AB23" s="376"/>
      <c r="AC23" s="373">
        <v>4160</v>
      </c>
      <c r="AD23" s="373">
        <v>4250</v>
      </c>
      <c r="AE23" s="373">
        <f>AC23</f>
        <v>4160</v>
      </c>
      <c r="AF23" s="373">
        <f>AD23</f>
        <v>4250</v>
      </c>
      <c r="AG23" s="377" t="str">
        <f>AA23</f>
        <v>19.12.2017 № 841</v>
      </c>
      <c r="AH23" s="377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8"/>
      <c r="AV23" s="373">
        <v>35.46</v>
      </c>
      <c r="AW23" s="373">
        <v>37.299999999999997</v>
      </c>
      <c r="AX23" s="379">
        <v>37.299999999999997</v>
      </c>
      <c r="AY23" s="379">
        <v>38.79</v>
      </c>
      <c r="AZ23" s="379">
        <v>38.79</v>
      </c>
      <c r="BA23" s="379">
        <v>40.35</v>
      </c>
      <c r="BB23" s="379">
        <f>AV23*1.18</f>
        <v>41.842799999999997</v>
      </c>
      <c r="BC23" s="379">
        <f t="shared" ref="BC23:BG23" si="10">AW23*1.18</f>
        <v>44.013999999999996</v>
      </c>
      <c r="BD23" s="379">
        <f t="shared" si="10"/>
        <v>44.013999999999996</v>
      </c>
      <c r="BE23" s="379">
        <f t="shared" si="10"/>
        <v>45.772199999999998</v>
      </c>
      <c r="BF23" s="379">
        <f t="shared" si="10"/>
        <v>45.772199999999998</v>
      </c>
      <c r="BG23" s="379">
        <f t="shared" si="10"/>
        <v>47.613</v>
      </c>
      <c r="BH23" s="379">
        <v>32.299999999999997</v>
      </c>
      <c r="BI23" s="379">
        <v>35.17</v>
      </c>
      <c r="BJ23" s="379" t="s">
        <v>146</v>
      </c>
      <c r="BK23" s="379" t="s">
        <v>146</v>
      </c>
      <c r="BL23" s="379" t="s">
        <v>146</v>
      </c>
      <c r="BM23" s="379" t="s">
        <v>146</v>
      </c>
      <c r="BN23" s="377" t="str">
        <f>BN31</f>
        <v>19.12.2017 № 841</v>
      </c>
      <c r="BO23" s="380"/>
      <c r="BP23" s="381"/>
      <c r="BQ23" s="373">
        <v>4554.6099999999997</v>
      </c>
      <c r="BR23" s="373">
        <v>35.43</v>
      </c>
      <c r="BS23" s="373">
        <f>BQ23*1.18</f>
        <v>5374.4397999999992</v>
      </c>
      <c r="BT23" s="373">
        <f>BR23*1.18</f>
        <v>41.807399999999994</v>
      </c>
      <c r="BU23" s="373">
        <v>4160</v>
      </c>
      <c r="BV23" s="373">
        <v>32.299999999999997</v>
      </c>
      <c r="BW23" s="382"/>
      <c r="BX23" s="382"/>
      <c r="BY23" s="382"/>
      <c r="BZ23" s="382"/>
      <c r="CA23" s="383">
        <v>6.1499999999999999E-2</v>
      </c>
      <c r="CB23" s="383">
        <v>288.14</v>
      </c>
      <c r="CC23" s="383"/>
      <c r="CD23" s="383"/>
      <c r="CE23" s="373" t="str">
        <f>CE31</f>
        <v>19.12.2017 № 841</v>
      </c>
      <c r="CF23" s="377"/>
      <c r="CG23" s="373">
        <v>4736.79</v>
      </c>
      <c r="CH23" s="373">
        <v>37.299999999999997</v>
      </c>
      <c r="CI23" s="373">
        <f>CG23*1.18</f>
        <v>5589.4121999999998</v>
      </c>
      <c r="CJ23" s="373">
        <f>CH23*1.18</f>
        <v>44.013999999999996</v>
      </c>
      <c r="CK23" s="373">
        <v>4250</v>
      </c>
      <c r="CL23" s="373">
        <v>35.17</v>
      </c>
      <c r="CM23" s="382"/>
      <c r="CN23" s="382"/>
      <c r="CO23" s="382"/>
      <c r="CP23" s="382"/>
      <c r="CQ23" s="384">
        <v>6.1499999999999999E-2</v>
      </c>
      <c r="CR23" s="383">
        <v>296.55</v>
      </c>
      <c r="CS23" s="383"/>
      <c r="CT23" s="383"/>
      <c r="CU23" s="377" t="str">
        <f>CU31</f>
        <v>19.12.2017 № 841</v>
      </c>
      <c r="CV23" s="376"/>
      <c r="CW23" s="373"/>
      <c r="CX23" s="373"/>
      <c r="CY23" s="373"/>
      <c r="CZ23" s="373"/>
      <c r="DA23" s="373"/>
      <c r="DB23" s="373"/>
      <c r="DC23" s="373"/>
      <c r="DD23" s="373"/>
      <c r="DE23" s="373"/>
      <c r="DF23" s="373"/>
      <c r="DG23" s="373"/>
      <c r="DH23" s="373"/>
      <c r="DI23" s="373"/>
      <c r="DJ23" s="373"/>
      <c r="DK23" s="373"/>
      <c r="DL23" s="373"/>
      <c r="DM23" s="373"/>
      <c r="DN23" s="373"/>
      <c r="DO23" s="373"/>
      <c r="DP23" s="373"/>
      <c r="DQ23" s="373"/>
      <c r="DR23" s="373"/>
      <c r="DS23" s="373"/>
      <c r="DT23" s="373"/>
      <c r="DU23" s="377"/>
      <c r="DV23" s="385"/>
      <c r="DW23" s="381"/>
      <c r="DX23" s="373"/>
      <c r="DY23" s="373"/>
      <c r="DZ23" s="373"/>
      <c r="EA23" s="373"/>
      <c r="EB23" s="373"/>
      <c r="EC23" s="373"/>
      <c r="ED23" s="382"/>
      <c r="EE23" s="382"/>
      <c r="EF23" s="382"/>
      <c r="EG23" s="382"/>
      <c r="EH23" s="383"/>
      <c r="EI23" s="383"/>
      <c r="EJ23" s="383"/>
      <c r="EK23" s="383"/>
      <c r="EL23" s="373"/>
      <c r="EM23" s="376"/>
      <c r="EN23" s="373"/>
      <c r="EO23" s="373"/>
      <c r="EP23" s="373"/>
      <c r="EQ23" s="373"/>
      <c r="ER23" s="373"/>
      <c r="ES23" s="373"/>
      <c r="ET23" s="382"/>
      <c r="EU23" s="382"/>
      <c r="EV23" s="382"/>
      <c r="EW23" s="382"/>
      <c r="EX23" s="383"/>
      <c r="EY23" s="383"/>
      <c r="EZ23" s="383"/>
      <c r="FA23" s="383"/>
      <c r="FB23" s="377"/>
      <c r="FC23" s="386"/>
    </row>
    <row r="24" spans="1:386" s="100" customFormat="1" ht="26.25">
      <c r="A24" s="388" t="s">
        <v>16</v>
      </c>
      <c r="B24" s="389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1"/>
      <c r="BM24" s="391"/>
      <c r="BN24" s="391"/>
      <c r="BO24" s="392"/>
      <c r="BP24" s="391"/>
      <c r="BQ24" s="391"/>
      <c r="BR24" s="391"/>
      <c r="BS24" s="391"/>
      <c r="BT24" s="391"/>
      <c r="BU24" s="391"/>
      <c r="BV24" s="391"/>
      <c r="BW24" s="391"/>
      <c r="BX24" s="391"/>
      <c r="BY24" s="391"/>
      <c r="BZ24" s="391"/>
      <c r="CA24" s="391"/>
      <c r="CB24" s="391"/>
      <c r="CC24" s="391"/>
      <c r="CD24" s="391"/>
      <c r="CE24" s="391"/>
      <c r="CF24" s="390"/>
      <c r="CG24" s="391"/>
      <c r="CH24" s="391"/>
      <c r="CI24" s="391"/>
      <c r="CJ24" s="391"/>
      <c r="CK24" s="391"/>
      <c r="CL24" s="391"/>
      <c r="CM24" s="390"/>
      <c r="CN24" s="390"/>
      <c r="CO24" s="390"/>
      <c r="CP24" s="390"/>
      <c r="CQ24" s="390"/>
      <c r="CR24" s="390"/>
      <c r="CS24" s="390"/>
      <c r="CT24" s="390"/>
      <c r="CU24" s="391"/>
      <c r="CV24" s="390"/>
      <c r="CW24" s="391"/>
      <c r="CX24" s="391"/>
      <c r="CY24" s="391"/>
      <c r="CZ24" s="391"/>
      <c r="DA24" s="391"/>
      <c r="DB24" s="391"/>
      <c r="DC24" s="391"/>
      <c r="DD24" s="391"/>
      <c r="DE24" s="391"/>
      <c r="DF24" s="391"/>
      <c r="DG24" s="391"/>
      <c r="DH24" s="391"/>
      <c r="DI24" s="391"/>
      <c r="DJ24" s="391"/>
      <c r="DK24" s="391"/>
      <c r="DL24" s="391"/>
      <c r="DM24" s="391"/>
      <c r="DN24" s="391"/>
      <c r="DO24" s="391"/>
      <c r="DP24" s="391"/>
      <c r="DQ24" s="391"/>
      <c r="DR24" s="391"/>
      <c r="DS24" s="391"/>
      <c r="DT24" s="391"/>
      <c r="DU24" s="391"/>
      <c r="DV24" s="391"/>
      <c r="DW24" s="391"/>
      <c r="DX24" s="391"/>
      <c r="DY24" s="391"/>
      <c r="DZ24" s="391"/>
      <c r="EA24" s="391"/>
      <c r="EB24" s="391"/>
      <c r="EC24" s="391"/>
      <c r="ED24" s="391"/>
      <c r="EE24" s="391"/>
      <c r="EF24" s="391"/>
      <c r="EG24" s="391"/>
      <c r="EH24" s="391"/>
      <c r="EI24" s="391"/>
      <c r="EJ24" s="391"/>
      <c r="EK24" s="391"/>
      <c r="EL24" s="391"/>
      <c r="EM24" s="391"/>
      <c r="EN24" s="391"/>
      <c r="EO24" s="391"/>
      <c r="EP24" s="391"/>
      <c r="EQ24" s="391"/>
      <c r="ER24" s="391"/>
      <c r="ES24" s="391"/>
      <c r="ET24" s="391"/>
      <c r="EU24" s="391"/>
      <c r="EV24" s="391"/>
      <c r="EW24" s="393"/>
      <c r="EX24" s="393"/>
      <c r="EY24" s="393"/>
      <c r="EZ24" s="393"/>
      <c r="FA24" s="393"/>
      <c r="FB24" s="393"/>
      <c r="FC24" s="394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</row>
    <row r="25" spans="1:386" ht="18.75">
      <c r="A25" s="101" t="s">
        <v>44</v>
      </c>
      <c r="B25" s="348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202"/>
      <c r="AB25" s="202"/>
      <c r="AC25" s="192"/>
      <c r="AD25" s="192"/>
      <c r="AE25" s="192"/>
      <c r="AF25" s="192"/>
      <c r="AG25" s="198"/>
      <c r="AH25" s="198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96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16"/>
      <c r="BJ25" s="16"/>
      <c r="BK25" s="16"/>
      <c r="BL25" s="16"/>
      <c r="BM25" s="16"/>
      <c r="BN25" s="36"/>
      <c r="BO25" s="36"/>
      <c r="BP25" s="103"/>
      <c r="BQ25" s="27"/>
      <c r="BR25" s="27"/>
      <c r="BS25" s="27"/>
      <c r="BT25" s="27"/>
      <c r="BU25" s="27"/>
      <c r="BV25" s="27"/>
      <c r="BW25" s="115"/>
      <c r="BX25" s="115"/>
      <c r="BY25" s="115"/>
      <c r="BZ25" s="115"/>
      <c r="CA25" s="288"/>
      <c r="CB25" s="139"/>
      <c r="CC25" s="119"/>
      <c r="CD25" s="128"/>
      <c r="CE25" s="27"/>
      <c r="CG25" s="27"/>
      <c r="CH25" s="27"/>
      <c r="CI25" s="27"/>
      <c r="CJ25" s="27"/>
      <c r="CK25" s="27"/>
      <c r="CL25" s="27"/>
      <c r="CM25" s="138"/>
      <c r="CN25" s="138"/>
      <c r="CO25" s="138"/>
      <c r="CP25" s="138"/>
      <c r="CQ25" s="139"/>
      <c r="CR25" s="139"/>
      <c r="CS25" s="139"/>
      <c r="CT25" s="139"/>
      <c r="CU25" s="27"/>
      <c r="CV25" s="134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36"/>
      <c r="DV25" s="12"/>
      <c r="DW25" s="103"/>
      <c r="DX25" s="27"/>
      <c r="DY25" s="27"/>
      <c r="DZ25" s="27"/>
      <c r="EA25" s="27"/>
      <c r="EB25" s="27"/>
      <c r="EC25" s="27"/>
      <c r="ED25" s="115"/>
      <c r="EE25" s="115"/>
      <c r="EF25" s="115"/>
      <c r="EG25" s="115"/>
      <c r="EH25" s="116"/>
      <c r="EI25" s="116"/>
      <c r="EJ25" s="116"/>
      <c r="EK25" s="116"/>
      <c r="EL25" s="27"/>
      <c r="EM25" s="109"/>
      <c r="EN25" s="27"/>
      <c r="EO25" s="27"/>
      <c r="EP25" s="27"/>
      <c r="EQ25" s="27"/>
      <c r="ER25" s="27"/>
      <c r="ES25" s="27"/>
      <c r="ET25" s="115"/>
      <c r="EU25" s="115"/>
      <c r="EV25" s="395"/>
      <c r="EW25" s="115"/>
      <c r="EX25" s="116"/>
      <c r="EY25" s="116"/>
      <c r="EZ25" s="116"/>
      <c r="FA25" s="116"/>
      <c r="FB25" s="19"/>
      <c r="FC25" s="316"/>
    </row>
    <row r="26" spans="1:386" s="2" customFormat="1" ht="31.5">
      <c r="A26" s="16" t="s">
        <v>9</v>
      </c>
      <c r="B26" s="396" t="s">
        <v>590</v>
      </c>
      <c r="C26" s="49">
        <v>6128.93</v>
      </c>
      <c r="D26" s="49">
        <v>6493.7</v>
      </c>
      <c r="E26" s="49">
        <f>D26</f>
        <v>6493.7</v>
      </c>
      <c r="F26" s="49">
        <v>6374.34</v>
      </c>
      <c r="G26" s="49">
        <f>F26</f>
        <v>6374.34</v>
      </c>
      <c r="H26" s="49">
        <v>6971.26</v>
      </c>
      <c r="I26" s="49" t="s">
        <v>146</v>
      </c>
      <c r="J26" s="49" t="s">
        <v>146</v>
      </c>
      <c r="K26" s="49" t="s">
        <v>146</v>
      </c>
      <c r="L26" s="49" t="s">
        <v>146</v>
      </c>
      <c r="M26" s="49" t="s">
        <v>146</v>
      </c>
      <c r="N26" s="49" t="s">
        <v>146</v>
      </c>
      <c r="O26" s="142">
        <f>C26*1.18</f>
        <v>7232.1373999999996</v>
      </c>
      <c r="P26" s="142">
        <f t="shared" ref="P26:S26" si="11">D26*1.18</f>
        <v>7662.5659999999998</v>
      </c>
      <c r="Q26" s="142">
        <f t="shared" si="11"/>
        <v>7662.5659999999998</v>
      </c>
      <c r="R26" s="142">
        <f t="shared" si="11"/>
        <v>7521.7212</v>
      </c>
      <c r="S26" s="142">
        <f t="shared" si="11"/>
        <v>7521.7212</v>
      </c>
      <c r="T26" s="142">
        <f>H26*1.18</f>
        <v>8226.0867999999991</v>
      </c>
      <c r="U26" s="142" t="s">
        <v>146</v>
      </c>
      <c r="V26" s="142" t="s">
        <v>146</v>
      </c>
      <c r="W26" s="142" t="s">
        <v>146</v>
      </c>
      <c r="X26" s="142" t="s">
        <v>146</v>
      </c>
      <c r="Y26" s="142" t="s">
        <v>146</v>
      </c>
      <c r="Z26" s="142" t="s">
        <v>146</v>
      </c>
      <c r="AA26" s="134" t="str">
        <f>AA29</f>
        <v>19.12.2017 № 837</v>
      </c>
      <c r="AB26" s="134"/>
      <c r="AC26" s="49">
        <v>2970</v>
      </c>
      <c r="AD26" s="49">
        <v>3120</v>
      </c>
      <c r="AE26" s="49">
        <f>AC26</f>
        <v>2970</v>
      </c>
      <c r="AF26" s="49">
        <f>AD26</f>
        <v>3120</v>
      </c>
      <c r="AG26" s="134" t="str">
        <f>AG29</f>
        <v>19.12.2017 № 837</v>
      </c>
      <c r="AH26" s="125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111"/>
      <c r="AV26" s="27">
        <v>40.82</v>
      </c>
      <c r="AW26" s="27">
        <v>41.88</v>
      </c>
      <c r="AX26" s="27">
        <f>AW26</f>
        <v>41.88</v>
      </c>
      <c r="AY26" s="27">
        <v>43.56</v>
      </c>
      <c r="AZ26" s="27">
        <f>AY26</f>
        <v>43.56</v>
      </c>
      <c r="BA26" s="27">
        <v>45.3</v>
      </c>
      <c r="BB26" s="49">
        <f>AV26*1.18</f>
        <v>48.1676</v>
      </c>
      <c r="BC26" s="49">
        <f t="shared" ref="BC26:BG26" si="12">AW26*1.18</f>
        <v>49.418399999999998</v>
      </c>
      <c r="BD26" s="49">
        <f t="shared" si="12"/>
        <v>49.418399999999998</v>
      </c>
      <c r="BE26" s="49">
        <f t="shared" si="12"/>
        <v>51.400799999999997</v>
      </c>
      <c r="BF26" s="49">
        <f t="shared" si="12"/>
        <v>51.400799999999997</v>
      </c>
      <c r="BG26" s="49">
        <f t="shared" si="12"/>
        <v>53.453999999999994</v>
      </c>
      <c r="BH26" s="27">
        <v>48.17</v>
      </c>
      <c r="BI26" s="27">
        <v>49.42</v>
      </c>
      <c r="BJ26" s="27" t="s">
        <v>146</v>
      </c>
      <c r="BK26" s="27" t="s">
        <v>146</v>
      </c>
      <c r="BL26" s="27" t="s">
        <v>146</v>
      </c>
      <c r="BM26" s="27" t="s">
        <v>146</v>
      </c>
      <c r="BN26" s="110" t="str">
        <f>BN29</f>
        <v>19.12.2017 № 837</v>
      </c>
      <c r="BO26" s="110"/>
      <c r="BP26" s="103"/>
      <c r="BQ26" s="27">
        <v>6128.93</v>
      </c>
      <c r="BR26" s="27">
        <v>40.82</v>
      </c>
      <c r="BS26" s="27">
        <f>BQ26*1.18</f>
        <v>7232.1373999999996</v>
      </c>
      <c r="BT26" s="27">
        <f>BR26*1.18</f>
        <v>48.1676</v>
      </c>
      <c r="BU26" s="27">
        <v>2970</v>
      </c>
      <c r="BV26" s="27">
        <v>48.17</v>
      </c>
      <c r="BW26" s="115"/>
      <c r="BX26" s="115"/>
      <c r="BY26" s="115"/>
      <c r="BZ26" s="115"/>
      <c r="CA26" s="288">
        <v>5.9400000000000001E-2</v>
      </c>
      <c r="CB26" s="139">
        <v>224.59</v>
      </c>
      <c r="CC26" s="119"/>
      <c r="CD26" s="128"/>
      <c r="CE26" s="110" t="str">
        <f>CE29</f>
        <v>19.12.2017 № 837</v>
      </c>
      <c r="CF26" s="134"/>
      <c r="CG26" s="27">
        <v>6493.7</v>
      </c>
      <c r="CH26" s="27">
        <v>41.88</v>
      </c>
      <c r="CI26" s="27">
        <f>CG26*1.18</f>
        <v>7662.5659999999998</v>
      </c>
      <c r="CJ26" s="27">
        <f>CH26*1.18</f>
        <v>49.418399999999998</v>
      </c>
      <c r="CK26" s="27">
        <v>3120</v>
      </c>
      <c r="CL26" s="27">
        <v>49.42</v>
      </c>
      <c r="CM26" s="138"/>
      <c r="CN26" s="138"/>
      <c r="CO26" s="138"/>
      <c r="CP26" s="138"/>
      <c r="CQ26" s="288">
        <v>5.9400000000000001E-2</v>
      </c>
      <c r="CR26" s="139">
        <v>234.75</v>
      </c>
      <c r="CS26" s="139"/>
      <c r="CT26" s="139"/>
      <c r="CU26" s="110" t="str">
        <f>CU29</f>
        <v>19.12.2017 № 837</v>
      </c>
      <c r="CV26" s="125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110"/>
      <c r="DV26" s="110"/>
      <c r="DW26" s="103"/>
      <c r="DX26" s="27"/>
      <c r="DY26" s="27"/>
      <c r="DZ26" s="27"/>
      <c r="EA26" s="27"/>
      <c r="EB26" s="27"/>
      <c r="EC26" s="27"/>
      <c r="ED26" s="115"/>
      <c r="EE26" s="115"/>
      <c r="EF26" s="115"/>
      <c r="EG26" s="115"/>
      <c r="EH26" s="116"/>
      <c r="EI26" s="116"/>
      <c r="EJ26" s="116"/>
      <c r="EK26" s="116"/>
      <c r="EL26" s="27"/>
      <c r="EM26" s="109"/>
      <c r="EN26" s="27"/>
      <c r="EO26" s="27"/>
      <c r="EP26" s="27"/>
      <c r="EQ26" s="27"/>
      <c r="ER26" s="27"/>
      <c r="ES26" s="27"/>
      <c r="ET26" s="115"/>
      <c r="EU26" s="115"/>
      <c r="EV26" s="395"/>
      <c r="EW26" s="115"/>
      <c r="EX26" s="116"/>
      <c r="EY26" s="116"/>
      <c r="EZ26" s="116"/>
      <c r="FA26" s="116"/>
      <c r="FB26" s="36"/>
      <c r="FC26" s="31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</row>
    <row r="27" spans="1:386" s="2" customFormat="1" ht="18.75">
      <c r="A27" s="122" t="s">
        <v>45</v>
      </c>
      <c r="B27" s="348" t="s">
        <v>627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134"/>
      <c r="AB27" s="134"/>
      <c r="AC27" s="49"/>
      <c r="AD27" s="49"/>
      <c r="AE27" s="49"/>
      <c r="AF27" s="49"/>
      <c r="AG27" s="125"/>
      <c r="AH27" s="125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111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16"/>
      <c r="BJ27" s="16"/>
      <c r="BK27" s="16"/>
      <c r="BL27" s="16"/>
      <c r="BM27" s="16"/>
      <c r="BN27" s="36"/>
      <c r="BO27" s="36"/>
      <c r="BP27" s="103"/>
      <c r="BQ27" s="27"/>
      <c r="BR27" s="27"/>
      <c r="BS27" s="27"/>
      <c r="BT27" s="27"/>
      <c r="BU27" s="27"/>
      <c r="BV27" s="27"/>
      <c r="BW27" s="115"/>
      <c r="BX27" s="115"/>
      <c r="BY27" s="115"/>
      <c r="BZ27" s="115"/>
      <c r="CA27" s="119"/>
      <c r="CB27" s="128"/>
      <c r="CC27" s="119"/>
      <c r="CD27" s="128"/>
      <c r="CE27" s="27"/>
      <c r="CF27" s="134"/>
      <c r="CG27" s="27"/>
      <c r="CH27" s="27"/>
      <c r="CI27" s="27"/>
      <c r="CJ27" s="27"/>
      <c r="CK27" s="27"/>
      <c r="CL27" s="27"/>
      <c r="CM27" s="138"/>
      <c r="CN27" s="138"/>
      <c r="CO27" s="138"/>
      <c r="CP27" s="138"/>
      <c r="CQ27" s="139"/>
      <c r="CR27" s="139"/>
      <c r="CS27" s="139"/>
      <c r="CT27" s="139"/>
      <c r="CU27" s="27" t="s">
        <v>628</v>
      </c>
      <c r="CV27" s="134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36"/>
      <c r="DV27" s="12"/>
      <c r="DW27" s="103"/>
      <c r="DX27" s="27"/>
      <c r="DY27" s="27"/>
      <c r="DZ27" s="27"/>
      <c r="EA27" s="27"/>
      <c r="EB27" s="27"/>
      <c r="EC27" s="27"/>
      <c r="ED27" s="115"/>
      <c r="EE27" s="115"/>
      <c r="EF27" s="115"/>
      <c r="EG27" s="115"/>
      <c r="EH27" s="116"/>
      <c r="EI27" s="116"/>
      <c r="EJ27" s="116"/>
      <c r="EK27" s="116"/>
      <c r="EL27" s="27"/>
      <c r="EM27" s="109"/>
      <c r="EN27" s="27"/>
      <c r="EO27" s="27"/>
      <c r="EP27" s="27"/>
      <c r="EQ27" s="27"/>
      <c r="ER27" s="27"/>
      <c r="ES27" s="27"/>
      <c r="ET27" s="115"/>
      <c r="EU27" s="115"/>
      <c r="EV27" s="395"/>
      <c r="EW27" s="115"/>
      <c r="EX27" s="116"/>
      <c r="EY27" s="116"/>
      <c r="EZ27" s="116"/>
      <c r="FA27" s="116"/>
      <c r="FB27" s="36"/>
      <c r="FC27" s="31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</row>
    <row r="28" spans="1:386" s="2" customFormat="1">
      <c r="A28" s="16" t="s">
        <v>9</v>
      </c>
      <c r="B28" s="348" t="s">
        <v>159</v>
      </c>
      <c r="C28" s="49">
        <v>7667.71</v>
      </c>
      <c r="D28" s="49">
        <v>8011.14</v>
      </c>
      <c r="E28" s="49" t="s">
        <v>146</v>
      </c>
      <c r="F28" s="49" t="s">
        <v>146</v>
      </c>
      <c r="G28" s="49" t="s">
        <v>146</v>
      </c>
      <c r="H28" s="49" t="s">
        <v>146</v>
      </c>
      <c r="I28" s="49" t="s">
        <v>146</v>
      </c>
      <c r="J28" s="49" t="s">
        <v>146</v>
      </c>
      <c r="K28" s="49" t="s">
        <v>146</v>
      </c>
      <c r="L28" s="49" t="s">
        <v>146</v>
      </c>
      <c r="M28" s="49" t="s">
        <v>146</v>
      </c>
      <c r="N28" s="49" t="s">
        <v>146</v>
      </c>
      <c r="O28" s="142">
        <f>C28*1.18</f>
        <v>9047.8977999999988</v>
      </c>
      <c r="P28" s="142">
        <f>D28*1.18</f>
        <v>9453.145199999999</v>
      </c>
      <c r="Q28" s="142" t="s">
        <v>146</v>
      </c>
      <c r="R28" s="142" t="s">
        <v>146</v>
      </c>
      <c r="S28" s="142" t="s">
        <v>146</v>
      </c>
      <c r="T28" s="142" t="s">
        <v>146</v>
      </c>
      <c r="U28" s="142" t="s">
        <v>146</v>
      </c>
      <c r="V28" s="142" t="s">
        <v>146</v>
      </c>
      <c r="W28" s="142" t="s">
        <v>146</v>
      </c>
      <c r="X28" s="142" t="s">
        <v>146</v>
      </c>
      <c r="Y28" s="142" t="s">
        <v>146</v>
      </c>
      <c r="Z28" s="142" t="s">
        <v>146</v>
      </c>
      <c r="AA28" s="134"/>
      <c r="AB28" s="134" t="s">
        <v>629</v>
      </c>
      <c r="AC28" s="49">
        <v>4400</v>
      </c>
      <c r="AD28" s="49">
        <v>4250</v>
      </c>
      <c r="AE28" s="49"/>
      <c r="AF28" s="49"/>
      <c r="AG28" s="125"/>
      <c r="AH28" s="125" t="str">
        <f>AB28</f>
        <v>14.12.2017 № 751</v>
      </c>
      <c r="AI28" s="27"/>
      <c r="AJ28" s="27"/>
      <c r="AK28" s="27">
        <v>4320</v>
      </c>
      <c r="AL28" s="27">
        <v>4250</v>
      </c>
      <c r="AM28" s="110"/>
      <c r="AN28" s="110" t="str">
        <f>AB28</f>
        <v>14.12.2017 № 751</v>
      </c>
      <c r="AO28" s="27"/>
      <c r="AP28" s="27"/>
      <c r="AQ28" s="27">
        <v>4400</v>
      </c>
      <c r="AR28" s="27">
        <v>4250</v>
      </c>
      <c r="AS28" s="27"/>
      <c r="AT28" s="110" t="str">
        <f>AN28</f>
        <v>14.12.2017 № 751</v>
      </c>
      <c r="AU28" s="111"/>
      <c r="AV28" s="27">
        <v>8.66</v>
      </c>
      <c r="AW28" s="27">
        <v>9.09</v>
      </c>
      <c r="AX28" s="27" t="s">
        <v>146</v>
      </c>
      <c r="AY28" s="27" t="s">
        <v>146</v>
      </c>
      <c r="AZ28" s="27" t="s">
        <v>146</v>
      </c>
      <c r="BA28" s="27" t="s">
        <v>146</v>
      </c>
      <c r="BB28" s="49">
        <f>AV28*1.18</f>
        <v>10.2188</v>
      </c>
      <c r="BC28" s="49">
        <f>AW28*1.18</f>
        <v>10.726199999999999</v>
      </c>
      <c r="BD28" s="49" t="s">
        <v>146</v>
      </c>
      <c r="BE28" s="49" t="s">
        <v>146</v>
      </c>
      <c r="BF28" s="49" t="s">
        <v>146</v>
      </c>
      <c r="BG28" s="49" t="s">
        <v>146</v>
      </c>
      <c r="BH28" s="27">
        <f>BB28</f>
        <v>10.2188</v>
      </c>
      <c r="BI28" s="27">
        <f t="shared" ref="BI28:BM28" si="13">BC28</f>
        <v>10.726199999999999</v>
      </c>
      <c r="BJ28" s="27" t="str">
        <f t="shared" si="13"/>
        <v>-</v>
      </c>
      <c r="BK28" s="27" t="str">
        <f t="shared" si="13"/>
        <v>-</v>
      </c>
      <c r="BL28" s="27" t="str">
        <f t="shared" si="13"/>
        <v>-</v>
      </c>
      <c r="BM28" s="27" t="str">
        <f t="shared" si="13"/>
        <v>-</v>
      </c>
      <c r="BN28" s="110"/>
      <c r="BO28" s="110" t="str">
        <f>AT28</f>
        <v>14.12.2017 № 751</v>
      </c>
      <c r="BP28" s="103"/>
      <c r="BQ28" s="27">
        <v>7667.71</v>
      </c>
      <c r="BR28" s="27">
        <v>8.66</v>
      </c>
      <c r="BS28" s="27">
        <f t="shared" ref="BS28:BT31" si="14">BQ28*1.18</f>
        <v>9047.8977999999988</v>
      </c>
      <c r="BT28" s="27">
        <f t="shared" si="14"/>
        <v>10.2188</v>
      </c>
      <c r="BU28" s="27">
        <v>4320</v>
      </c>
      <c r="BV28" s="27">
        <v>10.220000000000001</v>
      </c>
      <c r="BW28" s="115"/>
      <c r="BX28" s="115"/>
      <c r="BY28" s="115"/>
      <c r="BZ28" s="115"/>
      <c r="CA28" s="288">
        <v>5.8000000000000003E-2</v>
      </c>
      <c r="CB28" s="139">
        <v>260.77999999999997</v>
      </c>
      <c r="CC28" s="288">
        <v>5.3499999999999999E-2</v>
      </c>
      <c r="CD28" s="139">
        <v>241.34</v>
      </c>
      <c r="CE28" s="110"/>
      <c r="CF28" s="134" t="s">
        <v>629</v>
      </c>
      <c r="CG28" s="27">
        <v>8011.14</v>
      </c>
      <c r="CH28" s="27">
        <v>9.09</v>
      </c>
      <c r="CI28" s="27">
        <f>CG27:CG28*1.18</f>
        <v>9453.145199999999</v>
      </c>
      <c r="CJ28" s="27">
        <f>CH27:CH28*1.18</f>
        <v>10.726199999999999</v>
      </c>
      <c r="CK28" s="27">
        <v>4250</v>
      </c>
      <c r="CL28" s="27">
        <v>10.73</v>
      </c>
      <c r="CM28" s="138"/>
      <c r="CN28" s="138"/>
      <c r="CO28" s="138"/>
      <c r="CP28" s="138"/>
      <c r="CQ28" s="311">
        <v>5.8000000000000003E-2</v>
      </c>
      <c r="CR28" s="139">
        <v>257.23</v>
      </c>
      <c r="CS28" s="311">
        <v>5.3499999999999999E-2</v>
      </c>
      <c r="CT28" s="139">
        <v>238.11</v>
      </c>
      <c r="CU28" s="110"/>
      <c r="CV28" s="125" t="s">
        <v>629</v>
      </c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110"/>
      <c r="DV28" s="110"/>
      <c r="DW28" s="103"/>
      <c r="DX28" s="27">
        <v>7667.71</v>
      </c>
      <c r="DY28" s="27">
        <v>8.66</v>
      </c>
      <c r="DZ28" s="27">
        <f>DX28*1.18</f>
        <v>9047.8977999999988</v>
      </c>
      <c r="EA28" s="27">
        <f>DY28*1.18</f>
        <v>10.2188</v>
      </c>
      <c r="EB28" s="27">
        <v>4400</v>
      </c>
      <c r="EC28" s="27">
        <v>10.220000000000001</v>
      </c>
      <c r="ED28" s="115"/>
      <c r="EE28" s="115"/>
      <c r="EF28" s="115"/>
      <c r="EG28" s="115"/>
      <c r="EH28" s="312">
        <v>7.0400000000000004E-2</v>
      </c>
      <c r="EI28" s="116">
        <v>319.98</v>
      </c>
      <c r="EJ28" s="312">
        <v>6.4899999999999999E-2</v>
      </c>
      <c r="EK28" s="116">
        <v>295.77999999999997</v>
      </c>
      <c r="EL28" s="36" t="s">
        <v>630</v>
      </c>
      <c r="EM28" s="109"/>
      <c r="EN28" s="27">
        <v>8011.14</v>
      </c>
      <c r="EO28" s="27">
        <v>9.09</v>
      </c>
      <c r="EP28" s="27">
        <f>EN28*1.18</f>
        <v>9453.145199999999</v>
      </c>
      <c r="EQ28" s="27">
        <f>EO28*1.18</f>
        <v>10.726199999999999</v>
      </c>
      <c r="ER28" s="27">
        <v>4250</v>
      </c>
      <c r="ES28" s="27">
        <v>10.73</v>
      </c>
      <c r="ET28" s="115"/>
      <c r="EU28" s="115"/>
      <c r="EV28" s="395"/>
      <c r="EW28" s="115"/>
      <c r="EX28" s="312">
        <v>7.0400000000000004E-2</v>
      </c>
      <c r="EY28" s="116">
        <v>309.93</v>
      </c>
      <c r="EZ28" s="312">
        <v>6.4899999999999999E-2</v>
      </c>
      <c r="FA28" s="116">
        <v>286.56</v>
      </c>
      <c r="FB28" s="110" t="s">
        <v>630</v>
      </c>
      <c r="FC28" s="313"/>
      <c r="FD28" s="131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</row>
    <row r="29" spans="1:386" s="178" customFormat="1" ht="31.5">
      <c r="A29" s="173" t="s">
        <v>10</v>
      </c>
      <c r="B29" s="374" t="s">
        <v>631</v>
      </c>
      <c r="C29" s="142">
        <v>13800.33</v>
      </c>
      <c r="D29" s="142">
        <v>14642.6</v>
      </c>
      <c r="E29" s="142">
        <f>D29</f>
        <v>14642.6</v>
      </c>
      <c r="F29" s="142">
        <v>14768.79</v>
      </c>
      <c r="G29" s="142">
        <f>F29</f>
        <v>14768.79</v>
      </c>
      <c r="H29" s="142">
        <v>15682.13</v>
      </c>
      <c r="I29" s="142" t="s">
        <v>146</v>
      </c>
      <c r="J29" s="142" t="s">
        <v>146</v>
      </c>
      <c r="K29" s="142" t="s">
        <v>146</v>
      </c>
      <c r="L29" s="142" t="s">
        <v>146</v>
      </c>
      <c r="M29" s="142" t="s">
        <v>146</v>
      </c>
      <c r="N29" s="142" t="s">
        <v>146</v>
      </c>
      <c r="O29" s="49">
        <f>C29*1.18</f>
        <v>16284.389399999998</v>
      </c>
      <c r="P29" s="49">
        <f t="shared" ref="P29:T32" si="15">D29*1.18</f>
        <v>17278.268</v>
      </c>
      <c r="Q29" s="49">
        <f t="shared" si="15"/>
        <v>17278.268</v>
      </c>
      <c r="R29" s="49">
        <f t="shared" si="15"/>
        <v>17427.172200000001</v>
      </c>
      <c r="S29" s="49">
        <f t="shared" si="15"/>
        <v>17427.172200000001</v>
      </c>
      <c r="T29" s="49">
        <f t="shared" si="15"/>
        <v>18504.913399999998</v>
      </c>
      <c r="U29" s="49" t="s">
        <v>146</v>
      </c>
      <c r="V29" s="49" t="s">
        <v>146</v>
      </c>
      <c r="W29" s="49" t="s">
        <v>146</v>
      </c>
      <c r="X29" s="49" t="s">
        <v>146</v>
      </c>
      <c r="Y29" s="49" t="s">
        <v>146</v>
      </c>
      <c r="Z29" s="49" t="s">
        <v>146</v>
      </c>
      <c r="AA29" s="134" t="s">
        <v>621</v>
      </c>
      <c r="AB29" s="134"/>
      <c r="AC29" s="49">
        <v>4400</v>
      </c>
      <c r="AD29" s="49">
        <v>4250</v>
      </c>
      <c r="AE29" s="49">
        <f t="shared" ref="AE29:AF32" si="16">AC29</f>
        <v>4400</v>
      </c>
      <c r="AF29" s="49">
        <f t="shared" si="16"/>
        <v>4250</v>
      </c>
      <c r="AG29" s="134" t="str">
        <f>AA29</f>
        <v>19.12.2017 № 837</v>
      </c>
      <c r="AH29" s="125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135"/>
      <c r="AV29" s="49">
        <v>49.58</v>
      </c>
      <c r="AW29" s="49">
        <v>51.87</v>
      </c>
      <c r="AX29" s="49">
        <f>AW29</f>
        <v>51.87</v>
      </c>
      <c r="AY29" s="49">
        <v>53.94</v>
      </c>
      <c r="AZ29" s="49">
        <f>AY29</f>
        <v>53.94</v>
      </c>
      <c r="BA29" s="49">
        <v>56.1</v>
      </c>
      <c r="BB29" s="49">
        <v>58.66</v>
      </c>
      <c r="BC29" s="49">
        <f t="shared" ref="BC29:BG32" si="17">AW29*1.18</f>
        <v>61.206599999999995</v>
      </c>
      <c r="BD29" s="49">
        <f t="shared" si="17"/>
        <v>61.206599999999995</v>
      </c>
      <c r="BE29" s="49">
        <f t="shared" si="17"/>
        <v>63.649199999999993</v>
      </c>
      <c r="BF29" s="49">
        <f t="shared" si="17"/>
        <v>63.649199999999993</v>
      </c>
      <c r="BG29" s="49">
        <f t="shared" si="17"/>
        <v>66.197999999999993</v>
      </c>
      <c r="BH29" s="49">
        <v>18</v>
      </c>
      <c r="BI29" s="352">
        <v>20</v>
      </c>
      <c r="BJ29" s="173" t="s">
        <v>146</v>
      </c>
      <c r="BK29" s="173" t="s">
        <v>146</v>
      </c>
      <c r="BL29" s="173" t="s">
        <v>146</v>
      </c>
      <c r="BM29" s="173" t="s">
        <v>146</v>
      </c>
      <c r="BN29" s="125" t="s">
        <v>621</v>
      </c>
      <c r="BO29" s="176"/>
      <c r="BP29" s="175"/>
      <c r="BQ29" s="49">
        <v>13800.33</v>
      </c>
      <c r="BR29" s="49">
        <v>49.58</v>
      </c>
      <c r="BS29" s="49">
        <f t="shared" si="14"/>
        <v>16284.389399999998</v>
      </c>
      <c r="BT29" s="49">
        <v>58.66</v>
      </c>
      <c r="BU29" s="49">
        <v>4400</v>
      </c>
      <c r="BV29" s="49">
        <v>18</v>
      </c>
      <c r="BW29" s="138"/>
      <c r="BX29" s="138"/>
      <c r="BY29" s="138"/>
      <c r="BZ29" s="138"/>
      <c r="CA29" s="288">
        <v>5.9200000000000003E-2</v>
      </c>
      <c r="CB29" s="139">
        <v>278.48</v>
      </c>
      <c r="CC29" s="139"/>
      <c r="CD29" s="139"/>
      <c r="CE29" s="125" t="s">
        <v>621</v>
      </c>
      <c r="CF29" s="134"/>
      <c r="CG29" s="49">
        <v>14642.6</v>
      </c>
      <c r="CH29" s="49">
        <v>51.87</v>
      </c>
      <c r="CI29" s="49">
        <f>CG29*1.18</f>
        <v>17278.268</v>
      </c>
      <c r="CJ29" s="49">
        <f>CH29*1.18</f>
        <v>61.206599999999995</v>
      </c>
      <c r="CK29" s="49">
        <v>4250</v>
      </c>
      <c r="CL29" s="49">
        <v>20</v>
      </c>
      <c r="CM29" s="138"/>
      <c r="CN29" s="138"/>
      <c r="CO29" s="138"/>
      <c r="CP29" s="138"/>
      <c r="CQ29" s="288">
        <v>5.9200000000000003E-2</v>
      </c>
      <c r="CR29" s="139">
        <v>271.60000000000002</v>
      </c>
      <c r="CS29" s="139"/>
      <c r="CT29" s="139"/>
      <c r="CU29" s="125" t="s">
        <v>621</v>
      </c>
      <c r="CV29" s="134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125"/>
      <c r="DV29" s="134"/>
      <c r="DW29" s="175"/>
      <c r="DX29" s="49"/>
      <c r="DY29" s="49"/>
      <c r="DZ29" s="49"/>
      <c r="EA29" s="49"/>
      <c r="EB29" s="49"/>
      <c r="EC29" s="49"/>
      <c r="ED29" s="138"/>
      <c r="EE29" s="138"/>
      <c r="EF29" s="138"/>
      <c r="EG29" s="138"/>
      <c r="EH29" s="139"/>
      <c r="EI29" s="139"/>
      <c r="EJ29" s="139"/>
      <c r="EK29" s="139"/>
      <c r="EL29" s="49"/>
      <c r="EM29" s="134"/>
      <c r="EN29" s="49"/>
      <c r="EO29" s="49"/>
      <c r="EP29" s="49"/>
      <c r="EQ29" s="49"/>
      <c r="ER29" s="49"/>
      <c r="ES29" s="49"/>
      <c r="ET29" s="138"/>
      <c r="EU29" s="138"/>
      <c r="EV29" s="360"/>
      <c r="EW29" s="138"/>
      <c r="EX29" s="139"/>
      <c r="EY29" s="139"/>
      <c r="EZ29" s="139"/>
      <c r="FA29" s="139"/>
      <c r="FB29" s="176"/>
      <c r="FC29" s="313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  <c r="GJ29" s="177"/>
      <c r="GK29" s="177"/>
      <c r="GL29" s="177"/>
      <c r="GM29" s="177"/>
      <c r="GN29" s="177"/>
      <c r="GO29" s="177"/>
      <c r="GP29" s="177"/>
      <c r="GQ29" s="177"/>
      <c r="GR29" s="177"/>
      <c r="GS29" s="177"/>
      <c r="GT29" s="177"/>
      <c r="GU29" s="177"/>
      <c r="GV29" s="177"/>
      <c r="GW29" s="177"/>
      <c r="GX29" s="177"/>
      <c r="GY29" s="177"/>
      <c r="GZ29" s="177"/>
      <c r="HA29" s="177"/>
      <c r="HB29" s="177"/>
      <c r="HC29" s="177"/>
      <c r="HD29" s="177"/>
      <c r="HE29" s="177"/>
      <c r="HF29" s="177"/>
      <c r="HG29" s="177"/>
      <c r="HH29" s="177"/>
      <c r="HI29" s="177"/>
      <c r="HJ29" s="177"/>
      <c r="HK29" s="177"/>
      <c r="HL29" s="177"/>
      <c r="HM29" s="177"/>
      <c r="HN29" s="177"/>
      <c r="HO29" s="177"/>
      <c r="HP29" s="177"/>
      <c r="HQ29" s="177"/>
      <c r="HR29" s="177"/>
      <c r="HS29" s="177"/>
      <c r="HT29" s="177"/>
      <c r="HU29" s="177"/>
      <c r="HV29" s="177"/>
      <c r="HW29" s="177"/>
      <c r="HX29" s="177"/>
      <c r="HY29" s="177"/>
      <c r="HZ29" s="177"/>
      <c r="IA29" s="177"/>
      <c r="IB29" s="177"/>
      <c r="IC29" s="177"/>
      <c r="ID29" s="177"/>
      <c r="IE29" s="177"/>
      <c r="IF29" s="177"/>
      <c r="IG29" s="177"/>
      <c r="IH29" s="177"/>
      <c r="II29" s="177"/>
      <c r="IJ29" s="177"/>
      <c r="IK29" s="177"/>
      <c r="IL29" s="177"/>
      <c r="IM29" s="177"/>
      <c r="IN29" s="177"/>
      <c r="IO29" s="177"/>
      <c r="IP29" s="177"/>
      <c r="IQ29" s="177"/>
      <c r="IR29" s="177"/>
      <c r="IS29" s="177"/>
      <c r="IT29" s="177"/>
      <c r="IU29" s="177"/>
      <c r="IV29" s="177"/>
      <c r="IW29" s="177"/>
      <c r="IX29" s="177"/>
      <c r="IY29" s="177"/>
      <c r="IZ29" s="177"/>
      <c r="JA29" s="177"/>
      <c r="JB29" s="177"/>
      <c r="JC29" s="177"/>
      <c r="JD29" s="177"/>
      <c r="JE29" s="177"/>
      <c r="JF29" s="177"/>
      <c r="JG29" s="177"/>
      <c r="JH29" s="177"/>
      <c r="JI29" s="177"/>
      <c r="JJ29" s="177"/>
      <c r="JK29" s="177"/>
      <c r="JL29" s="177"/>
      <c r="JM29" s="177"/>
      <c r="JN29" s="177"/>
      <c r="JO29" s="177"/>
      <c r="JP29" s="177"/>
      <c r="JQ29" s="177"/>
      <c r="JR29" s="177"/>
      <c r="JS29" s="177"/>
      <c r="JT29" s="177"/>
      <c r="JU29" s="177"/>
      <c r="JV29" s="177"/>
      <c r="JW29" s="177"/>
      <c r="JX29" s="177"/>
      <c r="JY29" s="177"/>
      <c r="JZ29" s="177"/>
      <c r="KA29" s="177"/>
      <c r="KB29" s="177"/>
      <c r="KC29" s="177"/>
      <c r="KD29" s="177"/>
      <c r="KE29" s="177"/>
      <c r="KF29" s="177"/>
      <c r="KG29" s="177"/>
      <c r="KH29" s="177"/>
      <c r="KI29" s="177"/>
      <c r="KJ29" s="177"/>
      <c r="KK29" s="177"/>
      <c r="KL29" s="177"/>
      <c r="KM29" s="177"/>
      <c r="KN29" s="177"/>
      <c r="KO29" s="177"/>
      <c r="KP29" s="177"/>
      <c r="KQ29" s="177"/>
      <c r="KR29" s="177"/>
      <c r="KS29" s="177"/>
      <c r="KT29" s="177"/>
      <c r="KU29" s="177"/>
      <c r="KV29" s="177"/>
      <c r="KW29" s="177"/>
      <c r="KX29" s="177"/>
      <c r="KY29" s="177"/>
      <c r="KZ29" s="177"/>
      <c r="LA29" s="177"/>
      <c r="LB29" s="177"/>
      <c r="LC29" s="177"/>
      <c r="LD29" s="177"/>
      <c r="LE29" s="177"/>
      <c r="LF29" s="177"/>
      <c r="LG29" s="177"/>
      <c r="LH29" s="177"/>
      <c r="LI29" s="177"/>
      <c r="LJ29" s="177"/>
      <c r="LK29" s="177"/>
      <c r="LL29" s="177"/>
      <c r="LM29" s="177"/>
      <c r="LN29" s="177"/>
      <c r="LO29" s="177"/>
      <c r="LP29" s="177"/>
      <c r="LQ29" s="177"/>
      <c r="LR29" s="177"/>
      <c r="LS29" s="177"/>
      <c r="LT29" s="177"/>
      <c r="LU29" s="177"/>
      <c r="LV29" s="177"/>
      <c r="LW29" s="177"/>
      <c r="LX29" s="177"/>
      <c r="LY29" s="177"/>
      <c r="LZ29" s="177"/>
      <c r="MA29" s="177"/>
      <c r="MB29" s="177"/>
      <c r="MC29" s="177"/>
      <c r="MD29" s="177"/>
      <c r="ME29" s="177"/>
      <c r="MF29" s="177"/>
      <c r="MG29" s="177"/>
      <c r="MH29" s="177"/>
      <c r="MI29" s="177"/>
      <c r="MJ29" s="177"/>
      <c r="MK29" s="177"/>
      <c r="ML29" s="177"/>
      <c r="MM29" s="177"/>
      <c r="MN29" s="177"/>
      <c r="MO29" s="177"/>
      <c r="MP29" s="177"/>
      <c r="MQ29" s="177"/>
      <c r="MR29" s="177"/>
      <c r="MS29" s="177"/>
      <c r="MT29" s="177"/>
      <c r="MU29" s="177"/>
      <c r="MV29" s="177"/>
      <c r="MW29" s="177"/>
      <c r="MX29" s="177"/>
      <c r="MY29" s="177"/>
      <c r="MZ29" s="177"/>
      <c r="NA29" s="177"/>
      <c r="NB29" s="177"/>
      <c r="NC29" s="177"/>
      <c r="ND29" s="177"/>
      <c r="NE29" s="177"/>
      <c r="NF29" s="177"/>
      <c r="NG29" s="177"/>
      <c r="NH29" s="177"/>
      <c r="NI29" s="177"/>
      <c r="NJ29" s="177"/>
      <c r="NK29" s="177"/>
      <c r="NL29" s="177"/>
      <c r="NM29" s="177"/>
      <c r="NN29" s="177"/>
      <c r="NO29" s="177"/>
      <c r="NP29" s="177"/>
      <c r="NQ29" s="177"/>
      <c r="NR29" s="177"/>
      <c r="NS29" s="177"/>
      <c r="NT29" s="177"/>
      <c r="NU29" s="177"/>
      <c r="NV29" s="177"/>
    </row>
    <row r="30" spans="1:386" s="167" customFormat="1">
      <c r="A30" s="157"/>
      <c r="B30" s="543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29"/>
      <c r="AB30" s="129"/>
      <c r="AC30" s="159"/>
      <c r="AD30" s="159"/>
      <c r="AE30" s="159"/>
      <c r="AF30" s="159"/>
      <c r="AG30" s="129"/>
      <c r="AH30" s="145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61"/>
      <c r="AV30" s="159"/>
      <c r="AW30" s="159"/>
      <c r="AX30" s="159"/>
      <c r="AY30" s="159"/>
      <c r="AZ30" s="159"/>
      <c r="BA30" s="159"/>
      <c r="BB30" s="159">
        <f>AV29*1.18</f>
        <v>58.504399999999997</v>
      </c>
      <c r="BC30" s="159"/>
      <c r="BD30" s="159"/>
      <c r="BE30" s="159"/>
      <c r="BF30" s="159"/>
      <c r="BG30" s="159"/>
      <c r="BH30" s="159"/>
      <c r="BI30" s="207"/>
      <c r="BJ30" s="157"/>
      <c r="BK30" s="157"/>
      <c r="BL30" s="157"/>
      <c r="BM30" s="157"/>
      <c r="BN30" s="145"/>
      <c r="BO30" s="169" t="s">
        <v>742</v>
      </c>
      <c r="BP30" s="162"/>
      <c r="BQ30" s="159"/>
      <c r="BR30" s="159"/>
      <c r="BS30" s="159"/>
      <c r="BT30" s="159">
        <v>58.6</v>
      </c>
      <c r="BU30" s="159"/>
      <c r="BV30" s="159"/>
      <c r="BW30" s="163"/>
      <c r="BX30" s="163"/>
      <c r="BY30" s="163"/>
      <c r="BZ30" s="163"/>
      <c r="CA30" s="119"/>
      <c r="CB30" s="128"/>
      <c r="CC30" s="128"/>
      <c r="CD30" s="128"/>
      <c r="CE30" s="145"/>
      <c r="CF30" s="129" t="s">
        <v>742</v>
      </c>
      <c r="CG30" s="159"/>
      <c r="CH30" s="159"/>
      <c r="CI30" s="159"/>
      <c r="CJ30" s="159"/>
      <c r="CK30" s="159"/>
      <c r="CL30" s="159"/>
      <c r="CM30" s="163"/>
      <c r="CN30" s="163"/>
      <c r="CO30" s="163"/>
      <c r="CP30" s="163"/>
      <c r="CQ30" s="119"/>
      <c r="CR30" s="128"/>
      <c r="CS30" s="128"/>
      <c r="CT30" s="128"/>
      <c r="CU30" s="145"/>
      <c r="CV30" s="12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45"/>
      <c r="DV30" s="129"/>
      <c r="DW30" s="162"/>
      <c r="DX30" s="159"/>
      <c r="DY30" s="159"/>
      <c r="DZ30" s="159"/>
      <c r="EA30" s="159"/>
      <c r="EB30" s="159"/>
      <c r="EC30" s="159"/>
      <c r="ED30" s="163"/>
      <c r="EE30" s="163"/>
      <c r="EF30" s="163"/>
      <c r="EG30" s="163"/>
      <c r="EH30" s="128"/>
      <c r="EI30" s="128"/>
      <c r="EJ30" s="128"/>
      <c r="EK30" s="128"/>
      <c r="EL30" s="159"/>
      <c r="EM30" s="129"/>
      <c r="EN30" s="159"/>
      <c r="EO30" s="159"/>
      <c r="EP30" s="159"/>
      <c r="EQ30" s="159"/>
      <c r="ER30" s="159"/>
      <c r="ES30" s="159"/>
      <c r="ET30" s="163"/>
      <c r="EU30" s="163"/>
      <c r="EV30" s="544"/>
      <c r="EW30" s="163"/>
      <c r="EX30" s="128"/>
      <c r="EY30" s="128"/>
      <c r="EZ30" s="128"/>
      <c r="FA30" s="128"/>
      <c r="FB30" s="169"/>
      <c r="FC30" s="213"/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6"/>
      <c r="GD30" s="166"/>
      <c r="GE30" s="166"/>
      <c r="GF30" s="166"/>
      <c r="GG30" s="166"/>
      <c r="GH30" s="166"/>
      <c r="GI30" s="166"/>
      <c r="GJ30" s="166"/>
      <c r="GK30" s="166"/>
      <c r="GL30" s="166"/>
      <c r="GM30" s="166"/>
      <c r="GN30" s="166"/>
      <c r="GO30" s="166"/>
      <c r="GP30" s="166"/>
      <c r="GQ30" s="166"/>
      <c r="GR30" s="166"/>
      <c r="GS30" s="166"/>
      <c r="GT30" s="166"/>
      <c r="GU30" s="166"/>
      <c r="GV30" s="166"/>
      <c r="GW30" s="166"/>
      <c r="GX30" s="166"/>
      <c r="GY30" s="166"/>
      <c r="GZ30" s="166"/>
      <c r="HA30" s="166"/>
      <c r="HB30" s="166"/>
      <c r="HC30" s="166"/>
      <c r="HD30" s="166"/>
      <c r="HE30" s="166"/>
      <c r="HF30" s="166"/>
      <c r="HG30" s="166"/>
      <c r="HH30" s="166"/>
      <c r="HI30" s="166"/>
      <c r="HJ30" s="166"/>
      <c r="HK30" s="166"/>
      <c r="HL30" s="166"/>
      <c r="HM30" s="166"/>
      <c r="HN30" s="166"/>
      <c r="HO30" s="166"/>
      <c r="HP30" s="166"/>
      <c r="HQ30" s="166"/>
      <c r="HR30" s="166"/>
      <c r="HS30" s="166"/>
      <c r="HT30" s="166"/>
      <c r="HU30" s="166"/>
      <c r="HV30" s="166"/>
      <c r="HW30" s="166"/>
      <c r="HX30" s="166"/>
      <c r="HY30" s="166"/>
      <c r="HZ30" s="166"/>
      <c r="IA30" s="166"/>
      <c r="IB30" s="166"/>
      <c r="IC30" s="166"/>
      <c r="ID30" s="166"/>
      <c r="IE30" s="166"/>
      <c r="IF30" s="166"/>
      <c r="IG30" s="166"/>
      <c r="IH30" s="166"/>
      <c r="II30" s="166"/>
      <c r="IJ30" s="166"/>
      <c r="IK30" s="166"/>
      <c r="IL30" s="166"/>
      <c r="IM30" s="166"/>
      <c r="IN30" s="166"/>
      <c r="IO30" s="166"/>
      <c r="IP30" s="166"/>
      <c r="IQ30" s="166"/>
      <c r="IR30" s="166"/>
      <c r="IS30" s="166"/>
      <c r="IT30" s="166"/>
      <c r="IU30" s="166"/>
      <c r="IV30" s="166"/>
      <c r="IW30" s="166"/>
      <c r="IX30" s="166"/>
      <c r="IY30" s="166"/>
      <c r="IZ30" s="166"/>
      <c r="JA30" s="166"/>
      <c r="JB30" s="166"/>
      <c r="JC30" s="166"/>
      <c r="JD30" s="166"/>
      <c r="JE30" s="166"/>
      <c r="JF30" s="166"/>
      <c r="JG30" s="166"/>
      <c r="JH30" s="166"/>
      <c r="JI30" s="166"/>
      <c r="JJ30" s="166"/>
      <c r="JK30" s="166"/>
      <c r="JL30" s="166"/>
      <c r="JM30" s="166"/>
      <c r="JN30" s="166"/>
      <c r="JO30" s="166"/>
      <c r="JP30" s="166"/>
      <c r="JQ30" s="166"/>
      <c r="JR30" s="166"/>
      <c r="JS30" s="166"/>
      <c r="JT30" s="166"/>
      <c r="JU30" s="166"/>
      <c r="JV30" s="166"/>
      <c r="JW30" s="166"/>
      <c r="JX30" s="166"/>
      <c r="JY30" s="166"/>
      <c r="JZ30" s="166"/>
      <c r="KA30" s="166"/>
      <c r="KB30" s="166"/>
      <c r="KC30" s="166"/>
      <c r="KD30" s="166"/>
      <c r="KE30" s="166"/>
      <c r="KF30" s="166"/>
      <c r="KG30" s="166"/>
      <c r="KH30" s="166"/>
      <c r="KI30" s="166"/>
      <c r="KJ30" s="166"/>
      <c r="KK30" s="166"/>
      <c r="KL30" s="166"/>
      <c r="KM30" s="166"/>
      <c r="KN30" s="166"/>
      <c r="KO30" s="166"/>
      <c r="KP30" s="166"/>
      <c r="KQ30" s="166"/>
      <c r="KR30" s="166"/>
      <c r="KS30" s="166"/>
      <c r="KT30" s="166"/>
      <c r="KU30" s="166"/>
      <c r="KV30" s="166"/>
      <c r="KW30" s="166"/>
      <c r="KX30" s="166"/>
      <c r="KY30" s="166"/>
      <c r="KZ30" s="166"/>
      <c r="LA30" s="166"/>
      <c r="LB30" s="166"/>
      <c r="LC30" s="166"/>
      <c r="LD30" s="166"/>
      <c r="LE30" s="166"/>
      <c r="LF30" s="166"/>
      <c r="LG30" s="166"/>
      <c r="LH30" s="166"/>
      <c r="LI30" s="166"/>
      <c r="LJ30" s="166"/>
      <c r="LK30" s="166"/>
      <c r="LL30" s="166"/>
      <c r="LM30" s="166"/>
      <c r="LN30" s="166"/>
      <c r="LO30" s="166"/>
      <c r="LP30" s="166"/>
      <c r="LQ30" s="166"/>
      <c r="LR30" s="166"/>
      <c r="LS30" s="166"/>
      <c r="LT30" s="166"/>
      <c r="LU30" s="166"/>
      <c r="LV30" s="166"/>
      <c r="LW30" s="166"/>
      <c r="LX30" s="166"/>
      <c r="LY30" s="166"/>
      <c r="LZ30" s="166"/>
      <c r="MA30" s="166"/>
      <c r="MB30" s="166"/>
      <c r="MC30" s="166"/>
      <c r="MD30" s="166"/>
      <c r="ME30" s="166"/>
      <c r="MF30" s="166"/>
      <c r="MG30" s="166"/>
      <c r="MH30" s="166"/>
      <c r="MI30" s="166"/>
      <c r="MJ30" s="166"/>
      <c r="MK30" s="166"/>
      <c r="ML30" s="166"/>
      <c r="MM30" s="166"/>
      <c r="MN30" s="166"/>
      <c r="MO30" s="166"/>
      <c r="MP30" s="166"/>
      <c r="MQ30" s="166"/>
      <c r="MR30" s="166"/>
      <c r="MS30" s="166"/>
      <c r="MT30" s="166"/>
      <c r="MU30" s="166"/>
      <c r="MV30" s="166"/>
      <c r="MW30" s="166"/>
      <c r="MX30" s="166"/>
      <c r="MY30" s="166"/>
      <c r="MZ30" s="166"/>
      <c r="NA30" s="166"/>
      <c r="NB30" s="166"/>
      <c r="NC30" s="166"/>
      <c r="ND30" s="166"/>
      <c r="NE30" s="166"/>
      <c r="NF30" s="166"/>
      <c r="NG30" s="166"/>
      <c r="NH30" s="166"/>
      <c r="NI30" s="166"/>
      <c r="NJ30" s="166"/>
      <c r="NK30" s="166"/>
      <c r="NL30" s="166"/>
      <c r="NM30" s="166"/>
      <c r="NN30" s="166"/>
      <c r="NO30" s="166"/>
      <c r="NP30" s="166"/>
      <c r="NQ30" s="166"/>
      <c r="NR30" s="166"/>
      <c r="NS30" s="166"/>
      <c r="NT30" s="166"/>
      <c r="NU30" s="166"/>
      <c r="NV30" s="166"/>
    </row>
    <row r="31" spans="1:386" s="405" customFormat="1">
      <c r="A31" s="397" t="s">
        <v>27</v>
      </c>
      <c r="B31" s="336" t="s">
        <v>582</v>
      </c>
      <c r="C31" s="375">
        <v>5394.88</v>
      </c>
      <c r="D31" s="375">
        <v>5610.68</v>
      </c>
      <c r="E31" s="375">
        <f>D31</f>
        <v>5610.68</v>
      </c>
      <c r="F31" s="375">
        <v>5640.01</v>
      </c>
      <c r="G31" s="375">
        <f>F31</f>
        <v>5640.01</v>
      </c>
      <c r="H31" s="375">
        <v>5990.61</v>
      </c>
      <c r="I31" s="375" t="s">
        <v>146</v>
      </c>
      <c r="J31" s="375" t="s">
        <v>146</v>
      </c>
      <c r="K31" s="375" t="s">
        <v>146</v>
      </c>
      <c r="L31" s="375" t="s">
        <v>146</v>
      </c>
      <c r="M31" s="375" t="s">
        <v>146</v>
      </c>
      <c r="N31" s="375" t="s">
        <v>146</v>
      </c>
      <c r="O31" s="375">
        <f>C31*1.18</f>
        <v>6365.9583999999995</v>
      </c>
      <c r="P31" s="375">
        <f t="shared" si="15"/>
        <v>6620.6023999999998</v>
      </c>
      <c r="Q31" s="375">
        <f t="shared" si="15"/>
        <v>6620.6023999999998</v>
      </c>
      <c r="R31" s="375">
        <f t="shared" si="15"/>
        <v>6655.2118</v>
      </c>
      <c r="S31" s="375">
        <f t="shared" si="15"/>
        <v>6655.2118</v>
      </c>
      <c r="T31" s="375">
        <f t="shared" si="15"/>
        <v>7068.9197999999997</v>
      </c>
      <c r="U31" s="373" t="s">
        <v>146</v>
      </c>
      <c r="V31" s="373" t="s">
        <v>146</v>
      </c>
      <c r="W31" s="373" t="s">
        <v>146</v>
      </c>
      <c r="X31" s="373" t="s">
        <v>146</v>
      </c>
      <c r="Y31" s="373" t="s">
        <v>146</v>
      </c>
      <c r="Z31" s="373" t="s">
        <v>146</v>
      </c>
      <c r="AA31" s="134" t="s">
        <v>626</v>
      </c>
      <c r="AB31" s="376"/>
      <c r="AC31" s="373">
        <v>4400</v>
      </c>
      <c r="AD31" s="49">
        <v>4250</v>
      </c>
      <c r="AE31" s="49">
        <f t="shared" si="16"/>
        <v>4400</v>
      </c>
      <c r="AF31" s="49">
        <f t="shared" si="16"/>
        <v>4250</v>
      </c>
      <c r="AG31" s="134" t="str">
        <f>AA31</f>
        <v>19.12.2017 № 841</v>
      </c>
      <c r="AH31" s="377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8"/>
      <c r="AV31" s="373">
        <v>8.66</v>
      </c>
      <c r="AW31" s="373">
        <v>9.09</v>
      </c>
      <c r="AX31" s="373">
        <f>AW31</f>
        <v>9.09</v>
      </c>
      <c r="AY31" s="373">
        <v>9.4499999999999993</v>
      </c>
      <c r="AZ31" s="373">
        <f>AY31</f>
        <v>9.4499999999999993</v>
      </c>
      <c r="BA31" s="373">
        <v>9.83</v>
      </c>
      <c r="BB31" s="373">
        <f>AV31*1.18</f>
        <v>10.2188</v>
      </c>
      <c r="BC31" s="373">
        <f t="shared" si="17"/>
        <v>10.726199999999999</v>
      </c>
      <c r="BD31" s="373">
        <f t="shared" si="17"/>
        <v>10.726199999999999</v>
      </c>
      <c r="BE31" s="373">
        <f t="shared" si="17"/>
        <v>11.150999999999998</v>
      </c>
      <c r="BF31" s="373">
        <f t="shared" si="17"/>
        <v>11.150999999999998</v>
      </c>
      <c r="BG31" s="373">
        <f t="shared" si="17"/>
        <v>11.599399999999999</v>
      </c>
      <c r="BH31" s="373">
        <v>10.220000000000001</v>
      </c>
      <c r="BI31" s="398">
        <v>10.73</v>
      </c>
      <c r="BJ31" s="397" t="s">
        <v>146</v>
      </c>
      <c r="BK31" s="397" t="s">
        <v>146</v>
      </c>
      <c r="BL31" s="397" t="s">
        <v>146</v>
      </c>
      <c r="BM31" s="397" t="s">
        <v>146</v>
      </c>
      <c r="BN31" s="125" t="s">
        <v>626</v>
      </c>
      <c r="BO31" s="399"/>
      <c r="BP31" s="400"/>
      <c r="BQ31" s="373">
        <v>5394.88</v>
      </c>
      <c r="BR31" s="373">
        <v>8.66</v>
      </c>
      <c r="BS31" s="373">
        <f t="shared" si="14"/>
        <v>6365.9583999999995</v>
      </c>
      <c r="BT31" s="373">
        <f t="shared" si="14"/>
        <v>10.2188</v>
      </c>
      <c r="BU31" s="373">
        <v>4400</v>
      </c>
      <c r="BV31" s="373">
        <v>10.220000000000001</v>
      </c>
      <c r="BW31" s="382"/>
      <c r="BX31" s="382"/>
      <c r="BY31" s="382"/>
      <c r="BZ31" s="382"/>
      <c r="CA31" s="401">
        <v>5.9200000000000003E-2</v>
      </c>
      <c r="CB31" s="383">
        <v>270.7</v>
      </c>
      <c r="CC31" s="383"/>
      <c r="CD31" s="383"/>
      <c r="CE31" s="125" t="s">
        <v>626</v>
      </c>
      <c r="CF31" s="376"/>
      <c r="CG31" s="373">
        <v>5610.68</v>
      </c>
      <c r="CH31" s="373">
        <v>9.09</v>
      </c>
      <c r="CI31" s="373">
        <f>CG31*1.18</f>
        <v>6620.6023999999998</v>
      </c>
      <c r="CJ31" s="373">
        <f>CH31*1.18</f>
        <v>10.726199999999999</v>
      </c>
      <c r="CK31" s="373">
        <v>4250</v>
      </c>
      <c r="CL31" s="373">
        <v>10.73</v>
      </c>
      <c r="CM31" s="382"/>
      <c r="CN31" s="382"/>
      <c r="CO31" s="382"/>
      <c r="CP31" s="382"/>
      <c r="CQ31" s="401">
        <v>5.9200000000000003E-2</v>
      </c>
      <c r="CR31" s="383">
        <v>262.33</v>
      </c>
      <c r="CS31" s="383"/>
      <c r="CT31" s="383"/>
      <c r="CU31" s="125" t="s">
        <v>626</v>
      </c>
      <c r="CV31" s="376"/>
      <c r="CW31" s="373"/>
      <c r="CX31" s="373"/>
      <c r="CY31" s="373"/>
      <c r="CZ31" s="373"/>
      <c r="DA31" s="373"/>
      <c r="DB31" s="373"/>
      <c r="DC31" s="373"/>
      <c r="DD31" s="373"/>
      <c r="DE31" s="373"/>
      <c r="DF31" s="373"/>
      <c r="DG31" s="373"/>
      <c r="DH31" s="373"/>
      <c r="DI31" s="373"/>
      <c r="DJ31" s="373"/>
      <c r="DK31" s="373"/>
      <c r="DL31" s="373"/>
      <c r="DM31" s="373"/>
      <c r="DN31" s="373"/>
      <c r="DO31" s="373"/>
      <c r="DP31" s="373"/>
      <c r="DQ31" s="373"/>
      <c r="DR31" s="373"/>
      <c r="DS31" s="373"/>
      <c r="DT31" s="373"/>
      <c r="DU31" s="377"/>
      <c r="DV31" s="376"/>
      <c r="DW31" s="400"/>
      <c r="DX31" s="373"/>
      <c r="DY31" s="373"/>
      <c r="DZ31" s="373"/>
      <c r="EA31" s="373"/>
      <c r="EB31" s="373"/>
      <c r="EC31" s="373"/>
      <c r="ED31" s="382"/>
      <c r="EE31" s="382"/>
      <c r="EF31" s="382"/>
      <c r="EG31" s="382"/>
      <c r="EH31" s="383"/>
      <c r="EI31" s="383"/>
      <c r="EJ31" s="383"/>
      <c r="EK31" s="383"/>
      <c r="EL31" s="373"/>
      <c r="EM31" s="376"/>
      <c r="EN31" s="373"/>
      <c r="EO31" s="373"/>
      <c r="EP31" s="373"/>
      <c r="EQ31" s="373"/>
      <c r="ER31" s="373"/>
      <c r="ES31" s="373"/>
      <c r="ET31" s="382"/>
      <c r="EU31" s="382"/>
      <c r="EV31" s="402"/>
      <c r="EW31" s="382"/>
      <c r="EX31" s="383"/>
      <c r="EY31" s="383"/>
      <c r="EZ31" s="383"/>
      <c r="FA31" s="383"/>
      <c r="FB31" s="399"/>
      <c r="FC31" s="403"/>
      <c r="FD31" s="404"/>
      <c r="FE31" s="404"/>
      <c r="FF31" s="404"/>
      <c r="FG31" s="404"/>
      <c r="FH31" s="404"/>
      <c r="FI31" s="404"/>
      <c r="FJ31" s="404"/>
      <c r="FK31" s="404"/>
      <c r="FL31" s="404"/>
      <c r="FM31" s="404"/>
      <c r="FN31" s="404"/>
      <c r="FO31" s="404"/>
      <c r="FP31" s="404"/>
      <c r="FQ31" s="404"/>
      <c r="FR31" s="404"/>
      <c r="FS31" s="404"/>
      <c r="FT31" s="404"/>
      <c r="FU31" s="404"/>
      <c r="FV31" s="404"/>
      <c r="FW31" s="404"/>
      <c r="FX31" s="404"/>
      <c r="FY31" s="404"/>
      <c r="FZ31" s="404"/>
      <c r="GA31" s="404"/>
      <c r="GB31" s="404"/>
      <c r="GC31" s="404"/>
      <c r="GD31" s="404"/>
      <c r="GE31" s="404"/>
      <c r="GF31" s="404"/>
      <c r="GG31" s="404"/>
      <c r="GH31" s="404"/>
      <c r="GI31" s="404"/>
      <c r="GJ31" s="404"/>
      <c r="GK31" s="404"/>
      <c r="GL31" s="404"/>
      <c r="GM31" s="404"/>
      <c r="GN31" s="404"/>
      <c r="GO31" s="404"/>
      <c r="GP31" s="404"/>
      <c r="GQ31" s="404"/>
      <c r="GR31" s="404"/>
      <c r="GS31" s="404"/>
      <c r="GT31" s="404"/>
      <c r="GU31" s="404"/>
      <c r="GV31" s="404"/>
      <c r="GW31" s="404"/>
      <c r="GX31" s="404"/>
      <c r="GY31" s="404"/>
      <c r="GZ31" s="404"/>
      <c r="HA31" s="404"/>
      <c r="HB31" s="404"/>
      <c r="HC31" s="404"/>
      <c r="HD31" s="404"/>
      <c r="HE31" s="404"/>
      <c r="HF31" s="404"/>
      <c r="HG31" s="404"/>
      <c r="HH31" s="404"/>
      <c r="HI31" s="404"/>
      <c r="HJ31" s="404"/>
      <c r="HK31" s="404"/>
      <c r="HL31" s="404"/>
      <c r="HM31" s="404"/>
      <c r="HN31" s="404"/>
      <c r="HO31" s="404"/>
      <c r="HP31" s="404"/>
      <c r="HQ31" s="404"/>
      <c r="HR31" s="404"/>
      <c r="HS31" s="404"/>
      <c r="HT31" s="404"/>
      <c r="HU31" s="404"/>
      <c r="HV31" s="404"/>
      <c r="HW31" s="404"/>
      <c r="HX31" s="404"/>
      <c r="HY31" s="404"/>
      <c r="HZ31" s="404"/>
      <c r="IA31" s="404"/>
      <c r="IB31" s="404"/>
      <c r="IC31" s="404"/>
      <c r="ID31" s="404"/>
      <c r="IE31" s="404"/>
      <c r="IF31" s="404"/>
      <c r="IG31" s="404"/>
      <c r="IH31" s="404"/>
      <c r="II31" s="404"/>
      <c r="IJ31" s="404"/>
      <c r="IK31" s="404"/>
      <c r="IL31" s="404"/>
      <c r="IM31" s="404"/>
      <c r="IN31" s="404"/>
      <c r="IO31" s="404"/>
      <c r="IP31" s="404"/>
      <c r="IQ31" s="404"/>
      <c r="IR31" s="404"/>
      <c r="IS31" s="404"/>
      <c r="IT31" s="404"/>
      <c r="IU31" s="404"/>
      <c r="IV31" s="404"/>
      <c r="IW31" s="404"/>
      <c r="IX31" s="404"/>
      <c r="IY31" s="404"/>
      <c r="IZ31" s="404"/>
      <c r="JA31" s="404"/>
      <c r="JB31" s="404"/>
      <c r="JC31" s="404"/>
      <c r="JD31" s="404"/>
      <c r="JE31" s="404"/>
      <c r="JF31" s="404"/>
      <c r="JG31" s="404"/>
      <c r="JH31" s="404"/>
      <c r="JI31" s="404"/>
      <c r="JJ31" s="404"/>
      <c r="JK31" s="404"/>
      <c r="JL31" s="404"/>
      <c r="JM31" s="404"/>
      <c r="JN31" s="404"/>
      <c r="JO31" s="404"/>
      <c r="JP31" s="404"/>
      <c r="JQ31" s="404"/>
      <c r="JR31" s="404"/>
      <c r="JS31" s="404"/>
      <c r="JT31" s="404"/>
      <c r="JU31" s="404"/>
      <c r="JV31" s="404"/>
      <c r="JW31" s="404"/>
      <c r="JX31" s="404"/>
      <c r="JY31" s="404"/>
      <c r="JZ31" s="404"/>
      <c r="KA31" s="404"/>
      <c r="KB31" s="404"/>
      <c r="KC31" s="404"/>
      <c r="KD31" s="404"/>
      <c r="KE31" s="404"/>
      <c r="KF31" s="404"/>
      <c r="KG31" s="404"/>
      <c r="KH31" s="404"/>
      <c r="KI31" s="404"/>
      <c r="KJ31" s="404"/>
      <c r="KK31" s="404"/>
      <c r="KL31" s="404"/>
      <c r="KM31" s="404"/>
      <c r="KN31" s="404"/>
      <c r="KO31" s="404"/>
      <c r="KP31" s="404"/>
      <c r="KQ31" s="404"/>
      <c r="KR31" s="404"/>
      <c r="KS31" s="404"/>
      <c r="KT31" s="404"/>
      <c r="KU31" s="404"/>
      <c r="KV31" s="404"/>
      <c r="KW31" s="404"/>
      <c r="KX31" s="404"/>
      <c r="KY31" s="404"/>
      <c r="KZ31" s="404"/>
      <c r="LA31" s="404"/>
      <c r="LB31" s="404"/>
      <c r="LC31" s="404"/>
      <c r="LD31" s="404"/>
      <c r="LE31" s="404"/>
      <c r="LF31" s="404"/>
      <c r="LG31" s="404"/>
      <c r="LH31" s="404"/>
      <c r="LI31" s="404"/>
      <c r="LJ31" s="404"/>
      <c r="LK31" s="404"/>
      <c r="LL31" s="404"/>
      <c r="LM31" s="404"/>
      <c r="LN31" s="404"/>
      <c r="LO31" s="404"/>
      <c r="LP31" s="404"/>
      <c r="LQ31" s="404"/>
      <c r="LR31" s="404"/>
      <c r="LS31" s="404"/>
      <c r="LT31" s="404"/>
      <c r="LU31" s="404"/>
      <c r="LV31" s="404"/>
      <c r="LW31" s="404"/>
      <c r="LX31" s="404"/>
      <c r="LY31" s="404"/>
      <c r="LZ31" s="404"/>
      <c r="MA31" s="404"/>
      <c r="MB31" s="404"/>
      <c r="MC31" s="404"/>
      <c r="MD31" s="404"/>
      <c r="ME31" s="404"/>
      <c r="MF31" s="404"/>
      <c r="MG31" s="404"/>
      <c r="MH31" s="404"/>
      <c r="MI31" s="404"/>
      <c r="MJ31" s="404"/>
      <c r="MK31" s="404"/>
      <c r="ML31" s="404"/>
      <c r="MM31" s="404"/>
      <c r="MN31" s="404"/>
      <c r="MO31" s="404"/>
      <c r="MP31" s="404"/>
      <c r="MQ31" s="404"/>
      <c r="MR31" s="404"/>
      <c r="MS31" s="404"/>
      <c r="MT31" s="404"/>
      <c r="MU31" s="404"/>
      <c r="MV31" s="404"/>
      <c r="MW31" s="404"/>
      <c r="MX31" s="404"/>
      <c r="MY31" s="404"/>
      <c r="MZ31" s="404"/>
      <c r="NA31" s="404"/>
      <c r="NB31" s="404"/>
      <c r="NC31" s="404"/>
      <c r="ND31" s="404"/>
      <c r="NE31" s="404"/>
      <c r="NF31" s="404"/>
      <c r="NG31" s="404"/>
      <c r="NH31" s="404"/>
      <c r="NI31" s="404"/>
      <c r="NJ31" s="404"/>
      <c r="NK31" s="404"/>
      <c r="NL31" s="404"/>
      <c r="NM31" s="404"/>
      <c r="NN31" s="404"/>
      <c r="NO31" s="404"/>
      <c r="NP31" s="404"/>
      <c r="NQ31" s="404"/>
      <c r="NR31" s="404"/>
      <c r="NS31" s="404"/>
      <c r="NT31" s="404"/>
      <c r="NU31" s="404"/>
      <c r="NV31" s="404"/>
    </row>
    <row r="32" spans="1:386" s="405" customFormat="1">
      <c r="A32" s="397" t="s">
        <v>33</v>
      </c>
      <c r="B32" s="374" t="s">
        <v>632</v>
      </c>
      <c r="C32" s="375">
        <v>8958.0499999999993</v>
      </c>
      <c r="D32" s="375">
        <v>9313.9</v>
      </c>
      <c r="E32" s="375">
        <v>8270.61</v>
      </c>
      <c r="F32" s="375">
        <v>8600.9699999999993</v>
      </c>
      <c r="G32" s="375">
        <f>F32</f>
        <v>8600.9699999999993</v>
      </c>
      <c r="H32" s="375">
        <v>8870.16</v>
      </c>
      <c r="I32" s="375" t="s">
        <v>146</v>
      </c>
      <c r="J32" s="375" t="s">
        <v>146</v>
      </c>
      <c r="K32" s="375" t="s">
        <v>146</v>
      </c>
      <c r="L32" s="375" t="s">
        <v>146</v>
      </c>
      <c r="M32" s="375" t="s">
        <v>146</v>
      </c>
      <c r="N32" s="375" t="s">
        <v>146</v>
      </c>
      <c r="O32" s="375">
        <f>C32*1.18</f>
        <v>10570.498999999998</v>
      </c>
      <c r="P32" s="375">
        <f t="shared" si="15"/>
        <v>10990.401999999998</v>
      </c>
      <c r="Q32" s="375">
        <f t="shared" si="15"/>
        <v>9759.3197999999993</v>
      </c>
      <c r="R32" s="375">
        <f t="shared" si="15"/>
        <v>10149.144599999998</v>
      </c>
      <c r="S32" s="375">
        <f t="shared" si="15"/>
        <v>10149.144599999998</v>
      </c>
      <c r="T32" s="375">
        <f t="shared" si="15"/>
        <v>10466.788799999998</v>
      </c>
      <c r="U32" s="373" t="s">
        <v>146</v>
      </c>
      <c r="V32" s="373" t="s">
        <v>146</v>
      </c>
      <c r="W32" s="373" t="s">
        <v>146</v>
      </c>
      <c r="X32" s="373" t="s">
        <v>146</v>
      </c>
      <c r="Y32" s="373" t="s">
        <v>146</v>
      </c>
      <c r="Z32" s="373" t="s">
        <v>146</v>
      </c>
      <c r="AA32" s="376" t="s">
        <v>633</v>
      </c>
      <c r="AB32" s="376"/>
      <c r="AC32" s="373">
        <v>4400</v>
      </c>
      <c r="AD32" s="49">
        <v>4250</v>
      </c>
      <c r="AE32" s="49">
        <f t="shared" si="16"/>
        <v>4400</v>
      </c>
      <c r="AF32" s="49">
        <f t="shared" si="16"/>
        <v>4250</v>
      </c>
      <c r="AG32" s="125" t="s">
        <v>633</v>
      </c>
      <c r="AH32" s="377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8"/>
      <c r="AV32" s="373">
        <v>8.66</v>
      </c>
      <c r="AW32" s="373">
        <v>9.09</v>
      </c>
      <c r="AX32" s="373">
        <f>AW32</f>
        <v>9.09</v>
      </c>
      <c r="AY32" s="373">
        <f t="shared" ref="AY32:BA32" si="18">AX32</f>
        <v>9.09</v>
      </c>
      <c r="AZ32" s="373">
        <f t="shared" si="18"/>
        <v>9.09</v>
      </c>
      <c r="BA32" s="373">
        <f t="shared" si="18"/>
        <v>9.09</v>
      </c>
      <c r="BB32" s="373">
        <f>AV32*1.18</f>
        <v>10.2188</v>
      </c>
      <c r="BC32" s="373">
        <f t="shared" si="17"/>
        <v>10.726199999999999</v>
      </c>
      <c r="BD32" s="373">
        <f t="shared" si="17"/>
        <v>10.726199999999999</v>
      </c>
      <c r="BE32" s="373">
        <f t="shared" si="17"/>
        <v>10.726199999999999</v>
      </c>
      <c r="BF32" s="373">
        <f t="shared" si="17"/>
        <v>10.726199999999999</v>
      </c>
      <c r="BG32" s="373">
        <f t="shared" si="17"/>
        <v>10.726199999999999</v>
      </c>
      <c r="BH32" s="373">
        <v>10.220000000000001</v>
      </c>
      <c r="BI32" s="398">
        <v>10.73</v>
      </c>
      <c r="BJ32" s="397" t="s">
        <v>146</v>
      </c>
      <c r="BK32" s="397" t="s">
        <v>146</v>
      </c>
      <c r="BL32" s="397" t="s">
        <v>146</v>
      </c>
      <c r="BM32" s="397" t="s">
        <v>146</v>
      </c>
      <c r="BN32" s="377" t="s">
        <v>633</v>
      </c>
      <c r="BO32" s="399"/>
      <c r="BP32" s="400"/>
      <c r="BQ32" s="373"/>
      <c r="BR32" s="373"/>
      <c r="BS32" s="373"/>
      <c r="BT32" s="373"/>
      <c r="BU32" s="373"/>
      <c r="BV32" s="373"/>
      <c r="BW32" s="382"/>
      <c r="BX32" s="382"/>
      <c r="BY32" s="382"/>
      <c r="BZ32" s="382"/>
      <c r="CA32" s="401"/>
      <c r="CB32" s="383"/>
      <c r="CC32" s="383"/>
      <c r="CD32" s="383"/>
      <c r="CE32" s="377"/>
      <c r="CF32" s="376"/>
      <c r="CG32" s="373"/>
      <c r="CH32" s="373"/>
      <c r="CI32" s="373"/>
      <c r="CJ32" s="373"/>
      <c r="CK32" s="373"/>
      <c r="CL32" s="373"/>
      <c r="CM32" s="382"/>
      <c r="CN32" s="382"/>
      <c r="CO32" s="382"/>
      <c r="CP32" s="382"/>
      <c r="CQ32" s="401"/>
      <c r="CR32" s="383"/>
      <c r="CS32" s="383"/>
      <c r="CT32" s="383"/>
      <c r="CU32" s="377"/>
      <c r="CV32" s="376"/>
      <c r="CW32" s="373"/>
      <c r="CX32" s="373"/>
      <c r="CY32" s="373"/>
      <c r="CZ32" s="373"/>
      <c r="DA32" s="373"/>
      <c r="DB32" s="373"/>
      <c r="DC32" s="373"/>
      <c r="DD32" s="373"/>
      <c r="DE32" s="373"/>
      <c r="DF32" s="373"/>
      <c r="DG32" s="373"/>
      <c r="DH32" s="373"/>
      <c r="DI32" s="373"/>
      <c r="DJ32" s="373"/>
      <c r="DK32" s="373"/>
      <c r="DL32" s="373"/>
      <c r="DM32" s="373"/>
      <c r="DN32" s="373"/>
      <c r="DO32" s="373"/>
      <c r="DP32" s="373"/>
      <c r="DQ32" s="373"/>
      <c r="DR32" s="373"/>
      <c r="DS32" s="373"/>
      <c r="DT32" s="373"/>
      <c r="DU32" s="377"/>
      <c r="DV32" s="376"/>
      <c r="DW32" s="400"/>
      <c r="DX32" s="373">
        <v>8958.0499999999993</v>
      </c>
      <c r="DY32" s="373">
        <v>8.66</v>
      </c>
      <c r="DZ32" s="373">
        <v>10570.5</v>
      </c>
      <c r="EA32" s="373">
        <v>10.220000000000001</v>
      </c>
      <c r="EB32" s="373">
        <v>4400</v>
      </c>
      <c r="EC32" s="373">
        <v>10.220000000000001</v>
      </c>
      <c r="ED32" s="382"/>
      <c r="EE32" s="382"/>
      <c r="EF32" s="382"/>
      <c r="EG32" s="382"/>
      <c r="EH32" s="383"/>
      <c r="EI32" s="383"/>
      <c r="EJ32" s="384">
        <v>7.0400000000000004E-2</v>
      </c>
      <c r="EK32" s="383">
        <v>319.98</v>
      </c>
      <c r="EL32" s="377" t="s">
        <v>634</v>
      </c>
      <c r="EM32" s="376"/>
      <c r="EN32" s="373">
        <v>9313.9</v>
      </c>
      <c r="EO32" s="373">
        <v>9.09</v>
      </c>
      <c r="EP32" s="373">
        <v>10990.4</v>
      </c>
      <c r="EQ32" s="373">
        <v>10.73</v>
      </c>
      <c r="ER32" s="373">
        <v>4250</v>
      </c>
      <c r="ES32" s="373">
        <v>10.73</v>
      </c>
      <c r="ET32" s="382"/>
      <c r="EU32" s="382"/>
      <c r="EV32" s="402"/>
      <c r="EW32" s="382"/>
      <c r="EX32" s="383"/>
      <c r="EY32" s="383"/>
      <c r="EZ32" s="383">
        <v>7.0400000000000004E-2</v>
      </c>
      <c r="FA32" s="383">
        <f>ER32*EZ32+ES32</f>
        <v>309.93000000000006</v>
      </c>
      <c r="FB32" s="399" t="s">
        <v>634</v>
      </c>
      <c r="FC32" s="403"/>
      <c r="FD32" s="404"/>
      <c r="FE32" s="404"/>
      <c r="FF32" s="404"/>
      <c r="FG32" s="404"/>
      <c r="FH32" s="404"/>
      <c r="FI32" s="404"/>
      <c r="FJ32" s="404"/>
      <c r="FK32" s="404"/>
      <c r="FL32" s="404"/>
      <c r="FM32" s="404"/>
      <c r="FN32" s="404"/>
      <c r="FO32" s="404"/>
      <c r="FP32" s="404"/>
      <c r="FQ32" s="404"/>
      <c r="FR32" s="404"/>
      <c r="FS32" s="404"/>
      <c r="FT32" s="404"/>
      <c r="FU32" s="404"/>
      <c r="FV32" s="404"/>
      <c r="FW32" s="404"/>
      <c r="FX32" s="404"/>
      <c r="FY32" s="404"/>
      <c r="FZ32" s="404"/>
      <c r="GA32" s="404"/>
      <c r="GB32" s="404"/>
      <c r="GC32" s="404"/>
      <c r="GD32" s="404"/>
      <c r="GE32" s="404"/>
      <c r="GF32" s="404"/>
      <c r="GG32" s="404"/>
      <c r="GH32" s="404"/>
      <c r="GI32" s="404"/>
      <c r="GJ32" s="404"/>
      <c r="GK32" s="404"/>
      <c r="GL32" s="404"/>
      <c r="GM32" s="404"/>
      <c r="GN32" s="404"/>
      <c r="GO32" s="404"/>
      <c r="GP32" s="404"/>
      <c r="GQ32" s="404"/>
      <c r="GR32" s="404"/>
      <c r="GS32" s="404"/>
      <c r="GT32" s="404"/>
      <c r="GU32" s="404"/>
      <c r="GV32" s="404"/>
      <c r="GW32" s="404"/>
      <c r="GX32" s="404"/>
      <c r="GY32" s="404"/>
      <c r="GZ32" s="404"/>
      <c r="HA32" s="404"/>
      <c r="HB32" s="404"/>
      <c r="HC32" s="404"/>
      <c r="HD32" s="404"/>
      <c r="HE32" s="404"/>
      <c r="HF32" s="404"/>
      <c r="HG32" s="404"/>
      <c r="HH32" s="404"/>
      <c r="HI32" s="404"/>
      <c r="HJ32" s="404"/>
      <c r="HK32" s="404"/>
      <c r="HL32" s="404"/>
      <c r="HM32" s="404"/>
      <c r="HN32" s="404"/>
      <c r="HO32" s="404"/>
      <c r="HP32" s="404"/>
      <c r="HQ32" s="404"/>
      <c r="HR32" s="404"/>
      <c r="HS32" s="404"/>
      <c r="HT32" s="404"/>
      <c r="HU32" s="404"/>
      <c r="HV32" s="404"/>
      <c r="HW32" s="404"/>
      <c r="HX32" s="404"/>
      <c r="HY32" s="404"/>
      <c r="HZ32" s="404"/>
      <c r="IA32" s="404"/>
      <c r="IB32" s="404"/>
      <c r="IC32" s="404"/>
      <c r="ID32" s="404"/>
      <c r="IE32" s="404"/>
      <c r="IF32" s="404"/>
      <c r="IG32" s="404"/>
      <c r="IH32" s="404"/>
      <c r="II32" s="404"/>
      <c r="IJ32" s="404"/>
      <c r="IK32" s="404"/>
      <c r="IL32" s="404"/>
      <c r="IM32" s="404"/>
      <c r="IN32" s="404"/>
      <c r="IO32" s="404"/>
      <c r="IP32" s="404"/>
      <c r="IQ32" s="404"/>
      <c r="IR32" s="404"/>
      <c r="IS32" s="404"/>
      <c r="IT32" s="404"/>
      <c r="IU32" s="404"/>
      <c r="IV32" s="404"/>
      <c r="IW32" s="404"/>
      <c r="IX32" s="404"/>
      <c r="IY32" s="404"/>
      <c r="IZ32" s="404"/>
      <c r="JA32" s="404"/>
      <c r="JB32" s="404"/>
      <c r="JC32" s="404"/>
      <c r="JD32" s="404"/>
      <c r="JE32" s="404"/>
      <c r="JF32" s="404"/>
      <c r="JG32" s="404"/>
      <c r="JH32" s="404"/>
      <c r="JI32" s="404"/>
      <c r="JJ32" s="404"/>
      <c r="JK32" s="404"/>
      <c r="JL32" s="404"/>
      <c r="JM32" s="404"/>
      <c r="JN32" s="404"/>
      <c r="JO32" s="404"/>
      <c r="JP32" s="404"/>
      <c r="JQ32" s="404"/>
      <c r="JR32" s="404"/>
      <c r="JS32" s="404"/>
      <c r="JT32" s="404"/>
      <c r="JU32" s="404"/>
      <c r="JV32" s="404"/>
      <c r="JW32" s="404"/>
      <c r="JX32" s="404"/>
      <c r="JY32" s="404"/>
      <c r="JZ32" s="404"/>
      <c r="KA32" s="404"/>
      <c r="KB32" s="404"/>
      <c r="KC32" s="404"/>
      <c r="KD32" s="404"/>
      <c r="KE32" s="404"/>
      <c r="KF32" s="404"/>
      <c r="KG32" s="404"/>
      <c r="KH32" s="404"/>
      <c r="KI32" s="404"/>
      <c r="KJ32" s="404"/>
      <c r="KK32" s="404"/>
      <c r="KL32" s="404"/>
      <c r="KM32" s="404"/>
      <c r="KN32" s="404"/>
      <c r="KO32" s="404"/>
      <c r="KP32" s="404"/>
      <c r="KQ32" s="404"/>
      <c r="KR32" s="404"/>
      <c r="KS32" s="404"/>
      <c r="KT32" s="404"/>
      <c r="KU32" s="404"/>
      <c r="KV32" s="404"/>
      <c r="KW32" s="404"/>
      <c r="KX32" s="404"/>
      <c r="KY32" s="404"/>
      <c r="KZ32" s="404"/>
      <c r="LA32" s="404"/>
      <c r="LB32" s="404"/>
      <c r="LC32" s="404"/>
      <c r="LD32" s="404"/>
      <c r="LE32" s="404"/>
      <c r="LF32" s="404"/>
      <c r="LG32" s="404"/>
      <c r="LH32" s="404"/>
      <c r="LI32" s="404"/>
      <c r="LJ32" s="404"/>
      <c r="LK32" s="404"/>
      <c r="LL32" s="404"/>
      <c r="LM32" s="404"/>
      <c r="LN32" s="404"/>
      <c r="LO32" s="404"/>
      <c r="LP32" s="404"/>
      <c r="LQ32" s="404"/>
      <c r="LR32" s="404"/>
      <c r="LS32" s="404"/>
      <c r="LT32" s="404"/>
      <c r="LU32" s="404"/>
      <c r="LV32" s="404"/>
      <c r="LW32" s="404"/>
      <c r="LX32" s="404"/>
      <c r="LY32" s="404"/>
      <c r="LZ32" s="404"/>
      <c r="MA32" s="404"/>
      <c r="MB32" s="404"/>
      <c r="MC32" s="404"/>
      <c r="MD32" s="404"/>
      <c r="ME32" s="404"/>
      <c r="MF32" s="404"/>
      <c r="MG32" s="404"/>
      <c r="MH32" s="404"/>
      <c r="MI32" s="404"/>
      <c r="MJ32" s="404"/>
      <c r="MK32" s="404"/>
      <c r="ML32" s="404"/>
      <c r="MM32" s="404"/>
      <c r="MN32" s="404"/>
      <c r="MO32" s="404"/>
      <c r="MP32" s="404"/>
      <c r="MQ32" s="404"/>
      <c r="MR32" s="404"/>
      <c r="MS32" s="404"/>
      <c r="MT32" s="404"/>
      <c r="MU32" s="404"/>
      <c r="MV32" s="404"/>
      <c r="MW32" s="404"/>
      <c r="MX32" s="404"/>
      <c r="MY32" s="404"/>
      <c r="MZ32" s="404"/>
      <c r="NA32" s="404"/>
      <c r="NB32" s="404"/>
      <c r="NC32" s="404"/>
      <c r="ND32" s="404"/>
      <c r="NE32" s="404"/>
      <c r="NF32" s="404"/>
      <c r="NG32" s="404"/>
      <c r="NH32" s="404"/>
      <c r="NI32" s="404"/>
      <c r="NJ32" s="404"/>
      <c r="NK32" s="404"/>
      <c r="NL32" s="404"/>
      <c r="NM32" s="404"/>
      <c r="NN32" s="404"/>
      <c r="NO32" s="404"/>
      <c r="NP32" s="404"/>
      <c r="NQ32" s="404"/>
      <c r="NR32" s="404"/>
      <c r="NS32" s="404"/>
      <c r="NT32" s="404"/>
      <c r="NU32" s="404"/>
      <c r="NV32" s="404"/>
    </row>
    <row r="33" spans="1:386" s="2" customFormat="1" ht="18.75">
      <c r="A33" s="122" t="s">
        <v>46</v>
      </c>
      <c r="B33" s="3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134"/>
      <c r="AB33" s="134"/>
      <c r="AC33" s="49"/>
      <c r="AD33" s="190"/>
      <c r="AE33" s="190"/>
      <c r="AF33" s="190"/>
      <c r="AG33" s="190"/>
      <c r="AH33" s="125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111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16"/>
      <c r="BJ33" s="16"/>
      <c r="BK33" s="16"/>
      <c r="BL33" s="16"/>
      <c r="BM33" s="16"/>
      <c r="BN33" s="36"/>
      <c r="BO33" s="36"/>
      <c r="BP33" s="103"/>
      <c r="BQ33" s="27"/>
      <c r="BR33" s="27"/>
      <c r="BS33" s="27"/>
      <c r="BT33" s="27"/>
      <c r="BU33" s="27"/>
      <c r="BV33" s="27"/>
      <c r="BW33" s="115"/>
      <c r="BX33" s="115"/>
      <c r="BY33" s="115"/>
      <c r="BZ33" s="115"/>
      <c r="CA33" s="116"/>
      <c r="CB33" s="116"/>
      <c r="CC33" s="116"/>
      <c r="CD33" s="116"/>
      <c r="CE33" s="27"/>
      <c r="CF33" s="134"/>
      <c r="CG33" s="27"/>
      <c r="CH33" s="27"/>
      <c r="CI33" s="27"/>
      <c r="CJ33" s="27"/>
      <c r="CK33" s="27"/>
      <c r="CL33" s="27"/>
      <c r="CM33" s="138"/>
      <c r="CN33" s="138"/>
      <c r="CO33" s="138"/>
      <c r="CP33" s="138"/>
      <c r="CQ33" s="139"/>
      <c r="CR33" s="139"/>
      <c r="CS33" s="139"/>
      <c r="CT33" s="139"/>
      <c r="CU33" s="27"/>
      <c r="CV33" s="134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36"/>
      <c r="DV33" s="12"/>
      <c r="DW33" s="103"/>
      <c r="DX33" s="27"/>
      <c r="DY33" s="27"/>
      <c r="DZ33" s="27"/>
      <c r="EA33" s="27"/>
      <c r="EB33" s="27"/>
      <c r="EC33" s="27"/>
      <c r="ED33" s="115"/>
      <c r="EE33" s="115"/>
      <c r="EF33" s="115"/>
      <c r="EG33" s="115"/>
      <c r="EH33" s="116"/>
      <c r="EI33" s="116"/>
      <c r="EJ33" s="116"/>
      <c r="EK33" s="116"/>
      <c r="EL33" s="27"/>
      <c r="EM33" s="109"/>
      <c r="EN33" s="27"/>
      <c r="EO33" s="27"/>
      <c r="EP33" s="27"/>
      <c r="EQ33" s="27"/>
      <c r="ER33" s="27"/>
      <c r="ES33" s="27"/>
      <c r="ET33" s="115"/>
      <c r="EU33" s="115"/>
      <c r="EV33" s="395"/>
      <c r="EW33" s="115"/>
      <c r="EX33" s="116"/>
      <c r="EY33" s="116"/>
      <c r="EZ33" s="116"/>
      <c r="FA33" s="116"/>
      <c r="FB33" s="36"/>
      <c r="FC33" s="31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</row>
    <row r="34" spans="1:386" s="2" customFormat="1" ht="45.75" customHeight="1">
      <c r="A34" s="16" t="s">
        <v>9</v>
      </c>
      <c r="B34" s="396" t="s">
        <v>635</v>
      </c>
      <c r="C34" s="49">
        <v>9125.15</v>
      </c>
      <c r="D34" s="49">
        <v>9672.66</v>
      </c>
      <c r="E34" s="49">
        <f>D34</f>
        <v>9672.66</v>
      </c>
      <c r="F34" s="49">
        <v>9821.64</v>
      </c>
      <c r="G34" s="49">
        <f>F34</f>
        <v>9821.64</v>
      </c>
      <c r="H34" s="49">
        <v>10408.1</v>
      </c>
      <c r="I34" s="49" t="s">
        <v>146</v>
      </c>
      <c r="J34" s="49" t="s">
        <v>146</v>
      </c>
      <c r="K34" s="49" t="s">
        <v>146</v>
      </c>
      <c r="L34" s="49" t="s">
        <v>146</v>
      </c>
      <c r="M34" s="49" t="s">
        <v>146</v>
      </c>
      <c r="N34" s="49" t="s">
        <v>146</v>
      </c>
      <c r="O34" s="142">
        <f>C34*1.18</f>
        <v>10767.677</v>
      </c>
      <c r="P34" s="142">
        <f t="shared" ref="P34:T34" si="19">D34*1.18</f>
        <v>11413.738799999999</v>
      </c>
      <c r="Q34" s="142">
        <f t="shared" si="19"/>
        <v>11413.738799999999</v>
      </c>
      <c r="R34" s="142">
        <f t="shared" si="19"/>
        <v>11589.535199999998</v>
      </c>
      <c r="S34" s="142">
        <f t="shared" si="19"/>
        <v>11589.535199999998</v>
      </c>
      <c r="T34" s="142">
        <f t="shared" si="19"/>
        <v>12281.557999999999</v>
      </c>
      <c r="U34" s="142" t="s">
        <v>146</v>
      </c>
      <c r="V34" s="142" t="s">
        <v>146</v>
      </c>
      <c r="W34" s="142" t="s">
        <v>146</v>
      </c>
      <c r="X34" s="142" t="s">
        <v>146</v>
      </c>
      <c r="Y34" s="142" t="s">
        <v>146</v>
      </c>
      <c r="Z34" s="142" t="s">
        <v>146</v>
      </c>
      <c r="AA34" s="134" t="str">
        <f>AA29</f>
        <v>19.12.2017 № 837</v>
      </c>
      <c r="AB34" s="134"/>
      <c r="AC34" s="49">
        <v>3610</v>
      </c>
      <c r="AD34" s="49">
        <v>3790</v>
      </c>
      <c r="AE34" s="49">
        <f>AC34</f>
        <v>3610</v>
      </c>
      <c r="AF34" s="49">
        <f>AD34</f>
        <v>3790</v>
      </c>
      <c r="AG34" s="125" t="str">
        <f>AG26</f>
        <v>19.12.2017 № 837</v>
      </c>
      <c r="AH34" s="125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111"/>
      <c r="AV34" s="27">
        <v>35.76</v>
      </c>
      <c r="AW34" s="27">
        <v>37.47</v>
      </c>
      <c r="AX34" s="27">
        <f>AW34</f>
        <v>37.47</v>
      </c>
      <c r="AY34" s="27">
        <v>39.270000000000003</v>
      </c>
      <c r="AZ34" s="27">
        <f>AY34</f>
        <v>39.270000000000003</v>
      </c>
      <c r="BA34" s="27">
        <v>40.950000000000003</v>
      </c>
      <c r="BB34" s="49">
        <f>AV34*1.18</f>
        <v>42.196799999999996</v>
      </c>
      <c r="BC34" s="49">
        <f t="shared" ref="BC34:BG34" si="20">AW34*1.18</f>
        <v>44.214599999999997</v>
      </c>
      <c r="BD34" s="49">
        <f t="shared" si="20"/>
        <v>44.214599999999997</v>
      </c>
      <c r="BE34" s="49">
        <f t="shared" si="20"/>
        <v>46.3386</v>
      </c>
      <c r="BF34" s="49">
        <f t="shared" si="20"/>
        <v>46.3386</v>
      </c>
      <c r="BG34" s="49">
        <f t="shared" si="20"/>
        <v>48.320999999999998</v>
      </c>
      <c r="BH34" s="49">
        <v>42.2</v>
      </c>
      <c r="BI34" s="49">
        <v>44.21</v>
      </c>
      <c r="BJ34" s="49" t="s">
        <v>146</v>
      </c>
      <c r="BK34" s="49" t="s">
        <v>146</v>
      </c>
      <c r="BL34" s="49" t="s">
        <v>146</v>
      </c>
      <c r="BM34" s="49" t="s">
        <v>146</v>
      </c>
      <c r="BN34" s="110" t="str">
        <f>BN26</f>
        <v>19.12.2017 № 837</v>
      </c>
      <c r="BO34" s="36"/>
      <c r="BP34" s="103"/>
      <c r="BQ34" s="27">
        <v>9125.15</v>
      </c>
      <c r="BR34" s="27">
        <v>35.76</v>
      </c>
      <c r="BS34" s="27">
        <f>BQ34*1.18</f>
        <v>10767.677</v>
      </c>
      <c r="BT34" s="27">
        <f>BR34*1.18</f>
        <v>42.196799999999996</v>
      </c>
      <c r="BU34" s="27">
        <v>3610</v>
      </c>
      <c r="BV34" s="27">
        <v>42.2</v>
      </c>
      <c r="BW34" s="115"/>
      <c r="BX34" s="115"/>
      <c r="BY34" s="115"/>
      <c r="BZ34" s="115"/>
      <c r="CA34" s="288">
        <v>5.8200000000000002E-2</v>
      </c>
      <c r="CB34" s="139">
        <v>252.3</v>
      </c>
      <c r="CC34" s="139"/>
      <c r="CD34" s="139"/>
      <c r="CE34" s="125" t="str">
        <f>CE26</f>
        <v>19.12.2017 № 837</v>
      </c>
      <c r="CF34" s="289"/>
      <c r="CG34" s="27">
        <v>9672.66</v>
      </c>
      <c r="CH34" s="27">
        <v>37.47</v>
      </c>
      <c r="CI34" s="27">
        <f>CG34*1.18</f>
        <v>11413.738799999999</v>
      </c>
      <c r="CJ34" s="27">
        <f>CH34*1.18</f>
        <v>44.214599999999997</v>
      </c>
      <c r="CK34" s="27">
        <v>3790</v>
      </c>
      <c r="CL34" s="27">
        <v>44.21</v>
      </c>
      <c r="CM34" s="138"/>
      <c r="CN34" s="138"/>
      <c r="CO34" s="138"/>
      <c r="CP34" s="138"/>
      <c r="CQ34" s="288"/>
      <c r="CR34" s="139"/>
      <c r="CS34" s="311">
        <v>5.8200000000000002E-2</v>
      </c>
      <c r="CT34" s="139">
        <v>264.79000000000002</v>
      </c>
      <c r="CU34" s="110" t="str">
        <f>CU26</f>
        <v>19.12.2017 № 837</v>
      </c>
      <c r="CV34" s="289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110"/>
      <c r="DV34" s="16"/>
      <c r="DW34" s="103"/>
      <c r="DX34" s="27"/>
      <c r="DY34" s="27"/>
      <c r="DZ34" s="27"/>
      <c r="EA34" s="27"/>
      <c r="EB34" s="27"/>
      <c r="EC34" s="27"/>
      <c r="ED34" s="115"/>
      <c r="EE34" s="115"/>
      <c r="EF34" s="115"/>
      <c r="EG34" s="115"/>
      <c r="EH34" s="116"/>
      <c r="EI34" s="116"/>
      <c r="EJ34" s="116"/>
      <c r="EK34" s="116"/>
      <c r="EL34" s="27"/>
      <c r="EM34" s="109"/>
      <c r="EN34" s="27"/>
      <c r="EO34" s="27"/>
      <c r="EP34" s="27"/>
      <c r="EQ34" s="27"/>
      <c r="ER34" s="27"/>
      <c r="ES34" s="27"/>
      <c r="ET34" s="115"/>
      <c r="EU34" s="115"/>
      <c r="EV34" s="395"/>
      <c r="EW34" s="115"/>
      <c r="EX34" s="116"/>
      <c r="EY34" s="116"/>
      <c r="EZ34" s="116"/>
      <c r="FA34" s="116"/>
      <c r="FB34" s="36"/>
      <c r="FC34" s="31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</row>
    <row r="35" spans="1:386" s="2" customFormat="1">
      <c r="A35" s="16" t="s">
        <v>10</v>
      </c>
      <c r="B35" s="348" t="s">
        <v>263</v>
      </c>
      <c r="C35" s="49">
        <v>17850</v>
      </c>
      <c r="D35" s="49">
        <v>18538.84</v>
      </c>
      <c r="E35" s="49" t="s">
        <v>146</v>
      </c>
      <c r="F35" s="49" t="s">
        <v>146</v>
      </c>
      <c r="G35" s="49" t="s">
        <v>146</v>
      </c>
      <c r="H35" s="49" t="s">
        <v>146</v>
      </c>
      <c r="I35" s="49" t="s">
        <v>146</v>
      </c>
      <c r="J35" s="49" t="s">
        <v>146</v>
      </c>
      <c r="K35" s="49" t="s">
        <v>146</v>
      </c>
      <c r="L35" s="49" t="s">
        <v>146</v>
      </c>
      <c r="M35" s="49" t="s">
        <v>146</v>
      </c>
      <c r="N35" s="49" t="s">
        <v>146</v>
      </c>
      <c r="O35" s="49">
        <f>C35</f>
        <v>17850</v>
      </c>
      <c r="P35" s="49">
        <f t="shared" ref="P35:Z35" si="21">D35</f>
        <v>18538.84</v>
      </c>
      <c r="Q35" s="49" t="str">
        <f t="shared" si="21"/>
        <v>-</v>
      </c>
      <c r="R35" s="49" t="str">
        <f t="shared" si="21"/>
        <v>-</v>
      </c>
      <c r="S35" s="49" t="str">
        <f t="shared" si="21"/>
        <v>-</v>
      </c>
      <c r="T35" s="49" t="str">
        <f t="shared" si="21"/>
        <v>-</v>
      </c>
      <c r="U35" s="49" t="str">
        <f t="shared" si="21"/>
        <v>-</v>
      </c>
      <c r="V35" s="49" t="str">
        <f t="shared" si="21"/>
        <v>-</v>
      </c>
      <c r="W35" s="49" t="str">
        <f t="shared" si="21"/>
        <v>-</v>
      </c>
      <c r="X35" s="49" t="str">
        <f t="shared" si="21"/>
        <v>-</v>
      </c>
      <c r="Y35" s="49" t="str">
        <f t="shared" si="21"/>
        <v>-</v>
      </c>
      <c r="Z35" s="49" t="str">
        <f t="shared" si="21"/>
        <v>-</v>
      </c>
      <c r="AA35" s="134"/>
      <c r="AB35" s="134" t="s">
        <v>636</v>
      </c>
      <c r="AC35" s="49">
        <v>3970</v>
      </c>
      <c r="AD35" s="49">
        <v>4100</v>
      </c>
      <c r="AE35" s="49">
        <f>AC35</f>
        <v>3970</v>
      </c>
      <c r="AF35" s="49">
        <f>AD35</f>
        <v>4100</v>
      </c>
      <c r="AG35" s="125"/>
      <c r="AH35" s="125" t="s">
        <v>637</v>
      </c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111"/>
      <c r="AV35" s="27">
        <v>47.37</v>
      </c>
      <c r="AW35" s="27">
        <v>49.26</v>
      </c>
      <c r="AX35" s="27" t="s">
        <v>146</v>
      </c>
      <c r="AY35" s="27" t="s">
        <v>146</v>
      </c>
      <c r="AZ35" s="27" t="s">
        <v>146</v>
      </c>
      <c r="BA35" s="27" t="s">
        <v>146</v>
      </c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110"/>
      <c r="BO35" s="36" t="s">
        <v>636</v>
      </c>
      <c r="BP35" s="103"/>
      <c r="BQ35" s="27">
        <v>17850</v>
      </c>
      <c r="BR35" s="27">
        <v>47.37</v>
      </c>
      <c r="BS35" s="27">
        <v>17850</v>
      </c>
      <c r="BT35" s="27">
        <v>47.37</v>
      </c>
      <c r="BU35" s="27">
        <v>3860</v>
      </c>
      <c r="BV35" s="27">
        <v>47.37</v>
      </c>
      <c r="BW35" s="115"/>
      <c r="BX35" s="115"/>
      <c r="BY35" s="115"/>
      <c r="BZ35" s="115"/>
      <c r="CA35" s="288">
        <v>5.6300000000000003E-2</v>
      </c>
      <c r="CB35" s="139">
        <v>219.98</v>
      </c>
      <c r="CC35" s="116"/>
      <c r="CD35" s="116"/>
      <c r="CE35" s="110"/>
      <c r="CF35" s="134" t="s">
        <v>636</v>
      </c>
      <c r="CG35" s="27">
        <v>18538.84</v>
      </c>
      <c r="CH35" s="27">
        <v>49.26</v>
      </c>
      <c r="CI35" s="27">
        <f>CG35</f>
        <v>18538.84</v>
      </c>
      <c r="CJ35" s="27">
        <f>CH35</f>
        <v>49.26</v>
      </c>
      <c r="CK35" s="27">
        <v>4014.4</v>
      </c>
      <c r="CL35" s="27">
        <v>49.26</v>
      </c>
      <c r="CM35" s="138"/>
      <c r="CN35" s="138"/>
      <c r="CO35" s="138"/>
      <c r="CP35" s="138"/>
      <c r="CQ35" s="288">
        <v>5.6300000000000003E-2</v>
      </c>
      <c r="CR35" s="139">
        <v>228.78</v>
      </c>
      <c r="CS35" s="139"/>
      <c r="CT35" s="139"/>
      <c r="CU35" s="110"/>
      <c r="CV35" s="134" t="s">
        <v>636</v>
      </c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110"/>
      <c r="DV35" s="12"/>
      <c r="DW35" s="103"/>
      <c r="DX35" s="27"/>
      <c r="DY35" s="27"/>
      <c r="DZ35" s="27"/>
      <c r="EA35" s="27"/>
      <c r="EB35" s="27"/>
      <c r="EC35" s="27"/>
      <c r="ED35" s="115"/>
      <c r="EE35" s="115"/>
      <c r="EF35" s="115"/>
      <c r="EG35" s="115"/>
      <c r="EH35" s="116"/>
      <c r="EI35" s="116"/>
      <c r="EJ35" s="116"/>
      <c r="EK35" s="116"/>
      <c r="EL35" s="27"/>
      <c r="EM35" s="109"/>
      <c r="EN35" s="27"/>
      <c r="EO35" s="27"/>
      <c r="EP35" s="27"/>
      <c r="EQ35" s="27"/>
      <c r="ER35" s="27"/>
      <c r="ES35" s="27"/>
      <c r="ET35" s="115"/>
      <c r="EU35" s="115"/>
      <c r="EV35" s="395"/>
      <c r="EW35" s="115"/>
      <c r="EX35" s="116"/>
      <c r="EY35" s="116"/>
      <c r="EZ35" s="116"/>
      <c r="FA35" s="116"/>
      <c r="FB35" s="36"/>
      <c r="FC35" s="31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</row>
    <row r="36" spans="1:386" s="420" customFormat="1">
      <c r="A36" s="406"/>
      <c r="B36" s="407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9"/>
      <c r="AB36" s="409"/>
      <c r="AC36" s="408"/>
      <c r="AD36" s="408"/>
      <c r="AE36" s="408"/>
      <c r="AF36" s="408"/>
      <c r="AG36" s="410"/>
      <c r="AH36" s="410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11"/>
      <c r="AV36" s="408">
        <v>47.37</v>
      </c>
      <c r="AW36" s="408">
        <v>47.37</v>
      </c>
      <c r="AX36" s="408" t="s">
        <v>146</v>
      </c>
      <c r="AY36" s="408" t="s">
        <v>146</v>
      </c>
      <c r="AZ36" s="408" t="s">
        <v>146</v>
      </c>
      <c r="BA36" s="408" t="s">
        <v>146</v>
      </c>
      <c r="BB36" s="408" t="s">
        <v>146</v>
      </c>
      <c r="BC36" s="408" t="s">
        <v>146</v>
      </c>
      <c r="BD36" s="408" t="s">
        <v>146</v>
      </c>
      <c r="BE36" s="408" t="s">
        <v>146</v>
      </c>
      <c r="BF36" s="408" t="s">
        <v>146</v>
      </c>
      <c r="BG36" s="408" t="s">
        <v>146</v>
      </c>
      <c r="BH36" s="408" t="s">
        <v>146</v>
      </c>
      <c r="BI36" s="408" t="s">
        <v>146</v>
      </c>
      <c r="BJ36" s="408" t="s">
        <v>146</v>
      </c>
      <c r="BK36" s="408" t="s">
        <v>146</v>
      </c>
      <c r="BL36" s="408" t="s">
        <v>146</v>
      </c>
      <c r="BM36" s="408" t="s">
        <v>146</v>
      </c>
      <c r="BN36" s="410"/>
      <c r="BO36" s="412" t="s">
        <v>638</v>
      </c>
      <c r="BP36" s="413"/>
      <c r="BQ36" s="408">
        <v>17850</v>
      </c>
      <c r="BR36" s="408">
        <v>47.37</v>
      </c>
      <c r="BS36" s="408">
        <f>BQ36</f>
        <v>17850</v>
      </c>
      <c r="BT36" s="408">
        <f>BR36</f>
        <v>47.37</v>
      </c>
      <c r="BU36" s="408">
        <v>3860</v>
      </c>
      <c r="BV36" s="408">
        <v>47.37</v>
      </c>
      <c r="BW36" s="414"/>
      <c r="BX36" s="414"/>
      <c r="BY36" s="414"/>
      <c r="BZ36" s="414"/>
      <c r="CA36" s="415">
        <v>5.6300000000000003E-2</v>
      </c>
      <c r="CB36" s="416">
        <v>264.69</v>
      </c>
      <c r="CC36" s="416"/>
      <c r="CD36" s="416"/>
      <c r="CE36" s="410"/>
      <c r="CF36" s="409" t="s">
        <v>638</v>
      </c>
      <c r="CG36" s="408">
        <v>18538.84</v>
      </c>
      <c r="CH36" s="408">
        <v>48.69</v>
      </c>
      <c r="CI36" s="408">
        <f>CG36</f>
        <v>18538.84</v>
      </c>
      <c r="CJ36" s="408">
        <f>CH36</f>
        <v>48.69</v>
      </c>
      <c r="CK36" s="408">
        <v>4100</v>
      </c>
      <c r="CL36" s="408">
        <v>47.37</v>
      </c>
      <c r="CM36" s="414"/>
      <c r="CN36" s="414"/>
      <c r="CO36" s="414"/>
      <c r="CP36" s="414"/>
      <c r="CQ36" s="415">
        <v>5.6300000000000003E-2</v>
      </c>
      <c r="CR36" s="416">
        <v>278.2</v>
      </c>
      <c r="CS36" s="416"/>
      <c r="CT36" s="416"/>
      <c r="CU36" s="410"/>
      <c r="CV36" s="409" t="s">
        <v>638</v>
      </c>
      <c r="CW36" s="409"/>
      <c r="CX36" s="409"/>
      <c r="CY36" s="409"/>
      <c r="CZ36" s="409"/>
      <c r="DA36" s="409"/>
      <c r="DB36" s="409"/>
      <c r="DC36" s="409"/>
      <c r="DD36" s="409"/>
      <c r="DE36" s="409"/>
      <c r="DF36" s="409"/>
      <c r="DG36" s="409"/>
      <c r="DH36" s="409"/>
      <c r="DI36" s="409"/>
      <c r="DJ36" s="409"/>
      <c r="DK36" s="409"/>
      <c r="DL36" s="409"/>
      <c r="DM36" s="409"/>
      <c r="DN36" s="409"/>
      <c r="DO36" s="409"/>
      <c r="DP36" s="409"/>
      <c r="DQ36" s="409"/>
      <c r="DR36" s="409"/>
      <c r="DS36" s="409"/>
      <c r="DT36" s="409"/>
      <c r="DU36" s="409"/>
      <c r="DV36" s="409"/>
      <c r="DW36" s="413"/>
      <c r="DX36" s="408"/>
      <c r="DY36" s="408"/>
      <c r="DZ36" s="408"/>
      <c r="EA36" s="408"/>
      <c r="EB36" s="408"/>
      <c r="EC36" s="408"/>
      <c r="ED36" s="414"/>
      <c r="EE36" s="414"/>
      <c r="EF36" s="414"/>
      <c r="EG36" s="414"/>
      <c r="EH36" s="416"/>
      <c r="EI36" s="416"/>
      <c r="EJ36" s="416"/>
      <c r="EK36" s="416"/>
      <c r="EL36" s="408"/>
      <c r="EM36" s="409"/>
      <c r="EN36" s="408"/>
      <c r="EO36" s="408"/>
      <c r="EP36" s="408"/>
      <c r="EQ36" s="408"/>
      <c r="ER36" s="408"/>
      <c r="ES36" s="408"/>
      <c r="ET36" s="414"/>
      <c r="EU36" s="414"/>
      <c r="EV36" s="417"/>
      <c r="EW36" s="414"/>
      <c r="EX36" s="416"/>
      <c r="EY36" s="416"/>
      <c r="EZ36" s="416"/>
      <c r="FA36" s="416"/>
      <c r="FB36" s="412"/>
      <c r="FC36" s="418"/>
      <c r="FD36" s="419"/>
      <c r="FE36" s="419"/>
      <c r="FF36" s="419"/>
      <c r="FG36" s="419"/>
      <c r="FH36" s="419"/>
      <c r="FI36" s="419"/>
      <c r="FJ36" s="419"/>
      <c r="FK36" s="419"/>
      <c r="FL36" s="419"/>
      <c r="FM36" s="419"/>
      <c r="FN36" s="419"/>
      <c r="FO36" s="419"/>
      <c r="FP36" s="419"/>
      <c r="FQ36" s="419"/>
      <c r="FR36" s="419"/>
      <c r="FS36" s="419"/>
      <c r="FT36" s="419"/>
      <c r="FU36" s="419"/>
      <c r="FV36" s="419"/>
      <c r="FW36" s="419"/>
      <c r="FX36" s="419"/>
      <c r="FY36" s="419"/>
      <c r="FZ36" s="419"/>
      <c r="GA36" s="419"/>
      <c r="GB36" s="419"/>
      <c r="GC36" s="419"/>
      <c r="GD36" s="419"/>
      <c r="GE36" s="419"/>
      <c r="GF36" s="419"/>
      <c r="GG36" s="419"/>
      <c r="GH36" s="419"/>
      <c r="GI36" s="419"/>
      <c r="GJ36" s="419"/>
      <c r="GK36" s="419"/>
      <c r="GL36" s="419"/>
      <c r="GM36" s="419"/>
      <c r="GN36" s="419"/>
      <c r="GO36" s="419"/>
      <c r="GP36" s="419"/>
      <c r="GQ36" s="419"/>
      <c r="GR36" s="419"/>
      <c r="GS36" s="419"/>
      <c r="GT36" s="419"/>
      <c r="GU36" s="419"/>
      <c r="GV36" s="419"/>
      <c r="GW36" s="419"/>
      <c r="GX36" s="419"/>
      <c r="GY36" s="419"/>
      <c r="GZ36" s="419"/>
      <c r="HA36" s="419"/>
      <c r="HB36" s="419"/>
      <c r="HC36" s="419"/>
      <c r="HD36" s="419"/>
      <c r="HE36" s="419"/>
      <c r="HF36" s="419"/>
      <c r="HG36" s="419"/>
      <c r="HH36" s="419"/>
      <c r="HI36" s="419"/>
      <c r="HJ36" s="419"/>
      <c r="HK36" s="419"/>
      <c r="HL36" s="419"/>
      <c r="HM36" s="419"/>
      <c r="HN36" s="419"/>
      <c r="HO36" s="419"/>
      <c r="HP36" s="419"/>
      <c r="HQ36" s="419"/>
      <c r="HR36" s="419"/>
      <c r="HS36" s="419"/>
      <c r="HT36" s="419"/>
      <c r="HU36" s="419"/>
      <c r="HV36" s="419"/>
      <c r="HW36" s="419"/>
      <c r="HX36" s="419"/>
      <c r="HY36" s="419"/>
      <c r="HZ36" s="419"/>
      <c r="IA36" s="419"/>
      <c r="IB36" s="419"/>
      <c r="IC36" s="419"/>
      <c r="ID36" s="419"/>
      <c r="IE36" s="419"/>
      <c r="IF36" s="419"/>
      <c r="IG36" s="419"/>
      <c r="IH36" s="419"/>
      <c r="II36" s="419"/>
      <c r="IJ36" s="419"/>
      <c r="IK36" s="419"/>
      <c r="IL36" s="419"/>
      <c r="IM36" s="419"/>
      <c r="IN36" s="419"/>
      <c r="IO36" s="419"/>
      <c r="IP36" s="419"/>
      <c r="IQ36" s="419"/>
      <c r="IR36" s="419"/>
      <c r="IS36" s="419"/>
      <c r="IT36" s="419"/>
      <c r="IU36" s="419"/>
      <c r="IV36" s="419"/>
      <c r="IW36" s="419"/>
      <c r="IX36" s="419"/>
      <c r="IY36" s="419"/>
      <c r="IZ36" s="419"/>
      <c r="JA36" s="419"/>
      <c r="JB36" s="419"/>
      <c r="JC36" s="419"/>
      <c r="JD36" s="419"/>
      <c r="JE36" s="419"/>
      <c r="JF36" s="419"/>
      <c r="JG36" s="419"/>
      <c r="JH36" s="419"/>
      <c r="JI36" s="419"/>
      <c r="JJ36" s="419"/>
      <c r="JK36" s="419"/>
      <c r="JL36" s="419"/>
      <c r="JM36" s="419"/>
      <c r="JN36" s="419"/>
      <c r="JO36" s="419"/>
      <c r="JP36" s="419"/>
      <c r="JQ36" s="419"/>
      <c r="JR36" s="419"/>
      <c r="JS36" s="419"/>
      <c r="JT36" s="419"/>
      <c r="JU36" s="419"/>
      <c r="JV36" s="419"/>
      <c r="JW36" s="419"/>
      <c r="JX36" s="419"/>
      <c r="JY36" s="419"/>
      <c r="JZ36" s="419"/>
      <c r="KA36" s="419"/>
      <c r="KB36" s="419"/>
      <c r="KC36" s="419"/>
      <c r="KD36" s="419"/>
      <c r="KE36" s="419"/>
      <c r="KF36" s="419"/>
      <c r="KG36" s="419"/>
      <c r="KH36" s="419"/>
      <c r="KI36" s="419"/>
      <c r="KJ36" s="419"/>
      <c r="KK36" s="419"/>
      <c r="KL36" s="419"/>
      <c r="KM36" s="419"/>
      <c r="KN36" s="419"/>
      <c r="KO36" s="419"/>
      <c r="KP36" s="419"/>
      <c r="KQ36" s="419"/>
      <c r="KR36" s="419"/>
      <c r="KS36" s="419"/>
      <c r="KT36" s="419"/>
      <c r="KU36" s="419"/>
      <c r="KV36" s="419"/>
      <c r="KW36" s="419"/>
      <c r="KX36" s="419"/>
      <c r="KY36" s="419"/>
      <c r="KZ36" s="419"/>
      <c r="LA36" s="419"/>
      <c r="LB36" s="419"/>
      <c r="LC36" s="419"/>
      <c r="LD36" s="419"/>
      <c r="LE36" s="419"/>
      <c r="LF36" s="419"/>
      <c r="LG36" s="419"/>
      <c r="LH36" s="419"/>
      <c r="LI36" s="419"/>
      <c r="LJ36" s="419"/>
      <c r="LK36" s="419"/>
      <c r="LL36" s="419"/>
      <c r="LM36" s="419"/>
      <c r="LN36" s="419"/>
      <c r="LO36" s="419"/>
      <c r="LP36" s="419"/>
      <c r="LQ36" s="419"/>
      <c r="LR36" s="419"/>
      <c r="LS36" s="419"/>
      <c r="LT36" s="419"/>
      <c r="LU36" s="419"/>
      <c r="LV36" s="419"/>
      <c r="LW36" s="419"/>
      <c r="LX36" s="419"/>
      <c r="LY36" s="419"/>
      <c r="LZ36" s="419"/>
      <c r="MA36" s="419"/>
      <c r="MB36" s="419"/>
      <c r="MC36" s="419"/>
      <c r="MD36" s="419"/>
      <c r="ME36" s="419"/>
      <c r="MF36" s="419"/>
      <c r="MG36" s="419"/>
      <c r="MH36" s="419"/>
      <c r="MI36" s="419"/>
      <c r="MJ36" s="419"/>
      <c r="MK36" s="419"/>
      <c r="ML36" s="419"/>
      <c r="MM36" s="419"/>
      <c r="MN36" s="419"/>
      <c r="MO36" s="419"/>
      <c r="MP36" s="419"/>
      <c r="MQ36" s="419"/>
      <c r="MR36" s="419"/>
      <c r="MS36" s="419"/>
      <c r="MT36" s="419"/>
      <c r="MU36" s="419"/>
      <c r="MV36" s="419"/>
      <c r="MW36" s="419"/>
      <c r="MX36" s="419"/>
      <c r="MY36" s="419"/>
      <c r="MZ36" s="419"/>
      <c r="NA36" s="419"/>
      <c r="NB36" s="419"/>
      <c r="NC36" s="419"/>
      <c r="ND36" s="419"/>
      <c r="NE36" s="419"/>
      <c r="NF36" s="419"/>
      <c r="NG36" s="419"/>
      <c r="NH36" s="419"/>
      <c r="NI36" s="419"/>
      <c r="NJ36" s="419"/>
      <c r="NK36" s="419"/>
      <c r="NL36" s="419"/>
      <c r="NM36" s="419"/>
      <c r="NN36" s="419"/>
      <c r="NO36" s="419"/>
      <c r="NP36" s="419"/>
      <c r="NQ36" s="419"/>
      <c r="NR36" s="419"/>
      <c r="NS36" s="419"/>
      <c r="NT36" s="419"/>
      <c r="NU36" s="419"/>
      <c r="NV36" s="419"/>
    </row>
    <row r="37" spans="1:386" s="167" customFormat="1">
      <c r="A37" s="157"/>
      <c r="B37" s="445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29"/>
      <c r="AB37" s="129"/>
      <c r="AC37" s="159">
        <v>3970</v>
      </c>
      <c r="AD37" s="159">
        <v>4100</v>
      </c>
      <c r="AE37" s="159">
        <v>3860</v>
      </c>
      <c r="AF37" s="159">
        <v>4100</v>
      </c>
      <c r="AG37" s="145"/>
      <c r="AH37" s="145" t="s">
        <v>743</v>
      </c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61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45"/>
      <c r="BO37" s="169"/>
      <c r="BP37" s="162"/>
      <c r="BQ37" s="159"/>
      <c r="BR37" s="159"/>
      <c r="BS37" s="159"/>
      <c r="BT37" s="159"/>
      <c r="BU37" s="159"/>
      <c r="BV37" s="159"/>
      <c r="BW37" s="163"/>
      <c r="BX37" s="163"/>
      <c r="BY37" s="163"/>
      <c r="BZ37" s="163"/>
      <c r="CA37" s="119"/>
      <c r="CB37" s="128"/>
      <c r="CC37" s="128"/>
      <c r="CD37" s="128"/>
      <c r="CE37" s="145"/>
      <c r="CF37" s="129"/>
      <c r="CG37" s="408">
        <v>18538.84</v>
      </c>
      <c r="CH37" s="159">
        <v>47.37</v>
      </c>
      <c r="CI37" s="159">
        <v>18538.84</v>
      </c>
      <c r="CJ37" s="159">
        <v>47.37</v>
      </c>
      <c r="CK37" s="159"/>
      <c r="CL37" s="159"/>
      <c r="CM37" s="163"/>
      <c r="CN37" s="163"/>
      <c r="CO37" s="163"/>
      <c r="CP37" s="163"/>
      <c r="CQ37" s="119"/>
      <c r="CR37" s="128"/>
      <c r="CS37" s="128"/>
      <c r="CT37" s="128"/>
      <c r="CU37" s="145"/>
      <c r="CV37" s="129" t="s">
        <v>743</v>
      </c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62"/>
      <c r="DX37" s="159"/>
      <c r="DY37" s="159"/>
      <c r="DZ37" s="159"/>
      <c r="EA37" s="159"/>
      <c r="EB37" s="159"/>
      <c r="EC37" s="159"/>
      <c r="ED37" s="163"/>
      <c r="EE37" s="163"/>
      <c r="EF37" s="163"/>
      <c r="EG37" s="163"/>
      <c r="EH37" s="128"/>
      <c r="EI37" s="128"/>
      <c r="EJ37" s="128"/>
      <c r="EK37" s="128"/>
      <c r="EL37" s="159"/>
      <c r="EM37" s="129"/>
      <c r="EN37" s="159"/>
      <c r="EO37" s="159"/>
      <c r="EP37" s="159"/>
      <c r="EQ37" s="159"/>
      <c r="ER37" s="159"/>
      <c r="ES37" s="159"/>
      <c r="ET37" s="163"/>
      <c r="EU37" s="163"/>
      <c r="EV37" s="544"/>
      <c r="EW37" s="163"/>
      <c r="EX37" s="128"/>
      <c r="EY37" s="128"/>
      <c r="EZ37" s="128"/>
      <c r="FA37" s="128"/>
      <c r="FB37" s="169"/>
      <c r="FC37" s="213"/>
      <c r="FD37" s="166"/>
      <c r="FE37" s="166"/>
      <c r="FF37" s="166"/>
      <c r="FG37" s="166"/>
      <c r="FH37" s="166"/>
      <c r="FI37" s="166"/>
      <c r="FJ37" s="166"/>
      <c r="FK37" s="166"/>
      <c r="FL37" s="166"/>
      <c r="FM37" s="166"/>
      <c r="FN37" s="166"/>
      <c r="FO37" s="166"/>
      <c r="FP37" s="166"/>
      <c r="FQ37" s="166"/>
      <c r="FR37" s="166"/>
      <c r="FS37" s="166"/>
      <c r="FT37" s="166"/>
      <c r="FU37" s="166"/>
      <c r="FV37" s="166"/>
      <c r="FW37" s="166"/>
      <c r="FX37" s="166"/>
      <c r="FY37" s="166"/>
      <c r="FZ37" s="166"/>
      <c r="GA37" s="166"/>
      <c r="GB37" s="166"/>
      <c r="GC37" s="166"/>
      <c r="GD37" s="166"/>
      <c r="GE37" s="166"/>
      <c r="GF37" s="166"/>
      <c r="GG37" s="166"/>
      <c r="GH37" s="166"/>
      <c r="GI37" s="166"/>
      <c r="GJ37" s="166"/>
      <c r="GK37" s="166"/>
      <c r="GL37" s="166"/>
      <c r="GM37" s="166"/>
      <c r="GN37" s="166"/>
      <c r="GO37" s="166"/>
      <c r="GP37" s="166"/>
      <c r="GQ37" s="166"/>
      <c r="GR37" s="166"/>
      <c r="GS37" s="166"/>
      <c r="GT37" s="166"/>
      <c r="GU37" s="166"/>
      <c r="GV37" s="166"/>
      <c r="GW37" s="166"/>
      <c r="GX37" s="166"/>
      <c r="GY37" s="166"/>
      <c r="GZ37" s="166"/>
      <c r="HA37" s="166"/>
      <c r="HB37" s="166"/>
      <c r="HC37" s="166"/>
      <c r="HD37" s="166"/>
      <c r="HE37" s="166"/>
      <c r="HF37" s="166"/>
      <c r="HG37" s="166"/>
      <c r="HH37" s="166"/>
      <c r="HI37" s="166"/>
      <c r="HJ37" s="166"/>
      <c r="HK37" s="166"/>
      <c r="HL37" s="166"/>
      <c r="HM37" s="166"/>
      <c r="HN37" s="166"/>
      <c r="HO37" s="166"/>
      <c r="HP37" s="166"/>
      <c r="HQ37" s="166"/>
      <c r="HR37" s="166"/>
      <c r="HS37" s="166"/>
      <c r="HT37" s="166"/>
      <c r="HU37" s="166"/>
      <c r="HV37" s="166"/>
      <c r="HW37" s="166"/>
      <c r="HX37" s="166"/>
      <c r="HY37" s="166"/>
      <c r="HZ37" s="166"/>
      <c r="IA37" s="166"/>
      <c r="IB37" s="166"/>
      <c r="IC37" s="166"/>
      <c r="ID37" s="166"/>
      <c r="IE37" s="166"/>
      <c r="IF37" s="166"/>
      <c r="IG37" s="166"/>
      <c r="IH37" s="166"/>
      <c r="II37" s="166"/>
      <c r="IJ37" s="166"/>
      <c r="IK37" s="166"/>
      <c r="IL37" s="166"/>
      <c r="IM37" s="166"/>
      <c r="IN37" s="166"/>
      <c r="IO37" s="166"/>
      <c r="IP37" s="166"/>
      <c r="IQ37" s="166"/>
      <c r="IR37" s="166"/>
      <c r="IS37" s="166"/>
      <c r="IT37" s="166"/>
      <c r="IU37" s="166"/>
      <c r="IV37" s="166"/>
      <c r="IW37" s="166"/>
      <c r="IX37" s="166"/>
      <c r="IY37" s="166"/>
      <c r="IZ37" s="166"/>
      <c r="JA37" s="166"/>
      <c r="JB37" s="166"/>
      <c r="JC37" s="166"/>
      <c r="JD37" s="166"/>
      <c r="JE37" s="166"/>
      <c r="JF37" s="166"/>
      <c r="JG37" s="166"/>
      <c r="JH37" s="166"/>
      <c r="JI37" s="166"/>
      <c r="JJ37" s="166"/>
      <c r="JK37" s="166"/>
      <c r="JL37" s="166"/>
      <c r="JM37" s="166"/>
      <c r="JN37" s="166"/>
      <c r="JO37" s="166"/>
      <c r="JP37" s="166"/>
      <c r="JQ37" s="166"/>
      <c r="JR37" s="166"/>
      <c r="JS37" s="166"/>
      <c r="JT37" s="166"/>
      <c r="JU37" s="166"/>
      <c r="JV37" s="166"/>
      <c r="JW37" s="166"/>
      <c r="JX37" s="166"/>
      <c r="JY37" s="166"/>
      <c r="JZ37" s="166"/>
      <c r="KA37" s="166"/>
      <c r="KB37" s="166"/>
      <c r="KC37" s="166"/>
      <c r="KD37" s="166"/>
      <c r="KE37" s="166"/>
      <c r="KF37" s="166"/>
      <c r="KG37" s="166"/>
      <c r="KH37" s="166"/>
      <c r="KI37" s="166"/>
      <c r="KJ37" s="166"/>
      <c r="KK37" s="166"/>
      <c r="KL37" s="166"/>
      <c r="KM37" s="166"/>
      <c r="KN37" s="166"/>
      <c r="KO37" s="166"/>
      <c r="KP37" s="166"/>
      <c r="KQ37" s="166"/>
      <c r="KR37" s="166"/>
      <c r="KS37" s="166"/>
      <c r="KT37" s="166"/>
      <c r="KU37" s="166"/>
      <c r="KV37" s="166"/>
      <c r="KW37" s="166"/>
      <c r="KX37" s="166"/>
      <c r="KY37" s="166"/>
      <c r="KZ37" s="166"/>
      <c r="LA37" s="166"/>
      <c r="LB37" s="166"/>
      <c r="LC37" s="166"/>
      <c r="LD37" s="166"/>
      <c r="LE37" s="166"/>
      <c r="LF37" s="166"/>
      <c r="LG37" s="166"/>
      <c r="LH37" s="166"/>
      <c r="LI37" s="166"/>
      <c r="LJ37" s="166"/>
      <c r="LK37" s="166"/>
      <c r="LL37" s="166"/>
      <c r="LM37" s="166"/>
      <c r="LN37" s="166"/>
      <c r="LO37" s="166"/>
      <c r="LP37" s="166"/>
      <c r="LQ37" s="166"/>
      <c r="LR37" s="166"/>
      <c r="LS37" s="166"/>
      <c r="LT37" s="166"/>
      <c r="LU37" s="166"/>
      <c r="LV37" s="166"/>
      <c r="LW37" s="166"/>
      <c r="LX37" s="166"/>
      <c r="LY37" s="166"/>
      <c r="LZ37" s="166"/>
      <c r="MA37" s="166"/>
      <c r="MB37" s="166"/>
      <c r="MC37" s="166"/>
      <c r="MD37" s="166"/>
      <c r="ME37" s="166"/>
      <c r="MF37" s="166"/>
      <c r="MG37" s="166"/>
      <c r="MH37" s="166"/>
      <c r="MI37" s="166"/>
      <c r="MJ37" s="166"/>
      <c r="MK37" s="166"/>
      <c r="ML37" s="166"/>
      <c r="MM37" s="166"/>
      <c r="MN37" s="166"/>
      <c r="MO37" s="166"/>
      <c r="MP37" s="166"/>
      <c r="MQ37" s="166"/>
      <c r="MR37" s="166"/>
      <c r="MS37" s="166"/>
      <c r="MT37" s="166"/>
      <c r="MU37" s="166"/>
      <c r="MV37" s="166"/>
      <c r="MW37" s="166"/>
      <c r="MX37" s="166"/>
      <c r="MY37" s="166"/>
      <c r="MZ37" s="166"/>
      <c r="NA37" s="166"/>
      <c r="NB37" s="166"/>
      <c r="NC37" s="166"/>
      <c r="ND37" s="166"/>
      <c r="NE37" s="166"/>
      <c r="NF37" s="166"/>
      <c r="NG37" s="166"/>
      <c r="NH37" s="166"/>
      <c r="NI37" s="166"/>
      <c r="NJ37" s="166"/>
      <c r="NK37" s="166"/>
      <c r="NL37" s="166"/>
      <c r="NM37" s="166"/>
      <c r="NN37" s="166"/>
      <c r="NO37" s="166"/>
      <c r="NP37" s="166"/>
      <c r="NQ37" s="166"/>
      <c r="NR37" s="166"/>
      <c r="NS37" s="166"/>
      <c r="NT37" s="166"/>
      <c r="NU37" s="166"/>
      <c r="NV37" s="166"/>
    </row>
    <row r="38" spans="1:386" s="178" customFormat="1">
      <c r="A38" s="173" t="s">
        <v>27</v>
      </c>
      <c r="B38" s="421" t="s">
        <v>510</v>
      </c>
      <c r="C38" s="49">
        <v>6600</v>
      </c>
      <c r="D38" s="49">
        <v>6856.58</v>
      </c>
      <c r="E38" s="49">
        <f>D38</f>
        <v>6856.58</v>
      </c>
      <c r="F38" s="49">
        <v>7083.3</v>
      </c>
      <c r="G38" s="49" t="s">
        <v>146</v>
      </c>
      <c r="H38" s="49" t="s">
        <v>146</v>
      </c>
      <c r="I38" s="49" t="s">
        <v>146</v>
      </c>
      <c r="J38" s="49" t="s">
        <v>146</v>
      </c>
      <c r="K38" s="49" t="s">
        <v>146</v>
      </c>
      <c r="L38" s="49" t="s">
        <v>146</v>
      </c>
      <c r="M38" s="49" t="s">
        <v>146</v>
      </c>
      <c r="N38" s="49" t="s">
        <v>146</v>
      </c>
      <c r="O38" s="142">
        <f>C38*1.18</f>
        <v>7788</v>
      </c>
      <c r="P38" s="142">
        <f t="shared" ref="P38:R38" si="22">D38*1.18</f>
        <v>8090.7643999999991</v>
      </c>
      <c r="Q38" s="142">
        <f t="shared" si="22"/>
        <v>8090.7643999999991</v>
      </c>
      <c r="R38" s="142">
        <f t="shared" si="22"/>
        <v>8358.2939999999999</v>
      </c>
      <c r="S38" s="142" t="s">
        <v>146</v>
      </c>
      <c r="T38" s="142" t="s">
        <v>146</v>
      </c>
      <c r="U38" s="142" t="s">
        <v>146</v>
      </c>
      <c r="V38" s="142" t="s">
        <v>146</v>
      </c>
      <c r="W38" s="142" t="s">
        <v>146</v>
      </c>
      <c r="X38" s="142" t="s">
        <v>146</v>
      </c>
      <c r="Y38" s="142" t="s">
        <v>146</v>
      </c>
      <c r="Z38" s="142" t="s">
        <v>146</v>
      </c>
      <c r="AA38" s="134"/>
      <c r="AB38" s="134" t="s">
        <v>641</v>
      </c>
      <c r="AC38" s="49">
        <v>3970</v>
      </c>
      <c r="AD38" s="49">
        <v>4100</v>
      </c>
      <c r="AE38" s="49">
        <v>3650</v>
      </c>
      <c r="AF38" s="49">
        <v>4100</v>
      </c>
      <c r="AG38" s="125"/>
      <c r="AH38" s="125" t="str">
        <f>AB38</f>
        <v>19.12.2017 № 845</v>
      </c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135"/>
      <c r="AV38" s="49">
        <v>40.14</v>
      </c>
      <c r="AW38" s="49">
        <v>40.14</v>
      </c>
      <c r="AX38" s="49">
        <v>40.14</v>
      </c>
      <c r="AY38" s="49">
        <v>40.14</v>
      </c>
      <c r="AZ38" s="159" t="s">
        <v>146</v>
      </c>
      <c r="BA38" s="159" t="s">
        <v>146</v>
      </c>
      <c r="BB38" s="49">
        <f>AV38*1.18</f>
        <v>47.365200000000002</v>
      </c>
      <c r="BC38" s="49">
        <f t="shared" ref="BC38:BE38" si="23">AW38*1.18</f>
        <v>47.365200000000002</v>
      </c>
      <c r="BD38" s="49">
        <f t="shared" si="23"/>
        <v>47.365200000000002</v>
      </c>
      <c r="BE38" s="49">
        <f t="shared" si="23"/>
        <v>47.365200000000002</v>
      </c>
      <c r="BF38" s="49" t="s">
        <v>146</v>
      </c>
      <c r="BG38" s="49" t="s">
        <v>146</v>
      </c>
      <c r="BH38" s="49">
        <f>BB38</f>
        <v>47.365200000000002</v>
      </c>
      <c r="BI38" s="49">
        <f t="shared" ref="BI38:BM38" si="24">BC38</f>
        <v>47.365200000000002</v>
      </c>
      <c r="BJ38" s="49">
        <f t="shared" si="24"/>
        <v>47.365200000000002</v>
      </c>
      <c r="BK38" s="49">
        <f t="shared" si="24"/>
        <v>47.365200000000002</v>
      </c>
      <c r="BL38" s="49" t="str">
        <f t="shared" si="24"/>
        <v>-</v>
      </c>
      <c r="BM38" s="49" t="str">
        <f t="shared" si="24"/>
        <v>-</v>
      </c>
      <c r="BN38" s="125"/>
      <c r="BO38" s="176" t="s">
        <v>655</v>
      </c>
      <c r="BP38" s="175"/>
      <c r="BQ38" s="49">
        <v>6600</v>
      </c>
      <c r="BR38" s="49">
        <v>40.14</v>
      </c>
      <c r="BS38" s="49">
        <f>BQ38*1.18</f>
        <v>7788</v>
      </c>
      <c r="BT38" s="49">
        <f>BR38*1.18</f>
        <v>47.365200000000002</v>
      </c>
      <c r="BU38" s="49">
        <v>3650</v>
      </c>
      <c r="BV38" s="49">
        <v>47.37</v>
      </c>
      <c r="BW38" s="286">
        <v>5.4600000000000003E-2</v>
      </c>
      <c r="BX38" s="138">
        <v>246.66</v>
      </c>
      <c r="BY38" s="138"/>
      <c r="BZ38" s="138"/>
      <c r="CA38" s="139"/>
      <c r="CB38" s="139"/>
      <c r="CC38" s="139"/>
      <c r="CD38" s="139"/>
      <c r="CE38" s="134"/>
      <c r="CF38" s="134" t="s">
        <v>655</v>
      </c>
      <c r="CG38" s="49">
        <v>6856.58</v>
      </c>
      <c r="CH38" s="49">
        <v>40.14</v>
      </c>
      <c r="CI38" s="49">
        <f>CG38*1.18</f>
        <v>8090.7643999999991</v>
      </c>
      <c r="CJ38" s="49">
        <f>CH38*1.18</f>
        <v>47.365200000000002</v>
      </c>
      <c r="CK38" s="49">
        <v>4100</v>
      </c>
      <c r="CL38" s="49">
        <v>47.37</v>
      </c>
      <c r="CM38" s="286">
        <v>5.4600000000000003E-2</v>
      </c>
      <c r="CN38" s="138">
        <v>271.23</v>
      </c>
      <c r="CO38" s="138"/>
      <c r="CP38" s="138"/>
      <c r="CQ38" s="139"/>
      <c r="CR38" s="139"/>
      <c r="CS38" s="139"/>
      <c r="CT38" s="139"/>
      <c r="CU38" s="110"/>
      <c r="CV38" s="409" t="s">
        <v>655</v>
      </c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110"/>
      <c r="DV38" s="190"/>
      <c r="DW38" s="175"/>
      <c r="DX38" s="49"/>
      <c r="DY38" s="49"/>
      <c r="DZ38" s="49"/>
      <c r="EA38" s="49"/>
      <c r="EB38" s="49"/>
      <c r="EC38" s="49"/>
      <c r="ED38" s="138"/>
      <c r="EE38" s="138"/>
      <c r="EF38" s="138"/>
      <c r="EG38" s="138"/>
      <c r="EH38" s="139"/>
      <c r="EI38" s="139"/>
      <c r="EJ38" s="139"/>
      <c r="EK38" s="139"/>
      <c r="EL38" s="49"/>
      <c r="EM38" s="134"/>
      <c r="EN38" s="49"/>
      <c r="EO38" s="49"/>
      <c r="EP38" s="49"/>
      <c r="EQ38" s="49"/>
      <c r="ER38" s="49"/>
      <c r="ES38" s="49"/>
      <c r="ET38" s="138"/>
      <c r="EU38" s="138"/>
      <c r="EV38" s="360"/>
      <c r="EW38" s="138"/>
      <c r="EX38" s="139"/>
      <c r="EY38" s="139"/>
      <c r="EZ38" s="139"/>
      <c r="FA38" s="139"/>
      <c r="FB38" s="176"/>
      <c r="FC38" s="313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  <c r="GJ38" s="177"/>
      <c r="GK38" s="177"/>
      <c r="GL38" s="177"/>
      <c r="GM38" s="177"/>
      <c r="GN38" s="177"/>
      <c r="GO38" s="177"/>
      <c r="GP38" s="177"/>
      <c r="GQ38" s="177"/>
      <c r="GR38" s="177"/>
      <c r="GS38" s="177"/>
      <c r="GT38" s="177"/>
      <c r="GU38" s="177"/>
      <c r="GV38" s="177"/>
      <c r="GW38" s="177"/>
      <c r="GX38" s="177"/>
      <c r="GY38" s="177"/>
      <c r="GZ38" s="177"/>
      <c r="HA38" s="177"/>
      <c r="HB38" s="177"/>
      <c r="HC38" s="177"/>
      <c r="HD38" s="177"/>
      <c r="HE38" s="177"/>
      <c r="HF38" s="177"/>
      <c r="HG38" s="177"/>
      <c r="HH38" s="177"/>
      <c r="HI38" s="177"/>
      <c r="HJ38" s="177"/>
      <c r="HK38" s="177"/>
      <c r="HL38" s="177"/>
      <c r="HM38" s="177"/>
      <c r="HN38" s="177"/>
      <c r="HO38" s="177"/>
      <c r="HP38" s="177"/>
      <c r="HQ38" s="177"/>
      <c r="HR38" s="177"/>
      <c r="HS38" s="177"/>
      <c r="HT38" s="177"/>
      <c r="HU38" s="177"/>
      <c r="HV38" s="177"/>
      <c r="HW38" s="177"/>
      <c r="HX38" s="177"/>
      <c r="HY38" s="177"/>
      <c r="HZ38" s="177"/>
      <c r="IA38" s="177"/>
      <c r="IB38" s="177"/>
      <c r="IC38" s="177"/>
      <c r="ID38" s="177"/>
      <c r="IE38" s="177"/>
      <c r="IF38" s="177"/>
      <c r="IG38" s="177"/>
      <c r="IH38" s="177"/>
      <c r="II38" s="177"/>
      <c r="IJ38" s="177"/>
      <c r="IK38" s="177"/>
      <c r="IL38" s="177"/>
      <c r="IM38" s="177"/>
      <c r="IN38" s="177"/>
      <c r="IO38" s="177"/>
      <c r="IP38" s="177"/>
      <c r="IQ38" s="177"/>
      <c r="IR38" s="177"/>
      <c r="IS38" s="177"/>
      <c r="IT38" s="177"/>
      <c r="IU38" s="177"/>
      <c r="IV38" s="177"/>
      <c r="IW38" s="177"/>
      <c r="IX38" s="177"/>
      <c r="IY38" s="177"/>
      <c r="IZ38" s="177"/>
      <c r="JA38" s="177"/>
      <c r="JB38" s="177"/>
      <c r="JC38" s="177"/>
      <c r="JD38" s="177"/>
      <c r="JE38" s="177"/>
      <c r="JF38" s="177"/>
      <c r="JG38" s="177"/>
      <c r="JH38" s="177"/>
      <c r="JI38" s="177"/>
      <c r="JJ38" s="177"/>
      <c r="JK38" s="177"/>
      <c r="JL38" s="177"/>
      <c r="JM38" s="177"/>
      <c r="JN38" s="177"/>
      <c r="JO38" s="177"/>
      <c r="JP38" s="177"/>
      <c r="JQ38" s="177"/>
      <c r="JR38" s="177"/>
      <c r="JS38" s="177"/>
      <c r="JT38" s="177"/>
      <c r="JU38" s="177"/>
      <c r="JV38" s="177"/>
      <c r="JW38" s="177"/>
      <c r="JX38" s="177"/>
      <c r="JY38" s="177"/>
      <c r="JZ38" s="177"/>
      <c r="KA38" s="177"/>
      <c r="KB38" s="177"/>
      <c r="KC38" s="177"/>
      <c r="KD38" s="177"/>
      <c r="KE38" s="177"/>
      <c r="KF38" s="177"/>
      <c r="KG38" s="177"/>
      <c r="KH38" s="177"/>
      <c r="KI38" s="177"/>
      <c r="KJ38" s="177"/>
      <c r="KK38" s="177"/>
      <c r="KL38" s="177"/>
      <c r="KM38" s="177"/>
      <c r="KN38" s="177"/>
      <c r="KO38" s="177"/>
      <c r="KP38" s="177"/>
      <c r="KQ38" s="177"/>
      <c r="KR38" s="177"/>
      <c r="KS38" s="177"/>
      <c r="KT38" s="177"/>
      <c r="KU38" s="177"/>
      <c r="KV38" s="177"/>
      <c r="KW38" s="177"/>
      <c r="KX38" s="177"/>
      <c r="KY38" s="177"/>
      <c r="KZ38" s="177"/>
      <c r="LA38" s="177"/>
      <c r="LB38" s="177"/>
      <c r="LC38" s="177"/>
      <c r="LD38" s="177"/>
      <c r="LE38" s="177"/>
      <c r="LF38" s="177"/>
      <c r="LG38" s="177"/>
      <c r="LH38" s="177"/>
      <c r="LI38" s="177"/>
      <c r="LJ38" s="177"/>
      <c r="LK38" s="177"/>
      <c r="LL38" s="177"/>
      <c r="LM38" s="177"/>
      <c r="LN38" s="177"/>
      <c r="LO38" s="177"/>
      <c r="LP38" s="177"/>
      <c r="LQ38" s="177"/>
      <c r="LR38" s="177"/>
      <c r="LS38" s="177"/>
      <c r="LT38" s="177"/>
      <c r="LU38" s="177"/>
      <c r="LV38" s="177"/>
      <c r="LW38" s="177"/>
      <c r="LX38" s="177"/>
      <c r="LY38" s="177"/>
      <c r="LZ38" s="177"/>
      <c r="MA38" s="177"/>
      <c r="MB38" s="177"/>
      <c r="MC38" s="177"/>
      <c r="MD38" s="177"/>
      <c r="ME38" s="177"/>
      <c r="MF38" s="177"/>
      <c r="MG38" s="177"/>
      <c r="MH38" s="177"/>
      <c r="MI38" s="177"/>
      <c r="MJ38" s="177"/>
      <c r="MK38" s="177"/>
      <c r="ML38" s="177"/>
      <c r="MM38" s="177"/>
      <c r="MN38" s="177"/>
      <c r="MO38" s="177"/>
      <c r="MP38" s="177"/>
      <c r="MQ38" s="177"/>
      <c r="MR38" s="177"/>
      <c r="MS38" s="177"/>
      <c r="MT38" s="177"/>
      <c r="MU38" s="177"/>
      <c r="MV38" s="177"/>
      <c r="MW38" s="177"/>
      <c r="MX38" s="177"/>
      <c r="MY38" s="177"/>
      <c r="MZ38" s="177"/>
      <c r="NA38" s="177"/>
      <c r="NB38" s="177"/>
      <c r="NC38" s="177"/>
      <c r="ND38" s="177"/>
      <c r="NE38" s="177"/>
      <c r="NF38" s="177"/>
      <c r="NG38" s="177"/>
      <c r="NH38" s="177"/>
      <c r="NI38" s="177"/>
      <c r="NJ38" s="177"/>
      <c r="NK38" s="177"/>
      <c r="NL38" s="177"/>
      <c r="NM38" s="177"/>
      <c r="NN38" s="177"/>
      <c r="NO38" s="177"/>
      <c r="NP38" s="177"/>
      <c r="NQ38" s="177"/>
      <c r="NR38" s="177"/>
      <c r="NS38" s="177"/>
      <c r="NT38" s="177"/>
      <c r="NU38" s="177"/>
      <c r="NV38" s="177"/>
    </row>
    <row r="39" spans="1:386" s="2" customFormat="1" ht="18.75">
      <c r="A39" s="122" t="s">
        <v>47</v>
      </c>
      <c r="B39" s="3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134"/>
      <c r="AB39" s="134"/>
      <c r="AC39" s="49"/>
      <c r="AD39" s="49"/>
      <c r="AE39" s="49"/>
      <c r="AF39" s="49"/>
      <c r="AG39" s="125"/>
      <c r="AH39" s="125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111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16"/>
      <c r="BJ39" s="16"/>
      <c r="BK39" s="16"/>
      <c r="BL39" s="16"/>
      <c r="BM39" s="16"/>
      <c r="BN39" s="36"/>
      <c r="BO39" s="36"/>
      <c r="BP39" s="103"/>
      <c r="BQ39" s="27"/>
      <c r="BR39" s="27"/>
      <c r="BS39" s="27"/>
      <c r="BT39" s="27"/>
      <c r="BU39" s="27"/>
      <c r="BV39" s="27"/>
      <c r="BW39" s="115"/>
      <c r="BX39" s="115"/>
      <c r="BY39" s="115"/>
      <c r="BZ39" s="115"/>
      <c r="CA39" s="116"/>
      <c r="CB39" s="116"/>
      <c r="CC39" s="116"/>
      <c r="CD39" s="116"/>
      <c r="CE39" s="27"/>
      <c r="CF39" s="125"/>
      <c r="CG39" s="27"/>
      <c r="CH39" s="27"/>
      <c r="CI39" s="27"/>
      <c r="CJ39" s="27"/>
      <c r="CK39" s="27"/>
      <c r="CL39" s="27"/>
      <c r="CM39" s="138"/>
      <c r="CN39" s="138"/>
      <c r="CO39" s="138"/>
      <c r="CP39" s="138"/>
      <c r="CQ39" s="139"/>
      <c r="CR39" s="139"/>
      <c r="CS39" s="139"/>
      <c r="CT39" s="139"/>
      <c r="CU39" s="27"/>
      <c r="CV39" s="134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36"/>
      <c r="DV39" s="12"/>
      <c r="DW39" s="103"/>
      <c r="DX39" s="27"/>
      <c r="DY39" s="27"/>
      <c r="DZ39" s="27"/>
      <c r="EA39" s="27"/>
      <c r="EB39" s="27"/>
      <c r="EC39" s="27"/>
      <c r="ED39" s="115"/>
      <c r="EE39" s="115"/>
      <c r="EF39" s="115"/>
      <c r="EG39" s="115"/>
      <c r="EH39" s="116"/>
      <c r="EI39" s="116"/>
      <c r="EJ39" s="116"/>
      <c r="EK39" s="116"/>
      <c r="EL39" s="27"/>
      <c r="EM39" s="109"/>
      <c r="EN39" s="27"/>
      <c r="EO39" s="27"/>
      <c r="EP39" s="27"/>
      <c r="EQ39" s="27"/>
      <c r="ER39" s="27"/>
      <c r="ES39" s="27"/>
      <c r="ET39" s="115"/>
      <c r="EU39" s="115"/>
      <c r="EV39" s="395"/>
      <c r="EW39" s="115"/>
      <c r="EX39" s="116"/>
      <c r="EY39" s="116"/>
      <c r="EZ39" s="116"/>
      <c r="FA39" s="116"/>
      <c r="FB39" s="36"/>
      <c r="FC39" s="31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</row>
    <row r="40" spans="1:386" s="2" customFormat="1">
      <c r="A40" s="16" t="s">
        <v>9</v>
      </c>
      <c r="B40" s="396" t="s">
        <v>160</v>
      </c>
      <c r="C40" s="49">
        <v>6002.46</v>
      </c>
      <c r="D40" s="49">
        <v>6351.06</v>
      </c>
      <c r="E40" s="49" t="s">
        <v>146</v>
      </c>
      <c r="F40" s="49" t="s">
        <v>146</v>
      </c>
      <c r="G40" s="49" t="s">
        <v>146</v>
      </c>
      <c r="H40" s="49" t="s">
        <v>146</v>
      </c>
      <c r="I40" s="49" t="s">
        <v>146</v>
      </c>
      <c r="J40" s="49" t="s">
        <v>146</v>
      </c>
      <c r="K40" s="49" t="s">
        <v>146</v>
      </c>
      <c r="L40" s="49" t="s">
        <v>146</v>
      </c>
      <c r="M40" s="49" t="s">
        <v>146</v>
      </c>
      <c r="N40" s="49" t="s">
        <v>146</v>
      </c>
      <c r="O40" s="142">
        <f>C40*1.18</f>
        <v>7082.9027999999998</v>
      </c>
      <c r="P40" s="142">
        <f>D40*1.18</f>
        <v>7494.2507999999998</v>
      </c>
      <c r="Q40" s="142" t="s">
        <v>146</v>
      </c>
      <c r="R40" s="142" t="s">
        <v>146</v>
      </c>
      <c r="S40" s="142" t="s">
        <v>146</v>
      </c>
      <c r="T40" s="142" t="s">
        <v>146</v>
      </c>
      <c r="U40" s="142" t="s">
        <v>146</v>
      </c>
      <c r="V40" s="142" t="s">
        <v>146</v>
      </c>
      <c r="W40" s="142" t="s">
        <v>146</v>
      </c>
      <c r="X40" s="142" t="s">
        <v>146</v>
      </c>
      <c r="Y40" s="142" t="s">
        <v>146</v>
      </c>
      <c r="Z40" s="142" t="s">
        <v>146</v>
      </c>
      <c r="AA40" s="134"/>
      <c r="AB40" s="134" t="s">
        <v>645</v>
      </c>
      <c r="AC40" s="49">
        <v>3667</v>
      </c>
      <c r="AD40" s="49">
        <v>3667</v>
      </c>
      <c r="AE40" s="49">
        <v>3620</v>
      </c>
      <c r="AF40" s="49">
        <v>3620</v>
      </c>
      <c r="AG40" s="125"/>
      <c r="AH40" s="125" t="str">
        <f>AB40</f>
        <v>19.12.2017 № 851</v>
      </c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111"/>
      <c r="AV40" s="27">
        <v>50.51</v>
      </c>
      <c r="AW40" s="27">
        <v>54.51</v>
      </c>
      <c r="AX40" s="27" t="s">
        <v>146</v>
      </c>
      <c r="AY40" s="27" t="s">
        <v>146</v>
      </c>
      <c r="AZ40" s="27" t="s">
        <v>146</v>
      </c>
      <c r="BA40" s="27" t="s">
        <v>146</v>
      </c>
      <c r="BB40" s="49">
        <f>AV40*1.18</f>
        <v>59.601799999999997</v>
      </c>
      <c r="BC40" s="49">
        <f>AW40*1.18</f>
        <v>64.321799999999996</v>
      </c>
      <c r="BD40" s="49" t="s">
        <v>146</v>
      </c>
      <c r="BE40" s="49" t="s">
        <v>146</v>
      </c>
      <c r="BF40" s="49" t="s">
        <v>146</v>
      </c>
      <c r="BG40" s="49" t="s">
        <v>146</v>
      </c>
      <c r="BH40" s="27">
        <v>50.15</v>
      </c>
      <c r="BI40" s="16">
        <v>52.63</v>
      </c>
      <c r="BJ40" s="16" t="s">
        <v>146</v>
      </c>
      <c r="BK40" s="16" t="s">
        <v>146</v>
      </c>
      <c r="BL40" s="16" t="s">
        <v>146</v>
      </c>
      <c r="BM40" s="16" t="s">
        <v>146</v>
      </c>
      <c r="BN40" s="110"/>
      <c r="BO40" s="36" t="s">
        <v>645</v>
      </c>
      <c r="BP40" s="103"/>
      <c r="BQ40" s="27">
        <v>6002.46</v>
      </c>
      <c r="BR40" s="27">
        <v>50.51</v>
      </c>
      <c r="BS40" s="27">
        <f>BQ40*1.18</f>
        <v>7082.9027999999998</v>
      </c>
      <c r="BT40" s="27">
        <f>BR40*1.18</f>
        <v>59.601799999999997</v>
      </c>
      <c r="BU40" s="27">
        <v>3620</v>
      </c>
      <c r="BV40" s="27">
        <v>50.15</v>
      </c>
      <c r="BW40" s="115"/>
      <c r="BX40" s="115"/>
      <c r="BY40" s="115"/>
      <c r="BZ40" s="115"/>
      <c r="CA40" s="312">
        <v>6.2E-2</v>
      </c>
      <c r="CB40" s="116">
        <v>274.58999999999997</v>
      </c>
      <c r="CC40" s="312">
        <v>5.7200000000000001E-2</v>
      </c>
      <c r="CD40" s="116">
        <v>257.20999999999998</v>
      </c>
      <c r="CE40" s="110"/>
      <c r="CF40" s="176" t="s">
        <v>645</v>
      </c>
      <c r="CG40" s="27">
        <v>6351.06</v>
      </c>
      <c r="CH40" s="27">
        <v>54.51</v>
      </c>
      <c r="CI40" s="27">
        <f t="shared" ref="CI40:CJ42" si="25">CG40*1.18</f>
        <v>7494.2507999999998</v>
      </c>
      <c r="CJ40" s="27">
        <f t="shared" si="25"/>
        <v>64.321799999999996</v>
      </c>
      <c r="CK40" s="27">
        <v>3620</v>
      </c>
      <c r="CL40" s="27">
        <v>52.63</v>
      </c>
      <c r="CM40" s="138"/>
      <c r="CN40" s="138"/>
      <c r="CO40" s="138"/>
      <c r="CP40" s="138"/>
      <c r="CQ40" s="311">
        <v>6.2E-2</v>
      </c>
      <c r="CR40" s="139">
        <v>277.07</v>
      </c>
      <c r="CS40" s="311">
        <v>5.7200000000000001E-2</v>
      </c>
      <c r="CT40" s="139">
        <v>259.69</v>
      </c>
      <c r="CU40" s="110"/>
      <c r="CV40" s="289" t="s">
        <v>645</v>
      </c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110"/>
      <c r="DV40" s="12"/>
      <c r="DW40" s="103"/>
      <c r="DX40" s="27"/>
      <c r="DY40" s="27"/>
      <c r="DZ40" s="27"/>
      <c r="EA40" s="27"/>
      <c r="EB40" s="27"/>
      <c r="EC40" s="27"/>
      <c r="ED40" s="115"/>
      <c r="EE40" s="115"/>
      <c r="EF40" s="115"/>
      <c r="EG40" s="115"/>
      <c r="EH40" s="116"/>
      <c r="EI40" s="116"/>
      <c r="EJ40" s="116"/>
      <c r="EK40" s="116"/>
      <c r="EL40" s="27"/>
      <c r="EM40" s="109"/>
      <c r="EN40" s="27"/>
      <c r="EO40" s="27"/>
      <c r="EP40" s="27"/>
      <c r="EQ40" s="27"/>
      <c r="ER40" s="27"/>
      <c r="ES40" s="27"/>
      <c r="ET40" s="115"/>
      <c r="EU40" s="115"/>
      <c r="EV40" s="395"/>
      <c r="EW40" s="115"/>
      <c r="EX40" s="116"/>
      <c r="EY40" s="116"/>
      <c r="EZ40" s="116"/>
      <c r="FA40" s="116"/>
      <c r="FB40" s="36"/>
      <c r="FC40" s="31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</row>
    <row r="41" spans="1:386" s="167" customFormat="1">
      <c r="A41" s="545"/>
      <c r="B41" s="546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29"/>
      <c r="AB41" s="129"/>
      <c r="AD41" s="159">
        <v>3850</v>
      </c>
      <c r="AE41" s="159"/>
      <c r="AF41" s="159">
        <v>3850</v>
      </c>
      <c r="AG41" s="145"/>
      <c r="AH41" s="145" t="s">
        <v>744</v>
      </c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61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7"/>
      <c r="BJ41" s="157"/>
      <c r="BK41" s="157"/>
      <c r="BL41" s="157"/>
      <c r="BM41" s="157"/>
      <c r="BN41" s="145"/>
      <c r="BO41" s="169"/>
      <c r="BP41" s="162"/>
      <c r="BQ41" s="159">
        <v>6002.46</v>
      </c>
      <c r="BR41" s="159">
        <v>50.51</v>
      </c>
      <c r="BS41" s="159">
        <v>7082.9027999999998</v>
      </c>
      <c r="BT41" s="159">
        <v>59.601799999999997</v>
      </c>
      <c r="BU41" s="159">
        <v>3620</v>
      </c>
      <c r="BV41" s="159">
        <v>50.15</v>
      </c>
      <c r="BW41" s="163"/>
      <c r="BX41" s="163"/>
      <c r="BY41" s="163"/>
      <c r="BZ41" s="163"/>
      <c r="CA41" s="172">
        <v>6.2E-2</v>
      </c>
      <c r="CB41" s="128">
        <v>274.58999999999997</v>
      </c>
      <c r="CC41" s="172">
        <v>5.7200000000000001E-2</v>
      </c>
      <c r="CD41" s="128">
        <v>257.20999999999998</v>
      </c>
      <c r="CE41" s="145"/>
      <c r="CF41" s="186" t="s">
        <v>744</v>
      </c>
      <c r="CG41" s="159">
        <v>6351.06</v>
      </c>
      <c r="CH41" s="159">
        <v>54.51</v>
      </c>
      <c r="CI41" s="159">
        <f t="shared" si="25"/>
        <v>7494.2507999999998</v>
      </c>
      <c r="CJ41" s="159">
        <f t="shared" si="25"/>
        <v>64.321799999999996</v>
      </c>
      <c r="CK41" s="159">
        <v>3850</v>
      </c>
      <c r="CL41" s="159">
        <v>52.63</v>
      </c>
      <c r="CM41" s="163"/>
      <c r="CN41" s="163"/>
      <c r="CO41" s="163"/>
      <c r="CP41" s="163"/>
      <c r="CQ41" s="172">
        <v>6.2E-2</v>
      </c>
      <c r="CR41" s="128">
        <v>291.33</v>
      </c>
      <c r="CS41" s="172">
        <v>5.7200000000000001E-2</v>
      </c>
      <c r="CT41" s="128">
        <v>272.85000000000002</v>
      </c>
      <c r="CU41" s="145"/>
      <c r="CV41" s="168" t="s">
        <v>744</v>
      </c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45"/>
      <c r="DV41" s="160"/>
      <c r="DW41" s="162"/>
      <c r="DX41" s="159"/>
      <c r="DY41" s="159"/>
      <c r="DZ41" s="159"/>
      <c r="EA41" s="159"/>
      <c r="EB41" s="159"/>
      <c r="EC41" s="159"/>
      <c r="ED41" s="163"/>
      <c r="EE41" s="163"/>
      <c r="EF41" s="163"/>
      <c r="EG41" s="163"/>
      <c r="EH41" s="128"/>
      <c r="EI41" s="128"/>
      <c r="EJ41" s="128"/>
      <c r="EK41" s="128"/>
      <c r="EL41" s="159"/>
      <c r="EM41" s="129"/>
      <c r="EN41" s="159"/>
      <c r="EO41" s="159"/>
      <c r="EP41" s="159"/>
      <c r="EQ41" s="159"/>
      <c r="ER41" s="159"/>
      <c r="ES41" s="159"/>
      <c r="ET41" s="163"/>
      <c r="EU41" s="163"/>
      <c r="EV41" s="544"/>
      <c r="EW41" s="163"/>
      <c r="EX41" s="128"/>
      <c r="EY41" s="128"/>
      <c r="EZ41" s="128"/>
      <c r="FA41" s="128"/>
      <c r="FB41" s="169"/>
      <c r="FC41" s="213"/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6"/>
      <c r="FO41" s="166"/>
      <c r="FP41" s="166"/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6"/>
      <c r="GB41" s="166"/>
      <c r="GC41" s="166"/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6"/>
      <c r="GO41" s="166"/>
      <c r="GP41" s="166"/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6"/>
      <c r="HB41" s="166"/>
      <c r="HC41" s="166"/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6"/>
      <c r="HO41" s="166"/>
      <c r="HP41" s="166"/>
      <c r="HQ41" s="166"/>
      <c r="HR41" s="166"/>
      <c r="HS41" s="166"/>
      <c r="HT41" s="166"/>
      <c r="HU41" s="166"/>
      <c r="HV41" s="166"/>
      <c r="HW41" s="166"/>
      <c r="HX41" s="166"/>
      <c r="HY41" s="166"/>
      <c r="HZ41" s="166"/>
      <c r="IA41" s="166"/>
      <c r="IB41" s="166"/>
      <c r="IC41" s="166"/>
      <c r="ID41" s="166"/>
      <c r="IE41" s="166"/>
      <c r="IF41" s="166"/>
      <c r="IG41" s="166"/>
      <c r="IH41" s="166"/>
      <c r="II41" s="166"/>
      <c r="IJ41" s="166"/>
      <c r="IK41" s="166"/>
      <c r="IL41" s="166"/>
      <c r="IM41" s="166"/>
      <c r="IN41" s="166"/>
      <c r="IO41" s="166"/>
      <c r="IP41" s="166"/>
      <c r="IQ41" s="166"/>
      <c r="IR41" s="166"/>
      <c r="IS41" s="166"/>
      <c r="IT41" s="166"/>
      <c r="IU41" s="166"/>
      <c r="IV41" s="166"/>
      <c r="IW41" s="166"/>
      <c r="IX41" s="166"/>
      <c r="IY41" s="166"/>
      <c r="IZ41" s="166"/>
      <c r="JA41" s="166"/>
      <c r="JB41" s="166"/>
      <c r="JC41" s="166"/>
      <c r="JD41" s="166"/>
      <c r="JE41" s="166"/>
      <c r="JF41" s="166"/>
      <c r="JG41" s="166"/>
      <c r="JH41" s="166"/>
      <c r="JI41" s="166"/>
      <c r="JJ41" s="166"/>
      <c r="JK41" s="166"/>
      <c r="JL41" s="166"/>
      <c r="JM41" s="166"/>
      <c r="JN41" s="166"/>
      <c r="JO41" s="166"/>
      <c r="JP41" s="166"/>
      <c r="JQ41" s="166"/>
      <c r="JR41" s="166"/>
      <c r="JS41" s="166"/>
      <c r="JT41" s="166"/>
      <c r="JU41" s="166"/>
      <c r="JV41" s="166"/>
      <c r="JW41" s="166"/>
      <c r="JX41" s="166"/>
      <c r="JY41" s="166"/>
      <c r="JZ41" s="166"/>
      <c r="KA41" s="166"/>
      <c r="KB41" s="166"/>
      <c r="KC41" s="166"/>
      <c r="KD41" s="166"/>
      <c r="KE41" s="166"/>
      <c r="KF41" s="166"/>
      <c r="KG41" s="166"/>
      <c r="KH41" s="166"/>
      <c r="KI41" s="166"/>
      <c r="KJ41" s="166"/>
      <c r="KK41" s="166"/>
      <c r="KL41" s="166"/>
      <c r="KM41" s="166"/>
      <c r="KN41" s="166"/>
      <c r="KO41" s="166"/>
      <c r="KP41" s="166"/>
      <c r="KQ41" s="166"/>
      <c r="KR41" s="166"/>
      <c r="KS41" s="166"/>
      <c r="KT41" s="166"/>
      <c r="KU41" s="166"/>
      <c r="KV41" s="166"/>
      <c r="KW41" s="166"/>
      <c r="KX41" s="166"/>
      <c r="KY41" s="166"/>
      <c r="KZ41" s="166"/>
      <c r="LA41" s="166"/>
      <c r="LB41" s="166"/>
      <c r="LC41" s="166"/>
      <c r="LD41" s="166"/>
      <c r="LE41" s="166"/>
      <c r="LF41" s="166"/>
      <c r="LG41" s="166"/>
      <c r="LH41" s="166"/>
      <c r="LI41" s="166"/>
      <c r="LJ41" s="166"/>
      <c r="LK41" s="166"/>
      <c r="LL41" s="166"/>
      <c r="LM41" s="166"/>
      <c r="LN41" s="166"/>
      <c r="LO41" s="166"/>
      <c r="LP41" s="166"/>
      <c r="LQ41" s="166"/>
      <c r="LR41" s="166"/>
      <c r="LS41" s="166"/>
      <c r="LT41" s="166"/>
      <c r="LU41" s="166"/>
      <c r="LV41" s="166"/>
      <c r="LW41" s="166"/>
      <c r="LX41" s="166"/>
      <c r="LY41" s="166"/>
      <c r="LZ41" s="166"/>
      <c r="MA41" s="166"/>
      <c r="MB41" s="166"/>
      <c r="MC41" s="166"/>
      <c r="MD41" s="166"/>
      <c r="ME41" s="166"/>
      <c r="MF41" s="166"/>
      <c r="MG41" s="166"/>
      <c r="MH41" s="166"/>
      <c r="MI41" s="166"/>
      <c r="MJ41" s="166"/>
      <c r="MK41" s="166"/>
      <c r="ML41" s="166"/>
      <c r="MM41" s="166"/>
      <c r="MN41" s="166"/>
      <c r="MO41" s="166"/>
      <c r="MP41" s="166"/>
      <c r="MQ41" s="166"/>
      <c r="MR41" s="166"/>
      <c r="MS41" s="166"/>
      <c r="MT41" s="166"/>
      <c r="MU41" s="166"/>
      <c r="MV41" s="166"/>
      <c r="MW41" s="166"/>
      <c r="MX41" s="166"/>
      <c r="MY41" s="166"/>
      <c r="MZ41" s="166"/>
      <c r="NA41" s="166"/>
      <c r="NB41" s="166"/>
      <c r="NC41" s="166"/>
      <c r="ND41" s="166"/>
      <c r="NE41" s="166"/>
      <c r="NF41" s="166"/>
      <c r="NG41" s="166"/>
      <c r="NH41" s="166"/>
      <c r="NI41" s="166"/>
      <c r="NJ41" s="166"/>
      <c r="NK41" s="166"/>
      <c r="NL41" s="166"/>
      <c r="NM41" s="166"/>
      <c r="NN41" s="166"/>
      <c r="NO41" s="166"/>
      <c r="NP41" s="166"/>
      <c r="NQ41" s="166"/>
      <c r="NR41" s="166"/>
      <c r="NS41" s="166"/>
      <c r="NT41" s="166"/>
      <c r="NU41" s="166"/>
      <c r="NV41" s="166"/>
    </row>
    <row r="42" spans="1:386" s="2" customFormat="1" ht="30" customHeight="1">
      <c r="A42" s="810" t="s">
        <v>10</v>
      </c>
      <c r="B42" s="396" t="s">
        <v>656</v>
      </c>
      <c r="C42" s="49">
        <v>6792.74</v>
      </c>
      <c r="D42" s="49">
        <v>7198.4</v>
      </c>
      <c r="E42" s="49">
        <f>D42</f>
        <v>7198.4</v>
      </c>
      <c r="F42" s="49">
        <v>7263.59</v>
      </c>
      <c r="G42" s="49">
        <f>F42</f>
        <v>7263.59</v>
      </c>
      <c r="H42" s="49">
        <v>7698.41</v>
      </c>
      <c r="I42" s="49" t="s">
        <v>146</v>
      </c>
      <c r="J42" s="49" t="s">
        <v>146</v>
      </c>
      <c r="K42" s="49" t="s">
        <v>146</v>
      </c>
      <c r="L42" s="49" t="s">
        <v>146</v>
      </c>
      <c r="M42" s="49" t="s">
        <v>146</v>
      </c>
      <c r="N42" s="49" t="s">
        <v>146</v>
      </c>
      <c r="O42" s="49">
        <f>C42*1.18</f>
        <v>8015.4331999999995</v>
      </c>
      <c r="P42" s="49">
        <f t="shared" ref="P42:T42" si="26">D42*1.18</f>
        <v>8494.1119999999992</v>
      </c>
      <c r="Q42" s="49">
        <f t="shared" si="26"/>
        <v>8494.1119999999992</v>
      </c>
      <c r="R42" s="49">
        <f t="shared" si="26"/>
        <v>8571.0362000000005</v>
      </c>
      <c r="S42" s="49">
        <f t="shared" si="26"/>
        <v>8571.0362000000005</v>
      </c>
      <c r="T42" s="49">
        <f t="shared" si="26"/>
        <v>9084.1237999999994</v>
      </c>
      <c r="U42" s="49" t="s">
        <v>146</v>
      </c>
      <c r="V42" s="49" t="s">
        <v>146</v>
      </c>
      <c r="W42" s="49" t="s">
        <v>146</v>
      </c>
      <c r="X42" s="49" t="s">
        <v>146</v>
      </c>
      <c r="Y42" s="49" t="s">
        <v>146</v>
      </c>
      <c r="Z42" s="49" t="s">
        <v>146</v>
      </c>
      <c r="AA42" s="125" t="str">
        <f>AA34</f>
        <v>19.12.2017 № 837</v>
      </c>
      <c r="AB42" s="125"/>
      <c r="AC42" s="49">
        <v>3740</v>
      </c>
      <c r="AD42" s="49">
        <v>3920</v>
      </c>
      <c r="AE42" s="49"/>
      <c r="AF42" s="49"/>
      <c r="AG42" s="125" t="str">
        <f>AA42</f>
        <v>19.12.2017 № 837</v>
      </c>
      <c r="AH42" s="125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111"/>
      <c r="AV42" s="27">
        <v>66.05</v>
      </c>
      <c r="AW42" s="27">
        <v>68.31</v>
      </c>
      <c r="AX42" s="27">
        <f>AW42</f>
        <v>68.31</v>
      </c>
      <c r="AY42" s="27">
        <v>70.61</v>
      </c>
      <c r="AZ42" s="27">
        <f>AY42</f>
        <v>70.61</v>
      </c>
      <c r="BA42" s="27">
        <v>73.02</v>
      </c>
      <c r="BB42" s="27">
        <f>AV42*1.18</f>
        <v>77.938999999999993</v>
      </c>
      <c r="BC42" s="27">
        <f t="shared" ref="BC42:BG42" si="27">AW42*1.18</f>
        <v>80.605800000000002</v>
      </c>
      <c r="BD42" s="27">
        <f t="shared" si="27"/>
        <v>80.605800000000002</v>
      </c>
      <c r="BE42" s="27">
        <f t="shared" si="27"/>
        <v>83.319800000000001</v>
      </c>
      <c r="BF42" s="27">
        <f t="shared" si="27"/>
        <v>83.319800000000001</v>
      </c>
      <c r="BG42" s="27">
        <f t="shared" si="27"/>
        <v>86.163599999999988</v>
      </c>
      <c r="BH42" s="27">
        <v>51.5</v>
      </c>
      <c r="BI42" s="27">
        <v>54</v>
      </c>
      <c r="BJ42" s="27" t="s">
        <v>146</v>
      </c>
      <c r="BK42" s="27" t="s">
        <v>146</v>
      </c>
      <c r="BL42" s="27" t="s">
        <v>146</v>
      </c>
      <c r="BM42" s="27" t="s">
        <v>146</v>
      </c>
      <c r="BN42" s="110" t="str">
        <f>BN34</f>
        <v>19.12.2017 № 837</v>
      </c>
      <c r="BO42" s="36"/>
      <c r="BP42" s="103"/>
      <c r="BQ42" s="27">
        <v>6792.74</v>
      </c>
      <c r="BR42" s="27">
        <v>66.05</v>
      </c>
      <c r="BS42" s="27">
        <f>BQ42*1.18</f>
        <v>8015.4331999999995</v>
      </c>
      <c r="BT42" s="27">
        <f>BR42*1.18</f>
        <v>77.938999999999993</v>
      </c>
      <c r="BU42" s="27">
        <v>3740</v>
      </c>
      <c r="BV42" s="27">
        <v>51.5</v>
      </c>
      <c r="BW42" s="115"/>
      <c r="BX42" s="115"/>
      <c r="BY42" s="115"/>
      <c r="BZ42" s="115"/>
      <c r="CA42" s="288">
        <v>5.8099999999999999E-2</v>
      </c>
      <c r="CB42" s="139">
        <v>268.79000000000002</v>
      </c>
      <c r="CC42" s="119"/>
      <c r="CD42" s="128"/>
      <c r="CE42" s="134" t="str">
        <f>CE34</f>
        <v>19.12.2017 № 837</v>
      </c>
      <c r="CF42" s="349"/>
      <c r="CG42" s="27">
        <v>7198.4</v>
      </c>
      <c r="CH42" s="27">
        <v>68.31</v>
      </c>
      <c r="CI42" s="27">
        <f t="shared" si="25"/>
        <v>8494.1119999999992</v>
      </c>
      <c r="CJ42" s="27">
        <f t="shared" si="25"/>
        <v>80.605800000000002</v>
      </c>
      <c r="CK42" s="27">
        <v>3920</v>
      </c>
      <c r="CL42" s="27">
        <v>54</v>
      </c>
      <c r="CM42" s="138"/>
      <c r="CN42" s="138"/>
      <c r="CO42" s="138"/>
      <c r="CP42" s="138"/>
      <c r="CQ42" s="288">
        <v>5.8099999999999999E-2</v>
      </c>
      <c r="CR42" s="139">
        <v>281.75</v>
      </c>
      <c r="CS42" s="139"/>
      <c r="CT42" s="139"/>
      <c r="CU42" s="134" t="str">
        <f>CU34</f>
        <v>19.12.2017 № 837</v>
      </c>
      <c r="CV42" s="134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110"/>
      <c r="DV42" s="12"/>
      <c r="DW42" s="103"/>
      <c r="DX42" s="27"/>
      <c r="DY42" s="27"/>
      <c r="DZ42" s="27"/>
      <c r="EA42" s="27"/>
      <c r="EB42" s="27"/>
      <c r="EC42" s="27"/>
      <c r="ED42" s="115"/>
      <c r="EE42" s="115"/>
      <c r="EF42" s="115"/>
      <c r="EG42" s="115"/>
      <c r="EH42" s="116"/>
      <c r="EI42" s="116"/>
      <c r="EJ42" s="116"/>
      <c r="EK42" s="116"/>
      <c r="EL42" s="27"/>
      <c r="EM42" s="109"/>
      <c r="EN42" s="27"/>
      <c r="EO42" s="27"/>
      <c r="EP42" s="27"/>
      <c r="EQ42" s="27"/>
      <c r="ER42" s="27"/>
      <c r="ES42" s="27"/>
      <c r="ET42" s="115"/>
      <c r="EU42" s="115"/>
      <c r="EV42" s="395"/>
      <c r="EW42" s="115"/>
      <c r="EX42" s="116"/>
      <c r="EY42" s="116"/>
      <c r="EZ42" s="116"/>
      <c r="FA42" s="116"/>
      <c r="FB42" s="36"/>
      <c r="FC42" s="31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</row>
    <row r="43" spans="1:386" s="2" customFormat="1" ht="31.5">
      <c r="A43" s="812"/>
      <c r="B43" s="396" t="s">
        <v>657</v>
      </c>
      <c r="C43" s="49">
        <f>C42</f>
        <v>6792.74</v>
      </c>
      <c r="D43" s="49">
        <f t="shared" ref="D43:AA43" si="28">D42</f>
        <v>7198.4</v>
      </c>
      <c r="E43" s="49">
        <f t="shared" si="28"/>
        <v>7198.4</v>
      </c>
      <c r="F43" s="49">
        <f t="shared" si="28"/>
        <v>7263.59</v>
      </c>
      <c r="G43" s="49">
        <f t="shared" si="28"/>
        <v>7263.59</v>
      </c>
      <c r="H43" s="49">
        <f t="shared" si="28"/>
        <v>7698.41</v>
      </c>
      <c r="I43" s="49" t="str">
        <f t="shared" si="28"/>
        <v>-</v>
      </c>
      <c r="J43" s="49" t="str">
        <f t="shared" si="28"/>
        <v>-</v>
      </c>
      <c r="K43" s="49" t="str">
        <f t="shared" si="28"/>
        <v>-</v>
      </c>
      <c r="L43" s="49" t="str">
        <f t="shared" si="28"/>
        <v>-</v>
      </c>
      <c r="M43" s="49" t="str">
        <f t="shared" si="28"/>
        <v>-</v>
      </c>
      <c r="N43" s="49" t="str">
        <f t="shared" si="28"/>
        <v>-</v>
      </c>
      <c r="O43" s="49">
        <f t="shared" si="28"/>
        <v>8015.4331999999995</v>
      </c>
      <c r="P43" s="49">
        <f t="shared" si="28"/>
        <v>8494.1119999999992</v>
      </c>
      <c r="Q43" s="49">
        <f t="shared" si="28"/>
        <v>8494.1119999999992</v>
      </c>
      <c r="R43" s="49">
        <f t="shared" si="28"/>
        <v>8571.0362000000005</v>
      </c>
      <c r="S43" s="49">
        <f t="shared" si="28"/>
        <v>8571.0362000000005</v>
      </c>
      <c r="T43" s="49">
        <f t="shared" si="28"/>
        <v>9084.1237999999994</v>
      </c>
      <c r="U43" s="49" t="str">
        <f t="shared" si="28"/>
        <v>-</v>
      </c>
      <c r="V43" s="49" t="str">
        <f t="shared" si="28"/>
        <v>-</v>
      </c>
      <c r="W43" s="49" t="str">
        <f t="shared" si="28"/>
        <v>-</v>
      </c>
      <c r="X43" s="49" t="str">
        <f t="shared" si="28"/>
        <v>-</v>
      </c>
      <c r="Y43" s="49" t="str">
        <f t="shared" si="28"/>
        <v>-</v>
      </c>
      <c r="Z43" s="49" t="str">
        <f t="shared" si="28"/>
        <v>-</v>
      </c>
      <c r="AA43" s="125" t="str">
        <f t="shared" si="28"/>
        <v>19.12.2017 № 837</v>
      </c>
      <c r="AB43" s="125"/>
      <c r="AC43" s="49">
        <v>1885</v>
      </c>
      <c r="AD43" s="49">
        <v>2000</v>
      </c>
      <c r="AE43" s="49"/>
      <c r="AF43" s="49"/>
      <c r="AG43" s="125" t="str">
        <f>AG42</f>
        <v>19.12.2017 № 837</v>
      </c>
      <c r="AH43" s="125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111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49"/>
      <c r="BG43" s="49"/>
      <c r="BH43" s="27"/>
      <c r="BI43" s="27"/>
      <c r="BJ43" s="27"/>
      <c r="BK43" s="27"/>
      <c r="BL43" s="27"/>
      <c r="BM43" s="27"/>
      <c r="BN43" s="110"/>
      <c r="BO43" s="36"/>
      <c r="BP43" s="103"/>
      <c r="BQ43" s="27"/>
      <c r="BR43" s="27"/>
      <c r="BS43" s="27"/>
      <c r="BT43" s="27"/>
      <c r="BU43" s="27"/>
      <c r="BV43" s="27"/>
      <c r="BW43" s="115"/>
      <c r="BX43" s="115"/>
      <c r="BY43" s="115"/>
      <c r="BZ43" s="115"/>
      <c r="CA43" s="288"/>
      <c r="CB43" s="139"/>
      <c r="CC43" s="119"/>
      <c r="CD43" s="128"/>
      <c r="CE43" s="110"/>
      <c r="CF43" s="134"/>
      <c r="CG43" s="27"/>
      <c r="CH43" s="27"/>
      <c r="CI43" s="27"/>
      <c r="CJ43" s="27"/>
      <c r="CK43" s="27"/>
      <c r="CL43" s="27"/>
      <c r="CM43" s="138"/>
      <c r="CN43" s="138"/>
      <c r="CO43" s="138"/>
      <c r="CP43" s="138"/>
      <c r="CQ43" s="288"/>
      <c r="CR43" s="139"/>
      <c r="CS43" s="139"/>
      <c r="CT43" s="139"/>
      <c r="CU43" s="134"/>
      <c r="CV43" s="134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110"/>
      <c r="DV43" s="12"/>
      <c r="DW43" s="103"/>
      <c r="DX43" s="27"/>
      <c r="DY43" s="27"/>
      <c r="DZ43" s="27"/>
      <c r="EA43" s="27"/>
      <c r="EB43" s="27"/>
      <c r="EC43" s="27"/>
      <c r="ED43" s="115"/>
      <c r="EE43" s="115"/>
      <c r="EF43" s="115"/>
      <c r="EG43" s="115"/>
      <c r="EH43" s="116"/>
      <c r="EI43" s="116"/>
      <c r="EJ43" s="116"/>
      <c r="EK43" s="116"/>
      <c r="EL43" s="27"/>
      <c r="EM43" s="109"/>
      <c r="EN43" s="27"/>
      <c r="EO43" s="27"/>
      <c r="EP43" s="27"/>
      <c r="EQ43" s="27"/>
      <c r="ER43" s="27"/>
      <c r="ES43" s="27"/>
      <c r="ET43" s="115"/>
      <c r="EU43" s="115"/>
      <c r="EV43" s="395"/>
      <c r="EW43" s="115"/>
      <c r="EX43" s="116"/>
      <c r="EY43" s="116"/>
      <c r="EZ43" s="116"/>
      <c r="FA43" s="116"/>
      <c r="FB43" s="36"/>
      <c r="FC43" s="31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</row>
    <row r="44" spans="1:386" s="7" customFormat="1">
      <c r="A44" s="16" t="s">
        <v>27</v>
      </c>
      <c r="B44" s="348" t="s">
        <v>43</v>
      </c>
      <c r="C44" s="49">
        <v>922.7</v>
      </c>
      <c r="D44" s="49">
        <v>950.53</v>
      </c>
      <c r="E44" s="49">
        <v>950.53</v>
      </c>
      <c r="F44" s="49">
        <v>978.64</v>
      </c>
      <c r="G44" s="49">
        <v>978.64</v>
      </c>
      <c r="H44" s="49">
        <v>993.46</v>
      </c>
      <c r="I44" s="49">
        <v>993.46</v>
      </c>
      <c r="J44" s="49">
        <v>1023.18</v>
      </c>
      <c r="K44" s="49">
        <v>1023.18</v>
      </c>
      <c r="L44" s="49">
        <v>1039.6400000000001</v>
      </c>
      <c r="M44" s="49" t="s">
        <v>146</v>
      </c>
      <c r="N44" s="49" t="s">
        <v>146</v>
      </c>
      <c r="O44" s="49">
        <f>C44*1.18</f>
        <v>1088.7860000000001</v>
      </c>
      <c r="P44" s="49">
        <f t="shared" ref="P44:X44" si="29">D44*1.18</f>
        <v>1121.6253999999999</v>
      </c>
      <c r="Q44" s="49">
        <f t="shared" si="29"/>
        <v>1121.6253999999999</v>
      </c>
      <c r="R44" s="49">
        <f t="shared" si="29"/>
        <v>1154.7952</v>
      </c>
      <c r="S44" s="49">
        <f t="shared" si="29"/>
        <v>1154.7952</v>
      </c>
      <c r="T44" s="49">
        <f t="shared" si="29"/>
        <v>1172.2828</v>
      </c>
      <c r="U44" s="49">
        <f t="shared" si="29"/>
        <v>1172.2828</v>
      </c>
      <c r="V44" s="49">
        <f t="shared" si="29"/>
        <v>1207.3524</v>
      </c>
      <c r="W44" s="49">
        <f t="shared" si="29"/>
        <v>1207.3524</v>
      </c>
      <c r="X44" s="49">
        <f t="shared" si="29"/>
        <v>1226.7752</v>
      </c>
      <c r="Y44" s="49" t="s">
        <v>146</v>
      </c>
      <c r="Z44" s="49" t="s">
        <v>146</v>
      </c>
      <c r="AA44" s="173" t="s">
        <v>658</v>
      </c>
      <c r="AB44" s="134"/>
      <c r="AC44" s="49"/>
      <c r="AD44" s="49"/>
      <c r="AE44" s="49"/>
      <c r="AF44" s="49"/>
      <c r="AG44" s="125"/>
      <c r="AH44" s="125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111"/>
      <c r="AV44" s="49">
        <v>1.47</v>
      </c>
      <c r="AW44" s="49">
        <v>1.53</v>
      </c>
      <c r="AX44" s="49">
        <v>1.53</v>
      </c>
      <c r="AY44" s="49">
        <v>1.53</v>
      </c>
      <c r="AZ44" s="27">
        <v>1.53</v>
      </c>
      <c r="BA44" s="27">
        <v>1.53</v>
      </c>
      <c r="BB44" s="49">
        <f>AV44*1.18</f>
        <v>1.7345999999999999</v>
      </c>
      <c r="BC44" s="49">
        <f t="shared" ref="BC44:BG44" si="30">AW44*1.18</f>
        <v>1.8053999999999999</v>
      </c>
      <c r="BD44" s="49">
        <f t="shared" si="30"/>
        <v>1.8053999999999999</v>
      </c>
      <c r="BE44" s="49">
        <f t="shared" si="30"/>
        <v>1.8053999999999999</v>
      </c>
      <c r="BF44" s="49">
        <f t="shared" si="30"/>
        <v>1.8053999999999999</v>
      </c>
      <c r="BG44" s="49">
        <f t="shared" si="30"/>
        <v>1.8053999999999999</v>
      </c>
      <c r="BH44" s="49" t="s">
        <v>146</v>
      </c>
      <c r="BI44" s="49" t="s">
        <v>146</v>
      </c>
      <c r="BJ44" s="49" t="s">
        <v>146</v>
      </c>
      <c r="BK44" s="49" t="s">
        <v>146</v>
      </c>
      <c r="BL44" s="49" t="s">
        <v>146</v>
      </c>
      <c r="BM44" s="49" t="s">
        <v>146</v>
      </c>
      <c r="BN44" s="110"/>
      <c r="BO44" s="169"/>
      <c r="BP44" s="96"/>
      <c r="BQ44" s="49">
        <v>922.7</v>
      </c>
      <c r="BR44" s="49">
        <v>1.47</v>
      </c>
      <c r="BS44" s="49">
        <v>1088.79</v>
      </c>
      <c r="BT44" s="49">
        <v>1.73</v>
      </c>
      <c r="BU44" s="27" t="s">
        <v>146</v>
      </c>
      <c r="BV44" s="27" t="s">
        <v>146</v>
      </c>
      <c r="BW44" s="180"/>
      <c r="BX44" s="180"/>
      <c r="BY44" s="180"/>
      <c r="BZ44" s="180"/>
      <c r="CA44" s="181"/>
      <c r="CB44" s="181"/>
      <c r="CC44" s="181"/>
      <c r="CD44" s="181"/>
      <c r="CE44" s="110" t="str">
        <f>AA44</f>
        <v>09.11.2017 № 619</v>
      </c>
      <c r="CF44" s="176"/>
      <c r="CG44" s="49">
        <v>950.53</v>
      </c>
      <c r="CH44" s="49">
        <v>1.53</v>
      </c>
      <c r="CI44" s="49">
        <v>1121.6300000000001</v>
      </c>
      <c r="CJ44" s="49">
        <v>1.81</v>
      </c>
      <c r="CK44" s="27" t="s">
        <v>146</v>
      </c>
      <c r="CL44" s="27" t="s">
        <v>146</v>
      </c>
      <c r="CM44" s="180"/>
      <c r="CN44" s="180"/>
      <c r="CO44" s="180"/>
      <c r="CP44" s="180"/>
      <c r="CQ44" s="181"/>
      <c r="CR44" s="181"/>
      <c r="CS44" s="181"/>
      <c r="CT44" s="181"/>
      <c r="CU44" s="110" t="str">
        <f>CE44</f>
        <v>09.11.2017 № 619</v>
      </c>
      <c r="CV44" s="289"/>
      <c r="CW44" s="49">
        <v>950.53</v>
      </c>
      <c r="CX44" s="49">
        <v>1.53</v>
      </c>
      <c r="CY44" s="49">
        <v>1121.6300000000001</v>
      </c>
      <c r="CZ44" s="49">
        <v>1.81</v>
      </c>
      <c r="DA44" s="27" t="s">
        <v>146</v>
      </c>
      <c r="DB44" s="27" t="s">
        <v>146</v>
      </c>
      <c r="DC44" s="49">
        <v>978.64</v>
      </c>
      <c r="DD44" s="49">
        <v>1.53</v>
      </c>
      <c r="DE44" s="49">
        <v>1154.8</v>
      </c>
      <c r="DF44" s="49">
        <v>1.81</v>
      </c>
      <c r="DG44" s="49" t="s">
        <v>146</v>
      </c>
      <c r="DH44" s="49" t="s">
        <v>146</v>
      </c>
      <c r="DI44" s="49">
        <v>978.64</v>
      </c>
      <c r="DJ44" s="49">
        <v>1.53</v>
      </c>
      <c r="DK44" s="49">
        <v>1154.8</v>
      </c>
      <c r="DL44" s="49">
        <v>1.81</v>
      </c>
      <c r="DM44" s="49" t="s">
        <v>146</v>
      </c>
      <c r="DN44" s="49" t="s">
        <v>146</v>
      </c>
      <c r="DO44" s="49">
        <v>993.46</v>
      </c>
      <c r="DP44" s="49">
        <v>1.53</v>
      </c>
      <c r="DQ44" s="49">
        <v>1172.28</v>
      </c>
      <c r="DR44" s="49">
        <v>1.81</v>
      </c>
      <c r="DS44" s="49" t="s">
        <v>146</v>
      </c>
      <c r="DT44" s="49" t="s">
        <v>146</v>
      </c>
      <c r="DU44" s="110" t="s">
        <v>658</v>
      </c>
      <c r="DV44" s="16"/>
      <c r="DW44" s="96"/>
      <c r="DX44" s="27"/>
      <c r="DY44" s="27"/>
      <c r="DZ44" s="27"/>
      <c r="EA44" s="27"/>
      <c r="EB44" s="27"/>
      <c r="EC44" s="27"/>
      <c r="ED44" s="115"/>
      <c r="EE44" s="115"/>
      <c r="EF44" s="115"/>
      <c r="EG44" s="115"/>
      <c r="EH44" s="116"/>
      <c r="EI44" s="116"/>
      <c r="EJ44" s="116"/>
      <c r="EK44" s="116"/>
      <c r="EL44" s="27"/>
      <c r="EM44" s="109"/>
      <c r="EN44" s="27"/>
      <c r="EO44" s="27"/>
      <c r="EP44" s="27"/>
      <c r="EQ44" s="27"/>
      <c r="ER44" s="27"/>
      <c r="ES44" s="27"/>
      <c r="ET44" s="115"/>
      <c r="EU44" s="115"/>
      <c r="EV44" s="395"/>
      <c r="EW44" s="115"/>
      <c r="EX44" s="116"/>
      <c r="EY44" s="116"/>
      <c r="EZ44" s="116"/>
      <c r="FA44" s="116"/>
      <c r="FB44" s="36"/>
      <c r="FC44" s="289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  <c r="JD44" s="183"/>
      <c r="JE44" s="183"/>
      <c r="JF44" s="183"/>
      <c r="JG44" s="183"/>
      <c r="JH44" s="183"/>
      <c r="JI44" s="183"/>
      <c r="JJ44" s="183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83"/>
      <c r="LE44" s="183"/>
      <c r="LF44" s="183"/>
      <c r="LG44" s="183"/>
      <c r="LH44" s="183"/>
      <c r="LI44" s="183"/>
      <c r="LJ44" s="183"/>
      <c r="LK44" s="183"/>
      <c r="LL44" s="183"/>
      <c r="LM44" s="183"/>
      <c r="LN44" s="183"/>
      <c r="LO44" s="183"/>
      <c r="LP44" s="183"/>
      <c r="LQ44" s="183"/>
      <c r="LR44" s="183"/>
      <c r="LS44" s="183"/>
      <c r="LT44" s="183"/>
      <c r="LU44" s="183"/>
      <c r="LV44" s="183"/>
      <c r="LW44" s="183"/>
      <c r="LX44" s="183"/>
      <c r="LY44" s="183"/>
      <c r="LZ44" s="183"/>
      <c r="MA44" s="183"/>
      <c r="MB44" s="183"/>
      <c r="MC44" s="183"/>
      <c r="MD44" s="183"/>
      <c r="ME44" s="183"/>
      <c r="MF44" s="183"/>
      <c r="MG44" s="183"/>
      <c r="MH44" s="183"/>
      <c r="MI44" s="183"/>
      <c r="MJ44" s="183"/>
      <c r="MK44" s="183"/>
      <c r="ML44" s="183"/>
      <c r="MM44" s="183"/>
      <c r="MN44" s="183"/>
      <c r="MO44" s="183"/>
      <c r="MP44" s="183"/>
      <c r="MQ44" s="183"/>
      <c r="MR44" s="183"/>
      <c r="MS44" s="183"/>
      <c r="MT44" s="183"/>
      <c r="MU44" s="183"/>
      <c r="MV44" s="183"/>
      <c r="MW44" s="183"/>
      <c r="MX44" s="183"/>
      <c r="MY44" s="183"/>
      <c r="MZ44" s="183"/>
      <c r="NA44" s="183"/>
      <c r="NB44" s="183"/>
      <c r="NC44" s="183"/>
      <c r="ND44" s="183"/>
      <c r="NE44" s="183"/>
      <c r="NF44" s="183"/>
      <c r="NG44" s="183"/>
      <c r="NH44" s="183"/>
      <c r="NI44" s="183"/>
      <c r="NJ44" s="183"/>
      <c r="NK44" s="183"/>
      <c r="NL44" s="183"/>
      <c r="NM44" s="183"/>
      <c r="NN44" s="183"/>
      <c r="NO44" s="183"/>
      <c r="NP44" s="183"/>
      <c r="NQ44" s="183"/>
      <c r="NR44" s="183"/>
      <c r="NS44" s="183"/>
      <c r="NT44" s="183"/>
      <c r="NU44" s="183"/>
      <c r="NV44" s="183"/>
    </row>
    <row r="45" spans="1:386" s="2" customFormat="1">
      <c r="A45" s="16" t="s">
        <v>33</v>
      </c>
      <c r="B45" s="348" t="s">
        <v>514</v>
      </c>
      <c r="C45" s="49">
        <v>1825</v>
      </c>
      <c r="D45" s="49">
        <v>1883.96</v>
      </c>
      <c r="E45" s="49" t="s">
        <v>146</v>
      </c>
      <c r="F45" s="49" t="s">
        <v>146</v>
      </c>
      <c r="G45" s="49" t="s">
        <v>146</v>
      </c>
      <c r="H45" s="49" t="s">
        <v>146</v>
      </c>
      <c r="I45" s="49" t="s">
        <v>146</v>
      </c>
      <c r="J45" s="49" t="s">
        <v>146</v>
      </c>
      <c r="K45" s="49" t="s">
        <v>146</v>
      </c>
      <c r="L45" s="49" t="s">
        <v>146</v>
      </c>
      <c r="M45" s="49" t="s">
        <v>146</v>
      </c>
      <c r="N45" s="49" t="s">
        <v>146</v>
      </c>
      <c r="O45" s="49">
        <f>C45</f>
        <v>1825</v>
      </c>
      <c r="P45" s="49">
        <f t="shared" ref="P45:Z45" si="31">D45</f>
        <v>1883.96</v>
      </c>
      <c r="Q45" s="49" t="str">
        <f t="shared" si="31"/>
        <v>-</v>
      </c>
      <c r="R45" s="49" t="str">
        <f t="shared" si="31"/>
        <v>-</v>
      </c>
      <c r="S45" s="49" t="str">
        <f t="shared" si="31"/>
        <v>-</v>
      </c>
      <c r="T45" s="49" t="str">
        <f t="shared" si="31"/>
        <v>-</v>
      </c>
      <c r="U45" s="49" t="str">
        <f t="shared" si="31"/>
        <v>-</v>
      </c>
      <c r="V45" s="49" t="str">
        <f t="shared" si="31"/>
        <v>-</v>
      </c>
      <c r="W45" s="49" t="str">
        <f t="shared" si="31"/>
        <v>-</v>
      </c>
      <c r="X45" s="49" t="str">
        <f t="shared" si="31"/>
        <v>-</v>
      </c>
      <c r="Y45" s="49" t="str">
        <f t="shared" si="31"/>
        <v>-</v>
      </c>
      <c r="Z45" s="49" t="str">
        <f t="shared" si="31"/>
        <v>-</v>
      </c>
      <c r="AA45" s="190"/>
      <c r="AB45" s="134" t="s">
        <v>659</v>
      </c>
      <c r="AC45" s="190"/>
      <c r="AD45" s="190"/>
      <c r="AE45" s="190"/>
      <c r="AF45" s="190"/>
      <c r="AG45" s="125"/>
      <c r="AH45" s="125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111"/>
      <c r="AV45" s="27">
        <v>1.73</v>
      </c>
      <c r="AW45" s="27">
        <v>1.81</v>
      </c>
      <c r="AX45" s="27" t="s">
        <v>146</v>
      </c>
      <c r="AY45" s="27" t="s">
        <v>146</v>
      </c>
      <c r="AZ45" s="27" t="s">
        <v>146</v>
      </c>
      <c r="BA45" s="27" t="s">
        <v>146</v>
      </c>
      <c r="BB45" s="27">
        <f>AV45</f>
        <v>1.73</v>
      </c>
      <c r="BC45" s="27">
        <f t="shared" ref="BC45:BG45" si="32">AW45</f>
        <v>1.81</v>
      </c>
      <c r="BD45" s="27" t="str">
        <f t="shared" si="32"/>
        <v>-</v>
      </c>
      <c r="BE45" s="27" t="str">
        <f t="shared" si="32"/>
        <v>-</v>
      </c>
      <c r="BF45" s="27" t="str">
        <f t="shared" si="32"/>
        <v>-</v>
      </c>
      <c r="BG45" s="27" t="str">
        <f t="shared" si="32"/>
        <v>-</v>
      </c>
      <c r="BH45" s="27" t="s">
        <v>146</v>
      </c>
      <c r="BI45" s="27" t="s">
        <v>146</v>
      </c>
      <c r="BJ45" s="27" t="s">
        <v>146</v>
      </c>
      <c r="BK45" s="27" t="s">
        <v>146</v>
      </c>
      <c r="BL45" s="27" t="s">
        <v>146</v>
      </c>
      <c r="BM45" s="27" t="s">
        <v>146</v>
      </c>
      <c r="BN45" s="110"/>
      <c r="BO45" s="36" t="s">
        <v>659</v>
      </c>
      <c r="BP45" s="103"/>
      <c r="BQ45" s="27">
        <v>1825</v>
      </c>
      <c r="BR45" s="27">
        <v>1.73</v>
      </c>
      <c r="BS45" s="27">
        <v>1825</v>
      </c>
      <c r="BT45" s="27">
        <v>1.73</v>
      </c>
      <c r="BU45" s="27" t="s">
        <v>146</v>
      </c>
      <c r="BV45" s="27" t="s">
        <v>146</v>
      </c>
      <c r="BW45" s="115"/>
      <c r="BX45" s="115"/>
      <c r="BY45" s="115"/>
      <c r="BZ45" s="115"/>
      <c r="CA45" s="116"/>
      <c r="CB45" s="116"/>
      <c r="CC45" s="116"/>
      <c r="CD45" s="116"/>
      <c r="CE45" s="110"/>
      <c r="CF45" s="176" t="s">
        <v>659</v>
      </c>
      <c r="CG45" s="27">
        <v>1883.96</v>
      </c>
      <c r="CH45" s="27">
        <v>1.81</v>
      </c>
      <c r="CI45" s="27">
        <f>CG45</f>
        <v>1883.96</v>
      </c>
      <c r="CJ45" s="27">
        <f>CH45</f>
        <v>1.81</v>
      </c>
      <c r="CK45" s="27" t="s">
        <v>146</v>
      </c>
      <c r="CL45" s="27" t="s">
        <v>146</v>
      </c>
      <c r="CM45" s="138"/>
      <c r="CN45" s="138"/>
      <c r="CO45" s="138"/>
      <c r="CP45" s="138"/>
      <c r="CQ45" s="139"/>
      <c r="CR45" s="139"/>
      <c r="CS45" s="139"/>
      <c r="CT45" s="139"/>
      <c r="CU45" s="110"/>
      <c r="CV45" s="289" t="str">
        <f>CF45</f>
        <v>09.11.2017 № 620</v>
      </c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110"/>
      <c r="DV45" s="12"/>
      <c r="DW45" s="103"/>
      <c r="DX45" s="27"/>
      <c r="DY45" s="27"/>
      <c r="DZ45" s="27"/>
      <c r="EA45" s="27"/>
      <c r="EB45" s="27"/>
      <c r="EC45" s="27"/>
      <c r="ED45" s="115"/>
      <c r="EE45" s="115"/>
      <c r="EF45" s="115"/>
      <c r="EG45" s="115"/>
      <c r="EH45" s="116"/>
      <c r="EI45" s="116"/>
      <c r="EJ45" s="116"/>
      <c r="EK45" s="116"/>
      <c r="EL45" s="27"/>
      <c r="EM45" s="109"/>
      <c r="EN45" s="27"/>
      <c r="EO45" s="27"/>
      <c r="EP45" s="27"/>
      <c r="EQ45" s="27"/>
      <c r="ER45" s="27"/>
      <c r="ES45" s="27"/>
      <c r="ET45" s="115"/>
      <c r="EU45" s="115"/>
      <c r="EV45" s="395"/>
      <c r="EW45" s="115"/>
      <c r="EX45" s="116"/>
      <c r="EY45" s="116"/>
      <c r="EZ45" s="116"/>
      <c r="FA45" s="116"/>
      <c r="FB45" s="36"/>
      <c r="FC45" s="31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</row>
    <row r="46" spans="1:386" s="2" customFormat="1" ht="18.75">
      <c r="A46" s="122" t="s">
        <v>48</v>
      </c>
      <c r="B46" s="3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190"/>
      <c r="AB46" s="134"/>
      <c r="AC46" s="49"/>
      <c r="AD46" s="49"/>
      <c r="AE46" s="49"/>
      <c r="AF46" s="49"/>
      <c r="AG46" s="125"/>
      <c r="AH46" s="125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111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16"/>
      <c r="BJ46" s="16"/>
      <c r="BK46" s="16"/>
      <c r="BL46" s="16"/>
      <c r="BM46" s="16"/>
      <c r="BN46" s="36"/>
      <c r="BO46" s="36"/>
      <c r="BP46" s="103"/>
      <c r="BQ46" s="27"/>
      <c r="BR46" s="27"/>
      <c r="BS46" s="27"/>
      <c r="BT46" s="27"/>
      <c r="BU46" s="27"/>
      <c r="BV46" s="27"/>
      <c r="BW46" s="115"/>
      <c r="BX46" s="115"/>
      <c r="BY46" s="115"/>
      <c r="BZ46" s="115"/>
      <c r="CA46" s="116"/>
      <c r="CB46" s="116"/>
      <c r="CC46" s="116"/>
      <c r="CD46" s="116"/>
      <c r="CE46" s="27"/>
      <c r="CF46" s="125"/>
      <c r="CG46" s="27"/>
      <c r="CH46" s="27"/>
      <c r="CI46" s="27"/>
      <c r="CJ46" s="27"/>
      <c r="CK46" s="27"/>
      <c r="CL46" s="27"/>
      <c r="CM46" s="138"/>
      <c r="CN46" s="138"/>
      <c r="CO46" s="138"/>
      <c r="CP46" s="138"/>
      <c r="CQ46" s="139"/>
      <c r="CR46" s="139"/>
      <c r="CS46" s="139"/>
      <c r="CT46" s="139"/>
      <c r="CU46" s="27"/>
      <c r="CV46" s="134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36"/>
      <c r="DV46" s="12"/>
      <c r="DW46" s="103"/>
      <c r="DX46" s="27"/>
      <c r="DY46" s="27"/>
      <c r="DZ46" s="27"/>
      <c r="EA46" s="27"/>
      <c r="EB46" s="27"/>
      <c r="EC46" s="27"/>
      <c r="ED46" s="115"/>
      <c r="EE46" s="115"/>
      <c r="EF46" s="115"/>
      <c r="EG46" s="115"/>
      <c r="EH46" s="116"/>
      <c r="EI46" s="116"/>
      <c r="EJ46" s="116"/>
      <c r="EK46" s="116"/>
      <c r="EL46" s="27"/>
      <c r="EM46" s="109"/>
      <c r="EN46" s="27"/>
      <c r="EO46" s="27"/>
      <c r="EP46" s="27"/>
      <c r="EQ46" s="27"/>
      <c r="ER46" s="27"/>
      <c r="ES46" s="27"/>
      <c r="ET46" s="115"/>
      <c r="EU46" s="115"/>
      <c r="EV46" s="395"/>
      <c r="EW46" s="115"/>
      <c r="EX46" s="116"/>
      <c r="EY46" s="116"/>
      <c r="EZ46" s="116"/>
      <c r="FA46" s="116"/>
      <c r="FB46" s="36"/>
      <c r="FC46" s="31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</row>
    <row r="47" spans="1:386" s="2" customFormat="1">
      <c r="A47" s="16" t="s">
        <v>9</v>
      </c>
      <c r="B47" s="348" t="s">
        <v>159</v>
      </c>
      <c r="C47" s="49">
        <v>6484.36</v>
      </c>
      <c r="D47" s="49">
        <v>7484.35</v>
      </c>
      <c r="E47" s="49" t="s">
        <v>146</v>
      </c>
      <c r="F47" s="49" t="s">
        <v>146</v>
      </c>
      <c r="G47" s="49" t="s">
        <v>146</v>
      </c>
      <c r="H47" s="49" t="s">
        <v>146</v>
      </c>
      <c r="I47" s="49" t="s">
        <v>146</v>
      </c>
      <c r="J47" s="49" t="s">
        <v>146</v>
      </c>
      <c r="K47" s="49" t="s">
        <v>146</v>
      </c>
      <c r="L47" s="49" t="s">
        <v>146</v>
      </c>
      <c r="M47" s="49" t="s">
        <v>146</v>
      </c>
      <c r="N47" s="49" t="s">
        <v>146</v>
      </c>
      <c r="O47" s="142">
        <f>C46:C47*1.18</f>
        <v>7651.5447999999988</v>
      </c>
      <c r="P47" s="142">
        <f>D46:D47*1.18</f>
        <v>8831.5329999999994</v>
      </c>
      <c r="Q47" s="142" t="s">
        <v>146</v>
      </c>
      <c r="R47" s="142" t="s">
        <v>146</v>
      </c>
      <c r="S47" s="142" t="s">
        <v>146</v>
      </c>
      <c r="T47" s="142" t="s">
        <v>146</v>
      </c>
      <c r="U47" s="142" t="s">
        <v>146</v>
      </c>
      <c r="V47" s="142" t="s">
        <v>146</v>
      </c>
      <c r="W47" s="142" t="s">
        <v>146</v>
      </c>
      <c r="X47" s="142" t="s">
        <v>146</v>
      </c>
      <c r="Y47" s="142" t="s">
        <v>146</v>
      </c>
      <c r="Z47" s="142" t="s">
        <v>146</v>
      </c>
      <c r="AA47" s="134"/>
      <c r="AB47" s="134" t="s">
        <v>646</v>
      </c>
      <c r="AC47" s="49">
        <v>4400</v>
      </c>
      <c r="AD47" s="49">
        <v>4250</v>
      </c>
      <c r="AE47" s="49">
        <v>4400</v>
      </c>
      <c r="AF47" s="49">
        <v>4250</v>
      </c>
      <c r="AG47" s="134"/>
      <c r="AH47" s="125" t="str">
        <f>AB46:AB47</f>
        <v>19.12.2017 № 852</v>
      </c>
      <c r="AI47" s="27"/>
      <c r="AJ47" s="27"/>
      <c r="AK47" s="27"/>
      <c r="AL47" s="27"/>
      <c r="AM47" s="134"/>
      <c r="AN47" s="27"/>
      <c r="AO47" s="27"/>
      <c r="AP47" s="27"/>
      <c r="AQ47" s="27"/>
      <c r="AR47" s="27"/>
      <c r="AS47" s="27"/>
      <c r="AT47" s="27"/>
      <c r="AU47" s="111"/>
      <c r="AV47" s="27">
        <v>35.99</v>
      </c>
      <c r="AW47" s="27">
        <v>37.25</v>
      </c>
      <c r="AX47" s="27" t="s">
        <v>146</v>
      </c>
      <c r="AY47" s="27" t="s">
        <v>146</v>
      </c>
      <c r="AZ47" s="27" t="s">
        <v>146</v>
      </c>
      <c r="BA47" s="27" t="s">
        <v>146</v>
      </c>
      <c r="BB47" s="49">
        <f>AV47*1.18</f>
        <v>42.468200000000003</v>
      </c>
      <c r="BC47" s="49">
        <f>AW47*1.18</f>
        <v>43.954999999999998</v>
      </c>
      <c r="BD47" s="49" t="s">
        <v>146</v>
      </c>
      <c r="BE47" s="49" t="s">
        <v>146</v>
      </c>
      <c r="BF47" s="49" t="s">
        <v>146</v>
      </c>
      <c r="BG47" s="49" t="s">
        <v>146</v>
      </c>
      <c r="BH47" s="27">
        <v>30.68</v>
      </c>
      <c r="BI47" s="16">
        <v>36.82</v>
      </c>
      <c r="BJ47" s="16" t="s">
        <v>146</v>
      </c>
      <c r="BK47" s="16" t="s">
        <v>146</v>
      </c>
      <c r="BL47" s="16" t="s">
        <v>146</v>
      </c>
      <c r="BM47" s="16" t="s">
        <v>146</v>
      </c>
      <c r="BN47" s="110"/>
      <c r="BO47" s="36" t="s">
        <v>646</v>
      </c>
      <c r="BP47" s="103"/>
      <c r="BQ47" s="27">
        <v>6484.36</v>
      </c>
      <c r="BR47" s="27">
        <v>35.99</v>
      </c>
      <c r="BS47" s="27">
        <f>BQ47*1.18</f>
        <v>7651.5447999999988</v>
      </c>
      <c r="BT47" s="27">
        <f>BR47*1.18</f>
        <v>42.468200000000003</v>
      </c>
      <c r="BU47" s="27">
        <v>4400</v>
      </c>
      <c r="BV47" s="27">
        <v>30.68</v>
      </c>
      <c r="BW47" s="115"/>
      <c r="BX47" s="115"/>
      <c r="BY47" s="115"/>
      <c r="BZ47" s="115"/>
      <c r="CA47" s="312">
        <v>5.8200000000000002E-2</v>
      </c>
      <c r="CB47" s="116">
        <v>286.76</v>
      </c>
      <c r="CC47" s="312">
        <v>5.3699999999999998E-2</v>
      </c>
      <c r="CD47" s="116">
        <v>266.95999999999998</v>
      </c>
      <c r="CE47" s="110"/>
      <c r="CF47" s="125" t="s">
        <v>646</v>
      </c>
      <c r="CG47" s="27">
        <v>7484.35</v>
      </c>
      <c r="CH47" s="27">
        <v>37.25</v>
      </c>
      <c r="CI47" s="27">
        <f>CG47*1.18</f>
        <v>8831.5329999999994</v>
      </c>
      <c r="CJ47" s="27">
        <f>CH47*1.18</f>
        <v>43.954999999999998</v>
      </c>
      <c r="CK47" s="27">
        <v>4250</v>
      </c>
      <c r="CL47" s="27">
        <v>36.82</v>
      </c>
      <c r="CM47" s="138"/>
      <c r="CN47" s="138"/>
      <c r="CO47" s="138"/>
      <c r="CP47" s="138"/>
      <c r="CQ47" s="311">
        <v>5.8200000000000002E-2</v>
      </c>
      <c r="CR47" s="139">
        <v>284.17</v>
      </c>
      <c r="CS47" s="311">
        <v>5.3699999999999998E-2</v>
      </c>
      <c r="CT47" s="139">
        <v>265.05</v>
      </c>
      <c r="CU47" s="110"/>
      <c r="CV47" s="134" t="s">
        <v>646</v>
      </c>
      <c r="CW47" s="27"/>
      <c r="CX47" s="27"/>
      <c r="CY47" s="27"/>
      <c r="CZ47" s="27"/>
      <c r="DA47" s="49"/>
      <c r="DB47" s="49"/>
      <c r="DC47" s="27"/>
      <c r="DD47" s="27"/>
      <c r="DE47" s="27"/>
      <c r="DF47" s="27"/>
      <c r="DG47" s="49"/>
      <c r="DH47" s="49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110"/>
      <c r="DV47" s="12"/>
      <c r="DW47" s="103"/>
      <c r="DX47" s="27"/>
      <c r="DY47" s="27"/>
      <c r="DZ47" s="27"/>
      <c r="EA47" s="27"/>
      <c r="EB47" s="27"/>
      <c r="EC47" s="27"/>
      <c r="ED47" s="115"/>
      <c r="EE47" s="115"/>
      <c r="EF47" s="115"/>
      <c r="EG47" s="115"/>
      <c r="EH47" s="116"/>
      <c r="EI47" s="116"/>
      <c r="EJ47" s="116"/>
      <c r="EK47" s="116"/>
      <c r="EL47" s="27"/>
      <c r="EM47" s="109"/>
      <c r="EN47" s="27"/>
      <c r="EO47" s="27"/>
      <c r="EP47" s="27"/>
      <c r="EQ47" s="27"/>
      <c r="ER47" s="27"/>
      <c r="ES47" s="27"/>
      <c r="ET47" s="115"/>
      <c r="EU47" s="115"/>
      <c r="EV47" s="395"/>
      <c r="EW47" s="115"/>
      <c r="EX47" s="116"/>
      <c r="EY47" s="116"/>
      <c r="EZ47" s="116"/>
      <c r="FA47" s="116"/>
      <c r="FB47" s="36"/>
      <c r="FC47" s="31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</row>
    <row r="48" spans="1:386" s="2" customFormat="1" ht="18.75">
      <c r="A48" s="122" t="s">
        <v>49</v>
      </c>
      <c r="B48" s="3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134"/>
      <c r="AB48" s="134"/>
      <c r="AC48" s="49"/>
      <c r="AD48" s="49"/>
      <c r="AE48" s="49"/>
      <c r="AF48" s="49"/>
      <c r="AG48" s="125"/>
      <c r="AH48" s="125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111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16"/>
      <c r="BJ48" s="16"/>
      <c r="BK48" s="16"/>
      <c r="BL48" s="16"/>
      <c r="BM48" s="16"/>
      <c r="BN48" s="36"/>
      <c r="BO48" s="36"/>
      <c r="BP48" s="103"/>
      <c r="BQ48" s="27"/>
      <c r="BR48" s="27"/>
      <c r="BS48" s="27"/>
      <c r="BT48" s="27"/>
      <c r="BU48" s="27"/>
      <c r="BV48" s="27"/>
      <c r="BW48" s="115"/>
      <c r="BX48" s="115"/>
      <c r="BY48" s="115"/>
      <c r="BZ48" s="115"/>
      <c r="CA48" s="116"/>
      <c r="CB48" s="116"/>
      <c r="CC48" s="116"/>
      <c r="CD48" s="116"/>
      <c r="CE48" s="27"/>
      <c r="CF48" s="125"/>
      <c r="CG48" s="27"/>
      <c r="CH48" s="27"/>
      <c r="CI48" s="27"/>
      <c r="CJ48" s="27"/>
      <c r="CK48" s="27"/>
      <c r="CL48" s="27"/>
      <c r="CM48" s="138"/>
      <c r="CN48" s="138"/>
      <c r="CO48" s="138"/>
      <c r="CP48" s="138"/>
      <c r="CQ48" s="139"/>
      <c r="CR48" s="139"/>
      <c r="CS48" s="139"/>
      <c r="CT48" s="139"/>
      <c r="CU48" s="27"/>
      <c r="CV48" s="134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36"/>
      <c r="DV48" s="12"/>
      <c r="DW48" s="103"/>
      <c r="DX48" s="27"/>
      <c r="DY48" s="27"/>
      <c r="DZ48" s="27"/>
      <c r="EA48" s="27"/>
      <c r="EB48" s="27"/>
      <c r="EC48" s="27"/>
      <c r="ED48" s="115"/>
      <c r="EE48" s="115"/>
      <c r="EF48" s="115"/>
      <c r="EG48" s="115"/>
      <c r="EH48" s="116"/>
      <c r="EI48" s="116"/>
      <c r="EJ48" s="116"/>
      <c r="EK48" s="116"/>
      <c r="EL48" s="27"/>
      <c r="EM48" s="109"/>
      <c r="EN48" s="27"/>
      <c r="EO48" s="27"/>
      <c r="EP48" s="27"/>
      <c r="EQ48" s="27"/>
      <c r="ER48" s="27"/>
      <c r="ES48" s="27"/>
      <c r="ET48" s="115"/>
      <c r="EU48" s="115"/>
      <c r="EV48" s="395"/>
      <c r="EW48" s="115"/>
      <c r="EX48" s="116"/>
      <c r="EY48" s="116"/>
      <c r="EZ48" s="116"/>
      <c r="FA48" s="116"/>
      <c r="FB48" s="36"/>
      <c r="FC48" s="31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</row>
    <row r="49" spans="1:386" s="2" customFormat="1">
      <c r="A49" s="16" t="s">
        <v>9</v>
      </c>
      <c r="B49" s="348" t="s">
        <v>159</v>
      </c>
      <c r="C49" s="49">
        <v>6354.94</v>
      </c>
      <c r="D49" s="49">
        <v>6609.13</v>
      </c>
      <c r="E49" s="49" t="s">
        <v>146</v>
      </c>
      <c r="F49" s="49" t="s">
        <v>146</v>
      </c>
      <c r="G49" s="49" t="s">
        <v>146</v>
      </c>
      <c r="H49" s="49" t="s">
        <v>146</v>
      </c>
      <c r="I49" s="49" t="s">
        <v>146</v>
      </c>
      <c r="J49" s="49" t="s">
        <v>146</v>
      </c>
      <c r="K49" s="49" t="s">
        <v>146</v>
      </c>
      <c r="L49" s="49" t="s">
        <v>146</v>
      </c>
      <c r="M49" s="49" t="s">
        <v>146</v>
      </c>
      <c r="N49" s="49" t="s">
        <v>146</v>
      </c>
      <c r="O49" s="142">
        <f>C49*1.18</f>
        <v>7498.8291999999992</v>
      </c>
      <c r="P49" s="142">
        <f>D49*1.18</f>
        <v>7798.7734</v>
      </c>
      <c r="Q49" s="142" t="s">
        <v>146</v>
      </c>
      <c r="R49" s="142" t="s">
        <v>146</v>
      </c>
      <c r="S49" s="142" t="s">
        <v>146</v>
      </c>
      <c r="T49" s="142" t="s">
        <v>146</v>
      </c>
      <c r="U49" s="142" t="s">
        <v>146</v>
      </c>
      <c r="V49" s="142" t="s">
        <v>146</v>
      </c>
      <c r="W49" s="142" t="s">
        <v>146</v>
      </c>
      <c r="X49" s="142" t="s">
        <v>146</v>
      </c>
      <c r="Y49" s="142" t="s">
        <v>146</v>
      </c>
      <c r="Z49" s="142" t="s">
        <v>146</v>
      </c>
      <c r="AA49" s="134"/>
      <c r="AB49" s="134" t="s">
        <v>647</v>
      </c>
      <c r="AC49" s="49">
        <v>4030</v>
      </c>
      <c r="AD49" s="49">
        <v>4030</v>
      </c>
      <c r="AE49" s="49">
        <v>3650</v>
      </c>
      <c r="AF49" s="49">
        <v>3650</v>
      </c>
      <c r="AG49" s="134"/>
      <c r="AH49" s="125" t="s">
        <v>647</v>
      </c>
      <c r="AI49" s="27"/>
      <c r="AJ49" s="27"/>
      <c r="AK49" s="27"/>
      <c r="AL49" s="27"/>
      <c r="AM49" s="134"/>
      <c r="AN49" s="27"/>
      <c r="AO49" s="27"/>
      <c r="AP49" s="27"/>
      <c r="AQ49" s="27"/>
      <c r="AR49" s="27"/>
      <c r="AS49" s="27"/>
      <c r="AT49" s="27"/>
      <c r="AU49" s="111"/>
      <c r="AV49" s="27">
        <v>8.66</v>
      </c>
      <c r="AW49" s="27">
        <v>9.09</v>
      </c>
      <c r="AX49" s="27" t="s">
        <v>146</v>
      </c>
      <c r="AY49" s="27" t="s">
        <v>146</v>
      </c>
      <c r="AZ49" s="27" t="s">
        <v>146</v>
      </c>
      <c r="BA49" s="27" t="s">
        <v>146</v>
      </c>
      <c r="BB49" s="49">
        <f>AV49*1.18</f>
        <v>10.2188</v>
      </c>
      <c r="BC49" s="49">
        <f>AW49*1.18</f>
        <v>10.726199999999999</v>
      </c>
      <c r="BD49" s="49" t="s">
        <v>146</v>
      </c>
      <c r="BE49" s="49" t="s">
        <v>146</v>
      </c>
      <c r="BF49" s="49" t="s">
        <v>146</v>
      </c>
      <c r="BG49" s="49" t="s">
        <v>146</v>
      </c>
      <c r="BH49" s="27">
        <f>BB49</f>
        <v>10.2188</v>
      </c>
      <c r="BI49" s="27">
        <f t="shared" ref="BI49:BM49" si="33">BC49</f>
        <v>10.726199999999999</v>
      </c>
      <c r="BJ49" s="27" t="str">
        <f t="shared" si="33"/>
        <v>-</v>
      </c>
      <c r="BK49" s="27" t="str">
        <f t="shared" si="33"/>
        <v>-</v>
      </c>
      <c r="BL49" s="27" t="str">
        <f t="shared" si="33"/>
        <v>-</v>
      </c>
      <c r="BM49" s="27" t="str">
        <f t="shared" si="33"/>
        <v>-</v>
      </c>
      <c r="BN49" s="110"/>
      <c r="BO49" s="36" t="s">
        <v>647</v>
      </c>
      <c r="BP49" s="103"/>
      <c r="BQ49" s="27">
        <v>6354.94</v>
      </c>
      <c r="BR49" s="27">
        <v>8.66</v>
      </c>
      <c r="BS49" s="27">
        <f t="shared" ref="BS49:BT51" si="34">BQ49*1.18</f>
        <v>7498.8291999999992</v>
      </c>
      <c r="BT49" s="27">
        <f t="shared" si="34"/>
        <v>10.2188</v>
      </c>
      <c r="BU49" s="27">
        <v>3650</v>
      </c>
      <c r="BV49" s="27">
        <v>10.220000000000001</v>
      </c>
      <c r="BW49" s="115"/>
      <c r="BX49" s="115"/>
      <c r="BY49" s="115"/>
      <c r="BZ49" s="115"/>
      <c r="CA49" s="312">
        <v>6.5100000000000005E-2</v>
      </c>
      <c r="CB49" s="116">
        <v>247.84</v>
      </c>
      <c r="CC49" s="312">
        <v>6.0100000000000001E-2</v>
      </c>
      <c r="CD49" s="116">
        <v>229.59</v>
      </c>
      <c r="CE49" s="110"/>
      <c r="CF49" s="176" t="s">
        <v>647</v>
      </c>
      <c r="CG49" s="27">
        <v>6609.13</v>
      </c>
      <c r="CH49" s="27">
        <v>9.09</v>
      </c>
      <c r="CI49" s="27">
        <f t="shared" ref="CI49:CJ51" si="35">CG49*1.18</f>
        <v>7798.7734</v>
      </c>
      <c r="CJ49" s="27">
        <f t="shared" si="35"/>
        <v>10.726199999999999</v>
      </c>
      <c r="CK49" s="27">
        <v>3650</v>
      </c>
      <c r="CL49" s="27">
        <v>10.73</v>
      </c>
      <c r="CM49" s="138"/>
      <c r="CN49" s="138"/>
      <c r="CO49" s="138"/>
      <c r="CP49" s="138"/>
      <c r="CQ49" s="311">
        <v>6.5100000000000005E-2</v>
      </c>
      <c r="CR49" s="139">
        <v>248.35</v>
      </c>
      <c r="CS49" s="311">
        <v>6.0100000000000001E-2</v>
      </c>
      <c r="CT49" s="139">
        <v>230.1</v>
      </c>
      <c r="CU49" s="110"/>
      <c r="CV49" s="289" t="s">
        <v>647</v>
      </c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110"/>
      <c r="DV49" s="12"/>
      <c r="DW49" s="103"/>
      <c r="DX49" s="27"/>
      <c r="DY49" s="27"/>
      <c r="DZ49" s="27"/>
      <c r="EA49" s="27"/>
      <c r="EB49" s="27"/>
      <c r="EC49" s="27"/>
      <c r="ED49" s="115"/>
      <c r="EE49" s="115"/>
      <c r="EF49" s="115"/>
      <c r="EG49" s="115"/>
      <c r="EH49" s="116"/>
      <c r="EI49" s="116"/>
      <c r="EJ49" s="116"/>
      <c r="EK49" s="116"/>
      <c r="EL49" s="27"/>
      <c r="EM49" s="109"/>
      <c r="EN49" s="27"/>
      <c r="EO49" s="27"/>
      <c r="EP49" s="27"/>
      <c r="EQ49" s="27"/>
      <c r="ER49" s="27"/>
      <c r="ES49" s="27"/>
      <c r="ET49" s="115"/>
      <c r="EU49" s="115"/>
      <c r="EV49" s="395"/>
      <c r="EW49" s="115"/>
      <c r="EX49" s="116"/>
      <c r="EY49" s="116"/>
      <c r="EZ49" s="116"/>
      <c r="FA49" s="116"/>
      <c r="FB49" s="36"/>
      <c r="FC49" s="31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</row>
    <row r="50" spans="1:386" s="167" customFormat="1">
      <c r="A50" s="157"/>
      <c r="B50" s="445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29"/>
      <c r="AB50" s="129"/>
      <c r="AC50" s="159"/>
      <c r="AD50" s="159">
        <v>4230</v>
      </c>
      <c r="AE50" s="159"/>
      <c r="AF50" s="159">
        <v>3830</v>
      </c>
      <c r="AG50" s="129"/>
      <c r="AH50" s="145" t="s">
        <v>745</v>
      </c>
      <c r="AI50" s="159"/>
      <c r="AJ50" s="159"/>
      <c r="AK50" s="159"/>
      <c r="AL50" s="159"/>
      <c r="AM50" s="129"/>
      <c r="AN50" s="159"/>
      <c r="AO50" s="159"/>
      <c r="AP50" s="159"/>
      <c r="AQ50" s="159"/>
      <c r="AR50" s="159"/>
      <c r="AS50" s="159"/>
      <c r="AT50" s="159"/>
      <c r="AU50" s="161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45"/>
      <c r="BO50" s="169"/>
      <c r="BP50" s="162"/>
      <c r="BQ50" s="159">
        <v>6354.94</v>
      </c>
      <c r="BR50" s="159">
        <v>8.66</v>
      </c>
      <c r="BS50" s="159">
        <f t="shared" si="34"/>
        <v>7498.8291999999992</v>
      </c>
      <c r="BT50" s="159">
        <f t="shared" si="34"/>
        <v>10.2188</v>
      </c>
      <c r="BU50" s="159">
        <v>3650</v>
      </c>
      <c r="BV50" s="159">
        <v>10.220000000000001</v>
      </c>
      <c r="BW50" s="163"/>
      <c r="BX50" s="163"/>
      <c r="BY50" s="163"/>
      <c r="BZ50" s="163"/>
      <c r="CA50" s="172">
        <v>6.5100000000000005E-2</v>
      </c>
      <c r="CB50" s="128">
        <v>247.84</v>
      </c>
      <c r="CC50" s="172">
        <v>6.0100000000000001E-2</v>
      </c>
      <c r="CD50" s="128">
        <v>229.59</v>
      </c>
      <c r="CE50" s="145"/>
      <c r="CF50" s="169" t="s">
        <v>746</v>
      </c>
      <c r="CG50" s="159">
        <v>6609.13</v>
      </c>
      <c r="CH50" s="159">
        <v>9.09</v>
      </c>
      <c r="CI50" s="159">
        <f t="shared" si="35"/>
        <v>7798.7734</v>
      </c>
      <c r="CJ50" s="159">
        <f t="shared" si="35"/>
        <v>10.726199999999999</v>
      </c>
      <c r="CK50" s="159">
        <v>3830</v>
      </c>
      <c r="CL50" s="159">
        <v>10.73</v>
      </c>
      <c r="CM50" s="163"/>
      <c r="CN50" s="163"/>
      <c r="CO50" s="163"/>
      <c r="CP50" s="163"/>
      <c r="CQ50" s="172">
        <v>6.5100000000000005E-2</v>
      </c>
      <c r="CR50" s="128">
        <v>260.06</v>
      </c>
      <c r="CS50" s="172">
        <v>6.0100000000000001E-2</v>
      </c>
      <c r="CT50" s="128">
        <v>240.91</v>
      </c>
      <c r="CU50" s="145"/>
      <c r="CV50" s="168" t="s">
        <v>746</v>
      </c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45"/>
      <c r="DV50" s="160"/>
      <c r="DW50" s="162"/>
      <c r="DX50" s="159"/>
      <c r="DY50" s="159"/>
      <c r="DZ50" s="159"/>
      <c r="EA50" s="159"/>
      <c r="EB50" s="159"/>
      <c r="EC50" s="159"/>
      <c r="ED50" s="163"/>
      <c r="EE50" s="163"/>
      <c r="EF50" s="163"/>
      <c r="EG50" s="163"/>
      <c r="EH50" s="128"/>
      <c r="EI50" s="128"/>
      <c r="EJ50" s="128"/>
      <c r="EK50" s="128"/>
      <c r="EL50" s="159"/>
      <c r="EM50" s="129"/>
      <c r="EN50" s="159"/>
      <c r="EO50" s="159"/>
      <c r="EP50" s="159"/>
      <c r="EQ50" s="159"/>
      <c r="ER50" s="159"/>
      <c r="ES50" s="159"/>
      <c r="ET50" s="163"/>
      <c r="EU50" s="163"/>
      <c r="EV50" s="544"/>
      <c r="EW50" s="163"/>
      <c r="EX50" s="128"/>
      <c r="EY50" s="128"/>
      <c r="EZ50" s="128"/>
      <c r="FA50" s="128"/>
      <c r="FB50" s="169"/>
      <c r="FC50" s="213"/>
      <c r="FD50" s="166"/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166"/>
      <c r="FZ50" s="166"/>
      <c r="GA50" s="166"/>
      <c r="GB50" s="166"/>
      <c r="GC50" s="166"/>
      <c r="GD50" s="166"/>
      <c r="GE50" s="166"/>
      <c r="GF50" s="166"/>
      <c r="GG50" s="166"/>
      <c r="GH50" s="166"/>
      <c r="GI50" s="166"/>
      <c r="GJ50" s="166"/>
      <c r="GK50" s="166"/>
      <c r="GL50" s="166"/>
      <c r="GM50" s="166"/>
      <c r="GN50" s="166"/>
      <c r="GO50" s="166"/>
      <c r="GP50" s="166"/>
      <c r="GQ50" s="166"/>
      <c r="GR50" s="166"/>
      <c r="GS50" s="166"/>
      <c r="GT50" s="166"/>
      <c r="GU50" s="166"/>
      <c r="GV50" s="166"/>
      <c r="GW50" s="166"/>
      <c r="GX50" s="166"/>
      <c r="GY50" s="166"/>
      <c r="GZ50" s="166"/>
      <c r="HA50" s="166"/>
      <c r="HB50" s="166"/>
      <c r="HC50" s="166"/>
      <c r="HD50" s="166"/>
      <c r="HE50" s="166"/>
      <c r="HF50" s="166"/>
      <c r="HG50" s="166"/>
      <c r="HH50" s="166"/>
      <c r="HI50" s="166"/>
      <c r="HJ50" s="166"/>
      <c r="HK50" s="166"/>
      <c r="HL50" s="166"/>
      <c r="HM50" s="166"/>
      <c r="HN50" s="166"/>
      <c r="HO50" s="166"/>
      <c r="HP50" s="166"/>
      <c r="HQ50" s="166"/>
      <c r="HR50" s="166"/>
      <c r="HS50" s="166"/>
      <c r="HT50" s="166"/>
      <c r="HU50" s="166"/>
      <c r="HV50" s="166"/>
      <c r="HW50" s="166"/>
      <c r="HX50" s="166"/>
      <c r="HY50" s="166"/>
      <c r="HZ50" s="166"/>
      <c r="IA50" s="166"/>
      <c r="IB50" s="166"/>
      <c r="IC50" s="166"/>
      <c r="ID50" s="166"/>
      <c r="IE50" s="166"/>
      <c r="IF50" s="166"/>
      <c r="IG50" s="166"/>
      <c r="IH50" s="166"/>
      <c r="II50" s="166"/>
      <c r="IJ50" s="166"/>
      <c r="IK50" s="166"/>
      <c r="IL50" s="166"/>
      <c r="IM50" s="166"/>
      <c r="IN50" s="166"/>
      <c r="IO50" s="166"/>
      <c r="IP50" s="166"/>
      <c r="IQ50" s="166"/>
      <c r="IR50" s="166"/>
      <c r="IS50" s="166"/>
      <c r="IT50" s="166"/>
      <c r="IU50" s="166"/>
      <c r="IV50" s="166"/>
      <c r="IW50" s="166"/>
      <c r="IX50" s="166"/>
      <c r="IY50" s="166"/>
      <c r="IZ50" s="166"/>
      <c r="JA50" s="166"/>
      <c r="JB50" s="166"/>
      <c r="JC50" s="166"/>
      <c r="JD50" s="166"/>
      <c r="JE50" s="166"/>
      <c r="JF50" s="166"/>
      <c r="JG50" s="166"/>
      <c r="JH50" s="166"/>
      <c r="JI50" s="166"/>
      <c r="JJ50" s="166"/>
      <c r="JK50" s="166"/>
      <c r="JL50" s="166"/>
      <c r="JM50" s="166"/>
      <c r="JN50" s="166"/>
      <c r="JO50" s="166"/>
      <c r="JP50" s="166"/>
      <c r="JQ50" s="166"/>
      <c r="JR50" s="166"/>
      <c r="JS50" s="166"/>
      <c r="JT50" s="166"/>
      <c r="JU50" s="166"/>
      <c r="JV50" s="166"/>
      <c r="JW50" s="166"/>
      <c r="JX50" s="166"/>
      <c r="JY50" s="166"/>
      <c r="JZ50" s="166"/>
      <c r="KA50" s="166"/>
      <c r="KB50" s="166"/>
      <c r="KC50" s="166"/>
      <c r="KD50" s="166"/>
      <c r="KE50" s="166"/>
      <c r="KF50" s="166"/>
      <c r="KG50" s="166"/>
      <c r="KH50" s="166"/>
      <c r="KI50" s="166"/>
      <c r="KJ50" s="166"/>
      <c r="KK50" s="166"/>
      <c r="KL50" s="166"/>
      <c r="KM50" s="166"/>
      <c r="KN50" s="166"/>
      <c r="KO50" s="166"/>
      <c r="KP50" s="166"/>
      <c r="KQ50" s="166"/>
      <c r="KR50" s="166"/>
      <c r="KS50" s="166"/>
      <c r="KT50" s="166"/>
      <c r="KU50" s="166"/>
      <c r="KV50" s="166"/>
      <c r="KW50" s="166"/>
      <c r="KX50" s="166"/>
      <c r="KY50" s="166"/>
      <c r="KZ50" s="166"/>
      <c r="LA50" s="166"/>
      <c r="LB50" s="166"/>
      <c r="LC50" s="166"/>
      <c r="LD50" s="166"/>
      <c r="LE50" s="166"/>
      <c r="LF50" s="166"/>
      <c r="LG50" s="166"/>
      <c r="LH50" s="166"/>
      <c r="LI50" s="166"/>
      <c r="LJ50" s="166"/>
      <c r="LK50" s="166"/>
      <c r="LL50" s="166"/>
      <c r="LM50" s="166"/>
      <c r="LN50" s="166"/>
      <c r="LO50" s="166"/>
      <c r="LP50" s="166"/>
      <c r="LQ50" s="166"/>
      <c r="LR50" s="166"/>
      <c r="LS50" s="166"/>
      <c r="LT50" s="166"/>
      <c r="LU50" s="166"/>
      <c r="LV50" s="166"/>
      <c r="LW50" s="166"/>
      <c r="LX50" s="166"/>
      <c r="LY50" s="166"/>
      <c r="LZ50" s="166"/>
      <c r="MA50" s="166"/>
      <c r="MB50" s="166"/>
      <c r="MC50" s="166"/>
      <c r="MD50" s="166"/>
      <c r="ME50" s="166"/>
      <c r="MF50" s="166"/>
      <c r="MG50" s="166"/>
      <c r="MH50" s="166"/>
      <c r="MI50" s="166"/>
      <c r="MJ50" s="166"/>
      <c r="MK50" s="166"/>
      <c r="ML50" s="166"/>
      <c r="MM50" s="166"/>
      <c r="MN50" s="166"/>
      <c r="MO50" s="166"/>
      <c r="MP50" s="166"/>
      <c r="MQ50" s="166"/>
      <c r="MR50" s="166"/>
      <c r="MS50" s="166"/>
      <c r="MT50" s="166"/>
      <c r="MU50" s="166"/>
      <c r="MV50" s="166"/>
      <c r="MW50" s="166"/>
      <c r="MX50" s="166"/>
      <c r="MY50" s="166"/>
      <c r="MZ50" s="166"/>
      <c r="NA50" s="166"/>
      <c r="NB50" s="166"/>
      <c r="NC50" s="166"/>
      <c r="ND50" s="166"/>
      <c r="NE50" s="166"/>
      <c r="NF50" s="166"/>
      <c r="NG50" s="166"/>
      <c r="NH50" s="166"/>
      <c r="NI50" s="166"/>
      <c r="NJ50" s="166"/>
      <c r="NK50" s="166"/>
      <c r="NL50" s="166"/>
      <c r="NM50" s="166"/>
      <c r="NN50" s="166"/>
      <c r="NO50" s="166"/>
      <c r="NP50" s="166"/>
      <c r="NQ50" s="166"/>
      <c r="NR50" s="166"/>
      <c r="NS50" s="166"/>
      <c r="NT50" s="166"/>
      <c r="NU50" s="166"/>
      <c r="NV50" s="166"/>
    </row>
    <row r="51" spans="1:386" s="2" customFormat="1" ht="36" customHeight="1">
      <c r="A51" s="16" t="s">
        <v>27</v>
      </c>
      <c r="B51" s="422" t="s">
        <v>586</v>
      </c>
      <c r="C51" s="49">
        <v>5832.81</v>
      </c>
      <c r="D51" s="49">
        <v>6182.77</v>
      </c>
      <c r="E51" s="49">
        <f>D51</f>
        <v>6182.77</v>
      </c>
      <c r="F51" s="49">
        <v>6279.33</v>
      </c>
      <c r="G51" s="49">
        <f>F51</f>
        <v>6279.33</v>
      </c>
      <c r="H51" s="49">
        <v>6632.54</v>
      </c>
      <c r="I51" s="49" t="s">
        <v>146</v>
      </c>
      <c r="J51" s="49" t="s">
        <v>146</v>
      </c>
      <c r="K51" s="49" t="s">
        <v>146</v>
      </c>
      <c r="L51" s="49" t="s">
        <v>146</v>
      </c>
      <c r="M51" s="49" t="s">
        <v>146</v>
      </c>
      <c r="N51" s="49" t="s">
        <v>146</v>
      </c>
      <c r="O51" s="49">
        <f>C51*1.18</f>
        <v>6882.7157999999999</v>
      </c>
      <c r="P51" s="49">
        <f t="shared" ref="P51:T51" si="36">D51*1.18</f>
        <v>7295.6686</v>
      </c>
      <c r="Q51" s="49">
        <f t="shared" si="36"/>
        <v>7295.6686</v>
      </c>
      <c r="R51" s="49">
        <f t="shared" si="36"/>
        <v>7409.6093999999994</v>
      </c>
      <c r="S51" s="49">
        <f t="shared" si="36"/>
        <v>7409.6093999999994</v>
      </c>
      <c r="T51" s="49">
        <f t="shared" si="36"/>
        <v>7826.3971999999994</v>
      </c>
      <c r="U51" s="49" t="s">
        <v>146</v>
      </c>
      <c r="V51" s="49" t="s">
        <v>146</v>
      </c>
      <c r="W51" s="49" t="s">
        <v>146</v>
      </c>
      <c r="X51" s="49" t="s">
        <v>146</v>
      </c>
      <c r="Y51" s="49" t="s">
        <v>146</v>
      </c>
      <c r="Z51" s="49" t="s">
        <v>146</v>
      </c>
      <c r="AA51" s="125" t="str">
        <f>AA34</f>
        <v>19.12.2017 № 837</v>
      </c>
      <c r="AB51" s="125"/>
      <c r="AC51" s="49">
        <v>3700</v>
      </c>
      <c r="AD51" s="49">
        <v>3890</v>
      </c>
      <c r="AE51" s="49">
        <f>AC51</f>
        <v>3700</v>
      </c>
      <c r="AF51" s="49">
        <f>AD51</f>
        <v>3890</v>
      </c>
      <c r="AG51" s="125" t="str">
        <f>AG34</f>
        <v>19.12.2017 № 837</v>
      </c>
      <c r="AH51" s="125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111"/>
      <c r="AV51" s="27">
        <v>46.53</v>
      </c>
      <c r="AW51" s="27">
        <v>48.64</v>
      </c>
      <c r="AX51" s="27">
        <f>AW51</f>
        <v>48.64</v>
      </c>
      <c r="AY51" s="27">
        <v>50.85</v>
      </c>
      <c r="AZ51" s="27">
        <f>AY51</f>
        <v>50.85</v>
      </c>
      <c r="BA51" s="27">
        <v>53.04</v>
      </c>
      <c r="BB51" s="49">
        <f>AV51*1.18</f>
        <v>54.9054</v>
      </c>
      <c r="BC51" s="49">
        <f t="shared" ref="BC51:BG51" si="37">AW51*1.18</f>
        <v>57.395199999999996</v>
      </c>
      <c r="BD51" s="49">
        <f t="shared" si="37"/>
        <v>57.395199999999996</v>
      </c>
      <c r="BE51" s="49">
        <f t="shared" si="37"/>
        <v>60.003</v>
      </c>
      <c r="BF51" s="49">
        <f t="shared" si="37"/>
        <v>60.003</v>
      </c>
      <c r="BG51" s="49">
        <f t="shared" si="37"/>
        <v>62.587199999999996</v>
      </c>
      <c r="BH51" s="27">
        <v>47</v>
      </c>
      <c r="BI51" s="112">
        <v>49</v>
      </c>
      <c r="BJ51" s="112" t="s">
        <v>146</v>
      </c>
      <c r="BK51" s="112" t="s">
        <v>146</v>
      </c>
      <c r="BL51" s="112" t="s">
        <v>146</v>
      </c>
      <c r="BM51" s="112" t="s">
        <v>146</v>
      </c>
      <c r="BN51" s="110" t="str">
        <f>BN34</f>
        <v>19.12.2017 № 837</v>
      </c>
      <c r="BO51" s="36"/>
      <c r="BP51" s="103"/>
      <c r="BQ51" s="27">
        <v>5832.81</v>
      </c>
      <c r="BR51" s="27">
        <v>46.53</v>
      </c>
      <c r="BS51" s="27">
        <f t="shared" si="34"/>
        <v>6882.7157999999999</v>
      </c>
      <c r="BT51" s="27">
        <f t="shared" si="34"/>
        <v>54.9054</v>
      </c>
      <c r="BU51" s="27">
        <v>3700</v>
      </c>
      <c r="BV51" s="27">
        <v>47</v>
      </c>
      <c r="BW51" s="115"/>
      <c r="BX51" s="115"/>
      <c r="BY51" s="115"/>
      <c r="BZ51" s="115"/>
      <c r="CA51" s="288">
        <v>5.9200000000000003E-2</v>
      </c>
      <c r="CB51" s="139">
        <v>266.04000000000002</v>
      </c>
      <c r="CC51" s="119"/>
      <c r="CD51" s="128"/>
      <c r="CE51" s="110" t="str">
        <f>CE34</f>
        <v>19.12.2017 № 837</v>
      </c>
      <c r="CF51" s="134"/>
      <c r="CG51" s="27">
        <v>6182.77</v>
      </c>
      <c r="CH51" s="27">
        <v>48.64</v>
      </c>
      <c r="CI51" s="27">
        <f t="shared" si="35"/>
        <v>7295.6686</v>
      </c>
      <c r="CJ51" s="27">
        <f t="shared" si="35"/>
        <v>57.395199999999996</v>
      </c>
      <c r="CK51" s="27">
        <v>3890</v>
      </c>
      <c r="CL51" s="27">
        <v>49</v>
      </c>
      <c r="CM51" s="138"/>
      <c r="CN51" s="138"/>
      <c r="CO51" s="138"/>
      <c r="CP51" s="138"/>
      <c r="CQ51" s="288">
        <v>5.9200000000000003E-2</v>
      </c>
      <c r="CR51" s="139">
        <v>279.29000000000002</v>
      </c>
      <c r="CS51" s="288"/>
      <c r="CT51" s="139"/>
      <c r="CU51" s="110" t="str">
        <f>CU34</f>
        <v>19.12.2017 № 837</v>
      </c>
      <c r="CV51" s="134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110"/>
      <c r="DV51" s="12"/>
      <c r="DW51" s="103"/>
      <c r="DX51" s="27"/>
      <c r="DY51" s="27"/>
      <c r="DZ51" s="27"/>
      <c r="EA51" s="27"/>
      <c r="EB51" s="27"/>
      <c r="EC51" s="27"/>
      <c r="ED51" s="115"/>
      <c r="EE51" s="115"/>
      <c r="EF51" s="115"/>
      <c r="EG51" s="115"/>
      <c r="EH51" s="116"/>
      <c r="EI51" s="116"/>
      <c r="EJ51" s="116"/>
      <c r="EK51" s="116"/>
      <c r="EL51" s="27"/>
      <c r="EM51" s="109"/>
      <c r="EN51" s="27"/>
      <c r="EO51" s="27"/>
      <c r="EP51" s="27"/>
      <c r="EQ51" s="27"/>
      <c r="ER51" s="27"/>
      <c r="ES51" s="27"/>
      <c r="ET51" s="115"/>
      <c r="EU51" s="115"/>
      <c r="EV51" s="395"/>
      <c r="EW51" s="115"/>
      <c r="EX51" s="116"/>
      <c r="EY51" s="116"/>
      <c r="EZ51" s="116"/>
      <c r="FA51" s="116"/>
      <c r="FB51" s="36"/>
      <c r="FC51" s="31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</row>
    <row r="52" spans="1:386" s="2" customFormat="1" ht="18.75">
      <c r="A52" s="122" t="s">
        <v>50</v>
      </c>
      <c r="B52" s="3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134"/>
      <c r="AB52" s="134"/>
      <c r="AC52" s="49"/>
      <c r="AD52" s="49"/>
      <c r="AE52" s="49"/>
      <c r="AF52" s="49"/>
      <c r="AG52" s="125"/>
      <c r="AH52" s="125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111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16"/>
      <c r="BJ52" s="16"/>
      <c r="BK52" s="16"/>
      <c r="BL52" s="16"/>
      <c r="BM52" s="16"/>
      <c r="BN52" s="36"/>
      <c r="BO52" s="36"/>
      <c r="BP52" s="103"/>
      <c r="BQ52" s="27"/>
      <c r="BR52" s="27"/>
      <c r="BS52" s="27"/>
      <c r="BT52" s="27"/>
      <c r="BU52" s="27"/>
      <c r="BV52" s="27"/>
      <c r="BW52" s="115"/>
      <c r="BX52" s="115"/>
      <c r="BY52" s="115"/>
      <c r="BZ52" s="115"/>
      <c r="CA52" s="116"/>
      <c r="CB52" s="116"/>
      <c r="CC52" s="116"/>
      <c r="CD52" s="116"/>
      <c r="CE52" s="27"/>
      <c r="CF52" s="125"/>
      <c r="CG52" s="27"/>
      <c r="CH52" s="27"/>
      <c r="CI52" s="27"/>
      <c r="CJ52" s="27"/>
      <c r="CK52" s="27"/>
      <c r="CL52" s="27"/>
      <c r="CM52" s="138"/>
      <c r="CN52" s="138"/>
      <c r="CO52" s="138"/>
      <c r="CP52" s="138"/>
      <c r="CQ52" s="139"/>
      <c r="CR52" s="139"/>
      <c r="CS52" s="139"/>
      <c r="CT52" s="139"/>
      <c r="CU52" s="27"/>
      <c r="CV52" s="134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36"/>
      <c r="DV52" s="12"/>
      <c r="DW52" s="103"/>
      <c r="DX52" s="27"/>
      <c r="DY52" s="27"/>
      <c r="DZ52" s="27"/>
      <c r="EA52" s="27"/>
      <c r="EB52" s="27"/>
      <c r="EC52" s="27"/>
      <c r="ED52" s="115"/>
      <c r="EE52" s="115"/>
      <c r="EF52" s="115"/>
      <c r="EG52" s="115"/>
      <c r="EH52" s="116"/>
      <c r="EI52" s="116"/>
      <c r="EJ52" s="116"/>
      <c r="EK52" s="116"/>
      <c r="EL52" s="27"/>
      <c r="EM52" s="109"/>
      <c r="EN52" s="27"/>
      <c r="EO52" s="27"/>
      <c r="EP52" s="27"/>
      <c r="EQ52" s="27"/>
      <c r="ER52" s="27"/>
      <c r="ES52" s="27"/>
      <c r="ET52" s="115"/>
      <c r="EU52" s="115"/>
      <c r="EV52" s="395"/>
      <c r="EW52" s="115"/>
      <c r="EX52" s="116"/>
      <c r="EY52" s="116"/>
      <c r="EZ52" s="116"/>
      <c r="FA52" s="116"/>
      <c r="FB52" s="36"/>
      <c r="FC52" s="31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</row>
    <row r="53" spans="1:386" s="2" customFormat="1">
      <c r="A53" s="16" t="s">
        <v>9</v>
      </c>
      <c r="B53" s="348" t="s">
        <v>159</v>
      </c>
      <c r="C53" s="49">
        <v>9076.9500000000007</v>
      </c>
      <c r="D53" s="49">
        <v>9440.0300000000007</v>
      </c>
      <c r="E53" s="49" t="s">
        <v>146</v>
      </c>
      <c r="F53" s="49" t="s">
        <v>146</v>
      </c>
      <c r="G53" s="49" t="s">
        <v>146</v>
      </c>
      <c r="H53" s="49" t="s">
        <v>146</v>
      </c>
      <c r="I53" s="49" t="s">
        <v>146</v>
      </c>
      <c r="J53" s="49" t="s">
        <v>146</v>
      </c>
      <c r="K53" s="49" t="s">
        <v>146</v>
      </c>
      <c r="L53" s="49" t="s">
        <v>146</v>
      </c>
      <c r="M53" s="49" t="s">
        <v>146</v>
      </c>
      <c r="N53" s="49" t="s">
        <v>146</v>
      </c>
      <c r="O53" s="142">
        <f>C53*1.18</f>
        <v>10710.800999999999</v>
      </c>
      <c r="P53" s="142">
        <f>D53*1.18</f>
        <v>11139.2354</v>
      </c>
      <c r="Q53" s="142" t="s">
        <v>146</v>
      </c>
      <c r="R53" s="142" t="s">
        <v>146</v>
      </c>
      <c r="S53" s="142" t="s">
        <v>146</v>
      </c>
      <c r="T53" s="142" t="s">
        <v>146</v>
      </c>
      <c r="U53" s="142" t="s">
        <v>146</v>
      </c>
      <c r="V53" s="142" t="s">
        <v>146</v>
      </c>
      <c r="W53" s="142" t="s">
        <v>146</v>
      </c>
      <c r="X53" s="142" t="s">
        <v>146</v>
      </c>
      <c r="Y53" s="142" t="s">
        <v>146</v>
      </c>
      <c r="Z53" s="142" t="s">
        <v>146</v>
      </c>
      <c r="AB53" s="134" t="s">
        <v>648</v>
      </c>
      <c r="AC53" s="49">
        <v>3940</v>
      </c>
      <c r="AD53" s="49">
        <v>3940</v>
      </c>
      <c r="AE53" s="49">
        <v>3800</v>
      </c>
      <c r="AF53" s="49">
        <v>3800</v>
      </c>
      <c r="AG53" s="134"/>
      <c r="AH53" s="125" t="str">
        <f>AB53</f>
        <v>19.12.2017 № 854</v>
      </c>
      <c r="AI53" s="27"/>
      <c r="AJ53" s="27"/>
      <c r="AK53" s="27"/>
      <c r="AL53" s="27"/>
      <c r="AM53" s="134"/>
      <c r="AN53" s="27"/>
      <c r="AO53" s="27"/>
      <c r="AP53" s="27"/>
      <c r="AQ53" s="27"/>
      <c r="AR53" s="27"/>
      <c r="AS53" s="27"/>
      <c r="AT53" s="27"/>
      <c r="AU53" s="111"/>
      <c r="AV53" s="27">
        <v>12.73</v>
      </c>
      <c r="AW53" s="27">
        <v>13.22</v>
      </c>
      <c r="AX53" s="27" t="s">
        <v>146</v>
      </c>
      <c r="AY53" s="27" t="s">
        <v>146</v>
      </c>
      <c r="AZ53" s="27" t="s">
        <v>146</v>
      </c>
      <c r="BA53" s="27" t="s">
        <v>146</v>
      </c>
      <c r="BB53" s="49">
        <f>AV53*1.18</f>
        <v>15.0214</v>
      </c>
      <c r="BC53" s="49">
        <f>AW53*1.18</f>
        <v>15.599600000000001</v>
      </c>
      <c r="BD53" s="49" t="s">
        <v>146</v>
      </c>
      <c r="BE53" s="49" t="s">
        <v>146</v>
      </c>
      <c r="BF53" s="49" t="s">
        <v>146</v>
      </c>
      <c r="BG53" s="49" t="s">
        <v>146</v>
      </c>
      <c r="BH53" s="27">
        <f>BB53</f>
        <v>15.0214</v>
      </c>
      <c r="BI53" s="27">
        <f t="shared" ref="BI53:BM53" si="38">BC53</f>
        <v>15.599600000000001</v>
      </c>
      <c r="BJ53" s="27" t="str">
        <f t="shared" si="38"/>
        <v>-</v>
      </c>
      <c r="BK53" s="27" t="str">
        <f t="shared" si="38"/>
        <v>-</v>
      </c>
      <c r="BL53" s="27" t="str">
        <f t="shared" si="38"/>
        <v>-</v>
      </c>
      <c r="BM53" s="27" t="str">
        <f t="shared" si="38"/>
        <v>-</v>
      </c>
      <c r="BN53" s="110"/>
      <c r="BO53" s="36" t="s">
        <v>648</v>
      </c>
      <c r="BP53" s="103"/>
      <c r="BQ53" s="27">
        <v>9076.9500000000007</v>
      </c>
      <c r="BR53" s="27">
        <v>12.73</v>
      </c>
      <c r="BS53" s="27">
        <f t="shared" ref="BS53:BT55" si="39">BQ53*1.18</f>
        <v>10710.800999999999</v>
      </c>
      <c r="BT53" s="27">
        <f t="shared" si="39"/>
        <v>15.0214</v>
      </c>
      <c r="BU53" s="27">
        <v>3800</v>
      </c>
      <c r="BV53" s="27">
        <v>15.02</v>
      </c>
      <c r="BW53" s="115"/>
      <c r="BX53" s="115"/>
      <c r="BY53" s="115"/>
      <c r="BZ53" s="115"/>
      <c r="CA53" s="312">
        <v>5.79E-2</v>
      </c>
      <c r="CB53" s="116">
        <v>235.04</v>
      </c>
      <c r="CC53" s="312">
        <v>5.3499999999999999E-2</v>
      </c>
      <c r="CD53" s="116">
        <v>218.32</v>
      </c>
      <c r="CE53" s="110"/>
      <c r="CF53" s="176" t="s">
        <v>648</v>
      </c>
      <c r="CG53" s="27">
        <v>9440.0300000000007</v>
      </c>
      <c r="CH53" s="27">
        <v>13.22</v>
      </c>
      <c r="CI53" s="27">
        <f t="shared" ref="CI53:CJ55" si="40">CG53*1.18</f>
        <v>11139.2354</v>
      </c>
      <c r="CJ53" s="27">
        <f t="shared" si="40"/>
        <v>15.599600000000001</v>
      </c>
      <c r="CK53" s="27">
        <v>3800</v>
      </c>
      <c r="CL53" s="27">
        <v>15.6</v>
      </c>
      <c r="CM53" s="138"/>
      <c r="CN53" s="138"/>
      <c r="CO53" s="138"/>
      <c r="CP53" s="138"/>
      <c r="CQ53" s="311">
        <v>5.79E-2</v>
      </c>
      <c r="CR53" s="139">
        <v>235.62</v>
      </c>
      <c r="CS53" s="311">
        <v>5.3499999999999999E-2</v>
      </c>
      <c r="CT53" s="139">
        <v>218.9</v>
      </c>
      <c r="CU53" s="176"/>
      <c r="CV53" s="289" t="s">
        <v>648</v>
      </c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176"/>
      <c r="DV53" s="12"/>
      <c r="DW53" s="103"/>
      <c r="DX53" s="27"/>
      <c r="DY53" s="27"/>
      <c r="DZ53" s="27"/>
      <c r="EA53" s="27"/>
      <c r="EB53" s="27"/>
      <c r="EC53" s="27"/>
      <c r="ED53" s="115"/>
      <c r="EE53" s="115"/>
      <c r="EF53" s="115"/>
      <c r="EG53" s="115"/>
      <c r="EH53" s="116"/>
      <c r="EI53" s="116"/>
      <c r="EJ53" s="116"/>
      <c r="EK53" s="116"/>
      <c r="EL53" s="110"/>
      <c r="EM53" s="109"/>
      <c r="EN53" s="27"/>
      <c r="EO53" s="27"/>
      <c r="EP53" s="27"/>
      <c r="EQ53" s="27"/>
      <c r="ER53" s="27"/>
      <c r="ES53" s="27"/>
      <c r="ET53" s="115"/>
      <c r="EU53" s="115"/>
      <c r="EV53" s="395"/>
      <c r="EW53" s="115"/>
      <c r="EX53" s="116"/>
      <c r="EY53" s="116"/>
      <c r="EZ53" s="116"/>
      <c r="FA53" s="116"/>
      <c r="FB53" s="36"/>
      <c r="FC53" s="31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</row>
    <row r="54" spans="1:386" s="167" customFormat="1">
      <c r="A54" s="157"/>
      <c r="B54" s="445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B54" s="129"/>
      <c r="AC54" s="159"/>
      <c r="AD54" s="159">
        <v>4040</v>
      </c>
      <c r="AE54" s="159"/>
      <c r="AF54" s="159">
        <v>4040</v>
      </c>
      <c r="AG54" s="129"/>
      <c r="AH54" s="145" t="s">
        <v>747</v>
      </c>
      <c r="AI54" s="159"/>
      <c r="AJ54" s="159"/>
      <c r="AK54" s="159"/>
      <c r="AL54" s="159"/>
      <c r="AM54" s="129"/>
      <c r="AN54" s="159"/>
      <c r="AO54" s="159"/>
      <c r="AP54" s="159"/>
      <c r="AQ54" s="159"/>
      <c r="AR54" s="159"/>
      <c r="AS54" s="159"/>
      <c r="AT54" s="159"/>
      <c r="AU54" s="161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45"/>
      <c r="BO54" s="169"/>
      <c r="BP54" s="162"/>
      <c r="BQ54" s="159">
        <v>9076.9500000000007</v>
      </c>
      <c r="BR54" s="159">
        <v>12.73</v>
      </c>
      <c r="BS54" s="159">
        <f t="shared" si="39"/>
        <v>10710.800999999999</v>
      </c>
      <c r="BT54" s="159">
        <f t="shared" si="39"/>
        <v>15.0214</v>
      </c>
      <c r="BU54" s="159">
        <v>3800</v>
      </c>
      <c r="BV54" s="159">
        <v>15.02</v>
      </c>
      <c r="BW54" s="163"/>
      <c r="BX54" s="163"/>
      <c r="BY54" s="163"/>
      <c r="BZ54" s="163"/>
      <c r="CA54" s="172">
        <v>5.79E-2</v>
      </c>
      <c r="CB54" s="128">
        <v>235.04</v>
      </c>
      <c r="CC54" s="172">
        <v>5.3499999999999999E-2</v>
      </c>
      <c r="CD54" s="128">
        <v>218.32</v>
      </c>
      <c r="CE54" s="145"/>
      <c r="CF54" s="169" t="s">
        <v>747</v>
      </c>
      <c r="CG54" s="159">
        <v>9440.0300000000007</v>
      </c>
      <c r="CH54" s="159">
        <v>13.22</v>
      </c>
      <c r="CI54" s="159">
        <f t="shared" si="40"/>
        <v>11139.2354</v>
      </c>
      <c r="CJ54" s="159">
        <f t="shared" si="40"/>
        <v>15.599600000000001</v>
      </c>
      <c r="CK54" s="159">
        <v>4040</v>
      </c>
      <c r="CL54" s="159">
        <v>15.6</v>
      </c>
      <c r="CM54" s="163"/>
      <c r="CN54" s="163"/>
      <c r="CO54" s="163"/>
      <c r="CP54" s="163"/>
      <c r="CQ54" s="172">
        <v>5.79E-2</v>
      </c>
      <c r="CR54" s="128">
        <v>249.52</v>
      </c>
      <c r="CS54" s="172">
        <v>5.3499999999999999E-2</v>
      </c>
      <c r="CT54" s="128">
        <v>231.74</v>
      </c>
      <c r="CU54" s="169"/>
      <c r="CV54" s="168" t="s">
        <v>747</v>
      </c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69"/>
      <c r="DV54" s="160"/>
      <c r="DW54" s="162"/>
      <c r="DX54" s="159"/>
      <c r="DY54" s="159"/>
      <c r="DZ54" s="159"/>
      <c r="EA54" s="159"/>
      <c r="EB54" s="159"/>
      <c r="EC54" s="159"/>
      <c r="ED54" s="163"/>
      <c r="EE54" s="163"/>
      <c r="EF54" s="163"/>
      <c r="EG54" s="163"/>
      <c r="EH54" s="128"/>
      <c r="EI54" s="128"/>
      <c r="EJ54" s="128"/>
      <c r="EK54" s="128"/>
      <c r="EL54" s="145"/>
      <c r="EM54" s="129"/>
      <c r="EN54" s="159"/>
      <c r="EO54" s="159"/>
      <c r="EP54" s="159"/>
      <c r="EQ54" s="159"/>
      <c r="ER54" s="159"/>
      <c r="ES54" s="159"/>
      <c r="ET54" s="163"/>
      <c r="EU54" s="163"/>
      <c r="EV54" s="544"/>
      <c r="EW54" s="163"/>
      <c r="EX54" s="128"/>
      <c r="EY54" s="128"/>
      <c r="EZ54" s="128"/>
      <c r="FA54" s="128"/>
      <c r="FB54" s="169"/>
      <c r="FC54" s="213"/>
      <c r="FD54" s="166"/>
      <c r="FE54" s="166"/>
      <c r="FF54" s="166"/>
      <c r="FG54" s="166"/>
      <c r="FH54" s="166"/>
      <c r="FI54" s="166"/>
      <c r="FJ54" s="166"/>
      <c r="FK54" s="166"/>
      <c r="FL54" s="166"/>
      <c r="FM54" s="166"/>
      <c r="FN54" s="166"/>
      <c r="FO54" s="166"/>
      <c r="FP54" s="166"/>
      <c r="FQ54" s="166"/>
      <c r="FR54" s="166"/>
      <c r="FS54" s="166"/>
      <c r="FT54" s="166"/>
      <c r="FU54" s="166"/>
      <c r="FV54" s="166"/>
      <c r="FW54" s="166"/>
      <c r="FX54" s="166"/>
      <c r="FY54" s="166"/>
      <c r="FZ54" s="166"/>
      <c r="GA54" s="166"/>
      <c r="GB54" s="166"/>
      <c r="GC54" s="166"/>
      <c r="GD54" s="166"/>
      <c r="GE54" s="166"/>
      <c r="GF54" s="166"/>
      <c r="GG54" s="166"/>
      <c r="GH54" s="166"/>
      <c r="GI54" s="166"/>
      <c r="GJ54" s="166"/>
      <c r="GK54" s="166"/>
      <c r="GL54" s="166"/>
      <c r="GM54" s="166"/>
      <c r="GN54" s="166"/>
      <c r="GO54" s="166"/>
      <c r="GP54" s="166"/>
      <c r="GQ54" s="166"/>
      <c r="GR54" s="166"/>
      <c r="GS54" s="166"/>
      <c r="GT54" s="166"/>
      <c r="GU54" s="166"/>
      <c r="GV54" s="166"/>
      <c r="GW54" s="166"/>
      <c r="GX54" s="166"/>
      <c r="GY54" s="166"/>
      <c r="GZ54" s="166"/>
      <c r="HA54" s="166"/>
      <c r="HB54" s="166"/>
      <c r="HC54" s="166"/>
      <c r="HD54" s="166"/>
      <c r="HE54" s="166"/>
      <c r="HF54" s="166"/>
      <c r="HG54" s="166"/>
      <c r="HH54" s="166"/>
      <c r="HI54" s="166"/>
      <c r="HJ54" s="166"/>
      <c r="HK54" s="166"/>
      <c r="HL54" s="166"/>
      <c r="HM54" s="166"/>
      <c r="HN54" s="166"/>
      <c r="HO54" s="166"/>
      <c r="HP54" s="166"/>
      <c r="HQ54" s="166"/>
      <c r="HR54" s="166"/>
      <c r="HS54" s="166"/>
      <c r="HT54" s="166"/>
      <c r="HU54" s="166"/>
      <c r="HV54" s="166"/>
      <c r="HW54" s="166"/>
      <c r="HX54" s="166"/>
      <c r="HY54" s="166"/>
      <c r="HZ54" s="166"/>
      <c r="IA54" s="166"/>
      <c r="IB54" s="166"/>
      <c r="IC54" s="166"/>
      <c r="ID54" s="166"/>
      <c r="IE54" s="166"/>
      <c r="IF54" s="166"/>
      <c r="IG54" s="166"/>
      <c r="IH54" s="166"/>
      <c r="II54" s="166"/>
      <c r="IJ54" s="166"/>
      <c r="IK54" s="166"/>
      <c r="IL54" s="166"/>
      <c r="IM54" s="166"/>
      <c r="IN54" s="166"/>
      <c r="IO54" s="166"/>
      <c r="IP54" s="166"/>
      <c r="IQ54" s="166"/>
      <c r="IR54" s="166"/>
      <c r="IS54" s="166"/>
      <c r="IT54" s="166"/>
      <c r="IU54" s="166"/>
      <c r="IV54" s="166"/>
      <c r="IW54" s="166"/>
      <c r="IX54" s="166"/>
      <c r="IY54" s="166"/>
      <c r="IZ54" s="166"/>
      <c r="JA54" s="166"/>
      <c r="JB54" s="166"/>
      <c r="JC54" s="166"/>
      <c r="JD54" s="166"/>
      <c r="JE54" s="166"/>
      <c r="JF54" s="166"/>
      <c r="JG54" s="166"/>
      <c r="JH54" s="166"/>
      <c r="JI54" s="166"/>
      <c r="JJ54" s="166"/>
      <c r="JK54" s="166"/>
      <c r="JL54" s="166"/>
      <c r="JM54" s="166"/>
      <c r="JN54" s="166"/>
      <c r="JO54" s="166"/>
      <c r="JP54" s="166"/>
      <c r="JQ54" s="166"/>
      <c r="JR54" s="166"/>
      <c r="JS54" s="166"/>
      <c r="JT54" s="166"/>
      <c r="JU54" s="166"/>
      <c r="JV54" s="166"/>
      <c r="JW54" s="166"/>
      <c r="JX54" s="166"/>
      <c r="JY54" s="166"/>
      <c r="JZ54" s="166"/>
      <c r="KA54" s="166"/>
      <c r="KB54" s="166"/>
      <c r="KC54" s="166"/>
      <c r="KD54" s="166"/>
      <c r="KE54" s="166"/>
      <c r="KF54" s="166"/>
      <c r="KG54" s="166"/>
      <c r="KH54" s="166"/>
      <c r="KI54" s="166"/>
      <c r="KJ54" s="166"/>
      <c r="KK54" s="166"/>
      <c r="KL54" s="166"/>
      <c r="KM54" s="166"/>
      <c r="KN54" s="166"/>
      <c r="KO54" s="166"/>
      <c r="KP54" s="166"/>
      <c r="KQ54" s="166"/>
      <c r="KR54" s="166"/>
      <c r="KS54" s="166"/>
      <c r="KT54" s="166"/>
      <c r="KU54" s="166"/>
      <c r="KV54" s="166"/>
      <c r="KW54" s="166"/>
      <c r="KX54" s="166"/>
      <c r="KY54" s="166"/>
      <c r="KZ54" s="166"/>
      <c r="LA54" s="166"/>
      <c r="LB54" s="166"/>
      <c r="LC54" s="166"/>
      <c r="LD54" s="166"/>
      <c r="LE54" s="166"/>
      <c r="LF54" s="166"/>
      <c r="LG54" s="166"/>
      <c r="LH54" s="166"/>
      <c r="LI54" s="166"/>
      <c r="LJ54" s="166"/>
      <c r="LK54" s="166"/>
      <c r="LL54" s="166"/>
      <c r="LM54" s="166"/>
      <c r="LN54" s="166"/>
      <c r="LO54" s="166"/>
      <c r="LP54" s="166"/>
      <c r="LQ54" s="166"/>
      <c r="LR54" s="166"/>
      <c r="LS54" s="166"/>
      <c r="LT54" s="166"/>
      <c r="LU54" s="166"/>
      <c r="LV54" s="166"/>
      <c r="LW54" s="166"/>
      <c r="LX54" s="166"/>
      <c r="LY54" s="166"/>
      <c r="LZ54" s="166"/>
      <c r="MA54" s="166"/>
      <c r="MB54" s="166"/>
      <c r="MC54" s="166"/>
      <c r="MD54" s="166"/>
      <c r="ME54" s="166"/>
      <c r="MF54" s="166"/>
      <c r="MG54" s="166"/>
      <c r="MH54" s="166"/>
      <c r="MI54" s="166"/>
      <c r="MJ54" s="166"/>
      <c r="MK54" s="166"/>
      <c r="ML54" s="166"/>
      <c r="MM54" s="166"/>
      <c r="MN54" s="166"/>
      <c r="MO54" s="166"/>
      <c r="MP54" s="166"/>
      <c r="MQ54" s="166"/>
      <c r="MR54" s="166"/>
      <c r="MS54" s="166"/>
      <c r="MT54" s="166"/>
      <c r="MU54" s="166"/>
      <c r="MV54" s="166"/>
      <c r="MW54" s="166"/>
      <c r="MX54" s="166"/>
      <c r="MY54" s="166"/>
      <c r="MZ54" s="166"/>
      <c r="NA54" s="166"/>
      <c r="NB54" s="166"/>
      <c r="NC54" s="166"/>
      <c r="ND54" s="166"/>
      <c r="NE54" s="166"/>
      <c r="NF54" s="166"/>
      <c r="NG54" s="166"/>
      <c r="NH54" s="166"/>
      <c r="NI54" s="166"/>
      <c r="NJ54" s="166"/>
      <c r="NK54" s="166"/>
      <c r="NL54" s="166"/>
      <c r="NM54" s="166"/>
      <c r="NN54" s="166"/>
      <c r="NO54" s="166"/>
      <c r="NP54" s="166"/>
      <c r="NQ54" s="166"/>
      <c r="NR54" s="166"/>
      <c r="NS54" s="166"/>
      <c r="NT54" s="166"/>
      <c r="NU54" s="166"/>
      <c r="NV54" s="166"/>
    </row>
    <row r="55" spans="1:386" s="178" customFormat="1">
      <c r="A55" s="173" t="s">
        <v>10</v>
      </c>
      <c r="B55" s="374" t="s">
        <v>660</v>
      </c>
      <c r="C55" s="49">
        <v>5701.04</v>
      </c>
      <c r="D55" s="49">
        <v>5815.06</v>
      </c>
      <c r="E55" s="49">
        <f>D55</f>
        <v>5815.06</v>
      </c>
      <c r="F55" s="49">
        <v>6054.82</v>
      </c>
      <c r="G55" s="49">
        <f>F55</f>
        <v>6054.82</v>
      </c>
      <c r="H55" s="49">
        <v>6116.1</v>
      </c>
      <c r="I55" s="49" t="s">
        <v>146</v>
      </c>
      <c r="J55" s="49" t="s">
        <v>146</v>
      </c>
      <c r="K55" s="49" t="s">
        <v>146</v>
      </c>
      <c r="L55" s="49" t="s">
        <v>146</v>
      </c>
      <c r="M55" s="49" t="s">
        <v>146</v>
      </c>
      <c r="N55" s="49" t="s">
        <v>146</v>
      </c>
      <c r="O55" s="49">
        <f>C55*1.18</f>
        <v>6727.2271999999994</v>
      </c>
      <c r="P55" s="49">
        <f t="shared" ref="P55:T55" si="41">D55*1.18</f>
        <v>6861.7708000000002</v>
      </c>
      <c r="Q55" s="49">
        <f t="shared" si="41"/>
        <v>6861.7708000000002</v>
      </c>
      <c r="R55" s="49">
        <f t="shared" si="41"/>
        <v>7144.6875999999993</v>
      </c>
      <c r="S55" s="49">
        <f t="shared" si="41"/>
        <v>7144.6875999999993</v>
      </c>
      <c r="T55" s="49">
        <f t="shared" si="41"/>
        <v>7216.9980000000005</v>
      </c>
      <c r="U55" s="49" t="s">
        <v>146</v>
      </c>
      <c r="V55" s="49" t="s">
        <v>146</v>
      </c>
      <c r="W55" s="49" t="s">
        <v>146</v>
      </c>
      <c r="X55" s="49" t="s">
        <v>146</v>
      </c>
      <c r="Y55" s="49" t="s">
        <v>146</v>
      </c>
      <c r="Z55" s="49" t="s">
        <v>146</v>
      </c>
      <c r="AA55" s="125" t="s">
        <v>626</v>
      </c>
      <c r="AB55" s="125"/>
      <c r="AC55" s="49">
        <v>3190</v>
      </c>
      <c r="AD55" s="49">
        <v>3350</v>
      </c>
      <c r="AE55" s="49">
        <f>AC55</f>
        <v>3190</v>
      </c>
      <c r="AF55" s="49">
        <f>AD55</f>
        <v>3350</v>
      </c>
      <c r="AG55" s="125" t="str">
        <f>AA55</f>
        <v>19.12.2017 № 841</v>
      </c>
      <c r="AH55" s="125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135"/>
      <c r="AV55" s="49">
        <v>39.9</v>
      </c>
      <c r="AW55" s="49">
        <v>41.82</v>
      </c>
      <c r="AX55" s="49">
        <v>41.82</v>
      </c>
      <c r="AY55" s="49">
        <v>43.74</v>
      </c>
      <c r="AZ55" s="49">
        <f>AY55</f>
        <v>43.74</v>
      </c>
      <c r="BA55" s="49">
        <v>45.8</v>
      </c>
      <c r="BB55" s="49">
        <f>AV55*1.18</f>
        <v>47.081999999999994</v>
      </c>
      <c r="BC55" s="49">
        <f t="shared" ref="BC55:BG55" si="42">AW55*1.18</f>
        <v>49.3476</v>
      </c>
      <c r="BD55" s="49">
        <f t="shared" si="42"/>
        <v>49.3476</v>
      </c>
      <c r="BE55" s="49">
        <f t="shared" si="42"/>
        <v>51.613199999999999</v>
      </c>
      <c r="BF55" s="49">
        <f t="shared" si="42"/>
        <v>51.613199999999999</v>
      </c>
      <c r="BG55" s="49">
        <f t="shared" si="42"/>
        <v>54.043999999999997</v>
      </c>
      <c r="BH55" s="49">
        <v>47.08</v>
      </c>
      <c r="BI55" s="49">
        <v>49.35</v>
      </c>
      <c r="BJ55" s="49" t="s">
        <v>146</v>
      </c>
      <c r="BK55" s="49" t="s">
        <v>146</v>
      </c>
      <c r="BL55" s="49" t="s">
        <v>146</v>
      </c>
      <c r="BM55" s="49" t="s">
        <v>146</v>
      </c>
      <c r="BN55" s="125" t="str">
        <f>BN31</f>
        <v>19.12.2017 № 841</v>
      </c>
      <c r="BO55" s="176"/>
      <c r="BP55" s="175"/>
      <c r="BQ55" s="49">
        <v>5701.04</v>
      </c>
      <c r="BR55" s="49">
        <v>39.9</v>
      </c>
      <c r="BS55" s="49">
        <f t="shared" si="39"/>
        <v>6727.2271999999994</v>
      </c>
      <c r="BT55" s="49">
        <f t="shared" si="39"/>
        <v>47.081999999999994</v>
      </c>
      <c r="BU55" s="49">
        <v>3190</v>
      </c>
      <c r="BV55" s="49">
        <v>47.08</v>
      </c>
      <c r="BW55" s="138"/>
      <c r="BX55" s="138"/>
      <c r="BY55" s="138"/>
      <c r="BZ55" s="138"/>
      <c r="CA55" s="288">
        <v>5.8200000000000002E-2</v>
      </c>
      <c r="CB55" s="139">
        <v>232.74</v>
      </c>
      <c r="CC55" s="288"/>
      <c r="CD55" s="139"/>
      <c r="CE55" s="125" t="str">
        <f>CE31</f>
        <v>19.12.2017 № 841</v>
      </c>
      <c r="CF55" s="134"/>
      <c r="CG55" s="49">
        <v>5815.06</v>
      </c>
      <c r="CH55" s="49">
        <v>41.82</v>
      </c>
      <c r="CI55" s="49">
        <f t="shared" si="40"/>
        <v>6861.7708000000002</v>
      </c>
      <c r="CJ55" s="49">
        <f t="shared" si="40"/>
        <v>49.3476</v>
      </c>
      <c r="CK55" s="49">
        <v>3350</v>
      </c>
      <c r="CL55" s="49">
        <v>49.35</v>
      </c>
      <c r="CM55" s="138"/>
      <c r="CN55" s="138"/>
      <c r="CO55" s="138"/>
      <c r="CP55" s="138"/>
      <c r="CQ55" s="288">
        <v>5.8200000000000002E-2</v>
      </c>
      <c r="CR55" s="139">
        <v>244.32</v>
      </c>
      <c r="CS55" s="288"/>
      <c r="CT55" s="139"/>
      <c r="CU55" s="125" t="str">
        <f>CU31</f>
        <v>19.12.2017 № 841</v>
      </c>
      <c r="CV55" s="134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125"/>
      <c r="DV55" s="190"/>
      <c r="DW55" s="175"/>
      <c r="DX55" s="49">
        <v>5701.04</v>
      </c>
      <c r="DY55" s="49">
        <v>39.9</v>
      </c>
      <c r="DZ55" s="49">
        <f>DX55*1.18</f>
        <v>6727.2271999999994</v>
      </c>
      <c r="EA55" s="49">
        <f>DY55*1.18</f>
        <v>47.081999999999994</v>
      </c>
      <c r="EB55" s="49">
        <v>3190</v>
      </c>
      <c r="EC55" s="49">
        <v>47.08</v>
      </c>
      <c r="ED55" s="138"/>
      <c r="EE55" s="138"/>
      <c r="EF55" s="138"/>
      <c r="EG55" s="138"/>
      <c r="EH55" s="288">
        <v>7.22E-2</v>
      </c>
      <c r="EI55" s="139">
        <v>277.39999999999998</v>
      </c>
      <c r="EJ55" s="139"/>
      <c r="EK55" s="139"/>
      <c r="EL55" s="125" t="s">
        <v>661</v>
      </c>
      <c r="EM55" s="289"/>
      <c r="EN55" s="49">
        <v>5815.06</v>
      </c>
      <c r="EO55" s="49">
        <v>41.82</v>
      </c>
      <c r="EP55" s="49">
        <f>EN55*1.18</f>
        <v>6861.7708000000002</v>
      </c>
      <c r="EQ55" s="49">
        <f>EO55*1.18</f>
        <v>49.3476</v>
      </c>
      <c r="ER55" s="49">
        <v>3350</v>
      </c>
      <c r="ES55" s="49">
        <v>49.35</v>
      </c>
      <c r="ET55" s="138"/>
      <c r="EU55" s="138"/>
      <c r="EV55" s="360"/>
      <c r="EW55" s="138"/>
      <c r="EX55" s="288">
        <v>7.22E-2</v>
      </c>
      <c r="EY55" s="139">
        <v>291.22000000000003</v>
      </c>
      <c r="EZ55" s="139"/>
      <c r="FA55" s="139"/>
      <c r="FB55" s="176" t="s">
        <v>661</v>
      </c>
      <c r="FC55" s="289"/>
      <c r="FD55" s="177"/>
      <c r="FE55" s="177"/>
      <c r="FF55" s="177"/>
      <c r="FG55" s="177"/>
      <c r="FH55" s="177"/>
      <c r="FI55" s="177"/>
      <c r="FJ55" s="177"/>
      <c r="FK55" s="177"/>
      <c r="FL55" s="177"/>
      <c r="FM55" s="177"/>
      <c r="FN55" s="177"/>
      <c r="FO55" s="177"/>
      <c r="FP55" s="177"/>
      <c r="FQ55" s="177"/>
      <c r="FR55" s="177"/>
      <c r="FS55" s="177"/>
      <c r="FT55" s="177"/>
      <c r="FU55" s="177"/>
      <c r="FV55" s="177"/>
      <c r="FW55" s="177"/>
      <c r="FX55" s="177"/>
      <c r="FY55" s="177"/>
      <c r="FZ55" s="177"/>
      <c r="GA55" s="177"/>
      <c r="GB55" s="177"/>
      <c r="GC55" s="177"/>
      <c r="GD55" s="177"/>
      <c r="GE55" s="177"/>
      <c r="GF55" s="177"/>
      <c r="GG55" s="177"/>
      <c r="GH55" s="177"/>
      <c r="GI55" s="177"/>
      <c r="GJ55" s="177"/>
      <c r="GK55" s="177"/>
      <c r="GL55" s="177"/>
      <c r="GM55" s="177"/>
      <c r="GN55" s="177"/>
      <c r="GO55" s="177"/>
      <c r="GP55" s="177"/>
      <c r="GQ55" s="177"/>
      <c r="GR55" s="177"/>
      <c r="GS55" s="177"/>
      <c r="GT55" s="177"/>
      <c r="GU55" s="177"/>
      <c r="GV55" s="177"/>
      <c r="GW55" s="177"/>
      <c r="GX55" s="177"/>
      <c r="GY55" s="177"/>
      <c r="GZ55" s="177"/>
      <c r="HA55" s="177"/>
      <c r="HB55" s="177"/>
      <c r="HC55" s="177"/>
      <c r="HD55" s="177"/>
      <c r="HE55" s="177"/>
      <c r="HF55" s="177"/>
      <c r="HG55" s="177"/>
      <c r="HH55" s="177"/>
      <c r="HI55" s="177"/>
      <c r="HJ55" s="177"/>
      <c r="HK55" s="177"/>
      <c r="HL55" s="177"/>
      <c r="HM55" s="177"/>
      <c r="HN55" s="177"/>
      <c r="HO55" s="177"/>
      <c r="HP55" s="177"/>
      <c r="HQ55" s="177"/>
      <c r="HR55" s="177"/>
      <c r="HS55" s="177"/>
      <c r="HT55" s="177"/>
      <c r="HU55" s="177"/>
      <c r="HV55" s="177"/>
      <c r="HW55" s="177"/>
      <c r="HX55" s="177"/>
      <c r="HY55" s="177"/>
      <c r="HZ55" s="177"/>
      <c r="IA55" s="177"/>
      <c r="IB55" s="177"/>
      <c r="IC55" s="177"/>
      <c r="ID55" s="177"/>
      <c r="IE55" s="177"/>
      <c r="IF55" s="177"/>
      <c r="IG55" s="177"/>
      <c r="IH55" s="177"/>
      <c r="II55" s="177"/>
      <c r="IJ55" s="177"/>
      <c r="IK55" s="177"/>
      <c r="IL55" s="177"/>
      <c r="IM55" s="177"/>
      <c r="IN55" s="177"/>
      <c r="IO55" s="177"/>
      <c r="IP55" s="177"/>
      <c r="IQ55" s="177"/>
      <c r="IR55" s="177"/>
      <c r="IS55" s="177"/>
      <c r="IT55" s="177"/>
      <c r="IU55" s="177"/>
      <c r="IV55" s="177"/>
      <c r="IW55" s="177"/>
      <c r="IX55" s="177"/>
      <c r="IY55" s="177"/>
      <c r="IZ55" s="177"/>
      <c r="JA55" s="177"/>
      <c r="JB55" s="177"/>
      <c r="JC55" s="177"/>
      <c r="JD55" s="177"/>
      <c r="JE55" s="177"/>
      <c r="JF55" s="177"/>
      <c r="JG55" s="177"/>
      <c r="JH55" s="177"/>
      <c r="JI55" s="177"/>
      <c r="JJ55" s="177"/>
      <c r="JK55" s="177"/>
      <c r="JL55" s="177"/>
      <c r="JM55" s="177"/>
      <c r="JN55" s="177"/>
      <c r="JO55" s="177"/>
      <c r="JP55" s="177"/>
      <c r="JQ55" s="177"/>
      <c r="JR55" s="177"/>
      <c r="JS55" s="177"/>
      <c r="JT55" s="177"/>
      <c r="JU55" s="177"/>
      <c r="JV55" s="177"/>
      <c r="JW55" s="177"/>
      <c r="JX55" s="177"/>
      <c r="JY55" s="177"/>
      <c r="JZ55" s="177"/>
      <c r="KA55" s="177"/>
      <c r="KB55" s="177"/>
      <c r="KC55" s="177"/>
      <c r="KD55" s="177"/>
      <c r="KE55" s="177"/>
      <c r="KF55" s="177"/>
      <c r="KG55" s="177"/>
      <c r="KH55" s="177"/>
      <c r="KI55" s="177"/>
      <c r="KJ55" s="177"/>
      <c r="KK55" s="177"/>
      <c r="KL55" s="177"/>
      <c r="KM55" s="177"/>
      <c r="KN55" s="177"/>
      <c r="KO55" s="177"/>
      <c r="KP55" s="177"/>
      <c r="KQ55" s="177"/>
      <c r="KR55" s="177"/>
      <c r="KS55" s="177"/>
      <c r="KT55" s="177"/>
      <c r="KU55" s="177"/>
      <c r="KV55" s="177"/>
      <c r="KW55" s="177"/>
      <c r="KX55" s="177"/>
      <c r="KY55" s="177"/>
      <c r="KZ55" s="177"/>
      <c r="LA55" s="177"/>
      <c r="LB55" s="177"/>
      <c r="LC55" s="177"/>
      <c r="LD55" s="177"/>
      <c r="LE55" s="177"/>
      <c r="LF55" s="177"/>
      <c r="LG55" s="177"/>
      <c r="LH55" s="177"/>
      <c r="LI55" s="177"/>
      <c r="LJ55" s="177"/>
      <c r="LK55" s="177"/>
      <c r="LL55" s="177"/>
      <c r="LM55" s="177"/>
      <c r="LN55" s="177"/>
      <c r="LO55" s="177"/>
      <c r="LP55" s="177"/>
      <c r="LQ55" s="177"/>
      <c r="LR55" s="177"/>
      <c r="LS55" s="177"/>
      <c r="LT55" s="177"/>
      <c r="LU55" s="177"/>
      <c r="LV55" s="177"/>
      <c r="LW55" s="177"/>
      <c r="LX55" s="177"/>
      <c r="LY55" s="177"/>
      <c r="LZ55" s="177"/>
      <c r="MA55" s="177"/>
      <c r="MB55" s="177"/>
      <c r="MC55" s="177"/>
      <c r="MD55" s="177"/>
      <c r="ME55" s="177"/>
      <c r="MF55" s="177"/>
      <c r="MG55" s="177"/>
      <c r="MH55" s="177"/>
      <c r="MI55" s="177"/>
      <c r="MJ55" s="177"/>
      <c r="MK55" s="177"/>
      <c r="ML55" s="177"/>
      <c r="MM55" s="177"/>
      <c r="MN55" s="177"/>
      <c r="MO55" s="177"/>
      <c r="MP55" s="177"/>
      <c r="MQ55" s="177"/>
      <c r="MR55" s="177"/>
      <c r="MS55" s="177"/>
      <c r="MT55" s="177"/>
      <c r="MU55" s="177"/>
      <c r="MV55" s="177"/>
      <c r="MW55" s="177"/>
      <c r="MX55" s="177"/>
      <c r="MY55" s="177"/>
      <c r="MZ55" s="177"/>
      <c r="NA55" s="177"/>
      <c r="NB55" s="177"/>
      <c r="NC55" s="177"/>
      <c r="ND55" s="177"/>
      <c r="NE55" s="177"/>
      <c r="NF55" s="177"/>
      <c r="NG55" s="177"/>
      <c r="NH55" s="177"/>
      <c r="NI55" s="177"/>
      <c r="NJ55" s="177"/>
      <c r="NK55" s="177"/>
      <c r="NL55" s="177"/>
      <c r="NM55" s="177"/>
      <c r="NN55" s="177"/>
      <c r="NO55" s="177"/>
      <c r="NP55" s="177"/>
      <c r="NQ55" s="177"/>
      <c r="NR55" s="177"/>
      <c r="NS55" s="177"/>
      <c r="NT55" s="177"/>
      <c r="NU55" s="177"/>
      <c r="NV55" s="177"/>
    </row>
    <row r="56" spans="1:386" s="2" customFormat="1" ht="18.75">
      <c r="A56" s="122" t="s">
        <v>51</v>
      </c>
      <c r="B56" s="3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134"/>
      <c r="AB56" s="134"/>
      <c r="AC56" s="49"/>
      <c r="AD56" s="49"/>
      <c r="AE56" s="49"/>
      <c r="AF56" s="49"/>
      <c r="AG56" s="125"/>
      <c r="AH56" s="125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111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16"/>
      <c r="BJ56" s="16"/>
      <c r="BK56" s="16"/>
      <c r="BL56" s="16"/>
      <c r="BM56" s="16"/>
      <c r="BN56" s="36"/>
      <c r="BO56" s="36"/>
      <c r="BP56" s="103"/>
      <c r="BQ56" s="27"/>
      <c r="BR56" s="27"/>
      <c r="BS56" s="27"/>
      <c r="BT56" s="27"/>
      <c r="BU56" s="27"/>
      <c r="BV56" s="27"/>
      <c r="BW56" s="115"/>
      <c r="BX56" s="115"/>
      <c r="BY56" s="115"/>
      <c r="BZ56" s="115"/>
      <c r="CA56" s="105"/>
      <c r="CB56" s="105"/>
      <c r="CC56" s="119"/>
      <c r="CD56" s="128"/>
      <c r="CE56" s="27"/>
      <c r="CF56" s="134"/>
      <c r="CG56" s="27"/>
      <c r="CH56" s="27"/>
      <c r="CI56" s="27"/>
      <c r="CJ56" s="27"/>
      <c r="CK56" s="27"/>
      <c r="CL56" s="27"/>
      <c r="CM56" s="138"/>
      <c r="CN56" s="138"/>
      <c r="CO56" s="138"/>
      <c r="CP56" s="138"/>
      <c r="CQ56" s="139"/>
      <c r="CR56" s="139"/>
      <c r="CS56" s="139"/>
      <c r="CT56" s="139"/>
      <c r="CU56" s="27"/>
      <c r="CV56" s="134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36"/>
      <c r="DV56" s="12"/>
      <c r="DW56" s="103"/>
      <c r="DX56" s="27"/>
      <c r="DY56" s="27"/>
      <c r="DZ56" s="27"/>
      <c r="EA56" s="27"/>
      <c r="EB56" s="27"/>
      <c r="EC56" s="27"/>
      <c r="ED56" s="115"/>
      <c r="EE56" s="115"/>
      <c r="EF56" s="115"/>
      <c r="EG56" s="115"/>
      <c r="EH56" s="116"/>
      <c r="EI56" s="116"/>
      <c r="EJ56" s="116"/>
      <c r="EK56" s="116"/>
      <c r="EL56" s="110"/>
      <c r="EM56" s="284"/>
      <c r="EN56" s="27"/>
      <c r="EO56" s="27"/>
      <c r="EP56" s="27"/>
      <c r="EQ56" s="27"/>
      <c r="ER56" s="27"/>
      <c r="ES56" s="27"/>
      <c r="ET56" s="115"/>
      <c r="EU56" s="115"/>
      <c r="EV56" s="395"/>
      <c r="EW56" s="115"/>
      <c r="EX56" s="116"/>
      <c r="EY56" s="116"/>
      <c r="EZ56" s="116"/>
      <c r="FA56" s="116"/>
      <c r="FB56" s="36"/>
      <c r="FC56" s="31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</row>
    <row r="57" spans="1:386" s="2" customFormat="1">
      <c r="A57" s="16" t="s">
        <v>9</v>
      </c>
      <c r="B57" s="356" t="s">
        <v>212</v>
      </c>
      <c r="C57" s="142">
        <v>2421.3000000000002</v>
      </c>
      <c r="D57" s="142">
        <v>2626.17</v>
      </c>
      <c r="E57" s="142">
        <v>2548.0700000000002</v>
      </c>
      <c r="F57" s="142">
        <v>2605.4899999999998</v>
      </c>
      <c r="G57" s="142" t="s">
        <v>146</v>
      </c>
      <c r="H57" s="142" t="s">
        <v>146</v>
      </c>
      <c r="I57" s="142" t="s">
        <v>146</v>
      </c>
      <c r="J57" s="142" t="s">
        <v>146</v>
      </c>
      <c r="K57" s="142" t="s">
        <v>146</v>
      </c>
      <c r="L57" s="142" t="s">
        <v>146</v>
      </c>
      <c r="M57" s="142" t="s">
        <v>146</v>
      </c>
      <c r="N57" s="142" t="s">
        <v>146</v>
      </c>
      <c r="O57" s="142">
        <f>C57*1.18</f>
        <v>2857.134</v>
      </c>
      <c r="P57" s="142">
        <f t="shared" ref="P57:T59" si="43">D57*1.18</f>
        <v>3098.8806</v>
      </c>
      <c r="Q57" s="142">
        <f t="shared" si="43"/>
        <v>3006.7226000000001</v>
      </c>
      <c r="R57" s="142">
        <f t="shared" si="43"/>
        <v>3074.4781999999996</v>
      </c>
      <c r="S57" s="142" t="s">
        <v>146</v>
      </c>
      <c r="T57" s="142" t="s">
        <v>146</v>
      </c>
      <c r="U57" s="142" t="s">
        <v>146</v>
      </c>
      <c r="V57" s="142" t="s">
        <v>146</v>
      </c>
      <c r="W57" s="142" t="s">
        <v>146</v>
      </c>
      <c r="X57" s="142" t="s">
        <v>146</v>
      </c>
      <c r="Y57" s="142" t="s">
        <v>146</v>
      </c>
      <c r="Z57" s="142" t="s">
        <v>146</v>
      </c>
      <c r="AA57" s="134"/>
      <c r="AB57" s="134" t="s">
        <v>662</v>
      </c>
      <c r="AC57" s="49">
        <v>2000</v>
      </c>
      <c r="AD57" s="49">
        <v>2200</v>
      </c>
      <c r="AE57" s="49">
        <f>AC57</f>
        <v>2000</v>
      </c>
      <c r="AF57" s="49">
        <f>AD57</f>
        <v>2200</v>
      </c>
      <c r="AG57" s="125"/>
      <c r="AH57" s="125" t="str">
        <f>AB57</f>
        <v>07.12.2017 № 719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111"/>
      <c r="BB57" s="49"/>
      <c r="BC57" s="49"/>
      <c r="BD57" s="49"/>
      <c r="BE57" s="49"/>
      <c r="BF57" s="49"/>
      <c r="BG57" s="49"/>
      <c r="BH57" s="27"/>
      <c r="BI57" s="27"/>
      <c r="BJ57" s="27"/>
      <c r="BK57" s="27"/>
      <c r="BL57" s="27"/>
      <c r="BM57" s="27"/>
      <c r="BN57" s="110"/>
      <c r="BO57" s="36"/>
      <c r="BP57" s="103"/>
      <c r="BQ57" s="27">
        <v>2421.3000000000002</v>
      </c>
      <c r="BR57" s="27">
        <v>1</v>
      </c>
      <c r="BS57" s="27">
        <f>BQ57*1.18</f>
        <v>2857.134</v>
      </c>
      <c r="BT57" s="27">
        <f>BR57*1.18</f>
        <v>1.18</v>
      </c>
      <c r="BU57" s="27">
        <v>2000</v>
      </c>
      <c r="BV57" s="27">
        <v>1.1830000000000001</v>
      </c>
      <c r="BW57" s="115"/>
      <c r="BX57" s="115"/>
      <c r="BY57" s="115"/>
      <c r="BZ57" s="115"/>
      <c r="CA57" s="288">
        <v>6.6600000000000006E-2</v>
      </c>
      <c r="CB57" s="139">
        <v>134.38</v>
      </c>
      <c r="CC57" s="116"/>
      <c r="CD57" s="116"/>
      <c r="CE57" s="176"/>
      <c r="CF57" s="134" t="s">
        <v>662</v>
      </c>
      <c r="CG57" s="27">
        <v>2626.17</v>
      </c>
      <c r="CH57" s="27">
        <v>1.04</v>
      </c>
      <c r="CI57" s="27">
        <f>CG57*1.18</f>
        <v>3098.8806</v>
      </c>
      <c r="CJ57" s="27">
        <f>CH57*1.18</f>
        <v>1.2272000000000001</v>
      </c>
      <c r="CK57" s="27">
        <v>2200</v>
      </c>
      <c r="CL57" s="27">
        <v>1.23</v>
      </c>
      <c r="CM57" s="138"/>
      <c r="CN57" s="138"/>
      <c r="CO57" s="138"/>
      <c r="CP57" s="138"/>
      <c r="CQ57" s="288">
        <v>6.6600000000000006E-2</v>
      </c>
      <c r="CR57" s="139">
        <v>147.75</v>
      </c>
      <c r="CS57" s="139"/>
      <c r="CT57" s="139"/>
      <c r="CU57" s="176"/>
      <c r="CV57" s="134" t="s">
        <v>662</v>
      </c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176"/>
      <c r="DV57" s="12"/>
      <c r="DW57" s="103"/>
      <c r="DX57" s="27"/>
      <c r="DY57" s="27"/>
      <c r="DZ57" s="27"/>
      <c r="EA57" s="27"/>
      <c r="EB57" s="27"/>
      <c r="EC57" s="27"/>
      <c r="ED57" s="115"/>
      <c r="EE57" s="115"/>
      <c r="EF57" s="115"/>
      <c r="EG57" s="115"/>
      <c r="EH57" s="116"/>
      <c r="EI57" s="116"/>
      <c r="EJ57" s="116"/>
      <c r="EK57" s="116"/>
      <c r="EL57" s="110"/>
      <c r="EM57" s="284"/>
      <c r="EN57" s="27"/>
      <c r="EO57" s="27"/>
      <c r="EP57" s="27"/>
      <c r="EQ57" s="27"/>
      <c r="ER57" s="27"/>
      <c r="ES57" s="27"/>
      <c r="ET57" s="115"/>
      <c r="EU57" s="115"/>
      <c r="EV57" s="395"/>
      <c r="EW57" s="115"/>
      <c r="EX57" s="116"/>
      <c r="EY57" s="116"/>
      <c r="EZ57" s="116"/>
      <c r="FA57" s="116"/>
      <c r="FB57" s="36"/>
      <c r="FC57" s="31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3"/>
      <c r="NJ57" s="53"/>
      <c r="NK57" s="53"/>
      <c r="NL57" s="53"/>
      <c r="NM57" s="53"/>
      <c r="NN57" s="53"/>
      <c r="NO57" s="53"/>
      <c r="NP57" s="53"/>
      <c r="NQ57" s="53"/>
      <c r="NR57" s="53"/>
      <c r="NS57" s="53"/>
      <c r="NT57" s="53"/>
      <c r="NU57" s="53"/>
      <c r="NV57" s="53"/>
    </row>
    <row r="58" spans="1:386" s="2" customFormat="1">
      <c r="A58" s="16"/>
      <c r="B58" s="356" t="s">
        <v>497</v>
      </c>
      <c r="C58" s="142">
        <v>1098.55</v>
      </c>
      <c r="D58" s="142">
        <v>1188.9000000000001</v>
      </c>
      <c r="E58" s="142">
        <v>1164.8599999999999</v>
      </c>
      <c r="F58" s="142">
        <v>1181.6400000000001</v>
      </c>
      <c r="G58" s="142" t="s">
        <v>146</v>
      </c>
      <c r="H58" s="142" t="s">
        <v>146</v>
      </c>
      <c r="I58" s="142" t="s">
        <v>146</v>
      </c>
      <c r="J58" s="142" t="s">
        <v>146</v>
      </c>
      <c r="K58" s="142" t="s">
        <v>146</v>
      </c>
      <c r="L58" s="142" t="s">
        <v>146</v>
      </c>
      <c r="M58" s="142" t="s">
        <v>146</v>
      </c>
      <c r="N58" s="142" t="s">
        <v>146</v>
      </c>
      <c r="O58" s="142">
        <f>C58*1.18</f>
        <v>1296.289</v>
      </c>
      <c r="P58" s="142">
        <f t="shared" si="43"/>
        <v>1402.902</v>
      </c>
      <c r="Q58" s="142">
        <f t="shared" si="43"/>
        <v>1374.5347999999999</v>
      </c>
      <c r="R58" s="142">
        <f t="shared" si="43"/>
        <v>1394.3352</v>
      </c>
      <c r="S58" s="142" t="str">
        <f>S57</f>
        <v>-</v>
      </c>
      <c r="T58" s="142" t="str">
        <f t="shared" ref="T58:Z58" si="44">T57</f>
        <v>-</v>
      </c>
      <c r="U58" s="142" t="str">
        <f t="shared" si="44"/>
        <v>-</v>
      </c>
      <c r="V58" s="142" t="str">
        <f t="shared" si="44"/>
        <v>-</v>
      </c>
      <c r="W58" s="142" t="str">
        <f t="shared" si="44"/>
        <v>-</v>
      </c>
      <c r="X58" s="142" t="str">
        <f t="shared" si="44"/>
        <v>-</v>
      </c>
      <c r="Y58" s="142" t="str">
        <f t="shared" si="44"/>
        <v>-</v>
      </c>
      <c r="Z58" s="142" t="str">
        <f t="shared" si="44"/>
        <v>-</v>
      </c>
      <c r="AA58" s="134"/>
      <c r="AB58" s="134" t="str">
        <f>AB57</f>
        <v>07.12.2017 № 719</v>
      </c>
      <c r="AC58" s="49"/>
      <c r="AD58" s="49"/>
      <c r="AE58" s="49"/>
      <c r="AF58" s="49"/>
      <c r="AG58" s="125"/>
      <c r="AH58" s="125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111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16"/>
      <c r="BJ58" s="16"/>
      <c r="BK58" s="16"/>
      <c r="BL58" s="16"/>
      <c r="BM58" s="16"/>
      <c r="BN58" s="110"/>
      <c r="BO58" s="36"/>
      <c r="BP58" s="103"/>
      <c r="BQ58" s="27"/>
      <c r="BR58" s="27"/>
      <c r="BS58" s="27"/>
      <c r="BT58" s="27"/>
      <c r="BU58" s="27"/>
      <c r="BV58" s="27"/>
      <c r="BW58" s="115"/>
      <c r="BX58" s="115"/>
      <c r="BY58" s="115"/>
      <c r="BZ58" s="115"/>
      <c r="CA58" s="119"/>
      <c r="CB58" s="128"/>
      <c r="CC58" s="116"/>
      <c r="CD58" s="116"/>
      <c r="CE58" s="110"/>
      <c r="CF58" s="134"/>
      <c r="CG58" s="27"/>
      <c r="CH58" s="27"/>
      <c r="CI58" s="27"/>
      <c r="CJ58" s="27"/>
      <c r="CK58" s="27"/>
      <c r="CL58" s="27"/>
      <c r="CM58" s="138"/>
      <c r="CN58" s="138"/>
      <c r="CO58" s="138"/>
      <c r="CP58" s="138"/>
      <c r="CQ58" s="288"/>
      <c r="CR58" s="139"/>
      <c r="CS58" s="139"/>
      <c r="CT58" s="139"/>
      <c r="CU58" s="110"/>
      <c r="CV58" s="134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110"/>
      <c r="DV58" s="12"/>
      <c r="DW58" s="103"/>
      <c r="DX58" s="27"/>
      <c r="DY58" s="27"/>
      <c r="DZ58" s="27"/>
      <c r="EA58" s="27"/>
      <c r="EB58" s="27"/>
      <c r="EC58" s="27"/>
      <c r="ED58" s="115"/>
      <c r="EE58" s="115"/>
      <c r="EF58" s="115"/>
      <c r="EG58" s="115"/>
      <c r="EH58" s="116"/>
      <c r="EI58" s="116"/>
      <c r="EJ58" s="116"/>
      <c r="EK58" s="116"/>
      <c r="EL58" s="110"/>
      <c r="EM58" s="284"/>
      <c r="EN58" s="27"/>
      <c r="EO58" s="27"/>
      <c r="EP58" s="27"/>
      <c r="EQ58" s="27"/>
      <c r="ER58" s="27"/>
      <c r="ES58" s="27"/>
      <c r="ET58" s="115"/>
      <c r="EU58" s="115"/>
      <c r="EV58" s="395"/>
      <c r="EW58" s="115"/>
      <c r="EX58" s="116"/>
      <c r="EY58" s="116"/>
      <c r="EZ58" s="116"/>
      <c r="FA58" s="116"/>
      <c r="FB58" s="36"/>
      <c r="FC58" s="31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</row>
    <row r="59" spans="1:386" s="2" customFormat="1" ht="31.5">
      <c r="A59" s="16" t="s">
        <v>10</v>
      </c>
      <c r="B59" s="396" t="s">
        <v>663</v>
      </c>
      <c r="C59" s="49">
        <v>6600.44</v>
      </c>
      <c r="D59" s="49">
        <v>6996.47</v>
      </c>
      <c r="E59" s="49">
        <f>D59</f>
        <v>6996.47</v>
      </c>
      <c r="F59" s="49">
        <v>7013.22</v>
      </c>
      <c r="G59" s="49">
        <f>F59</f>
        <v>7013.22</v>
      </c>
      <c r="H59" s="49">
        <v>7416.27</v>
      </c>
      <c r="I59" s="49" t="s">
        <v>146</v>
      </c>
      <c r="J59" s="49" t="s">
        <v>146</v>
      </c>
      <c r="K59" s="49" t="s">
        <v>146</v>
      </c>
      <c r="L59" s="49" t="s">
        <v>146</v>
      </c>
      <c r="M59" s="49" t="s">
        <v>146</v>
      </c>
      <c r="N59" s="49" t="s">
        <v>146</v>
      </c>
      <c r="O59" s="142">
        <f>C59*1.18</f>
        <v>7788.5191999999988</v>
      </c>
      <c r="P59" s="142">
        <f t="shared" si="43"/>
        <v>8255.8346000000001</v>
      </c>
      <c r="Q59" s="142">
        <f t="shared" si="43"/>
        <v>8255.8346000000001</v>
      </c>
      <c r="R59" s="142">
        <f t="shared" si="43"/>
        <v>8275.5995999999996</v>
      </c>
      <c r="S59" s="142">
        <f t="shared" si="43"/>
        <v>8275.5995999999996</v>
      </c>
      <c r="T59" s="142">
        <f t="shared" si="43"/>
        <v>8751.1985999999997</v>
      </c>
      <c r="U59" s="49" t="s">
        <v>146</v>
      </c>
      <c r="V59" s="49" t="s">
        <v>146</v>
      </c>
      <c r="W59" s="49" t="s">
        <v>146</v>
      </c>
      <c r="X59" s="49" t="s">
        <v>146</v>
      </c>
      <c r="Y59" s="49" t="s">
        <v>146</v>
      </c>
      <c r="Z59" s="49" t="s">
        <v>146</v>
      </c>
      <c r="AA59" s="125" t="str">
        <f>AA51</f>
        <v>19.12.2017 № 837</v>
      </c>
      <c r="AB59" s="125"/>
      <c r="AC59" s="49">
        <v>1927</v>
      </c>
      <c r="AD59" s="49">
        <v>2100</v>
      </c>
      <c r="AE59" s="49">
        <f>AC59</f>
        <v>1927</v>
      </c>
      <c r="AF59" s="49">
        <f>AD59</f>
        <v>2100</v>
      </c>
      <c r="AG59" s="125" t="str">
        <f>AG51</f>
        <v>19.12.2017 № 837</v>
      </c>
      <c r="AH59" s="125"/>
      <c r="AI59" s="27"/>
      <c r="AJ59" s="27"/>
      <c r="AK59" s="27"/>
      <c r="AL59" s="27"/>
      <c r="AM59" s="27"/>
      <c r="AN59" s="27"/>
      <c r="AO59" s="27"/>
      <c r="AP59" s="27"/>
      <c r="AQ59" s="159"/>
      <c r="AR59" s="159"/>
      <c r="AS59" s="27"/>
      <c r="AT59" s="145"/>
      <c r="AU59" s="111"/>
      <c r="AV59" s="27">
        <v>35.520000000000003</v>
      </c>
      <c r="AW59" s="27">
        <v>37.22</v>
      </c>
      <c r="AX59" s="27">
        <f>AW59</f>
        <v>37.22</v>
      </c>
      <c r="AY59" s="27">
        <v>39.28</v>
      </c>
      <c r="AZ59" s="27">
        <f>AY59</f>
        <v>39.28</v>
      </c>
      <c r="BA59" s="27">
        <v>40.99</v>
      </c>
      <c r="BB59" s="49">
        <f>AV59*1.18</f>
        <v>41.913600000000002</v>
      </c>
      <c r="BC59" s="49">
        <f t="shared" ref="BC59:BG59" si="45">AW59*1.18</f>
        <v>43.919599999999996</v>
      </c>
      <c r="BD59" s="49">
        <f t="shared" si="45"/>
        <v>43.919599999999996</v>
      </c>
      <c r="BE59" s="49">
        <f t="shared" si="45"/>
        <v>46.3504</v>
      </c>
      <c r="BF59" s="49">
        <f t="shared" si="45"/>
        <v>46.3504</v>
      </c>
      <c r="BG59" s="49">
        <f t="shared" si="45"/>
        <v>48.368200000000002</v>
      </c>
      <c r="BH59" s="49">
        <v>41.91</v>
      </c>
      <c r="BI59" s="49">
        <v>43.92</v>
      </c>
      <c r="BJ59" s="49" t="s">
        <v>146</v>
      </c>
      <c r="BK59" s="49" t="s">
        <v>146</v>
      </c>
      <c r="BL59" s="49" t="s">
        <v>146</v>
      </c>
      <c r="BM59" s="49" t="s">
        <v>146</v>
      </c>
      <c r="BN59" s="110" t="str">
        <f>BN51</f>
        <v>19.12.2017 № 837</v>
      </c>
      <c r="BO59" s="36"/>
      <c r="BP59" s="103"/>
      <c r="BQ59" s="27">
        <v>6600.44</v>
      </c>
      <c r="BR59" s="27">
        <v>35.520000000000003</v>
      </c>
      <c r="BS59" s="27">
        <f>BQ59*1.18</f>
        <v>7788.5191999999988</v>
      </c>
      <c r="BT59" s="27">
        <f>BR59*1.18</f>
        <v>41.913600000000002</v>
      </c>
      <c r="BU59" s="27">
        <v>1927</v>
      </c>
      <c r="BV59" s="27">
        <v>41.91</v>
      </c>
      <c r="BW59" s="115"/>
      <c r="BX59" s="115"/>
      <c r="BY59" s="115"/>
      <c r="BZ59" s="115"/>
      <c r="CA59" s="116"/>
      <c r="CB59" s="116"/>
      <c r="CC59" s="116"/>
      <c r="CD59" s="116"/>
      <c r="CE59" s="110" t="str">
        <f>CE51</f>
        <v>19.12.2017 № 837</v>
      </c>
      <c r="CF59" s="134"/>
      <c r="CG59" s="27">
        <v>6996.47</v>
      </c>
      <c r="CH59" s="27">
        <v>37.22</v>
      </c>
      <c r="CI59" s="27">
        <f>CG59*1.18</f>
        <v>8255.8346000000001</v>
      </c>
      <c r="CJ59" s="27">
        <f>CH59*1.18</f>
        <v>43.919599999999996</v>
      </c>
      <c r="CK59" s="27">
        <v>2100</v>
      </c>
      <c r="CL59" s="27">
        <v>43.92</v>
      </c>
      <c r="CM59" s="138"/>
      <c r="CN59" s="138"/>
      <c r="CO59" s="138"/>
      <c r="CP59" s="138"/>
      <c r="CQ59" s="139"/>
      <c r="CR59" s="139"/>
      <c r="CS59" s="139"/>
      <c r="CT59" s="139"/>
      <c r="CU59" s="110" t="str">
        <f>CU51</f>
        <v>19.12.2017 № 837</v>
      </c>
      <c r="CV59" s="134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110"/>
      <c r="DV59" s="12"/>
      <c r="DW59" s="103"/>
      <c r="DX59" s="27">
        <v>6600.44</v>
      </c>
      <c r="DY59" s="27">
        <v>35.520000000000003</v>
      </c>
      <c r="DZ59" s="27">
        <f>DX59*1.18</f>
        <v>7788.5191999999988</v>
      </c>
      <c r="EA59" s="27">
        <f>DY59*1.18</f>
        <v>41.913600000000002</v>
      </c>
      <c r="EB59" s="27">
        <v>1927</v>
      </c>
      <c r="EC59" s="27">
        <v>41.91</v>
      </c>
      <c r="ED59" s="115"/>
      <c r="EE59" s="115"/>
      <c r="EF59" s="115"/>
      <c r="EG59" s="115"/>
      <c r="EH59" s="288"/>
      <c r="EI59" s="139"/>
      <c r="EJ59" s="312">
        <v>7.22E-2</v>
      </c>
      <c r="EK59" s="116">
        <v>181.04</v>
      </c>
      <c r="EL59" s="110" t="s">
        <v>664</v>
      </c>
      <c r="EM59" s="168"/>
      <c r="EN59" s="27">
        <v>6996.47</v>
      </c>
      <c r="EO59" s="27">
        <v>37.22</v>
      </c>
      <c r="EP59" s="27">
        <f>EN59*1.18</f>
        <v>8255.8346000000001</v>
      </c>
      <c r="EQ59" s="27">
        <f>EO59*1.18</f>
        <v>43.919599999999996</v>
      </c>
      <c r="ER59" s="27">
        <v>2100</v>
      </c>
      <c r="ES59" s="27">
        <v>43.92</v>
      </c>
      <c r="ET59" s="115"/>
      <c r="EU59" s="115"/>
      <c r="EV59" s="395"/>
      <c r="EW59" s="115"/>
      <c r="EX59" s="288"/>
      <c r="EY59" s="139"/>
      <c r="EZ59" s="312">
        <v>7.22E-2</v>
      </c>
      <c r="FA59" s="116">
        <v>195.54</v>
      </c>
      <c r="FB59" s="36" t="s">
        <v>664</v>
      </c>
      <c r="FC59" s="289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</row>
    <row r="60" spans="1:386" s="2" customFormat="1" ht="18.75">
      <c r="A60" s="122" t="s">
        <v>52</v>
      </c>
      <c r="B60" s="3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134"/>
      <c r="AB60" s="134"/>
      <c r="AC60" s="49"/>
      <c r="AD60" s="49"/>
      <c r="AE60" s="49"/>
      <c r="AF60" s="49"/>
      <c r="AG60" s="125"/>
      <c r="AH60" s="125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111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16"/>
      <c r="BJ60" s="16"/>
      <c r="BK60" s="16"/>
      <c r="BL60" s="16"/>
      <c r="BM60" s="16"/>
      <c r="BN60" s="36"/>
      <c r="BO60" s="36"/>
      <c r="BP60" s="103"/>
      <c r="BQ60" s="27"/>
      <c r="BR60" s="27"/>
      <c r="BS60" s="27"/>
      <c r="BT60" s="27"/>
      <c r="BU60" s="27"/>
      <c r="BV60" s="27"/>
      <c r="BW60" s="115"/>
      <c r="BX60" s="115"/>
      <c r="BY60" s="115"/>
      <c r="BZ60" s="115"/>
      <c r="CA60" s="116"/>
      <c r="CB60" s="116"/>
      <c r="CC60" s="116"/>
      <c r="CD60" s="116"/>
      <c r="CE60" s="27"/>
      <c r="CF60" s="134"/>
      <c r="CG60" s="27"/>
      <c r="CH60" s="27"/>
      <c r="CI60" s="27"/>
      <c r="CJ60" s="27"/>
      <c r="CK60" s="27"/>
      <c r="CL60" s="27"/>
      <c r="CM60" s="138"/>
      <c r="CN60" s="138"/>
      <c r="CO60" s="138"/>
      <c r="CP60" s="138"/>
      <c r="CQ60" s="139"/>
      <c r="CR60" s="139"/>
      <c r="CS60" s="139"/>
      <c r="CT60" s="139"/>
      <c r="CU60" s="27"/>
      <c r="CV60" s="134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36"/>
      <c r="DV60" s="12"/>
      <c r="DW60" s="103"/>
      <c r="DX60" s="27"/>
      <c r="DY60" s="27"/>
      <c r="DZ60" s="27"/>
      <c r="EA60" s="27"/>
      <c r="EB60" s="27"/>
      <c r="EC60" s="27"/>
      <c r="ED60" s="115"/>
      <c r="EE60" s="115"/>
      <c r="EF60" s="115"/>
      <c r="EG60" s="115"/>
      <c r="EH60" s="116"/>
      <c r="EI60" s="116"/>
      <c r="EJ60" s="116"/>
      <c r="EK60" s="116"/>
      <c r="EL60" s="110"/>
      <c r="EM60" s="109"/>
      <c r="EN60" s="27"/>
      <c r="EO60" s="27"/>
      <c r="EP60" s="27"/>
      <c r="EQ60" s="27"/>
      <c r="ER60" s="27"/>
      <c r="ES60" s="27"/>
      <c r="ET60" s="115"/>
      <c r="EU60" s="115"/>
      <c r="EV60" s="395"/>
      <c r="EW60" s="115"/>
      <c r="EX60" s="116"/>
      <c r="EY60" s="116"/>
      <c r="EZ60" s="116"/>
      <c r="FA60" s="116"/>
      <c r="FB60" s="36"/>
      <c r="FC60" s="31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</row>
    <row r="61" spans="1:386" s="2" customFormat="1">
      <c r="A61" s="16" t="s">
        <v>9</v>
      </c>
      <c r="B61" s="348" t="s">
        <v>159</v>
      </c>
      <c r="C61" s="49">
        <v>6693.23</v>
      </c>
      <c r="D61" s="49">
        <v>7255.45</v>
      </c>
      <c r="E61" s="49" t="s">
        <v>146</v>
      </c>
      <c r="F61" s="49" t="s">
        <v>146</v>
      </c>
      <c r="G61" s="49" t="s">
        <v>146</v>
      </c>
      <c r="H61" s="49" t="s">
        <v>146</v>
      </c>
      <c r="I61" s="49" t="s">
        <v>146</v>
      </c>
      <c r="J61" s="49" t="s">
        <v>146</v>
      </c>
      <c r="K61" s="49" t="s">
        <v>146</v>
      </c>
      <c r="L61" s="49" t="s">
        <v>146</v>
      </c>
      <c r="M61" s="49" t="s">
        <v>146</v>
      </c>
      <c r="N61" s="49" t="s">
        <v>146</v>
      </c>
      <c r="O61" s="49">
        <f>C61*1.18</f>
        <v>7898.0113999999994</v>
      </c>
      <c r="P61" s="49">
        <f>D61*1.18</f>
        <v>8561.4309999999987</v>
      </c>
      <c r="Q61" s="49" t="s">
        <v>146</v>
      </c>
      <c r="R61" s="49" t="s">
        <v>146</v>
      </c>
      <c r="S61" s="49" t="s">
        <v>146</v>
      </c>
      <c r="T61" s="49" t="s">
        <v>146</v>
      </c>
      <c r="U61" s="49" t="s">
        <v>146</v>
      </c>
      <c r="V61" s="49" t="s">
        <v>146</v>
      </c>
      <c r="W61" s="49" t="s">
        <v>146</v>
      </c>
      <c r="X61" s="49" t="s">
        <v>146</v>
      </c>
      <c r="Y61" s="49" t="s">
        <v>146</v>
      </c>
      <c r="Z61" s="49" t="s">
        <v>146</v>
      </c>
      <c r="AA61" s="134"/>
      <c r="AB61" s="134" t="s">
        <v>649</v>
      </c>
      <c r="AC61" s="49">
        <v>4400</v>
      </c>
      <c r="AD61" s="49">
        <v>4250</v>
      </c>
      <c r="AE61" s="49">
        <v>4350</v>
      </c>
      <c r="AF61" s="49">
        <v>4250</v>
      </c>
      <c r="AG61" s="134"/>
      <c r="AH61" s="125" t="str">
        <f>AB61</f>
        <v>19.12.2017 № 855</v>
      </c>
      <c r="AI61" s="27"/>
      <c r="AJ61" s="27"/>
      <c r="AK61" s="27"/>
      <c r="AL61" s="27"/>
      <c r="AM61" s="134"/>
      <c r="AN61" s="27"/>
      <c r="AO61" s="27"/>
      <c r="AP61" s="27"/>
      <c r="AQ61" s="27"/>
      <c r="AR61" s="27"/>
      <c r="AS61" s="27"/>
      <c r="AT61" s="27"/>
      <c r="AU61" s="111"/>
      <c r="AV61" s="27">
        <v>8.66</v>
      </c>
      <c r="AW61" s="27">
        <v>9.09</v>
      </c>
      <c r="AX61" s="27" t="s">
        <v>146</v>
      </c>
      <c r="AY61" s="27" t="s">
        <v>146</v>
      </c>
      <c r="AZ61" s="27" t="s">
        <v>146</v>
      </c>
      <c r="BA61" s="27" t="s">
        <v>146</v>
      </c>
      <c r="BB61" s="49">
        <f>AV61*1.18</f>
        <v>10.2188</v>
      </c>
      <c r="BC61" s="49">
        <f>AW61*1.18</f>
        <v>10.726199999999999</v>
      </c>
      <c r="BD61" s="49" t="s">
        <v>146</v>
      </c>
      <c r="BE61" s="49" t="s">
        <v>146</v>
      </c>
      <c r="BF61" s="49" t="s">
        <v>146</v>
      </c>
      <c r="BG61" s="49" t="s">
        <v>146</v>
      </c>
      <c r="BH61" s="27">
        <f>BB61</f>
        <v>10.2188</v>
      </c>
      <c r="BI61" s="27">
        <f t="shared" ref="BI61:BM61" si="46">BC61</f>
        <v>10.726199999999999</v>
      </c>
      <c r="BJ61" s="27" t="str">
        <f t="shared" si="46"/>
        <v>-</v>
      </c>
      <c r="BK61" s="27" t="str">
        <f t="shared" si="46"/>
        <v>-</v>
      </c>
      <c r="BL61" s="27" t="str">
        <f t="shared" si="46"/>
        <v>-</v>
      </c>
      <c r="BM61" s="27" t="str">
        <f t="shared" si="46"/>
        <v>-</v>
      </c>
      <c r="BN61" s="110"/>
      <c r="BO61" s="377" t="s">
        <v>649</v>
      </c>
      <c r="BP61" s="103"/>
      <c r="BQ61" s="27">
        <v>6693.23</v>
      </c>
      <c r="BR61" s="27">
        <v>8.66</v>
      </c>
      <c r="BS61" s="27">
        <f t="shared" ref="BS61:BT63" si="47">BQ61*1.18</f>
        <v>7898.0113999999994</v>
      </c>
      <c r="BT61" s="27">
        <f t="shared" si="47"/>
        <v>10.2188</v>
      </c>
      <c r="BU61" s="27">
        <v>4350</v>
      </c>
      <c r="BV61" s="27">
        <v>10.220000000000001</v>
      </c>
      <c r="BW61" s="115"/>
      <c r="BX61" s="115"/>
      <c r="BY61" s="115"/>
      <c r="BZ61" s="115"/>
      <c r="CA61" s="312">
        <v>6.5100000000000005E-2</v>
      </c>
      <c r="CB61" s="116">
        <v>293.41000000000003</v>
      </c>
      <c r="CC61" s="116"/>
      <c r="CD61" s="116"/>
      <c r="CE61" s="110"/>
      <c r="CF61" s="289" t="s">
        <v>649</v>
      </c>
      <c r="CG61" s="27">
        <v>7255.45</v>
      </c>
      <c r="CH61" s="27">
        <v>9.09</v>
      </c>
      <c r="CI61" s="27">
        <f>CG61*1.18</f>
        <v>8561.4309999999987</v>
      </c>
      <c r="CJ61" s="27">
        <f>CH61*1.18</f>
        <v>10.726199999999999</v>
      </c>
      <c r="CK61" s="27">
        <v>4250</v>
      </c>
      <c r="CL61" s="27">
        <v>10.73</v>
      </c>
      <c r="CM61" s="138"/>
      <c r="CN61" s="138"/>
      <c r="CO61" s="138"/>
      <c r="CP61" s="138"/>
      <c r="CQ61" s="288">
        <v>6.5100000000000005E-2</v>
      </c>
      <c r="CR61" s="139">
        <v>287.41000000000003</v>
      </c>
      <c r="CS61" s="139"/>
      <c r="CT61" s="139"/>
      <c r="CU61" s="176"/>
      <c r="CV61" s="289" t="s">
        <v>649</v>
      </c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176"/>
      <c r="DV61" s="12"/>
      <c r="DW61" s="103"/>
      <c r="DX61" s="27"/>
      <c r="DY61" s="27"/>
      <c r="DZ61" s="27"/>
      <c r="EA61" s="27"/>
      <c r="EB61" s="27"/>
      <c r="EC61" s="27"/>
      <c r="ED61" s="115"/>
      <c r="EE61" s="115"/>
      <c r="EF61" s="115"/>
      <c r="EG61" s="115"/>
      <c r="EH61" s="116"/>
      <c r="EI61" s="116"/>
      <c r="EJ61" s="116"/>
      <c r="EK61" s="116"/>
      <c r="EL61" s="110"/>
      <c r="EM61" s="109"/>
      <c r="EN61" s="27"/>
      <c r="EO61" s="27"/>
      <c r="EP61" s="27"/>
      <c r="EQ61" s="27"/>
      <c r="ER61" s="27"/>
      <c r="ES61" s="27"/>
      <c r="ET61" s="115"/>
      <c r="EU61" s="115"/>
      <c r="EV61" s="395"/>
      <c r="EW61" s="115"/>
      <c r="EX61" s="116"/>
      <c r="EY61" s="116"/>
      <c r="EZ61" s="116"/>
      <c r="FA61" s="116"/>
      <c r="FB61" s="36"/>
      <c r="FC61" s="31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</row>
    <row r="62" spans="1:386" s="2" customFormat="1" ht="31.5">
      <c r="A62" s="16" t="s">
        <v>10</v>
      </c>
      <c r="B62" s="396" t="s">
        <v>588</v>
      </c>
      <c r="C62" s="49">
        <v>16894.310000000001</v>
      </c>
      <c r="D62" s="49">
        <v>17819.52</v>
      </c>
      <c r="E62" s="49">
        <f>D62</f>
        <v>17819.52</v>
      </c>
      <c r="F62" s="49">
        <v>17840.759999999998</v>
      </c>
      <c r="G62" s="49">
        <f>F62</f>
        <v>17840.759999999998</v>
      </c>
      <c r="H62" s="49">
        <v>17475.02</v>
      </c>
      <c r="I62" s="49" t="s">
        <v>146</v>
      </c>
      <c r="J62" s="49" t="s">
        <v>146</v>
      </c>
      <c r="K62" s="49" t="s">
        <v>146</v>
      </c>
      <c r="L62" s="49" t="s">
        <v>146</v>
      </c>
      <c r="M62" s="49" t="s">
        <v>146</v>
      </c>
      <c r="N62" s="49" t="s">
        <v>146</v>
      </c>
      <c r="O62" s="49">
        <f>C62*1.18</f>
        <v>19935.285800000001</v>
      </c>
      <c r="P62" s="49">
        <f t="shared" ref="P62:T63" si="48">D62*1.18</f>
        <v>21027.033599999999</v>
      </c>
      <c r="Q62" s="49">
        <f t="shared" si="48"/>
        <v>21027.033599999999</v>
      </c>
      <c r="R62" s="49">
        <f t="shared" si="48"/>
        <v>21052.096799999996</v>
      </c>
      <c r="S62" s="49">
        <f t="shared" si="48"/>
        <v>21052.096799999996</v>
      </c>
      <c r="T62" s="49">
        <f t="shared" si="48"/>
        <v>20620.5236</v>
      </c>
      <c r="U62" s="49" t="s">
        <v>146</v>
      </c>
      <c r="V62" s="49" t="s">
        <v>146</v>
      </c>
      <c r="W62" s="49" t="s">
        <v>146</v>
      </c>
      <c r="X62" s="49" t="s">
        <v>146</v>
      </c>
      <c r="Y62" s="49" t="s">
        <v>146</v>
      </c>
      <c r="Z62" s="49" t="s">
        <v>146</v>
      </c>
      <c r="AA62" s="125" t="str">
        <f>AA59</f>
        <v>19.12.2017 № 837</v>
      </c>
      <c r="AB62" s="125"/>
      <c r="AC62" s="49">
        <v>4400</v>
      </c>
      <c r="AD62" s="49">
        <v>4250</v>
      </c>
      <c r="AE62" s="49">
        <f>AC62</f>
        <v>4400</v>
      </c>
      <c r="AF62" s="49">
        <f>AD62</f>
        <v>4250</v>
      </c>
      <c r="AG62" s="125" t="str">
        <f>AG59</f>
        <v>19.12.2017 № 837</v>
      </c>
      <c r="AH62" s="125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111"/>
      <c r="AV62" s="27">
        <v>67.89</v>
      </c>
      <c r="AW62" s="27">
        <v>70.67</v>
      </c>
      <c r="AX62" s="27">
        <f>AW62</f>
        <v>70.67</v>
      </c>
      <c r="AY62" s="27">
        <v>73.25</v>
      </c>
      <c r="AZ62" s="27">
        <f>AY62</f>
        <v>73.25</v>
      </c>
      <c r="BA62" s="27">
        <v>75.89</v>
      </c>
      <c r="BB62" s="49">
        <f>AV62*1.18</f>
        <v>80.110199999999992</v>
      </c>
      <c r="BC62" s="49">
        <f t="shared" ref="BC62:BG63" si="49">AW62*1.18</f>
        <v>83.390599999999992</v>
      </c>
      <c r="BD62" s="49">
        <f t="shared" si="49"/>
        <v>83.390599999999992</v>
      </c>
      <c r="BE62" s="49">
        <f t="shared" si="49"/>
        <v>86.435000000000002</v>
      </c>
      <c r="BF62" s="49">
        <f t="shared" si="49"/>
        <v>86.435000000000002</v>
      </c>
      <c r="BG62" s="49">
        <f t="shared" si="49"/>
        <v>89.55019999999999</v>
      </c>
      <c r="BH62" s="27">
        <v>22</v>
      </c>
      <c r="BI62" s="112">
        <v>24</v>
      </c>
      <c r="BJ62" s="112" t="s">
        <v>146</v>
      </c>
      <c r="BK62" s="112" t="s">
        <v>146</v>
      </c>
      <c r="BL62" s="112" t="s">
        <v>146</v>
      </c>
      <c r="BM62" s="112" t="s">
        <v>146</v>
      </c>
      <c r="BN62" s="110" t="str">
        <f>BN59</f>
        <v>19.12.2017 № 837</v>
      </c>
      <c r="BO62" s="36"/>
      <c r="BP62" s="103"/>
      <c r="BQ62" s="27">
        <v>16894.310000000001</v>
      </c>
      <c r="BR62" s="27">
        <v>67.89</v>
      </c>
      <c r="BS62" s="27">
        <f t="shared" si="47"/>
        <v>19935.285800000001</v>
      </c>
      <c r="BT62" s="27">
        <f t="shared" si="47"/>
        <v>80.110199999999992</v>
      </c>
      <c r="BU62" s="27">
        <v>4400</v>
      </c>
      <c r="BV62" s="27">
        <v>22</v>
      </c>
      <c r="BW62" s="115"/>
      <c r="BX62" s="115"/>
      <c r="BY62" s="115"/>
      <c r="BZ62" s="115"/>
      <c r="CA62" s="288">
        <v>6.3500000000000001E-2</v>
      </c>
      <c r="CB62" s="139">
        <v>301.39999999999998</v>
      </c>
      <c r="CC62" s="139"/>
      <c r="CD62" s="116"/>
      <c r="CE62" s="110" t="str">
        <f>CE59</f>
        <v>19.12.2017 № 837</v>
      </c>
      <c r="CF62" s="134"/>
      <c r="CG62" s="27">
        <v>17819.52</v>
      </c>
      <c r="CH62" s="27">
        <v>70.67</v>
      </c>
      <c r="CI62" s="27">
        <f>CG62*1.18</f>
        <v>21027.033599999999</v>
      </c>
      <c r="CJ62" s="27">
        <f>CH62*1.18</f>
        <v>83.390599999999992</v>
      </c>
      <c r="CK62" s="27">
        <v>4250</v>
      </c>
      <c r="CL62" s="27">
        <v>24</v>
      </c>
      <c r="CM62" s="138"/>
      <c r="CN62" s="138"/>
      <c r="CO62" s="138"/>
      <c r="CP62" s="138"/>
      <c r="CQ62" s="288">
        <v>6.3500000000000001E-2</v>
      </c>
      <c r="CR62" s="139">
        <v>293.88</v>
      </c>
      <c r="CS62" s="139"/>
      <c r="CT62" s="139"/>
      <c r="CU62" s="110" t="str">
        <f>CU59</f>
        <v>19.12.2017 № 837</v>
      </c>
      <c r="CV62" s="134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110"/>
      <c r="DV62" s="12"/>
      <c r="DW62" s="103"/>
      <c r="DX62" s="27"/>
      <c r="DY62" s="27"/>
      <c r="DZ62" s="27"/>
      <c r="EA62" s="27"/>
      <c r="EB62" s="27"/>
      <c r="EC62" s="27"/>
      <c r="ED62" s="115"/>
      <c r="EE62" s="115"/>
      <c r="EF62" s="115"/>
      <c r="EG62" s="115"/>
      <c r="EH62" s="116"/>
      <c r="EI62" s="116"/>
      <c r="EJ62" s="116"/>
      <c r="EK62" s="116"/>
      <c r="EL62" s="27"/>
      <c r="EM62" s="109"/>
      <c r="EN62" s="27"/>
      <c r="EO62" s="27"/>
      <c r="EP62" s="27"/>
      <c r="EQ62" s="27"/>
      <c r="ER62" s="27"/>
      <c r="ES62" s="27"/>
      <c r="ET62" s="115"/>
      <c r="EU62" s="115"/>
      <c r="EV62" s="395"/>
      <c r="EW62" s="115"/>
      <c r="EX62" s="116"/>
      <c r="EY62" s="116"/>
      <c r="EZ62" s="116"/>
      <c r="FA62" s="116"/>
      <c r="FB62" s="36"/>
      <c r="FC62" s="31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</row>
    <row r="63" spans="1:386" s="405" customFormat="1">
      <c r="A63" s="397" t="s">
        <v>27</v>
      </c>
      <c r="B63" s="374" t="s">
        <v>665</v>
      </c>
      <c r="C63" s="373">
        <v>6624.53</v>
      </c>
      <c r="D63" s="49">
        <v>6889.51</v>
      </c>
      <c r="E63" s="49">
        <f>D63</f>
        <v>6889.51</v>
      </c>
      <c r="F63" s="49">
        <v>7016.42</v>
      </c>
      <c r="G63" s="49">
        <f>F63</f>
        <v>7016.42</v>
      </c>
      <c r="H63" s="49">
        <v>7393.6</v>
      </c>
      <c r="I63" s="49" t="s">
        <v>146</v>
      </c>
      <c r="J63" s="49" t="s">
        <v>146</v>
      </c>
      <c r="K63" s="49" t="s">
        <v>146</v>
      </c>
      <c r="L63" s="49" t="s">
        <v>146</v>
      </c>
      <c r="M63" s="49" t="s">
        <v>146</v>
      </c>
      <c r="N63" s="49" t="s">
        <v>146</v>
      </c>
      <c r="O63" s="49">
        <f>C63*1.18</f>
        <v>7816.9453999999996</v>
      </c>
      <c r="P63" s="49">
        <f t="shared" si="48"/>
        <v>8129.6217999999999</v>
      </c>
      <c r="Q63" s="49">
        <f t="shared" si="48"/>
        <v>8129.6217999999999</v>
      </c>
      <c r="R63" s="49">
        <f t="shared" si="48"/>
        <v>8279.3755999999994</v>
      </c>
      <c r="S63" s="49">
        <f t="shared" si="48"/>
        <v>8279.3755999999994</v>
      </c>
      <c r="T63" s="49">
        <f t="shared" si="48"/>
        <v>8724.4480000000003</v>
      </c>
      <c r="U63" s="49" t="s">
        <v>146</v>
      </c>
      <c r="V63" s="49" t="s">
        <v>146</v>
      </c>
      <c r="W63" s="49" t="s">
        <v>146</v>
      </c>
      <c r="X63" s="49" t="s">
        <v>146</v>
      </c>
      <c r="Y63" s="49" t="s">
        <v>146</v>
      </c>
      <c r="Z63" s="49" t="s">
        <v>146</v>
      </c>
      <c r="AA63" s="134" t="str">
        <f>AA55</f>
        <v>19.12.2017 № 841</v>
      </c>
      <c r="AB63" s="377"/>
      <c r="AC63" s="373">
        <v>4400</v>
      </c>
      <c r="AD63" s="373">
        <v>4250</v>
      </c>
      <c r="AE63" s="373">
        <f>AC63</f>
        <v>4400</v>
      </c>
      <c r="AF63" s="373">
        <f>AD63</f>
        <v>4250</v>
      </c>
      <c r="AG63" s="377" t="str">
        <f>AG55</f>
        <v>19.12.2017 № 841</v>
      </c>
      <c r="AH63" s="377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8"/>
      <c r="AV63" s="373">
        <v>67.89</v>
      </c>
      <c r="AW63" s="373">
        <v>70.67</v>
      </c>
      <c r="AX63" s="373">
        <f>AW63</f>
        <v>70.67</v>
      </c>
      <c r="AY63" s="373">
        <v>73.25</v>
      </c>
      <c r="AZ63" s="373">
        <f>AY63</f>
        <v>73.25</v>
      </c>
      <c r="BA63" s="373">
        <v>75.89</v>
      </c>
      <c r="BB63" s="373">
        <f>AV63*1.18</f>
        <v>80.110199999999992</v>
      </c>
      <c r="BC63" s="373">
        <f t="shared" si="49"/>
        <v>83.390599999999992</v>
      </c>
      <c r="BD63" s="373">
        <f t="shared" si="49"/>
        <v>83.390599999999992</v>
      </c>
      <c r="BE63" s="373">
        <f t="shared" si="49"/>
        <v>86.435000000000002</v>
      </c>
      <c r="BF63" s="373">
        <f t="shared" si="49"/>
        <v>86.435000000000002</v>
      </c>
      <c r="BG63" s="373">
        <f t="shared" si="49"/>
        <v>89.55019999999999</v>
      </c>
      <c r="BH63" s="373">
        <v>22</v>
      </c>
      <c r="BI63" s="398">
        <v>24</v>
      </c>
      <c r="BJ63" s="398" t="s">
        <v>146</v>
      </c>
      <c r="BK63" s="398" t="s">
        <v>146</v>
      </c>
      <c r="BL63" s="398" t="s">
        <v>146</v>
      </c>
      <c r="BM63" s="398" t="s">
        <v>146</v>
      </c>
      <c r="BO63" s="399"/>
      <c r="BP63" s="400"/>
      <c r="BQ63" s="373">
        <v>6624.53</v>
      </c>
      <c r="BR63" s="373">
        <v>67.89</v>
      </c>
      <c r="BS63" s="373">
        <f t="shared" si="47"/>
        <v>7816.9453999999996</v>
      </c>
      <c r="BT63" s="373">
        <f t="shared" si="47"/>
        <v>80.110199999999992</v>
      </c>
      <c r="BU63" s="373">
        <v>4400</v>
      </c>
      <c r="BV63" s="373">
        <v>22</v>
      </c>
      <c r="BW63" s="382"/>
      <c r="BX63" s="382"/>
      <c r="BY63" s="382"/>
      <c r="BZ63" s="382"/>
      <c r="CA63" s="401">
        <v>6.3500000000000001E-2</v>
      </c>
      <c r="CB63" s="383">
        <v>301.39999999999998</v>
      </c>
      <c r="CC63" s="383"/>
      <c r="CD63" s="383"/>
      <c r="CE63" s="377" t="str">
        <f>CE55</f>
        <v>19.12.2017 № 841</v>
      </c>
      <c r="CF63" s="376"/>
      <c r="CG63" s="373">
        <v>5610.68</v>
      </c>
      <c r="CH63" s="373">
        <v>9.09</v>
      </c>
      <c r="CI63" s="373">
        <f>CG63*1.18</f>
        <v>6620.6023999999998</v>
      </c>
      <c r="CJ63" s="373">
        <f t="shared" ref="CJ63" si="50">CH63*1.18</f>
        <v>10.726199999999999</v>
      </c>
      <c r="CK63" s="373">
        <v>4250</v>
      </c>
      <c r="CL63" s="373">
        <v>24</v>
      </c>
      <c r="CM63" s="382"/>
      <c r="CN63" s="382"/>
      <c r="CO63" s="382"/>
      <c r="CP63" s="382"/>
      <c r="CQ63" s="401">
        <v>6.3500000000000001E-2</v>
      </c>
      <c r="CR63" s="383">
        <v>293.88</v>
      </c>
      <c r="CS63" s="383"/>
      <c r="CT63" s="383"/>
      <c r="CU63" s="377" t="str">
        <f>CU55</f>
        <v>19.12.2017 № 841</v>
      </c>
      <c r="CV63" s="376"/>
      <c r="CW63" s="373"/>
      <c r="CX63" s="373"/>
      <c r="CY63" s="373"/>
      <c r="CZ63" s="373"/>
      <c r="DA63" s="373"/>
      <c r="DB63" s="373"/>
      <c r="DC63" s="373"/>
      <c r="DD63" s="373"/>
      <c r="DE63" s="373"/>
      <c r="DF63" s="373"/>
      <c r="DG63" s="373"/>
      <c r="DH63" s="373"/>
      <c r="DI63" s="373"/>
      <c r="DJ63" s="373"/>
      <c r="DK63" s="373"/>
      <c r="DL63" s="373"/>
      <c r="DM63" s="373"/>
      <c r="DN63" s="373"/>
      <c r="DO63" s="373"/>
      <c r="DP63" s="373"/>
      <c r="DQ63" s="373"/>
      <c r="DR63" s="373"/>
      <c r="DS63" s="373"/>
      <c r="DT63" s="373"/>
      <c r="DU63" s="377"/>
      <c r="DV63" s="423"/>
      <c r="DW63" s="400"/>
      <c r="DX63" s="373"/>
      <c r="DY63" s="373"/>
      <c r="DZ63" s="373"/>
      <c r="EA63" s="373"/>
      <c r="EB63" s="373"/>
      <c r="EC63" s="373"/>
      <c r="ED63" s="382"/>
      <c r="EE63" s="382"/>
      <c r="EF63" s="382"/>
      <c r="EG63" s="382"/>
      <c r="EH63" s="383"/>
      <c r="EI63" s="383"/>
      <c r="EJ63" s="383"/>
      <c r="EK63" s="383"/>
      <c r="EL63" s="373"/>
      <c r="EM63" s="376"/>
      <c r="EN63" s="373"/>
      <c r="EO63" s="373"/>
      <c r="EP63" s="373"/>
      <c r="EQ63" s="373"/>
      <c r="ER63" s="373"/>
      <c r="ES63" s="373"/>
      <c r="ET63" s="382"/>
      <c r="EU63" s="382"/>
      <c r="EV63" s="402"/>
      <c r="EW63" s="382"/>
      <c r="EX63" s="383"/>
      <c r="EY63" s="383"/>
      <c r="EZ63" s="383"/>
      <c r="FA63" s="383"/>
      <c r="FB63" s="399"/>
      <c r="FC63" s="403"/>
      <c r="FD63" s="404"/>
      <c r="FE63" s="404"/>
      <c r="FF63" s="404"/>
      <c r="FG63" s="404"/>
      <c r="FH63" s="404"/>
      <c r="FI63" s="404"/>
      <c r="FJ63" s="404"/>
      <c r="FK63" s="404"/>
      <c r="FL63" s="404"/>
      <c r="FM63" s="404"/>
      <c r="FN63" s="404"/>
      <c r="FO63" s="404"/>
      <c r="FP63" s="404"/>
      <c r="FQ63" s="404"/>
      <c r="FR63" s="404"/>
      <c r="FS63" s="404"/>
      <c r="FT63" s="404"/>
      <c r="FU63" s="404"/>
      <c r="FV63" s="404"/>
      <c r="FW63" s="404"/>
      <c r="FX63" s="404"/>
      <c r="FY63" s="404"/>
      <c r="FZ63" s="404"/>
      <c r="GA63" s="404"/>
      <c r="GB63" s="404"/>
      <c r="GC63" s="404"/>
      <c r="GD63" s="404"/>
      <c r="GE63" s="404"/>
      <c r="GF63" s="404"/>
      <c r="GG63" s="404"/>
      <c r="GH63" s="404"/>
      <c r="GI63" s="404"/>
      <c r="GJ63" s="404"/>
      <c r="GK63" s="404"/>
      <c r="GL63" s="404"/>
      <c r="GM63" s="404"/>
      <c r="GN63" s="404"/>
      <c r="GO63" s="404"/>
      <c r="GP63" s="404"/>
      <c r="GQ63" s="404"/>
      <c r="GR63" s="404"/>
      <c r="GS63" s="404"/>
      <c r="GT63" s="404"/>
      <c r="GU63" s="404"/>
      <c r="GV63" s="404"/>
      <c r="GW63" s="404"/>
      <c r="GX63" s="404"/>
      <c r="GY63" s="404"/>
      <c r="GZ63" s="404"/>
      <c r="HA63" s="404"/>
      <c r="HB63" s="404"/>
      <c r="HC63" s="404"/>
      <c r="HD63" s="404"/>
      <c r="HE63" s="404"/>
      <c r="HF63" s="404"/>
      <c r="HG63" s="404"/>
      <c r="HH63" s="404"/>
      <c r="HI63" s="404"/>
      <c r="HJ63" s="404"/>
      <c r="HK63" s="404"/>
      <c r="HL63" s="404"/>
      <c r="HM63" s="404"/>
      <c r="HN63" s="404"/>
      <c r="HO63" s="404"/>
      <c r="HP63" s="404"/>
      <c r="HQ63" s="404"/>
      <c r="HR63" s="404"/>
      <c r="HS63" s="404"/>
      <c r="HT63" s="404"/>
      <c r="HU63" s="404"/>
      <c r="HV63" s="404"/>
      <c r="HW63" s="404"/>
      <c r="HX63" s="404"/>
      <c r="HY63" s="404"/>
      <c r="HZ63" s="404"/>
      <c r="IA63" s="404"/>
      <c r="IB63" s="404"/>
      <c r="IC63" s="404"/>
      <c r="ID63" s="404"/>
      <c r="IE63" s="404"/>
      <c r="IF63" s="404"/>
      <c r="IG63" s="404"/>
      <c r="IH63" s="404"/>
      <c r="II63" s="404"/>
      <c r="IJ63" s="404"/>
      <c r="IK63" s="404"/>
      <c r="IL63" s="404"/>
      <c r="IM63" s="404"/>
      <c r="IN63" s="404"/>
      <c r="IO63" s="404"/>
      <c r="IP63" s="404"/>
      <c r="IQ63" s="404"/>
      <c r="IR63" s="404"/>
      <c r="IS63" s="404"/>
      <c r="IT63" s="404"/>
      <c r="IU63" s="404"/>
      <c r="IV63" s="404"/>
      <c r="IW63" s="404"/>
      <c r="IX63" s="404"/>
      <c r="IY63" s="404"/>
      <c r="IZ63" s="404"/>
      <c r="JA63" s="404"/>
      <c r="JB63" s="404"/>
      <c r="JC63" s="404"/>
      <c r="JD63" s="404"/>
      <c r="JE63" s="404"/>
      <c r="JF63" s="404"/>
      <c r="JG63" s="404"/>
      <c r="JH63" s="404"/>
      <c r="JI63" s="404"/>
      <c r="JJ63" s="404"/>
      <c r="JK63" s="404"/>
      <c r="JL63" s="404"/>
      <c r="JM63" s="404"/>
      <c r="JN63" s="404"/>
      <c r="JO63" s="404"/>
      <c r="JP63" s="404"/>
      <c r="JQ63" s="404"/>
      <c r="JR63" s="404"/>
      <c r="JS63" s="404"/>
      <c r="JT63" s="404"/>
      <c r="JU63" s="404"/>
      <c r="JV63" s="404"/>
      <c r="JW63" s="404"/>
      <c r="JX63" s="404"/>
      <c r="JY63" s="404"/>
      <c r="JZ63" s="404"/>
      <c r="KA63" s="404"/>
      <c r="KB63" s="404"/>
      <c r="KC63" s="404"/>
      <c r="KD63" s="404"/>
      <c r="KE63" s="404"/>
      <c r="KF63" s="404"/>
      <c r="KG63" s="404"/>
      <c r="KH63" s="404"/>
      <c r="KI63" s="404"/>
      <c r="KJ63" s="404"/>
      <c r="KK63" s="404"/>
      <c r="KL63" s="404"/>
      <c r="KM63" s="404"/>
      <c r="KN63" s="404"/>
      <c r="KO63" s="404"/>
      <c r="KP63" s="404"/>
      <c r="KQ63" s="404"/>
      <c r="KR63" s="404"/>
      <c r="KS63" s="404"/>
      <c r="KT63" s="404"/>
      <c r="KU63" s="404"/>
      <c r="KV63" s="404"/>
      <c r="KW63" s="404"/>
      <c r="KX63" s="404"/>
      <c r="KY63" s="404"/>
      <c r="KZ63" s="404"/>
      <c r="LA63" s="404"/>
      <c r="LB63" s="404"/>
      <c r="LC63" s="404"/>
      <c r="LD63" s="404"/>
      <c r="LE63" s="404"/>
      <c r="LF63" s="404"/>
      <c r="LG63" s="404"/>
      <c r="LH63" s="404"/>
      <c r="LI63" s="404"/>
      <c r="LJ63" s="404"/>
      <c r="LK63" s="404"/>
      <c r="LL63" s="404"/>
      <c r="LM63" s="404"/>
      <c r="LN63" s="404"/>
      <c r="LO63" s="404"/>
      <c r="LP63" s="404"/>
      <c r="LQ63" s="404"/>
      <c r="LR63" s="404"/>
      <c r="LS63" s="404"/>
      <c r="LT63" s="404"/>
      <c r="LU63" s="404"/>
      <c r="LV63" s="404"/>
      <c r="LW63" s="404"/>
      <c r="LX63" s="404"/>
      <c r="LY63" s="404"/>
      <c r="LZ63" s="404"/>
      <c r="MA63" s="404"/>
      <c r="MB63" s="404"/>
      <c r="MC63" s="404"/>
      <c r="MD63" s="404"/>
      <c r="ME63" s="404"/>
      <c r="MF63" s="404"/>
      <c r="MG63" s="404"/>
      <c r="MH63" s="404"/>
      <c r="MI63" s="404"/>
      <c r="MJ63" s="404"/>
      <c r="MK63" s="404"/>
      <c r="ML63" s="404"/>
      <c r="MM63" s="404"/>
      <c r="MN63" s="404"/>
      <c r="MO63" s="404"/>
      <c r="MP63" s="404"/>
      <c r="MQ63" s="404"/>
      <c r="MR63" s="404"/>
      <c r="MS63" s="404"/>
      <c r="MT63" s="404"/>
      <c r="MU63" s="404"/>
      <c r="MV63" s="404"/>
      <c r="MW63" s="404"/>
      <c r="MX63" s="404"/>
      <c r="MY63" s="404"/>
      <c r="MZ63" s="404"/>
      <c r="NA63" s="404"/>
      <c r="NB63" s="404"/>
      <c r="NC63" s="404"/>
      <c r="ND63" s="404"/>
      <c r="NE63" s="404"/>
      <c r="NF63" s="404"/>
      <c r="NG63" s="404"/>
      <c r="NH63" s="404"/>
      <c r="NI63" s="404"/>
      <c r="NJ63" s="404"/>
      <c r="NK63" s="404"/>
      <c r="NL63" s="404"/>
      <c r="NM63" s="404"/>
      <c r="NN63" s="404"/>
      <c r="NO63" s="404"/>
      <c r="NP63" s="404"/>
      <c r="NQ63" s="404"/>
      <c r="NR63" s="404"/>
      <c r="NS63" s="404"/>
      <c r="NT63" s="404"/>
      <c r="NU63" s="404"/>
      <c r="NV63" s="404"/>
    </row>
    <row r="64" spans="1:386" s="2" customFormat="1" ht="18.75">
      <c r="A64" s="189" t="s">
        <v>53</v>
      </c>
      <c r="B64" s="421"/>
      <c r="C64" s="49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34"/>
      <c r="AC64" s="49"/>
      <c r="AD64" s="49"/>
      <c r="AE64" s="49"/>
      <c r="AF64" s="49"/>
      <c r="AG64" s="125"/>
      <c r="AH64" s="125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135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173"/>
      <c r="BJ64" s="173"/>
      <c r="BK64" s="173"/>
      <c r="BL64" s="173"/>
      <c r="BM64" s="173"/>
      <c r="BN64" s="176"/>
      <c r="BO64" s="176"/>
      <c r="BP64" s="175"/>
      <c r="BQ64" s="49"/>
      <c r="BR64" s="49"/>
      <c r="BS64" s="49"/>
      <c r="BT64" s="49"/>
      <c r="BU64" s="49"/>
      <c r="BV64" s="49"/>
      <c r="BW64" s="138"/>
      <c r="BX64" s="138"/>
      <c r="BY64" s="138"/>
      <c r="BZ64" s="138"/>
      <c r="CA64" s="139"/>
      <c r="CB64" s="139"/>
      <c r="CC64" s="139"/>
      <c r="CD64" s="139"/>
      <c r="CE64" s="49"/>
      <c r="CF64" s="134"/>
      <c r="CG64" s="49"/>
      <c r="CH64" s="49"/>
      <c r="CI64" s="49"/>
      <c r="CJ64" s="49"/>
      <c r="CK64" s="49"/>
      <c r="CL64" s="49"/>
      <c r="CM64" s="138"/>
      <c r="CN64" s="138"/>
      <c r="CO64" s="138"/>
      <c r="CP64" s="138"/>
      <c r="CQ64" s="139"/>
      <c r="CR64" s="139"/>
      <c r="CS64" s="139"/>
      <c r="CT64" s="139"/>
      <c r="CU64" s="49"/>
      <c r="CV64" s="134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176"/>
      <c r="DV64" s="190"/>
      <c r="DW64" s="175"/>
      <c r="DX64" s="49"/>
      <c r="DY64" s="49"/>
      <c r="DZ64" s="49"/>
      <c r="EA64" s="49"/>
      <c r="EB64" s="49"/>
      <c r="EC64" s="49"/>
      <c r="ED64" s="138"/>
      <c r="EE64" s="138"/>
      <c r="EF64" s="138"/>
      <c r="EG64" s="138"/>
      <c r="EH64" s="139"/>
      <c r="EI64" s="139"/>
      <c r="EJ64" s="139"/>
      <c r="EK64" s="139"/>
      <c r="EL64" s="49"/>
      <c r="EM64" s="134"/>
      <c r="EN64" s="49"/>
      <c r="EO64" s="49"/>
      <c r="EP64" s="49"/>
      <c r="EQ64" s="49"/>
      <c r="ER64" s="49"/>
      <c r="ES64" s="49"/>
      <c r="ET64" s="138"/>
      <c r="EU64" s="138"/>
      <c r="EV64" s="360"/>
      <c r="EW64" s="138"/>
      <c r="EX64" s="139"/>
      <c r="EY64" s="139"/>
      <c r="EZ64" s="139"/>
      <c r="FA64" s="139"/>
      <c r="FB64" s="176"/>
      <c r="FC64" s="31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</row>
    <row r="65" spans="1:386" s="2" customFormat="1">
      <c r="A65" s="424" t="s">
        <v>9</v>
      </c>
      <c r="B65" s="425" t="s">
        <v>159</v>
      </c>
      <c r="C65" s="361">
        <v>8043.64</v>
      </c>
      <c r="D65" s="361">
        <v>9737.7999999999993</v>
      </c>
      <c r="E65" s="361" t="s">
        <v>146</v>
      </c>
      <c r="F65" s="361" t="s">
        <v>146</v>
      </c>
      <c r="G65" s="361" t="s">
        <v>146</v>
      </c>
      <c r="H65" s="361" t="s">
        <v>146</v>
      </c>
      <c r="I65" s="361" t="s">
        <v>146</v>
      </c>
      <c r="J65" s="361" t="s">
        <v>146</v>
      </c>
      <c r="K65" s="361" t="s">
        <v>146</v>
      </c>
      <c r="L65" s="361" t="s">
        <v>146</v>
      </c>
      <c r="M65" s="361" t="s">
        <v>146</v>
      </c>
      <c r="N65" s="361" t="s">
        <v>146</v>
      </c>
      <c r="O65" s="361">
        <f>C65*1.18</f>
        <v>9491.4951999999994</v>
      </c>
      <c r="P65" s="361">
        <f>D65*1.18</f>
        <v>11490.603999999999</v>
      </c>
      <c r="Q65" s="361" t="s">
        <v>146</v>
      </c>
      <c r="R65" s="361" t="s">
        <v>146</v>
      </c>
      <c r="S65" s="361" t="s">
        <v>146</v>
      </c>
      <c r="T65" s="361" t="s">
        <v>146</v>
      </c>
      <c r="U65" s="361" t="s">
        <v>146</v>
      </c>
      <c r="V65" s="361" t="s">
        <v>146</v>
      </c>
      <c r="W65" s="361" t="s">
        <v>146</v>
      </c>
      <c r="X65" s="361" t="s">
        <v>146</v>
      </c>
      <c r="Y65" s="361" t="s">
        <v>146</v>
      </c>
      <c r="Z65" s="361" t="s">
        <v>146</v>
      </c>
      <c r="AA65" s="364"/>
      <c r="AB65" s="364" t="s">
        <v>650</v>
      </c>
      <c r="AC65" s="361">
        <v>4400</v>
      </c>
      <c r="AD65" s="361">
        <v>4250</v>
      </c>
      <c r="AE65" s="361">
        <v>4080</v>
      </c>
      <c r="AF65" s="361">
        <v>4080</v>
      </c>
      <c r="AG65" s="364"/>
      <c r="AH65" s="365" t="str">
        <f>AB65</f>
        <v>19.12.2017 № 856</v>
      </c>
      <c r="AI65" s="361"/>
      <c r="AJ65" s="361"/>
      <c r="AK65" s="426"/>
      <c r="AL65" s="426"/>
      <c r="AM65" s="364"/>
      <c r="AN65" s="361"/>
      <c r="AO65" s="361"/>
      <c r="AP65" s="361"/>
      <c r="AQ65" s="361"/>
      <c r="AR65" s="361"/>
      <c r="AS65" s="361"/>
      <c r="AT65" s="361"/>
      <c r="AU65" s="366"/>
      <c r="AV65" s="361">
        <v>21.56</v>
      </c>
      <c r="AW65" s="361">
        <v>22.69</v>
      </c>
      <c r="AX65" s="361" t="s">
        <v>146</v>
      </c>
      <c r="AY65" s="361" t="s">
        <v>146</v>
      </c>
      <c r="AZ65" s="361" t="s">
        <v>146</v>
      </c>
      <c r="BA65" s="361" t="s">
        <v>146</v>
      </c>
      <c r="BB65" s="361">
        <f>AV65*1.18</f>
        <v>25.440799999999996</v>
      </c>
      <c r="BC65" s="361">
        <f>AW65*1.18</f>
        <v>26.7742</v>
      </c>
      <c r="BD65" s="361" t="s">
        <v>146</v>
      </c>
      <c r="BE65" s="361" t="s">
        <v>146</v>
      </c>
      <c r="BF65" s="361" t="s">
        <v>146</v>
      </c>
      <c r="BG65" s="361" t="s">
        <v>146</v>
      </c>
      <c r="BH65" s="361">
        <f>BB65</f>
        <v>25.440799999999996</v>
      </c>
      <c r="BI65" s="361">
        <f t="shared" ref="BI65:BM65" si="51">BC65</f>
        <v>26.7742</v>
      </c>
      <c r="BJ65" s="361" t="str">
        <f t="shared" si="51"/>
        <v>-</v>
      </c>
      <c r="BK65" s="361" t="str">
        <f t="shared" si="51"/>
        <v>-</v>
      </c>
      <c r="BL65" s="361" t="str">
        <f t="shared" si="51"/>
        <v>-</v>
      </c>
      <c r="BM65" s="361" t="str">
        <f t="shared" si="51"/>
        <v>-</v>
      </c>
      <c r="BN65" s="427"/>
      <c r="BO65" s="427" t="s">
        <v>650</v>
      </c>
      <c r="BP65" s="428"/>
      <c r="BQ65" s="361">
        <v>8043.64</v>
      </c>
      <c r="BR65" s="361">
        <v>21.56</v>
      </c>
      <c r="BS65" s="361">
        <f>BQ65*1.18</f>
        <v>9491.4951999999994</v>
      </c>
      <c r="BT65" s="361">
        <f>BR65*1.18</f>
        <v>25.440799999999996</v>
      </c>
      <c r="BU65" s="361">
        <v>4080</v>
      </c>
      <c r="BV65" s="361">
        <v>25.44</v>
      </c>
      <c r="BW65" s="369"/>
      <c r="BX65" s="369"/>
      <c r="BY65" s="369"/>
      <c r="BZ65" s="369"/>
      <c r="CA65" s="429">
        <v>6.1699999999999998E-2</v>
      </c>
      <c r="CB65" s="370">
        <v>277.18</v>
      </c>
      <c r="CC65" s="429">
        <v>5.6899999999999999E-2</v>
      </c>
      <c r="CD65" s="370">
        <v>257.58999999999997</v>
      </c>
      <c r="CE65" s="430"/>
      <c r="CF65" s="364" t="s">
        <v>650</v>
      </c>
      <c r="CG65" s="361">
        <v>9737.7999999999993</v>
      </c>
      <c r="CH65" s="361">
        <v>22.69</v>
      </c>
      <c r="CI65" s="361">
        <v>11490.6</v>
      </c>
      <c r="CJ65" s="361">
        <v>26.77</v>
      </c>
      <c r="CK65" s="361">
        <v>4080</v>
      </c>
      <c r="CL65" s="361">
        <v>26.77</v>
      </c>
      <c r="CM65" s="369"/>
      <c r="CN65" s="369"/>
      <c r="CO65" s="369"/>
      <c r="CP65" s="369"/>
      <c r="CQ65" s="429">
        <v>6.1699999999999998E-2</v>
      </c>
      <c r="CR65" s="370">
        <v>278.51</v>
      </c>
      <c r="CS65" s="429">
        <v>5.6899999999999999E-2</v>
      </c>
      <c r="CT65" s="370">
        <v>258.92</v>
      </c>
      <c r="CU65" s="430"/>
      <c r="CV65" s="431" t="s">
        <v>650</v>
      </c>
      <c r="CW65" s="361"/>
      <c r="CX65" s="361"/>
      <c r="CY65" s="361"/>
      <c r="CZ65" s="361"/>
      <c r="DA65" s="361"/>
      <c r="DB65" s="361"/>
      <c r="DC65" s="361"/>
      <c r="DD65" s="361"/>
      <c r="DE65" s="361"/>
      <c r="DF65" s="361"/>
      <c r="DG65" s="361"/>
      <c r="DH65" s="361"/>
      <c r="DI65" s="361"/>
      <c r="DJ65" s="361"/>
      <c r="DK65" s="361"/>
      <c r="DL65" s="361"/>
      <c r="DM65" s="361"/>
      <c r="DN65" s="361"/>
      <c r="DO65" s="361"/>
      <c r="DP65" s="361"/>
      <c r="DQ65" s="361"/>
      <c r="DR65" s="361"/>
      <c r="DS65" s="361"/>
      <c r="DT65" s="361"/>
      <c r="DU65" s="430"/>
      <c r="DV65" s="427"/>
      <c r="DW65" s="428"/>
      <c r="DX65" s="361"/>
      <c r="DY65" s="361"/>
      <c r="DZ65" s="361"/>
      <c r="EA65" s="361"/>
      <c r="EB65" s="361"/>
      <c r="EC65" s="361"/>
      <c r="ED65" s="369"/>
      <c r="EE65" s="369"/>
      <c r="EF65" s="369"/>
      <c r="EG65" s="369"/>
      <c r="EH65" s="370"/>
      <c r="EI65" s="370"/>
      <c r="EJ65" s="370"/>
      <c r="EK65" s="370"/>
      <c r="EL65" s="361"/>
      <c r="EM65" s="364"/>
      <c r="EN65" s="361"/>
      <c r="EO65" s="361"/>
      <c r="EP65" s="361"/>
      <c r="EQ65" s="361"/>
      <c r="ER65" s="361"/>
      <c r="ES65" s="361"/>
      <c r="ET65" s="369"/>
      <c r="EU65" s="369"/>
      <c r="EV65" s="432"/>
      <c r="EW65" s="369"/>
      <c r="EX65" s="370"/>
      <c r="EY65" s="370"/>
      <c r="EZ65" s="370"/>
      <c r="FA65" s="370"/>
      <c r="FB65" s="427"/>
      <c r="FC65" s="43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</row>
    <row r="66" spans="1:386" s="167" customFormat="1">
      <c r="A66" s="545"/>
      <c r="B66" s="547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6"/>
      <c r="Z66" s="426"/>
      <c r="AA66" s="548"/>
      <c r="AB66" s="548"/>
      <c r="AC66" s="426"/>
      <c r="AD66" s="426"/>
      <c r="AE66" s="426"/>
      <c r="AF66" s="426">
        <v>4250</v>
      </c>
      <c r="AG66" s="548"/>
      <c r="AH66" s="549" t="s">
        <v>748</v>
      </c>
      <c r="AI66" s="426"/>
      <c r="AJ66" s="426"/>
      <c r="AK66" s="426"/>
      <c r="AL66" s="426"/>
      <c r="AM66" s="548"/>
      <c r="AN66" s="426"/>
      <c r="AO66" s="426"/>
      <c r="AP66" s="426"/>
      <c r="AQ66" s="426"/>
      <c r="AR66" s="426"/>
      <c r="AS66" s="426"/>
      <c r="AT66" s="426"/>
      <c r="AU66" s="550"/>
      <c r="AV66" s="426"/>
      <c r="AW66" s="426"/>
      <c r="AX66" s="426"/>
      <c r="AY66" s="426"/>
      <c r="AZ66" s="426"/>
      <c r="BA66" s="426"/>
      <c r="BB66" s="426"/>
      <c r="BC66" s="426"/>
      <c r="BD66" s="426"/>
      <c r="BE66" s="426"/>
      <c r="BF66" s="426"/>
      <c r="BG66" s="426"/>
      <c r="BH66" s="426"/>
      <c r="BI66" s="426"/>
      <c r="BJ66" s="426"/>
      <c r="BK66" s="426"/>
      <c r="BL66" s="426"/>
      <c r="BM66" s="426"/>
      <c r="BN66" s="551"/>
      <c r="BO66" s="551"/>
      <c r="BP66" s="552"/>
      <c r="BQ66" s="426"/>
      <c r="BR66" s="426"/>
      <c r="BS66" s="426"/>
      <c r="BT66" s="426"/>
      <c r="BU66" s="426"/>
      <c r="BV66" s="426"/>
      <c r="BW66" s="553"/>
      <c r="BX66" s="553"/>
      <c r="BY66" s="553"/>
      <c r="BZ66" s="553"/>
      <c r="CA66" s="554"/>
      <c r="CB66" s="555"/>
      <c r="CC66" s="554"/>
      <c r="CD66" s="555"/>
      <c r="CE66" s="549"/>
      <c r="CF66" s="548"/>
      <c r="CG66" s="426"/>
      <c r="CH66" s="426"/>
      <c r="CI66" s="426"/>
      <c r="CJ66" s="426"/>
      <c r="CK66" s="426"/>
      <c r="CL66" s="426"/>
      <c r="CM66" s="553"/>
      <c r="CN66" s="553"/>
      <c r="CO66" s="553"/>
      <c r="CP66" s="553"/>
      <c r="CQ66" s="554"/>
      <c r="CR66" s="555"/>
      <c r="CS66" s="554"/>
      <c r="CT66" s="555"/>
      <c r="CU66" s="549"/>
      <c r="CV66" s="556"/>
      <c r="CW66" s="426"/>
      <c r="CX66" s="426"/>
      <c r="CY66" s="426"/>
      <c r="CZ66" s="426"/>
      <c r="DA66" s="426"/>
      <c r="DB66" s="426"/>
      <c r="DC66" s="426"/>
      <c r="DD66" s="426"/>
      <c r="DE66" s="426"/>
      <c r="DF66" s="426"/>
      <c r="DG66" s="426"/>
      <c r="DH66" s="426"/>
      <c r="DI66" s="426"/>
      <c r="DJ66" s="426"/>
      <c r="DK66" s="426"/>
      <c r="DL66" s="426"/>
      <c r="DM66" s="426"/>
      <c r="DN66" s="426"/>
      <c r="DO66" s="426"/>
      <c r="DP66" s="426"/>
      <c r="DQ66" s="426"/>
      <c r="DR66" s="426"/>
      <c r="DS66" s="426"/>
      <c r="DT66" s="426"/>
      <c r="DU66" s="549"/>
      <c r="DV66" s="551"/>
      <c r="DW66" s="552"/>
      <c r="DX66" s="426"/>
      <c r="DY66" s="426"/>
      <c r="DZ66" s="426"/>
      <c r="EA66" s="426"/>
      <c r="EB66" s="426"/>
      <c r="EC66" s="426"/>
      <c r="ED66" s="553"/>
      <c r="EE66" s="553"/>
      <c r="EF66" s="553"/>
      <c r="EG66" s="553"/>
      <c r="EH66" s="555"/>
      <c r="EI66" s="555"/>
      <c r="EJ66" s="555"/>
      <c r="EK66" s="555"/>
      <c r="EL66" s="426"/>
      <c r="EM66" s="548"/>
      <c r="EN66" s="426"/>
      <c r="EO66" s="426"/>
      <c r="EP66" s="426"/>
      <c r="EQ66" s="426"/>
      <c r="ER66" s="426"/>
      <c r="ES66" s="426"/>
      <c r="ET66" s="553"/>
      <c r="EU66" s="553"/>
      <c r="EV66" s="557"/>
      <c r="EW66" s="553"/>
      <c r="EX66" s="555"/>
      <c r="EY66" s="555"/>
      <c r="EZ66" s="555"/>
      <c r="FA66" s="555"/>
      <c r="FB66" s="551"/>
      <c r="FC66" s="558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66"/>
      <c r="GI66" s="166"/>
      <c r="GJ66" s="166"/>
      <c r="GK66" s="166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66"/>
      <c r="HK66" s="166"/>
      <c r="HL66" s="166"/>
      <c r="HM66" s="166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66"/>
      <c r="HY66" s="166"/>
      <c r="HZ66" s="166"/>
      <c r="IA66" s="166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66"/>
      <c r="IM66" s="166"/>
      <c r="IN66" s="166"/>
      <c r="IO66" s="166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66"/>
      <c r="JA66" s="166"/>
      <c r="JB66" s="166"/>
      <c r="JC66" s="166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66"/>
      <c r="JO66" s="166"/>
      <c r="JP66" s="166"/>
      <c r="JQ66" s="166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66"/>
      <c r="KC66" s="166"/>
      <c r="KD66" s="166"/>
      <c r="KE66" s="166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66"/>
      <c r="KQ66" s="166"/>
      <c r="KR66" s="166"/>
      <c r="KS66" s="166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66"/>
      <c r="LE66" s="166"/>
      <c r="LF66" s="166"/>
      <c r="LG66" s="166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66"/>
      <c r="LS66" s="166"/>
      <c r="LT66" s="166"/>
      <c r="LU66" s="166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66"/>
      <c r="MG66" s="166"/>
      <c r="MH66" s="166"/>
      <c r="MI66" s="166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66"/>
      <c r="MU66" s="166"/>
      <c r="MV66" s="166"/>
      <c r="MW66" s="166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66"/>
      <c r="NI66" s="166"/>
      <c r="NJ66" s="166"/>
      <c r="NK66" s="166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66"/>
    </row>
    <row r="67" spans="1:386" s="167" customFormat="1">
      <c r="A67" s="545"/>
      <c r="B67" s="547" t="s">
        <v>749</v>
      </c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548"/>
      <c r="AB67" s="548"/>
      <c r="AC67" s="426"/>
      <c r="AF67" s="426"/>
      <c r="AG67" s="548"/>
      <c r="AH67" s="549"/>
      <c r="AI67" s="426"/>
      <c r="AJ67" s="426"/>
      <c r="AK67" s="426"/>
      <c r="AL67" s="426"/>
      <c r="AM67" s="548"/>
      <c r="AN67" s="426"/>
      <c r="AO67" s="426"/>
      <c r="AP67" s="426"/>
      <c r="AQ67" s="426"/>
      <c r="AR67" s="426"/>
      <c r="AS67" s="426"/>
      <c r="AT67" s="426"/>
      <c r="AU67" s="550"/>
      <c r="AV67" s="426"/>
      <c r="AW67" s="426"/>
      <c r="AX67" s="426"/>
      <c r="AY67" s="426"/>
      <c r="AZ67" s="426"/>
      <c r="BA67" s="426"/>
      <c r="BB67" s="426"/>
      <c r="BC67" s="426"/>
      <c r="BD67" s="426"/>
      <c r="BE67" s="426"/>
      <c r="BF67" s="426"/>
      <c r="BG67" s="426"/>
      <c r="BH67" s="426"/>
      <c r="BI67" s="426"/>
      <c r="BJ67" s="426"/>
      <c r="BK67" s="426"/>
      <c r="BL67" s="426"/>
      <c r="BM67" s="426"/>
      <c r="BN67" s="551"/>
      <c r="BO67" s="551"/>
      <c r="BP67" s="552"/>
      <c r="BQ67" s="426">
        <v>8043.64</v>
      </c>
      <c r="BR67" s="426">
        <v>21.56</v>
      </c>
      <c r="BS67" s="426">
        <f t="shared" ref="BS67:BT69" si="52">BQ67*1.18</f>
        <v>9491.4951999999994</v>
      </c>
      <c r="BT67" s="426">
        <f t="shared" si="52"/>
        <v>25.440799999999996</v>
      </c>
      <c r="BU67" s="426">
        <v>4080</v>
      </c>
      <c r="BV67" s="426">
        <v>25.44</v>
      </c>
      <c r="BW67" s="553"/>
      <c r="BX67" s="553"/>
      <c r="BY67" s="553"/>
      <c r="BZ67" s="553"/>
      <c r="CA67" s="554">
        <v>6.1699999999999998E-2</v>
      </c>
      <c r="CB67" s="555">
        <v>277.18</v>
      </c>
      <c r="CC67" s="554">
        <v>5.6899999999999999E-2</v>
      </c>
      <c r="CD67" s="555">
        <v>257.58999999999997</v>
      </c>
      <c r="CE67" s="549"/>
      <c r="CF67" s="548" t="s">
        <v>748</v>
      </c>
      <c r="CG67" s="426">
        <v>9737.7999999999993</v>
      </c>
      <c r="CH67" s="426">
        <v>22.69</v>
      </c>
      <c r="CI67" s="426">
        <f t="shared" ref="CI67:CJ69" si="53">CG67*1.18</f>
        <v>11490.603999999999</v>
      </c>
      <c r="CJ67" s="426">
        <f t="shared" si="53"/>
        <v>26.7742</v>
      </c>
      <c r="CK67" s="426">
        <v>4250</v>
      </c>
      <c r="CL67" s="426">
        <v>26.77</v>
      </c>
      <c r="CM67" s="553"/>
      <c r="CN67" s="553"/>
      <c r="CO67" s="553"/>
      <c r="CP67" s="553"/>
      <c r="CQ67" s="554">
        <v>6.1699999999999998E-2</v>
      </c>
      <c r="CR67" s="555">
        <v>289</v>
      </c>
      <c r="CS67" s="554">
        <v>5.6899999999999999E-2</v>
      </c>
      <c r="CT67" s="555">
        <v>268.60000000000002</v>
      </c>
      <c r="CU67" s="549"/>
      <c r="CV67" s="556" t="s">
        <v>748</v>
      </c>
      <c r="CW67" s="426"/>
      <c r="CX67" s="426"/>
      <c r="CY67" s="426"/>
      <c r="CZ67" s="426"/>
      <c r="DA67" s="426"/>
      <c r="DB67" s="426"/>
      <c r="DC67" s="426"/>
      <c r="DD67" s="426"/>
      <c r="DE67" s="426"/>
      <c r="DF67" s="426"/>
      <c r="DG67" s="426"/>
      <c r="DH67" s="426"/>
      <c r="DI67" s="426"/>
      <c r="DJ67" s="426"/>
      <c r="DK67" s="426"/>
      <c r="DL67" s="426"/>
      <c r="DM67" s="426"/>
      <c r="DN67" s="426"/>
      <c r="DO67" s="426"/>
      <c r="DP67" s="426"/>
      <c r="DQ67" s="426"/>
      <c r="DR67" s="426"/>
      <c r="DS67" s="426"/>
      <c r="DT67" s="426"/>
      <c r="DU67" s="549"/>
      <c r="DV67" s="551"/>
      <c r="DW67" s="552"/>
      <c r="DX67" s="426"/>
      <c r="DY67" s="426"/>
      <c r="DZ67" s="426"/>
      <c r="EA67" s="426"/>
      <c r="EB67" s="426"/>
      <c r="EC67" s="426"/>
      <c r="ED67" s="553"/>
      <c r="EE67" s="553"/>
      <c r="EF67" s="553"/>
      <c r="EG67" s="553"/>
      <c r="EH67" s="555"/>
      <c r="EI67" s="555"/>
      <c r="EJ67" s="555"/>
      <c r="EK67" s="555"/>
      <c r="EL67" s="426"/>
      <c r="EM67" s="548"/>
      <c r="EN67" s="426"/>
      <c r="EO67" s="426"/>
      <c r="EP67" s="426"/>
      <c r="EQ67" s="426"/>
      <c r="ER67" s="426"/>
      <c r="ES67" s="426"/>
      <c r="ET67" s="553"/>
      <c r="EU67" s="553"/>
      <c r="EV67" s="557"/>
      <c r="EW67" s="553"/>
      <c r="EX67" s="555"/>
      <c r="EY67" s="555"/>
      <c r="EZ67" s="555"/>
      <c r="FA67" s="555"/>
      <c r="FB67" s="551"/>
      <c r="FC67" s="558"/>
      <c r="FD67" s="166"/>
      <c r="FE67" s="166"/>
      <c r="FF67" s="166"/>
      <c r="FG67" s="166"/>
      <c r="FH67" s="166"/>
      <c r="FI67" s="166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66"/>
      <c r="FU67" s="166"/>
      <c r="FV67" s="166"/>
      <c r="FW67" s="166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66"/>
      <c r="GI67" s="166"/>
      <c r="GJ67" s="166"/>
      <c r="GK67" s="166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66"/>
      <c r="GW67" s="166"/>
      <c r="GX67" s="166"/>
      <c r="GY67" s="166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66"/>
      <c r="HK67" s="166"/>
      <c r="HL67" s="166"/>
      <c r="HM67" s="166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66"/>
      <c r="HY67" s="166"/>
      <c r="HZ67" s="166"/>
      <c r="IA67" s="166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66"/>
      <c r="IM67" s="166"/>
      <c r="IN67" s="166"/>
      <c r="IO67" s="166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66"/>
      <c r="JA67" s="166"/>
      <c r="JB67" s="166"/>
      <c r="JC67" s="166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66"/>
      <c r="JO67" s="166"/>
      <c r="JP67" s="166"/>
      <c r="JQ67" s="166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66"/>
      <c r="KC67" s="166"/>
      <c r="KD67" s="166"/>
      <c r="KE67" s="166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66"/>
      <c r="KQ67" s="166"/>
      <c r="KR67" s="166"/>
      <c r="KS67" s="166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66"/>
      <c r="LE67" s="166"/>
      <c r="LF67" s="166"/>
      <c r="LG67" s="166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66"/>
      <c r="LS67" s="166"/>
      <c r="LT67" s="166"/>
      <c r="LU67" s="166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66"/>
      <c r="MG67" s="166"/>
      <c r="MH67" s="166"/>
      <c r="MI67" s="166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66"/>
      <c r="MU67" s="166"/>
      <c r="MV67" s="166"/>
      <c r="MW67" s="166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66"/>
      <c r="NI67" s="166"/>
      <c r="NJ67" s="166"/>
      <c r="NK67" s="166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66"/>
    </row>
    <row r="68" spans="1:386" s="167" customFormat="1">
      <c r="A68" s="545"/>
      <c r="B68" s="547" t="s">
        <v>750</v>
      </c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6"/>
      <c r="Y68" s="426"/>
      <c r="Z68" s="426"/>
      <c r="AA68" s="548"/>
      <c r="AB68" s="548"/>
      <c r="AC68" s="426"/>
      <c r="AD68" s="426"/>
      <c r="AE68" s="426"/>
      <c r="AF68" s="426"/>
      <c r="AG68" s="548"/>
      <c r="AH68" s="549"/>
      <c r="AI68" s="426"/>
      <c r="AJ68" s="426"/>
      <c r="AK68" s="426"/>
      <c r="AL68" s="426"/>
      <c r="AM68" s="548"/>
      <c r="AN68" s="426"/>
      <c r="AO68" s="426"/>
      <c r="AP68" s="426"/>
      <c r="AQ68" s="426"/>
      <c r="AR68" s="426"/>
      <c r="AS68" s="426"/>
      <c r="AT68" s="426"/>
      <c r="AU68" s="550"/>
      <c r="AV68" s="426"/>
      <c r="AW68" s="426"/>
      <c r="AX68" s="426"/>
      <c r="AY68" s="426"/>
      <c r="AZ68" s="426"/>
      <c r="BA68" s="426"/>
      <c r="BB68" s="426"/>
      <c r="BC68" s="426"/>
      <c r="BD68" s="426"/>
      <c r="BE68" s="426"/>
      <c r="BF68" s="426"/>
      <c r="BG68" s="426"/>
      <c r="BH68" s="426"/>
      <c r="BI68" s="426"/>
      <c r="BJ68" s="426"/>
      <c r="BK68" s="426"/>
      <c r="BL68" s="426"/>
      <c r="BM68" s="426"/>
      <c r="BN68" s="551"/>
      <c r="BO68" s="551"/>
      <c r="BP68" s="552"/>
      <c r="BQ68" s="426">
        <v>8043.64</v>
      </c>
      <c r="BR68" s="426">
        <v>20.99</v>
      </c>
      <c r="BS68" s="426">
        <f t="shared" si="52"/>
        <v>9491.4951999999994</v>
      </c>
      <c r="BT68" s="426">
        <f t="shared" si="52"/>
        <v>24.768199999999997</v>
      </c>
      <c r="BU68" s="426">
        <v>4080</v>
      </c>
      <c r="BV68" s="426">
        <v>24.77</v>
      </c>
      <c r="BW68" s="553"/>
      <c r="BX68" s="553"/>
      <c r="BY68" s="553"/>
      <c r="BZ68" s="553"/>
      <c r="CA68" s="554">
        <v>6.1699999999999998E-2</v>
      </c>
      <c r="CB68" s="555">
        <v>276.51</v>
      </c>
      <c r="CC68" s="554">
        <v>5.6899999999999999E-2</v>
      </c>
      <c r="CD68" s="555">
        <v>267.02999999999997</v>
      </c>
      <c r="CE68" s="549"/>
      <c r="CF68" s="548" t="s">
        <v>748</v>
      </c>
      <c r="CG68" s="426">
        <v>9737.7999999999993</v>
      </c>
      <c r="CH68" s="426">
        <v>21.36</v>
      </c>
      <c r="CI68" s="426">
        <f t="shared" si="53"/>
        <v>11490.603999999999</v>
      </c>
      <c r="CJ68" s="426">
        <f t="shared" si="53"/>
        <v>25.204799999999999</v>
      </c>
      <c r="CK68" s="426">
        <v>4250</v>
      </c>
      <c r="CL68" s="426">
        <v>25.2</v>
      </c>
      <c r="CM68" s="553"/>
      <c r="CN68" s="553"/>
      <c r="CO68" s="553"/>
      <c r="CP68" s="553"/>
      <c r="CQ68" s="554">
        <v>6.1699999999999998E-2</v>
      </c>
      <c r="CR68" s="555">
        <v>287.43</v>
      </c>
      <c r="CS68" s="554">
        <v>5.6899999999999999E-2</v>
      </c>
      <c r="CT68" s="555">
        <v>267.02999999999997</v>
      </c>
      <c r="CU68" s="549"/>
      <c r="CV68" s="556" t="s">
        <v>748</v>
      </c>
      <c r="CW68" s="426"/>
      <c r="CX68" s="426"/>
      <c r="CY68" s="426"/>
      <c r="CZ68" s="426"/>
      <c r="DA68" s="426"/>
      <c r="DB68" s="426"/>
      <c r="DC68" s="426"/>
      <c r="DD68" s="426"/>
      <c r="DE68" s="426"/>
      <c r="DF68" s="426"/>
      <c r="DG68" s="426"/>
      <c r="DH68" s="426"/>
      <c r="DI68" s="426"/>
      <c r="DJ68" s="426"/>
      <c r="DK68" s="426"/>
      <c r="DL68" s="426"/>
      <c r="DM68" s="426"/>
      <c r="DN68" s="426"/>
      <c r="DO68" s="426"/>
      <c r="DP68" s="426"/>
      <c r="DQ68" s="426"/>
      <c r="DR68" s="426"/>
      <c r="DS68" s="426"/>
      <c r="DT68" s="426"/>
      <c r="DU68" s="549"/>
      <c r="DV68" s="551"/>
      <c r="DW68" s="552"/>
      <c r="DX68" s="426"/>
      <c r="DY68" s="426"/>
      <c r="DZ68" s="426"/>
      <c r="EA68" s="426"/>
      <c r="EB68" s="426"/>
      <c r="EC68" s="426"/>
      <c r="ED68" s="553"/>
      <c r="EE68" s="553"/>
      <c r="EF68" s="553"/>
      <c r="EG68" s="553"/>
      <c r="EH68" s="555"/>
      <c r="EI68" s="555"/>
      <c r="EJ68" s="555"/>
      <c r="EK68" s="555"/>
      <c r="EL68" s="426"/>
      <c r="EM68" s="548"/>
      <c r="EN68" s="426"/>
      <c r="EO68" s="426"/>
      <c r="EP68" s="426"/>
      <c r="EQ68" s="426"/>
      <c r="ER68" s="426"/>
      <c r="ES68" s="426"/>
      <c r="ET68" s="553"/>
      <c r="EU68" s="553"/>
      <c r="EV68" s="557"/>
      <c r="EW68" s="553"/>
      <c r="EX68" s="555"/>
      <c r="EY68" s="555"/>
      <c r="EZ68" s="555"/>
      <c r="FA68" s="555"/>
      <c r="FB68" s="551"/>
      <c r="FC68" s="558"/>
      <c r="FD68" s="166"/>
      <c r="FE68" s="166"/>
      <c r="FF68" s="166"/>
      <c r="FG68" s="166"/>
      <c r="FH68" s="166"/>
      <c r="FI68" s="166"/>
      <c r="FJ68" s="166"/>
      <c r="FK68" s="166"/>
      <c r="FL68" s="166"/>
      <c r="FM68" s="166"/>
      <c r="FN68" s="166"/>
      <c r="FO68" s="166"/>
      <c r="FP68" s="166"/>
      <c r="FQ68" s="166"/>
      <c r="FR68" s="166"/>
      <c r="FS68" s="166"/>
      <c r="FT68" s="166"/>
      <c r="FU68" s="166"/>
      <c r="FV68" s="166"/>
      <c r="FW68" s="166"/>
      <c r="FX68" s="166"/>
      <c r="FY68" s="166"/>
      <c r="FZ68" s="166"/>
      <c r="GA68" s="166"/>
      <c r="GB68" s="166"/>
      <c r="GC68" s="166"/>
      <c r="GD68" s="166"/>
      <c r="GE68" s="166"/>
      <c r="GF68" s="166"/>
      <c r="GG68" s="166"/>
      <c r="GH68" s="166"/>
      <c r="GI68" s="166"/>
      <c r="GJ68" s="166"/>
      <c r="GK68" s="166"/>
      <c r="GL68" s="166"/>
      <c r="GM68" s="166"/>
      <c r="GN68" s="166"/>
      <c r="GO68" s="166"/>
      <c r="GP68" s="166"/>
      <c r="GQ68" s="166"/>
      <c r="GR68" s="166"/>
      <c r="GS68" s="166"/>
      <c r="GT68" s="166"/>
      <c r="GU68" s="166"/>
      <c r="GV68" s="166"/>
      <c r="GW68" s="166"/>
      <c r="GX68" s="166"/>
      <c r="GY68" s="166"/>
      <c r="GZ68" s="166"/>
      <c r="HA68" s="166"/>
      <c r="HB68" s="166"/>
      <c r="HC68" s="166"/>
      <c r="HD68" s="166"/>
      <c r="HE68" s="166"/>
      <c r="HF68" s="166"/>
      <c r="HG68" s="166"/>
      <c r="HH68" s="166"/>
      <c r="HI68" s="166"/>
      <c r="HJ68" s="166"/>
      <c r="HK68" s="166"/>
      <c r="HL68" s="166"/>
      <c r="HM68" s="166"/>
      <c r="HN68" s="166"/>
      <c r="HO68" s="166"/>
      <c r="HP68" s="166"/>
      <c r="HQ68" s="166"/>
      <c r="HR68" s="166"/>
      <c r="HS68" s="166"/>
      <c r="HT68" s="166"/>
      <c r="HU68" s="166"/>
      <c r="HV68" s="166"/>
      <c r="HW68" s="166"/>
      <c r="HX68" s="166"/>
      <c r="HY68" s="166"/>
      <c r="HZ68" s="166"/>
      <c r="IA68" s="166"/>
      <c r="IB68" s="166"/>
      <c r="IC68" s="166"/>
      <c r="ID68" s="166"/>
      <c r="IE68" s="166"/>
      <c r="IF68" s="166"/>
      <c r="IG68" s="166"/>
      <c r="IH68" s="166"/>
      <c r="II68" s="166"/>
      <c r="IJ68" s="166"/>
      <c r="IK68" s="166"/>
      <c r="IL68" s="166"/>
      <c r="IM68" s="166"/>
      <c r="IN68" s="166"/>
      <c r="IO68" s="166"/>
      <c r="IP68" s="166"/>
      <c r="IQ68" s="166"/>
      <c r="IR68" s="166"/>
      <c r="IS68" s="166"/>
      <c r="IT68" s="166"/>
      <c r="IU68" s="166"/>
      <c r="IV68" s="166"/>
      <c r="IW68" s="166"/>
      <c r="IX68" s="166"/>
      <c r="IY68" s="166"/>
      <c r="IZ68" s="166"/>
      <c r="JA68" s="166"/>
      <c r="JB68" s="166"/>
      <c r="JC68" s="166"/>
      <c r="JD68" s="166"/>
      <c r="JE68" s="166"/>
      <c r="JF68" s="166"/>
      <c r="JG68" s="166"/>
      <c r="JH68" s="166"/>
      <c r="JI68" s="166"/>
      <c r="JJ68" s="166"/>
      <c r="JK68" s="166"/>
      <c r="JL68" s="166"/>
      <c r="JM68" s="166"/>
      <c r="JN68" s="166"/>
      <c r="JO68" s="166"/>
      <c r="JP68" s="166"/>
      <c r="JQ68" s="166"/>
      <c r="JR68" s="166"/>
      <c r="JS68" s="166"/>
      <c r="JT68" s="166"/>
      <c r="JU68" s="166"/>
      <c r="JV68" s="166"/>
      <c r="JW68" s="166"/>
      <c r="JX68" s="166"/>
      <c r="JY68" s="166"/>
      <c r="JZ68" s="166"/>
      <c r="KA68" s="166"/>
      <c r="KB68" s="166"/>
      <c r="KC68" s="166"/>
      <c r="KD68" s="166"/>
      <c r="KE68" s="166"/>
      <c r="KF68" s="166"/>
      <c r="KG68" s="166"/>
      <c r="KH68" s="166"/>
      <c r="KI68" s="166"/>
      <c r="KJ68" s="166"/>
      <c r="KK68" s="166"/>
      <c r="KL68" s="166"/>
      <c r="KM68" s="166"/>
      <c r="KN68" s="166"/>
      <c r="KO68" s="166"/>
      <c r="KP68" s="166"/>
      <c r="KQ68" s="166"/>
      <c r="KR68" s="166"/>
      <c r="KS68" s="166"/>
      <c r="KT68" s="166"/>
      <c r="KU68" s="166"/>
      <c r="KV68" s="166"/>
      <c r="KW68" s="166"/>
      <c r="KX68" s="166"/>
      <c r="KY68" s="166"/>
      <c r="KZ68" s="166"/>
      <c r="LA68" s="166"/>
      <c r="LB68" s="166"/>
      <c r="LC68" s="166"/>
      <c r="LD68" s="166"/>
      <c r="LE68" s="166"/>
      <c r="LF68" s="166"/>
      <c r="LG68" s="166"/>
      <c r="LH68" s="166"/>
      <c r="LI68" s="166"/>
      <c r="LJ68" s="166"/>
      <c r="LK68" s="166"/>
      <c r="LL68" s="166"/>
      <c r="LM68" s="166"/>
      <c r="LN68" s="166"/>
      <c r="LO68" s="166"/>
      <c r="LP68" s="166"/>
      <c r="LQ68" s="166"/>
      <c r="LR68" s="166"/>
      <c r="LS68" s="166"/>
      <c r="LT68" s="166"/>
      <c r="LU68" s="166"/>
      <c r="LV68" s="166"/>
      <c r="LW68" s="166"/>
      <c r="LX68" s="166"/>
      <c r="LY68" s="166"/>
      <c r="LZ68" s="166"/>
      <c r="MA68" s="166"/>
      <c r="MB68" s="166"/>
      <c r="MC68" s="166"/>
      <c r="MD68" s="166"/>
      <c r="ME68" s="166"/>
      <c r="MF68" s="166"/>
      <c r="MG68" s="166"/>
      <c r="MH68" s="166"/>
      <c r="MI68" s="166"/>
      <c r="MJ68" s="166"/>
      <c r="MK68" s="166"/>
      <c r="ML68" s="166"/>
      <c r="MM68" s="166"/>
      <c r="MN68" s="166"/>
      <c r="MO68" s="166"/>
      <c r="MP68" s="166"/>
      <c r="MQ68" s="166"/>
      <c r="MR68" s="166"/>
      <c r="MS68" s="166"/>
      <c r="MT68" s="166"/>
      <c r="MU68" s="166"/>
      <c r="MV68" s="166"/>
      <c r="MW68" s="166"/>
      <c r="MX68" s="166"/>
      <c r="MY68" s="166"/>
      <c r="MZ68" s="166"/>
      <c r="NA68" s="166"/>
      <c r="NB68" s="166"/>
      <c r="NC68" s="166"/>
      <c r="ND68" s="166"/>
      <c r="NE68" s="166"/>
      <c r="NF68" s="166"/>
      <c r="NG68" s="166"/>
      <c r="NH68" s="166"/>
      <c r="NI68" s="166"/>
      <c r="NJ68" s="166"/>
      <c r="NK68" s="166"/>
      <c r="NL68" s="166"/>
      <c r="NM68" s="166"/>
      <c r="NN68" s="166"/>
      <c r="NO68" s="166"/>
      <c r="NP68" s="166"/>
      <c r="NQ68" s="166"/>
      <c r="NR68" s="166"/>
      <c r="NS68" s="166"/>
      <c r="NT68" s="166"/>
      <c r="NU68" s="166"/>
      <c r="NV68" s="166"/>
    </row>
    <row r="69" spans="1:386" s="2" customFormat="1">
      <c r="A69" s="173" t="s">
        <v>10</v>
      </c>
      <c r="B69" s="421" t="s">
        <v>103</v>
      </c>
      <c r="C69" s="49">
        <v>10733.23</v>
      </c>
      <c r="D69" s="49">
        <v>11698.05</v>
      </c>
      <c r="E69" s="49" t="s">
        <v>146</v>
      </c>
      <c r="F69" s="49" t="s">
        <v>146</v>
      </c>
      <c r="G69" s="49" t="s">
        <v>146</v>
      </c>
      <c r="H69" s="49" t="s">
        <v>146</v>
      </c>
      <c r="I69" s="49" t="s">
        <v>146</v>
      </c>
      <c r="J69" s="49" t="s">
        <v>146</v>
      </c>
      <c r="K69" s="49" t="s">
        <v>146</v>
      </c>
      <c r="L69" s="49" t="s">
        <v>146</v>
      </c>
      <c r="M69" s="49" t="s">
        <v>146</v>
      </c>
      <c r="N69" s="49" t="s">
        <v>146</v>
      </c>
      <c r="O69" s="49">
        <f>C69*1.18</f>
        <v>12665.211399999998</v>
      </c>
      <c r="P69" s="49">
        <f>D69*1.18</f>
        <v>13803.698999999999</v>
      </c>
      <c r="Q69" s="49" t="s">
        <v>146</v>
      </c>
      <c r="R69" s="49" t="s">
        <v>146</v>
      </c>
      <c r="S69" s="49" t="s">
        <v>146</v>
      </c>
      <c r="T69" s="49" t="s">
        <v>146</v>
      </c>
      <c r="U69" s="49" t="s">
        <v>146</v>
      </c>
      <c r="V69" s="49" t="s">
        <v>146</v>
      </c>
      <c r="W69" s="49" t="s">
        <v>146</v>
      </c>
      <c r="X69" s="49" t="s">
        <v>146</v>
      </c>
      <c r="Y69" s="49" t="s">
        <v>146</v>
      </c>
      <c r="Z69" s="49" t="s">
        <v>146</v>
      </c>
      <c r="AA69" s="190"/>
      <c r="AB69" s="125" t="s">
        <v>666</v>
      </c>
      <c r="AC69" s="49">
        <v>4500</v>
      </c>
      <c r="AD69" s="49">
        <v>4500</v>
      </c>
      <c r="AE69" s="49">
        <v>4500</v>
      </c>
      <c r="AF69" s="49">
        <v>4500</v>
      </c>
      <c r="AG69" s="125"/>
      <c r="AH69" s="125" t="str">
        <f>AB69</f>
        <v>16.11.2017 № 631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35"/>
      <c r="AV69" s="49">
        <v>21.56</v>
      </c>
      <c r="AW69" s="49">
        <v>22.69</v>
      </c>
      <c r="AX69" s="49"/>
      <c r="AY69" s="49"/>
      <c r="AZ69" s="49"/>
      <c r="BA69" s="49"/>
      <c r="BB69" s="49">
        <f>AV69*1.18</f>
        <v>25.440799999999996</v>
      </c>
      <c r="BC69" s="49">
        <f>AW69*1.18</f>
        <v>26.7742</v>
      </c>
      <c r="BD69" s="49"/>
      <c r="BE69" s="49"/>
      <c r="BF69" s="49"/>
      <c r="BG69" s="49"/>
      <c r="BH69" s="49">
        <f>BB69</f>
        <v>25.440799999999996</v>
      </c>
      <c r="BI69" s="49">
        <f>BC69</f>
        <v>26.7742</v>
      </c>
      <c r="BJ69" s="49"/>
      <c r="BK69" s="49"/>
      <c r="BL69" s="49"/>
      <c r="BM69" s="49"/>
      <c r="BN69" s="176"/>
      <c r="BO69" s="176" t="s">
        <v>667</v>
      </c>
      <c r="BP69" s="175"/>
      <c r="BQ69" s="49">
        <v>10733.23</v>
      </c>
      <c r="BR69" s="49">
        <v>21.56</v>
      </c>
      <c r="BS69" s="49">
        <f t="shared" si="52"/>
        <v>12665.211399999998</v>
      </c>
      <c r="BT69" s="49">
        <f t="shared" si="52"/>
        <v>25.440799999999996</v>
      </c>
      <c r="BU69" s="49">
        <v>4400</v>
      </c>
      <c r="BV69" s="49">
        <v>25.44</v>
      </c>
      <c r="BW69" s="138"/>
      <c r="BX69" s="138"/>
      <c r="BY69" s="138"/>
      <c r="BZ69" s="138"/>
      <c r="CA69" s="119"/>
      <c r="CB69" s="128"/>
      <c r="CC69" s="288">
        <v>5.5599999999999997E-2</v>
      </c>
      <c r="CD69" s="139">
        <v>270.08</v>
      </c>
      <c r="CE69" s="176"/>
      <c r="CF69" s="289" t="s">
        <v>667</v>
      </c>
      <c r="CG69" s="49">
        <v>11698.05</v>
      </c>
      <c r="CH69" s="49">
        <v>22.69</v>
      </c>
      <c r="CI69" s="49">
        <f t="shared" si="53"/>
        <v>13803.698999999999</v>
      </c>
      <c r="CJ69" s="49">
        <f t="shared" si="53"/>
        <v>26.7742</v>
      </c>
      <c r="CK69" s="49">
        <v>4250</v>
      </c>
      <c r="CL69" s="49">
        <f>CJ69</f>
        <v>26.7742</v>
      </c>
      <c r="CM69" s="138"/>
      <c r="CN69" s="138"/>
      <c r="CO69" s="138"/>
      <c r="CP69" s="138"/>
      <c r="CQ69" s="288"/>
      <c r="CR69" s="139"/>
      <c r="CS69" s="288">
        <v>5.5599999999999997E-2</v>
      </c>
      <c r="CT69" s="139">
        <v>236.07</v>
      </c>
      <c r="CU69" s="176"/>
      <c r="CV69" s="289" t="s">
        <v>667</v>
      </c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176"/>
      <c r="DV69" s="190"/>
      <c r="DW69" s="175"/>
      <c r="DX69" s="49"/>
      <c r="DY69" s="49"/>
      <c r="DZ69" s="49"/>
      <c r="EA69" s="49"/>
      <c r="EB69" s="49"/>
      <c r="EC69" s="49"/>
      <c r="ED69" s="138"/>
      <c r="EE69" s="138"/>
      <c r="EF69" s="138"/>
      <c r="EG69" s="138"/>
      <c r="EH69" s="139"/>
      <c r="EI69" s="139"/>
      <c r="EJ69" s="139"/>
      <c r="EK69" s="139"/>
      <c r="EL69" s="49"/>
      <c r="EM69" s="134"/>
      <c r="EN69" s="49"/>
      <c r="EO69" s="49"/>
      <c r="EP69" s="49"/>
      <c r="EQ69" s="49"/>
      <c r="ER69" s="49"/>
      <c r="ES69" s="49"/>
      <c r="ET69" s="138"/>
      <c r="EU69" s="138"/>
      <c r="EV69" s="138"/>
      <c r="EW69" s="138"/>
      <c r="EX69" s="139"/>
      <c r="EY69" s="139"/>
      <c r="EZ69" s="139"/>
      <c r="FA69" s="139"/>
      <c r="FB69" s="176"/>
      <c r="FC69" s="31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</row>
    <row r="70" spans="1:386" s="420" customFormat="1">
      <c r="A70" s="406"/>
      <c r="B70" s="407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34"/>
      <c r="AB70" s="410"/>
      <c r="AC70" s="408">
        <v>4400</v>
      </c>
      <c r="AD70" s="408">
        <v>4250</v>
      </c>
      <c r="AE70" s="408">
        <f>AC70</f>
        <v>4400</v>
      </c>
      <c r="AF70" s="408">
        <f>AD70</f>
        <v>4250</v>
      </c>
      <c r="AG70" s="410"/>
      <c r="AH70" s="410" t="s">
        <v>668</v>
      </c>
      <c r="AI70" s="410"/>
      <c r="AJ70" s="410"/>
      <c r="AK70" s="410"/>
      <c r="AL70" s="410"/>
      <c r="AM70" s="410"/>
      <c r="AN70" s="410"/>
      <c r="AO70" s="410"/>
      <c r="AP70" s="410"/>
      <c r="AQ70" s="410"/>
      <c r="AR70" s="410"/>
      <c r="AS70" s="410"/>
      <c r="AT70" s="410"/>
      <c r="AU70" s="411"/>
      <c r="AV70" s="408"/>
      <c r="AW70" s="408"/>
      <c r="AX70" s="408"/>
      <c r="AY70" s="408"/>
      <c r="AZ70" s="408"/>
      <c r="BA70" s="408"/>
      <c r="BB70" s="408"/>
      <c r="BC70" s="408"/>
      <c r="BD70" s="408"/>
      <c r="BE70" s="408"/>
      <c r="BF70" s="408"/>
      <c r="BG70" s="408"/>
      <c r="BH70" s="408"/>
      <c r="BI70" s="408"/>
      <c r="BJ70" s="408"/>
      <c r="BK70" s="408"/>
      <c r="BL70" s="408"/>
      <c r="BM70" s="408"/>
      <c r="BN70" s="412"/>
      <c r="BO70" s="412"/>
      <c r="BP70" s="413"/>
      <c r="BQ70" s="408"/>
      <c r="BR70" s="408"/>
      <c r="BS70" s="408"/>
      <c r="BT70" s="408"/>
      <c r="BU70" s="408"/>
      <c r="BV70" s="408"/>
      <c r="BW70" s="414"/>
      <c r="BX70" s="414"/>
      <c r="BY70" s="414"/>
      <c r="BZ70" s="414"/>
      <c r="CA70" s="415"/>
      <c r="CB70" s="416"/>
      <c r="CC70" s="415"/>
      <c r="CD70" s="416"/>
      <c r="CE70" s="412"/>
      <c r="CF70" s="435"/>
      <c r="CG70" s="408"/>
      <c r="CH70" s="408"/>
      <c r="CI70" s="408"/>
      <c r="CJ70" s="408"/>
      <c r="CK70" s="408"/>
      <c r="CL70" s="408"/>
      <c r="CM70" s="414"/>
      <c r="CN70" s="414"/>
      <c r="CO70" s="414"/>
      <c r="CP70" s="414"/>
      <c r="CQ70" s="415"/>
      <c r="CR70" s="416"/>
      <c r="CS70" s="415"/>
      <c r="CT70" s="416"/>
      <c r="CU70" s="412"/>
      <c r="CV70" s="435"/>
      <c r="CW70" s="408"/>
      <c r="CX70" s="408"/>
      <c r="CY70" s="408"/>
      <c r="CZ70" s="408"/>
      <c r="DA70" s="408"/>
      <c r="DB70" s="408"/>
      <c r="DC70" s="408"/>
      <c r="DD70" s="408"/>
      <c r="DE70" s="408"/>
      <c r="DF70" s="408"/>
      <c r="DG70" s="408"/>
      <c r="DH70" s="408"/>
      <c r="DI70" s="408"/>
      <c r="DJ70" s="408"/>
      <c r="DK70" s="408"/>
      <c r="DL70" s="408"/>
      <c r="DM70" s="408"/>
      <c r="DN70" s="408"/>
      <c r="DO70" s="408"/>
      <c r="DP70" s="408"/>
      <c r="DQ70" s="408"/>
      <c r="DR70" s="408"/>
      <c r="DS70" s="408"/>
      <c r="DT70" s="408"/>
      <c r="DU70" s="412"/>
      <c r="DV70" s="434"/>
      <c r="DW70" s="413"/>
      <c r="DX70" s="408"/>
      <c r="DY70" s="408"/>
      <c r="DZ70" s="408"/>
      <c r="EA70" s="408"/>
      <c r="EB70" s="408"/>
      <c r="EC70" s="408"/>
      <c r="ED70" s="414"/>
      <c r="EE70" s="414"/>
      <c r="EF70" s="414"/>
      <c r="EG70" s="414"/>
      <c r="EH70" s="416"/>
      <c r="EI70" s="416"/>
      <c r="EJ70" s="416"/>
      <c r="EK70" s="416"/>
      <c r="EL70" s="408"/>
      <c r="EM70" s="409"/>
      <c r="EN70" s="408"/>
      <c r="EO70" s="408"/>
      <c r="EP70" s="408"/>
      <c r="EQ70" s="408"/>
      <c r="ER70" s="408"/>
      <c r="ES70" s="408"/>
      <c r="ET70" s="414"/>
      <c r="EU70" s="414"/>
      <c r="EV70" s="414"/>
      <c r="EW70" s="414"/>
      <c r="EX70" s="416"/>
      <c r="EY70" s="416"/>
      <c r="EZ70" s="416"/>
      <c r="FA70" s="416"/>
      <c r="FB70" s="412"/>
      <c r="FC70" s="418"/>
      <c r="FD70" s="419"/>
      <c r="FE70" s="419"/>
      <c r="FF70" s="419"/>
      <c r="FG70" s="419"/>
      <c r="FH70" s="419"/>
      <c r="FI70" s="419"/>
      <c r="FJ70" s="419"/>
      <c r="FK70" s="419"/>
      <c r="FL70" s="419"/>
      <c r="FM70" s="419"/>
      <c r="FN70" s="419"/>
      <c r="FO70" s="419"/>
      <c r="FP70" s="419"/>
      <c r="FQ70" s="419"/>
      <c r="FR70" s="419"/>
      <c r="FS70" s="419"/>
      <c r="FT70" s="419"/>
      <c r="FU70" s="419"/>
      <c r="FV70" s="419"/>
      <c r="FW70" s="419"/>
      <c r="FX70" s="419"/>
      <c r="FY70" s="419"/>
      <c r="FZ70" s="419"/>
      <c r="GA70" s="419"/>
      <c r="GB70" s="419"/>
      <c r="GC70" s="419"/>
      <c r="GD70" s="419"/>
      <c r="GE70" s="419"/>
      <c r="GF70" s="419"/>
      <c r="GG70" s="419"/>
      <c r="GH70" s="419"/>
      <c r="GI70" s="419"/>
      <c r="GJ70" s="419"/>
      <c r="GK70" s="419"/>
      <c r="GL70" s="419"/>
      <c r="GM70" s="419"/>
      <c r="GN70" s="419"/>
      <c r="GO70" s="419"/>
      <c r="GP70" s="419"/>
      <c r="GQ70" s="419"/>
      <c r="GR70" s="419"/>
      <c r="GS70" s="419"/>
      <c r="GT70" s="419"/>
      <c r="GU70" s="419"/>
      <c r="GV70" s="419"/>
      <c r="GW70" s="419"/>
      <c r="GX70" s="419"/>
      <c r="GY70" s="419"/>
      <c r="GZ70" s="419"/>
      <c r="HA70" s="419"/>
      <c r="HB70" s="419"/>
      <c r="HC70" s="419"/>
      <c r="HD70" s="419"/>
      <c r="HE70" s="419"/>
      <c r="HF70" s="419"/>
      <c r="HG70" s="419"/>
      <c r="HH70" s="419"/>
      <c r="HI70" s="419"/>
      <c r="HJ70" s="419"/>
      <c r="HK70" s="419"/>
      <c r="HL70" s="419"/>
      <c r="HM70" s="419"/>
      <c r="HN70" s="419"/>
      <c r="HO70" s="419"/>
      <c r="HP70" s="419"/>
      <c r="HQ70" s="419"/>
      <c r="HR70" s="419"/>
      <c r="HS70" s="419"/>
      <c r="HT70" s="419"/>
      <c r="HU70" s="419"/>
      <c r="HV70" s="419"/>
      <c r="HW70" s="419"/>
      <c r="HX70" s="419"/>
      <c r="HY70" s="419"/>
      <c r="HZ70" s="419"/>
      <c r="IA70" s="419"/>
      <c r="IB70" s="419"/>
      <c r="IC70" s="419"/>
      <c r="ID70" s="419"/>
      <c r="IE70" s="419"/>
      <c r="IF70" s="419"/>
      <c r="IG70" s="419"/>
      <c r="IH70" s="419"/>
      <c r="II70" s="419"/>
      <c r="IJ70" s="419"/>
      <c r="IK70" s="419"/>
      <c r="IL70" s="419"/>
      <c r="IM70" s="419"/>
      <c r="IN70" s="419"/>
      <c r="IO70" s="419"/>
      <c r="IP70" s="419"/>
      <c r="IQ70" s="419"/>
      <c r="IR70" s="419"/>
      <c r="IS70" s="419"/>
      <c r="IT70" s="419"/>
      <c r="IU70" s="419"/>
      <c r="IV70" s="419"/>
      <c r="IW70" s="419"/>
      <c r="IX70" s="419"/>
      <c r="IY70" s="419"/>
      <c r="IZ70" s="419"/>
      <c r="JA70" s="419"/>
      <c r="JB70" s="419"/>
      <c r="JC70" s="419"/>
      <c r="JD70" s="419"/>
      <c r="JE70" s="419"/>
      <c r="JF70" s="419"/>
      <c r="JG70" s="419"/>
      <c r="JH70" s="419"/>
      <c r="JI70" s="419"/>
      <c r="JJ70" s="419"/>
      <c r="JK70" s="419"/>
      <c r="JL70" s="419"/>
      <c r="JM70" s="419"/>
      <c r="JN70" s="419"/>
      <c r="JO70" s="419"/>
      <c r="JP70" s="419"/>
      <c r="JQ70" s="419"/>
      <c r="JR70" s="419"/>
      <c r="JS70" s="419"/>
      <c r="JT70" s="419"/>
      <c r="JU70" s="419"/>
      <c r="JV70" s="419"/>
      <c r="JW70" s="419"/>
      <c r="JX70" s="419"/>
      <c r="JY70" s="419"/>
      <c r="JZ70" s="419"/>
      <c r="KA70" s="419"/>
      <c r="KB70" s="419"/>
      <c r="KC70" s="419"/>
      <c r="KD70" s="419"/>
      <c r="KE70" s="419"/>
      <c r="KF70" s="419"/>
      <c r="KG70" s="419"/>
      <c r="KH70" s="419"/>
      <c r="KI70" s="419"/>
      <c r="KJ70" s="419"/>
      <c r="KK70" s="419"/>
      <c r="KL70" s="419"/>
      <c r="KM70" s="419"/>
      <c r="KN70" s="419"/>
      <c r="KO70" s="419"/>
      <c r="KP70" s="419"/>
      <c r="KQ70" s="419"/>
      <c r="KR70" s="419"/>
      <c r="KS70" s="419"/>
      <c r="KT70" s="419"/>
      <c r="KU70" s="419"/>
      <c r="KV70" s="419"/>
      <c r="KW70" s="419"/>
      <c r="KX70" s="419"/>
      <c r="KY70" s="419"/>
      <c r="KZ70" s="419"/>
      <c r="LA70" s="419"/>
      <c r="LB70" s="419"/>
      <c r="LC70" s="419"/>
      <c r="LD70" s="419"/>
      <c r="LE70" s="419"/>
      <c r="LF70" s="419"/>
      <c r="LG70" s="419"/>
      <c r="LH70" s="419"/>
      <c r="LI70" s="419"/>
      <c r="LJ70" s="419"/>
      <c r="LK70" s="419"/>
      <c r="LL70" s="419"/>
      <c r="LM70" s="419"/>
      <c r="LN70" s="419"/>
      <c r="LO70" s="419"/>
      <c r="LP70" s="419"/>
      <c r="LQ70" s="419"/>
      <c r="LR70" s="419"/>
      <c r="LS70" s="419"/>
      <c r="LT70" s="419"/>
      <c r="LU70" s="419"/>
      <c r="LV70" s="419"/>
      <c r="LW70" s="419"/>
      <c r="LX70" s="419"/>
      <c r="LY70" s="419"/>
      <c r="LZ70" s="419"/>
      <c r="MA70" s="419"/>
      <c r="MB70" s="419"/>
      <c r="MC70" s="419"/>
      <c r="MD70" s="419"/>
      <c r="ME70" s="419"/>
      <c r="MF70" s="419"/>
      <c r="MG70" s="419"/>
      <c r="MH70" s="419"/>
      <c r="MI70" s="419"/>
      <c r="MJ70" s="419"/>
      <c r="MK70" s="419"/>
      <c r="ML70" s="419"/>
      <c r="MM70" s="419"/>
      <c r="MN70" s="419"/>
      <c r="MO70" s="419"/>
      <c r="MP70" s="419"/>
      <c r="MQ70" s="419"/>
      <c r="MR70" s="419"/>
      <c r="MS70" s="419"/>
      <c r="MT70" s="419"/>
      <c r="MU70" s="419"/>
      <c r="MV70" s="419"/>
      <c r="MW70" s="419"/>
      <c r="MX70" s="419"/>
      <c r="MY70" s="419"/>
      <c r="MZ70" s="419"/>
      <c r="NA70" s="419"/>
      <c r="NB70" s="419"/>
      <c r="NC70" s="419"/>
      <c r="ND70" s="419"/>
      <c r="NE70" s="419"/>
      <c r="NF70" s="419"/>
      <c r="NG70" s="419"/>
      <c r="NH70" s="419"/>
      <c r="NI70" s="419"/>
      <c r="NJ70" s="419"/>
      <c r="NK70" s="419"/>
      <c r="NL70" s="419"/>
      <c r="NM70" s="419"/>
      <c r="NN70" s="419"/>
      <c r="NO70" s="419"/>
      <c r="NP70" s="419"/>
      <c r="NQ70" s="419"/>
      <c r="NR70" s="419"/>
      <c r="NS70" s="419"/>
      <c r="NT70" s="419"/>
      <c r="NU70" s="419"/>
      <c r="NV70" s="419"/>
    </row>
    <row r="71" spans="1:386" s="100" customFormat="1" ht="26.25">
      <c r="A71" s="436" t="s">
        <v>19</v>
      </c>
      <c r="B71" s="437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438"/>
      <c r="BP71" s="390"/>
      <c r="BQ71" s="390"/>
      <c r="BR71" s="390"/>
      <c r="BS71" s="390"/>
      <c r="BT71" s="390"/>
      <c r="BU71" s="390"/>
      <c r="BV71" s="390"/>
      <c r="BW71" s="390"/>
      <c r="BX71" s="390"/>
      <c r="BY71" s="390"/>
      <c r="BZ71" s="390"/>
      <c r="CA71" s="390"/>
      <c r="CB71" s="390"/>
      <c r="CC71" s="390"/>
      <c r="CD71" s="390"/>
      <c r="CE71" s="390"/>
      <c r="CF71" s="390"/>
      <c r="CG71" s="390"/>
      <c r="CH71" s="390"/>
      <c r="CI71" s="390"/>
      <c r="CJ71" s="390"/>
      <c r="CK71" s="390"/>
      <c r="CL71" s="390"/>
      <c r="CM71" s="390"/>
      <c r="CN71" s="390"/>
      <c r="CO71" s="390"/>
      <c r="CP71" s="390"/>
      <c r="CQ71" s="390"/>
      <c r="CR71" s="390"/>
      <c r="CS71" s="390"/>
      <c r="CT71" s="390"/>
      <c r="CU71" s="390"/>
      <c r="CV71" s="390"/>
      <c r="CW71" s="390"/>
      <c r="CX71" s="390"/>
      <c r="CY71" s="390"/>
      <c r="CZ71" s="390"/>
      <c r="DA71" s="390"/>
      <c r="DB71" s="390"/>
      <c r="DC71" s="390"/>
      <c r="DD71" s="390"/>
      <c r="DE71" s="390"/>
      <c r="DF71" s="390"/>
      <c r="DG71" s="390"/>
      <c r="DH71" s="390"/>
      <c r="DI71" s="390"/>
      <c r="DJ71" s="390"/>
      <c r="DK71" s="390"/>
      <c r="DL71" s="390"/>
      <c r="DM71" s="390"/>
      <c r="DN71" s="390"/>
      <c r="DO71" s="390"/>
      <c r="DP71" s="390"/>
      <c r="DQ71" s="390"/>
      <c r="DR71" s="390"/>
      <c r="DS71" s="390"/>
      <c r="DT71" s="390"/>
      <c r="DU71" s="390"/>
      <c r="DV71" s="390"/>
      <c r="DW71" s="390"/>
      <c r="DX71" s="390"/>
      <c r="DY71" s="390"/>
      <c r="DZ71" s="390"/>
      <c r="EA71" s="390"/>
      <c r="EB71" s="390"/>
      <c r="EC71" s="390"/>
      <c r="ED71" s="390"/>
      <c r="EE71" s="390"/>
      <c r="EF71" s="390"/>
      <c r="EG71" s="390"/>
      <c r="EH71" s="390"/>
      <c r="EI71" s="390"/>
      <c r="EJ71" s="390"/>
      <c r="EK71" s="390"/>
      <c r="EL71" s="390"/>
      <c r="EM71" s="390"/>
      <c r="EN71" s="390"/>
      <c r="EO71" s="390"/>
      <c r="EP71" s="390"/>
      <c r="EQ71" s="390"/>
      <c r="ER71" s="390"/>
      <c r="ES71" s="390"/>
      <c r="ET71" s="390"/>
      <c r="EU71" s="390"/>
      <c r="EV71" s="390"/>
      <c r="EW71" s="394"/>
      <c r="EX71" s="394"/>
      <c r="EY71" s="394"/>
      <c r="EZ71" s="394"/>
      <c r="FA71" s="394"/>
      <c r="FB71" s="394"/>
      <c r="FC71" s="394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  <c r="IV71" s="99"/>
      <c r="IW71" s="99"/>
      <c r="IX71" s="99"/>
      <c r="IY71" s="99"/>
      <c r="IZ71" s="99"/>
      <c r="JA71" s="99"/>
      <c r="JB71" s="99"/>
      <c r="JC71" s="99"/>
      <c r="JD71" s="99"/>
      <c r="JE71" s="99"/>
      <c r="JF71" s="99"/>
      <c r="JG71" s="99"/>
      <c r="JH71" s="99"/>
      <c r="JI71" s="99"/>
      <c r="JJ71" s="99"/>
      <c r="JK71" s="99"/>
      <c r="JL71" s="99"/>
      <c r="JM71" s="99"/>
      <c r="JN71" s="99"/>
      <c r="JO71" s="99"/>
      <c r="JP71" s="99"/>
      <c r="JQ71" s="99"/>
      <c r="JR71" s="99"/>
      <c r="JS71" s="99"/>
      <c r="JT71" s="99"/>
      <c r="JU71" s="99"/>
      <c r="JV71" s="99"/>
      <c r="JW71" s="99"/>
      <c r="JX71" s="99"/>
      <c r="JY71" s="99"/>
      <c r="JZ71" s="99"/>
      <c r="KA71" s="99"/>
      <c r="KB71" s="99"/>
      <c r="KC71" s="99"/>
      <c r="KD71" s="99"/>
      <c r="KE71" s="99"/>
      <c r="KF71" s="99"/>
      <c r="KG71" s="99"/>
      <c r="KH71" s="99"/>
      <c r="KI71" s="99"/>
      <c r="KJ71" s="99"/>
      <c r="KK71" s="99"/>
      <c r="KL71" s="99"/>
      <c r="KM71" s="99"/>
      <c r="KN71" s="99"/>
      <c r="KO71" s="99"/>
      <c r="KP71" s="99"/>
      <c r="KQ71" s="99"/>
      <c r="KR71" s="99"/>
      <c r="KS71" s="99"/>
      <c r="KT71" s="99"/>
      <c r="KU71" s="99"/>
      <c r="KV71" s="99"/>
      <c r="KW71" s="99"/>
      <c r="KX71" s="99"/>
      <c r="KY71" s="99"/>
      <c r="KZ71" s="99"/>
      <c r="LA71" s="99"/>
      <c r="LB71" s="99"/>
      <c r="LC71" s="99"/>
      <c r="LD71" s="99"/>
      <c r="LE71" s="99"/>
      <c r="LF71" s="99"/>
      <c r="LG71" s="99"/>
      <c r="LH71" s="99"/>
      <c r="LI71" s="99"/>
      <c r="LJ71" s="99"/>
      <c r="LK71" s="99"/>
      <c r="LL71" s="99"/>
      <c r="LM71" s="99"/>
      <c r="LN71" s="99"/>
      <c r="LO71" s="99"/>
      <c r="LP71" s="99"/>
      <c r="LQ71" s="99"/>
      <c r="LR71" s="99"/>
      <c r="LS71" s="99"/>
      <c r="LT71" s="99"/>
      <c r="LU71" s="99"/>
      <c r="LV71" s="99"/>
      <c r="LW71" s="99"/>
      <c r="LX71" s="99"/>
      <c r="LY71" s="99"/>
      <c r="LZ71" s="99"/>
      <c r="MA71" s="99"/>
      <c r="MB71" s="99"/>
      <c r="MC71" s="99"/>
      <c r="MD71" s="99"/>
      <c r="ME71" s="99"/>
      <c r="MF71" s="99"/>
      <c r="MG71" s="99"/>
      <c r="MH71" s="99"/>
      <c r="MI71" s="99"/>
      <c r="MJ71" s="99"/>
      <c r="MK71" s="99"/>
      <c r="ML71" s="99"/>
      <c r="MM71" s="99"/>
      <c r="MN71" s="99"/>
      <c r="MO71" s="99"/>
      <c r="MP71" s="99"/>
      <c r="MQ71" s="99"/>
      <c r="MR71" s="99"/>
      <c r="MS71" s="99"/>
      <c r="MT71" s="99"/>
      <c r="MU71" s="99"/>
      <c r="MV71" s="99"/>
      <c r="MW71" s="99"/>
      <c r="MX71" s="99"/>
      <c r="MY71" s="99"/>
      <c r="MZ71" s="99"/>
      <c r="NA71" s="99"/>
      <c r="NB71" s="99"/>
      <c r="NC71" s="99"/>
      <c r="ND71" s="99"/>
      <c r="NE71" s="99"/>
      <c r="NF71" s="99"/>
      <c r="NG71" s="99"/>
      <c r="NH71" s="99"/>
      <c r="NI71" s="99"/>
      <c r="NJ71" s="99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</row>
    <row r="72" spans="1:386" ht="18.75">
      <c r="A72" s="201" t="s">
        <v>56</v>
      </c>
      <c r="B72" s="421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202"/>
      <c r="AB72" s="202"/>
      <c r="AC72" s="192"/>
      <c r="AD72" s="192"/>
      <c r="AE72" s="192"/>
      <c r="AF72" s="192"/>
      <c r="AG72" s="198"/>
      <c r="AH72" s="198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20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49"/>
      <c r="BJ72" s="49"/>
      <c r="BK72" s="49"/>
      <c r="BL72" s="49"/>
      <c r="BM72" s="49"/>
      <c r="BN72" s="176"/>
      <c r="BO72" s="176"/>
      <c r="BP72" s="175"/>
      <c r="BQ72" s="49"/>
      <c r="BR72" s="49"/>
      <c r="BS72" s="49"/>
      <c r="BT72" s="49"/>
      <c r="BU72" s="49"/>
      <c r="BV72" s="49"/>
      <c r="BW72" s="138"/>
      <c r="BX72" s="138"/>
      <c r="BY72" s="138"/>
      <c r="BZ72" s="138"/>
      <c r="CA72" s="139"/>
      <c r="CB72" s="139"/>
      <c r="CC72" s="139"/>
      <c r="CD72" s="139"/>
      <c r="CE72" s="49"/>
      <c r="CF72" s="125"/>
      <c r="CG72" s="49"/>
      <c r="CH72" s="49"/>
      <c r="CI72" s="49"/>
      <c r="CJ72" s="49"/>
      <c r="CK72" s="49"/>
      <c r="CL72" s="49"/>
      <c r="CM72" s="138"/>
      <c r="CN72" s="138"/>
      <c r="CO72" s="138"/>
      <c r="CP72" s="138"/>
      <c r="CQ72" s="139"/>
      <c r="CR72" s="139"/>
      <c r="CS72" s="139"/>
      <c r="CT72" s="139"/>
      <c r="CU72" s="49"/>
      <c r="CV72" s="134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176"/>
      <c r="DV72" s="190"/>
      <c r="DW72" s="175"/>
      <c r="DX72" s="190"/>
      <c r="DY72" s="190"/>
      <c r="DZ72" s="190"/>
      <c r="EA72" s="190"/>
      <c r="EB72" s="190"/>
      <c r="EC72" s="190"/>
      <c r="ED72" s="204"/>
      <c r="EE72" s="204"/>
      <c r="EF72" s="204"/>
      <c r="EG72" s="204"/>
      <c r="EH72" s="205"/>
      <c r="EI72" s="205"/>
      <c r="EJ72" s="205"/>
      <c r="EK72" s="205"/>
      <c r="EL72" s="190"/>
      <c r="EM72" s="313"/>
      <c r="EN72" s="190"/>
      <c r="EO72" s="190"/>
      <c r="EP72" s="190"/>
      <c r="EQ72" s="190"/>
      <c r="ER72" s="190"/>
      <c r="ES72" s="190"/>
      <c r="ET72" s="204"/>
      <c r="EU72" s="204"/>
      <c r="EV72" s="353"/>
      <c r="EW72" s="204"/>
      <c r="EX72" s="205"/>
      <c r="EY72" s="205"/>
      <c r="EZ72" s="205"/>
      <c r="FA72" s="205"/>
      <c r="FB72" s="198"/>
      <c r="FC72" s="316"/>
    </row>
    <row r="73" spans="1:386" s="178" customFormat="1">
      <c r="A73" s="173" t="s">
        <v>9</v>
      </c>
      <c r="B73" s="421" t="s">
        <v>165</v>
      </c>
      <c r="C73" s="49">
        <v>6364.27</v>
      </c>
      <c r="D73" s="49">
        <v>6685.5</v>
      </c>
      <c r="E73" s="373">
        <v>6594.48</v>
      </c>
      <c r="F73" s="373">
        <v>6760.19</v>
      </c>
      <c r="G73" s="373">
        <f>F73</f>
        <v>6760.19</v>
      </c>
      <c r="H73" s="373">
        <v>6950.53</v>
      </c>
      <c r="I73" s="373">
        <f>H73</f>
        <v>6950.53</v>
      </c>
      <c r="J73" s="373">
        <v>7114.92</v>
      </c>
      <c r="K73" s="373">
        <f>J73</f>
        <v>7114.92</v>
      </c>
      <c r="L73" s="373">
        <v>7332.69</v>
      </c>
      <c r="M73" s="373" t="s">
        <v>146</v>
      </c>
      <c r="N73" s="373" t="s">
        <v>146</v>
      </c>
      <c r="O73" s="49">
        <f>C73*1.18</f>
        <v>7509.8386</v>
      </c>
      <c r="P73" s="49">
        <f t="shared" ref="P73:X73" si="54">D73*1.18</f>
        <v>7888.8899999999994</v>
      </c>
      <c r="Q73" s="49">
        <f t="shared" si="54"/>
        <v>7781.4863999999989</v>
      </c>
      <c r="R73" s="49">
        <f t="shared" si="54"/>
        <v>7977.0241999999989</v>
      </c>
      <c r="S73" s="49">
        <f t="shared" si="54"/>
        <v>7977.0241999999989</v>
      </c>
      <c r="T73" s="49">
        <f t="shared" si="54"/>
        <v>8201.625399999999</v>
      </c>
      <c r="U73" s="49">
        <f t="shared" si="54"/>
        <v>8201.625399999999</v>
      </c>
      <c r="V73" s="49">
        <f t="shared" si="54"/>
        <v>8395.605599999999</v>
      </c>
      <c r="W73" s="49">
        <f t="shared" si="54"/>
        <v>8395.605599999999</v>
      </c>
      <c r="X73" s="49">
        <f t="shared" si="54"/>
        <v>8652.5741999999991</v>
      </c>
      <c r="Y73" s="49" t="s">
        <v>146</v>
      </c>
      <c r="Z73" s="49" t="s">
        <v>146</v>
      </c>
      <c r="AA73" s="134" t="s">
        <v>669</v>
      </c>
      <c r="AB73" s="134"/>
      <c r="AC73" s="49">
        <v>2000</v>
      </c>
      <c r="AD73" s="49">
        <v>2100</v>
      </c>
      <c r="AE73" s="49">
        <v>2000</v>
      </c>
      <c r="AF73" s="49">
        <v>2100</v>
      </c>
      <c r="AG73" s="125" t="str">
        <f>AA73</f>
        <v>16.11.2017 № 628</v>
      </c>
      <c r="AH73" s="125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135"/>
      <c r="AV73" s="49">
        <v>162.4</v>
      </c>
      <c r="AW73" s="49">
        <v>162.4</v>
      </c>
      <c r="AX73" s="49">
        <v>162.4</v>
      </c>
      <c r="AY73" s="49">
        <v>162.4</v>
      </c>
      <c r="AZ73" s="49">
        <v>162.4</v>
      </c>
      <c r="BA73" s="49">
        <v>162.4</v>
      </c>
      <c r="BB73" s="49">
        <f>AV73*1.18</f>
        <v>191.63200000000001</v>
      </c>
      <c r="BC73" s="49">
        <f t="shared" ref="BC73:BG74" si="55">AW73*1.18</f>
        <v>191.63200000000001</v>
      </c>
      <c r="BD73" s="49">
        <f t="shared" si="55"/>
        <v>191.63200000000001</v>
      </c>
      <c r="BE73" s="49">
        <f t="shared" si="55"/>
        <v>191.63200000000001</v>
      </c>
      <c r="BF73" s="49">
        <f t="shared" si="55"/>
        <v>191.63200000000001</v>
      </c>
      <c r="BG73" s="49">
        <f t="shared" si="55"/>
        <v>191.63200000000001</v>
      </c>
      <c r="BH73" s="49">
        <v>57</v>
      </c>
      <c r="BI73" s="49">
        <v>60</v>
      </c>
      <c r="BJ73" s="352" t="s">
        <v>146</v>
      </c>
      <c r="BK73" s="352" t="s">
        <v>146</v>
      </c>
      <c r="BL73" s="352" t="s">
        <v>146</v>
      </c>
      <c r="BM73" s="352" t="s">
        <v>146</v>
      </c>
      <c r="BN73" s="125" t="s">
        <v>669</v>
      </c>
      <c r="BO73" s="176"/>
      <c r="BP73" s="175"/>
      <c r="BQ73" s="49">
        <v>6364.27</v>
      </c>
      <c r="BR73" s="49">
        <v>162.4</v>
      </c>
      <c r="BS73" s="49">
        <f t="shared" ref="BS73:BT75" si="56">BQ73*1.18</f>
        <v>7509.8386</v>
      </c>
      <c r="BT73" s="49">
        <f t="shared" si="56"/>
        <v>191.63200000000001</v>
      </c>
      <c r="BU73" s="49">
        <v>2000</v>
      </c>
      <c r="BV73" s="49">
        <v>57</v>
      </c>
      <c r="BW73" s="138"/>
      <c r="BX73" s="138"/>
      <c r="BY73" s="138"/>
      <c r="BZ73" s="138"/>
      <c r="CA73" s="139"/>
      <c r="CB73" s="139"/>
      <c r="CC73" s="311">
        <v>6.0100000000000001E-2</v>
      </c>
      <c r="CD73" s="139">
        <v>177.2</v>
      </c>
      <c r="CE73" s="176" t="s">
        <v>669</v>
      </c>
      <c r="CF73" s="289"/>
      <c r="CG73" s="49">
        <v>6685.5</v>
      </c>
      <c r="CH73" s="49">
        <v>162.4</v>
      </c>
      <c r="CI73" s="49">
        <f t="shared" ref="CI73:CJ75" si="57">CG73*1.18</f>
        <v>7888.8899999999994</v>
      </c>
      <c r="CJ73" s="49">
        <f t="shared" si="57"/>
        <v>191.63200000000001</v>
      </c>
      <c r="CK73" s="49">
        <v>2100</v>
      </c>
      <c r="CL73" s="49">
        <v>60</v>
      </c>
      <c r="CM73" s="138"/>
      <c r="CN73" s="138"/>
      <c r="CO73" s="138"/>
      <c r="CP73" s="138"/>
      <c r="CQ73" s="139"/>
      <c r="CR73" s="139"/>
      <c r="CS73" s="311">
        <v>6.0100000000000001E-2</v>
      </c>
      <c r="CT73" s="139">
        <v>186.21</v>
      </c>
      <c r="CU73" s="176" t="s">
        <v>669</v>
      </c>
      <c r="CV73" s="28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176"/>
      <c r="DV73" s="176"/>
      <c r="DW73" s="175"/>
      <c r="DX73" s="190"/>
      <c r="DY73" s="190"/>
      <c r="DZ73" s="190"/>
      <c r="EA73" s="190"/>
      <c r="EB73" s="190"/>
      <c r="EC73" s="190"/>
      <c r="ED73" s="204"/>
      <c r="EE73" s="204"/>
      <c r="EF73" s="204"/>
      <c r="EG73" s="204"/>
      <c r="EH73" s="205"/>
      <c r="EI73" s="205"/>
      <c r="EJ73" s="205"/>
      <c r="EK73" s="205"/>
      <c r="EL73" s="190"/>
      <c r="EM73" s="313"/>
      <c r="EN73" s="190"/>
      <c r="EO73" s="190"/>
      <c r="EP73" s="190"/>
      <c r="EQ73" s="190"/>
      <c r="ER73" s="190"/>
      <c r="ES73" s="190"/>
      <c r="ET73" s="204"/>
      <c r="EU73" s="204"/>
      <c r="EV73" s="353"/>
      <c r="EW73" s="204"/>
      <c r="EX73" s="205"/>
      <c r="EY73" s="205"/>
      <c r="EZ73" s="205"/>
      <c r="FA73" s="205"/>
      <c r="FB73" s="176"/>
      <c r="FC73" s="313"/>
      <c r="FD73" s="177"/>
      <c r="FE73" s="177"/>
      <c r="FF73" s="177"/>
      <c r="FG73" s="177"/>
      <c r="FH73" s="177"/>
      <c r="FI73" s="177"/>
      <c r="FJ73" s="177"/>
      <c r="FK73" s="177"/>
      <c r="FL73" s="177"/>
      <c r="FM73" s="177"/>
      <c r="FN73" s="177"/>
      <c r="FO73" s="177"/>
      <c r="FP73" s="177"/>
      <c r="FQ73" s="177"/>
      <c r="FR73" s="177"/>
      <c r="FS73" s="177"/>
      <c r="FT73" s="177"/>
      <c r="FU73" s="177"/>
      <c r="FV73" s="177"/>
      <c r="FW73" s="177"/>
      <c r="FX73" s="177"/>
      <c r="FY73" s="177"/>
      <c r="FZ73" s="177"/>
      <c r="GA73" s="177"/>
      <c r="GB73" s="177"/>
      <c r="GC73" s="177"/>
      <c r="GD73" s="177"/>
      <c r="GE73" s="177"/>
      <c r="GF73" s="177"/>
      <c r="GG73" s="177"/>
      <c r="GH73" s="177"/>
      <c r="GI73" s="177"/>
      <c r="GJ73" s="177"/>
      <c r="GK73" s="177"/>
      <c r="GL73" s="177"/>
      <c r="GM73" s="177"/>
      <c r="GN73" s="177"/>
      <c r="GO73" s="177"/>
      <c r="GP73" s="177"/>
      <c r="GQ73" s="177"/>
      <c r="GR73" s="177"/>
      <c r="GS73" s="177"/>
      <c r="GT73" s="177"/>
      <c r="GU73" s="177"/>
      <c r="GV73" s="177"/>
      <c r="GW73" s="177"/>
      <c r="GX73" s="177"/>
      <c r="GY73" s="177"/>
      <c r="GZ73" s="177"/>
      <c r="HA73" s="177"/>
      <c r="HB73" s="177"/>
      <c r="HC73" s="177"/>
      <c r="HD73" s="177"/>
      <c r="HE73" s="177"/>
      <c r="HF73" s="177"/>
      <c r="HG73" s="177"/>
      <c r="HH73" s="177"/>
      <c r="HI73" s="177"/>
      <c r="HJ73" s="177"/>
      <c r="HK73" s="177"/>
      <c r="HL73" s="177"/>
      <c r="HM73" s="177"/>
      <c r="HN73" s="177"/>
      <c r="HO73" s="177"/>
      <c r="HP73" s="177"/>
      <c r="HQ73" s="177"/>
      <c r="HR73" s="177"/>
      <c r="HS73" s="177"/>
      <c r="HT73" s="177"/>
      <c r="HU73" s="177"/>
      <c r="HV73" s="177"/>
      <c r="HW73" s="177"/>
      <c r="HX73" s="177"/>
      <c r="HY73" s="177"/>
      <c r="HZ73" s="177"/>
      <c r="IA73" s="177"/>
      <c r="IB73" s="177"/>
      <c r="IC73" s="177"/>
      <c r="ID73" s="177"/>
      <c r="IE73" s="177"/>
      <c r="IF73" s="177"/>
      <c r="IG73" s="177"/>
      <c r="IH73" s="177"/>
      <c r="II73" s="177"/>
      <c r="IJ73" s="177"/>
      <c r="IK73" s="177"/>
      <c r="IL73" s="177"/>
      <c r="IM73" s="177"/>
      <c r="IN73" s="177"/>
      <c r="IO73" s="177"/>
      <c r="IP73" s="177"/>
      <c r="IQ73" s="177"/>
      <c r="IR73" s="177"/>
      <c r="IS73" s="177"/>
      <c r="IT73" s="177"/>
      <c r="IU73" s="177"/>
      <c r="IV73" s="177"/>
      <c r="IW73" s="177"/>
      <c r="IX73" s="177"/>
      <c r="IY73" s="177"/>
      <c r="IZ73" s="177"/>
      <c r="JA73" s="177"/>
      <c r="JB73" s="177"/>
      <c r="JC73" s="177"/>
      <c r="JD73" s="177"/>
      <c r="JE73" s="177"/>
      <c r="JF73" s="177"/>
      <c r="JG73" s="177"/>
      <c r="JH73" s="177"/>
      <c r="JI73" s="177"/>
      <c r="JJ73" s="177"/>
      <c r="JK73" s="177"/>
      <c r="JL73" s="177"/>
      <c r="JM73" s="177"/>
      <c r="JN73" s="177"/>
      <c r="JO73" s="177"/>
      <c r="JP73" s="177"/>
      <c r="JQ73" s="177"/>
      <c r="JR73" s="177"/>
      <c r="JS73" s="177"/>
      <c r="JT73" s="177"/>
      <c r="JU73" s="177"/>
      <c r="JV73" s="177"/>
      <c r="JW73" s="177"/>
      <c r="JX73" s="177"/>
      <c r="JY73" s="177"/>
      <c r="JZ73" s="177"/>
      <c r="KA73" s="177"/>
      <c r="KB73" s="177"/>
      <c r="KC73" s="177"/>
      <c r="KD73" s="177"/>
      <c r="KE73" s="177"/>
      <c r="KF73" s="177"/>
      <c r="KG73" s="177"/>
      <c r="KH73" s="177"/>
      <c r="KI73" s="177"/>
      <c r="KJ73" s="177"/>
      <c r="KK73" s="177"/>
      <c r="KL73" s="177"/>
      <c r="KM73" s="177"/>
      <c r="KN73" s="177"/>
      <c r="KO73" s="177"/>
      <c r="KP73" s="177"/>
      <c r="KQ73" s="177"/>
      <c r="KR73" s="177"/>
      <c r="KS73" s="177"/>
      <c r="KT73" s="177"/>
      <c r="KU73" s="177"/>
      <c r="KV73" s="177"/>
      <c r="KW73" s="177"/>
      <c r="KX73" s="177"/>
      <c r="KY73" s="177"/>
      <c r="KZ73" s="177"/>
      <c r="LA73" s="177"/>
      <c r="LB73" s="177"/>
      <c r="LC73" s="177"/>
      <c r="LD73" s="177"/>
      <c r="LE73" s="177"/>
      <c r="LF73" s="177"/>
      <c r="LG73" s="177"/>
      <c r="LH73" s="177"/>
      <c r="LI73" s="177"/>
      <c r="LJ73" s="177"/>
      <c r="LK73" s="177"/>
      <c r="LL73" s="177"/>
      <c r="LM73" s="177"/>
      <c r="LN73" s="177"/>
      <c r="LO73" s="177"/>
      <c r="LP73" s="177"/>
      <c r="LQ73" s="177"/>
      <c r="LR73" s="177"/>
      <c r="LS73" s="177"/>
      <c r="LT73" s="177"/>
      <c r="LU73" s="177"/>
      <c r="LV73" s="177"/>
      <c r="LW73" s="177"/>
      <c r="LX73" s="177"/>
      <c r="LY73" s="177"/>
      <c r="LZ73" s="177"/>
      <c r="MA73" s="177"/>
      <c r="MB73" s="177"/>
      <c r="MC73" s="177"/>
      <c r="MD73" s="177"/>
      <c r="ME73" s="177"/>
      <c r="MF73" s="177"/>
      <c r="MG73" s="177"/>
      <c r="MH73" s="177"/>
      <c r="MI73" s="177"/>
      <c r="MJ73" s="177"/>
      <c r="MK73" s="177"/>
      <c r="ML73" s="177"/>
      <c r="MM73" s="177"/>
      <c r="MN73" s="177"/>
      <c r="MO73" s="177"/>
      <c r="MP73" s="177"/>
      <c r="MQ73" s="177"/>
      <c r="MR73" s="177"/>
      <c r="MS73" s="177"/>
      <c r="MT73" s="177"/>
      <c r="MU73" s="177"/>
      <c r="MV73" s="177"/>
      <c r="MW73" s="177"/>
      <c r="MX73" s="177"/>
      <c r="MY73" s="177"/>
      <c r="MZ73" s="177"/>
      <c r="NA73" s="177"/>
      <c r="NB73" s="177"/>
      <c r="NC73" s="177"/>
      <c r="ND73" s="177"/>
      <c r="NE73" s="177"/>
      <c r="NF73" s="177"/>
      <c r="NG73" s="177"/>
      <c r="NH73" s="177"/>
      <c r="NI73" s="177"/>
      <c r="NJ73" s="177"/>
      <c r="NK73" s="177"/>
      <c r="NL73" s="177"/>
      <c r="NM73" s="177"/>
      <c r="NN73" s="177"/>
      <c r="NO73" s="177"/>
      <c r="NP73" s="177"/>
      <c r="NQ73" s="177"/>
      <c r="NR73" s="177"/>
      <c r="NS73" s="177"/>
      <c r="NT73" s="177"/>
      <c r="NU73" s="177"/>
      <c r="NV73" s="177"/>
    </row>
    <row r="74" spans="1:386" s="420" customFormat="1">
      <c r="A74" s="406"/>
      <c r="B74" s="407"/>
      <c r="C74" s="408"/>
      <c r="D74" s="408"/>
      <c r="E74" s="439"/>
      <c r="F74" s="439"/>
      <c r="G74" s="439"/>
      <c r="H74" s="439"/>
      <c r="I74" s="439"/>
      <c r="J74" s="439"/>
      <c r="K74" s="439"/>
      <c r="L74" s="439"/>
      <c r="M74" s="439"/>
      <c r="N74" s="439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9"/>
      <c r="AB74" s="409"/>
      <c r="AC74" s="408"/>
      <c r="AD74" s="408"/>
      <c r="AE74" s="408"/>
      <c r="AF74" s="408"/>
      <c r="AG74" s="410"/>
      <c r="AH74" s="410"/>
      <c r="AI74" s="408"/>
      <c r="AJ74" s="408"/>
      <c r="AK74" s="408"/>
      <c r="AL74" s="408"/>
      <c r="AM74" s="408"/>
      <c r="AN74" s="408"/>
      <c r="AO74" s="408"/>
      <c r="AP74" s="408"/>
      <c r="AQ74" s="408"/>
      <c r="AR74" s="408"/>
      <c r="AS74" s="408"/>
      <c r="AT74" s="408"/>
      <c r="AU74" s="411"/>
      <c r="AV74" s="408">
        <v>149</v>
      </c>
      <c r="AW74" s="408">
        <v>164.66</v>
      </c>
      <c r="AX74" s="408">
        <f>AW74</f>
        <v>164.66</v>
      </c>
      <c r="AY74" s="408">
        <f t="shared" ref="AY74:BA74" si="58">AX74</f>
        <v>164.66</v>
      </c>
      <c r="AZ74" s="408">
        <f t="shared" si="58"/>
        <v>164.66</v>
      </c>
      <c r="BA74" s="408">
        <f t="shared" si="58"/>
        <v>164.66</v>
      </c>
      <c r="BB74" s="408">
        <f>AV74*1.18</f>
        <v>175.82</v>
      </c>
      <c r="BC74" s="408">
        <f t="shared" si="55"/>
        <v>194.29879999999997</v>
      </c>
      <c r="BD74" s="408">
        <f t="shared" si="55"/>
        <v>194.29879999999997</v>
      </c>
      <c r="BE74" s="408">
        <f t="shared" si="55"/>
        <v>194.29879999999997</v>
      </c>
      <c r="BF74" s="408">
        <f t="shared" si="55"/>
        <v>194.29879999999997</v>
      </c>
      <c r="BG74" s="408">
        <f t="shared" si="55"/>
        <v>194.29879999999997</v>
      </c>
      <c r="BH74" s="408">
        <v>57</v>
      </c>
      <c r="BI74" s="408">
        <v>60</v>
      </c>
      <c r="BJ74" s="440" t="s">
        <v>146</v>
      </c>
      <c r="BK74" s="440" t="s">
        <v>146</v>
      </c>
      <c r="BL74" s="440" t="s">
        <v>146</v>
      </c>
      <c r="BM74" s="440" t="s">
        <v>146</v>
      </c>
      <c r="BN74" s="410"/>
      <c r="BO74" s="412" t="s">
        <v>652</v>
      </c>
      <c r="BP74" s="413"/>
      <c r="BQ74" s="408">
        <v>6364.27</v>
      </c>
      <c r="BR74" s="408">
        <v>149</v>
      </c>
      <c r="BS74" s="408">
        <f t="shared" si="56"/>
        <v>7509.8386</v>
      </c>
      <c r="BT74" s="408">
        <f t="shared" si="56"/>
        <v>175.82</v>
      </c>
      <c r="BU74" s="408">
        <v>2000</v>
      </c>
      <c r="BV74" s="408">
        <v>57</v>
      </c>
      <c r="BW74" s="414"/>
      <c r="BX74" s="414"/>
      <c r="BY74" s="414"/>
      <c r="BZ74" s="414"/>
      <c r="CA74" s="416"/>
      <c r="CB74" s="416"/>
      <c r="CC74" s="441">
        <v>6.0100000000000001E-2</v>
      </c>
      <c r="CD74" s="416">
        <v>177.2</v>
      </c>
      <c r="CE74" s="412"/>
      <c r="CF74" s="435" t="s">
        <v>670</v>
      </c>
      <c r="CG74" s="408">
        <v>6685.5</v>
      </c>
      <c r="CH74" s="408">
        <v>164.66</v>
      </c>
      <c r="CI74" s="408">
        <f t="shared" si="57"/>
        <v>7888.8899999999994</v>
      </c>
      <c r="CJ74" s="408">
        <f t="shared" si="57"/>
        <v>194.29879999999997</v>
      </c>
      <c r="CK74" s="408">
        <v>2100</v>
      </c>
      <c r="CL74" s="408">
        <v>60</v>
      </c>
      <c r="CM74" s="414"/>
      <c r="CN74" s="414"/>
      <c r="CO74" s="414"/>
      <c r="CP74" s="414"/>
      <c r="CQ74" s="416"/>
      <c r="CR74" s="416"/>
      <c r="CS74" s="441">
        <v>6.0100000000000001E-2</v>
      </c>
      <c r="CT74" s="416">
        <v>186.21</v>
      </c>
      <c r="CU74" s="412"/>
      <c r="CV74" s="435" t="s">
        <v>652</v>
      </c>
      <c r="CW74" s="408"/>
      <c r="CX74" s="408"/>
      <c r="CY74" s="408"/>
      <c r="CZ74" s="408"/>
      <c r="DA74" s="408"/>
      <c r="DB74" s="408"/>
      <c r="DC74" s="408"/>
      <c r="DD74" s="408"/>
      <c r="DE74" s="408"/>
      <c r="DF74" s="408"/>
      <c r="DG74" s="408"/>
      <c r="DH74" s="408"/>
      <c r="DI74" s="408"/>
      <c r="DJ74" s="408"/>
      <c r="DK74" s="408"/>
      <c r="DL74" s="408"/>
      <c r="DM74" s="408"/>
      <c r="DN74" s="408"/>
      <c r="DO74" s="408"/>
      <c r="DP74" s="408"/>
      <c r="DQ74" s="408"/>
      <c r="DR74" s="408"/>
      <c r="DS74" s="408"/>
      <c r="DT74" s="408"/>
      <c r="DU74" s="412"/>
      <c r="DV74" s="412"/>
      <c r="DW74" s="413"/>
      <c r="DX74" s="434"/>
      <c r="DY74" s="434"/>
      <c r="DZ74" s="434"/>
      <c r="EA74" s="434"/>
      <c r="EB74" s="434"/>
      <c r="EC74" s="434"/>
      <c r="ED74" s="442"/>
      <c r="EE74" s="442"/>
      <c r="EF74" s="442"/>
      <c r="EG74" s="442"/>
      <c r="EH74" s="443"/>
      <c r="EI74" s="443"/>
      <c r="EJ74" s="443"/>
      <c r="EK74" s="443"/>
      <c r="EL74" s="434"/>
      <c r="EM74" s="418"/>
      <c r="EN74" s="434"/>
      <c r="EO74" s="434"/>
      <c r="EP74" s="434"/>
      <c r="EQ74" s="434"/>
      <c r="ER74" s="434"/>
      <c r="ES74" s="434"/>
      <c r="ET74" s="442"/>
      <c r="EU74" s="442"/>
      <c r="EV74" s="444"/>
      <c r="EW74" s="442"/>
      <c r="EX74" s="443"/>
      <c r="EY74" s="443"/>
      <c r="EZ74" s="443"/>
      <c r="FA74" s="443"/>
      <c r="FB74" s="412"/>
      <c r="FC74" s="418"/>
      <c r="FD74" s="419"/>
      <c r="FE74" s="419"/>
      <c r="FF74" s="419"/>
      <c r="FG74" s="419"/>
      <c r="FH74" s="419"/>
      <c r="FI74" s="419"/>
      <c r="FJ74" s="419"/>
      <c r="FK74" s="419"/>
      <c r="FL74" s="419"/>
      <c r="FM74" s="419"/>
      <c r="FN74" s="419"/>
      <c r="FO74" s="419"/>
      <c r="FP74" s="419"/>
      <c r="FQ74" s="419"/>
      <c r="FR74" s="419"/>
      <c r="FS74" s="419"/>
      <c r="FT74" s="419"/>
      <c r="FU74" s="419"/>
      <c r="FV74" s="419"/>
      <c r="FW74" s="419"/>
      <c r="FX74" s="419"/>
      <c r="FY74" s="419"/>
      <c r="FZ74" s="419"/>
      <c r="GA74" s="419"/>
      <c r="GB74" s="419"/>
      <c r="GC74" s="419"/>
      <c r="GD74" s="419"/>
      <c r="GE74" s="419"/>
      <c r="GF74" s="419"/>
      <c r="GG74" s="419"/>
      <c r="GH74" s="419"/>
      <c r="GI74" s="419"/>
      <c r="GJ74" s="419"/>
      <c r="GK74" s="419"/>
      <c r="GL74" s="419"/>
      <c r="GM74" s="419"/>
      <c r="GN74" s="419"/>
      <c r="GO74" s="419"/>
      <c r="GP74" s="419"/>
      <c r="GQ74" s="419"/>
      <c r="GR74" s="419"/>
      <c r="GS74" s="419"/>
      <c r="GT74" s="419"/>
      <c r="GU74" s="419"/>
      <c r="GV74" s="419"/>
      <c r="GW74" s="419"/>
      <c r="GX74" s="419"/>
      <c r="GY74" s="419"/>
      <c r="GZ74" s="419"/>
      <c r="HA74" s="419"/>
      <c r="HB74" s="419"/>
      <c r="HC74" s="419"/>
      <c r="HD74" s="419"/>
      <c r="HE74" s="419"/>
      <c r="HF74" s="419"/>
      <c r="HG74" s="419"/>
      <c r="HH74" s="419"/>
      <c r="HI74" s="419"/>
      <c r="HJ74" s="419"/>
      <c r="HK74" s="419"/>
      <c r="HL74" s="419"/>
      <c r="HM74" s="419"/>
      <c r="HN74" s="419"/>
      <c r="HO74" s="419"/>
      <c r="HP74" s="419"/>
      <c r="HQ74" s="419"/>
      <c r="HR74" s="419"/>
      <c r="HS74" s="419"/>
      <c r="HT74" s="419"/>
      <c r="HU74" s="419"/>
      <c r="HV74" s="419"/>
      <c r="HW74" s="419"/>
      <c r="HX74" s="419"/>
      <c r="HY74" s="419"/>
      <c r="HZ74" s="419"/>
      <c r="IA74" s="419"/>
      <c r="IB74" s="419"/>
      <c r="IC74" s="419"/>
      <c r="ID74" s="419"/>
      <c r="IE74" s="419"/>
      <c r="IF74" s="419"/>
      <c r="IG74" s="419"/>
      <c r="IH74" s="419"/>
      <c r="II74" s="419"/>
      <c r="IJ74" s="419"/>
      <c r="IK74" s="419"/>
      <c r="IL74" s="419"/>
      <c r="IM74" s="419"/>
      <c r="IN74" s="419"/>
      <c r="IO74" s="419"/>
      <c r="IP74" s="419"/>
      <c r="IQ74" s="419"/>
      <c r="IR74" s="419"/>
      <c r="IS74" s="419"/>
      <c r="IT74" s="419"/>
      <c r="IU74" s="419"/>
      <c r="IV74" s="419"/>
      <c r="IW74" s="419"/>
      <c r="IX74" s="419"/>
      <c r="IY74" s="419"/>
      <c r="IZ74" s="419"/>
      <c r="JA74" s="419"/>
      <c r="JB74" s="419"/>
      <c r="JC74" s="419"/>
      <c r="JD74" s="419"/>
      <c r="JE74" s="419"/>
      <c r="JF74" s="419"/>
      <c r="JG74" s="419"/>
      <c r="JH74" s="419"/>
      <c r="JI74" s="419"/>
      <c r="JJ74" s="419"/>
      <c r="JK74" s="419"/>
      <c r="JL74" s="419"/>
      <c r="JM74" s="419"/>
      <c r="JN74" s="419"/>
      <c r="JO74" s="419"/>
      <c r="JP74" s="419"/>
      <c r="JQ74" s="419"/>
      <c r="JR74" s="419"/>
      <c r="JS74" s="419"/>
      <c r="JT74" s="419"/>
      <c r="JU74" s="419"/>
      <c r="JV74" s="419"/>
      <c r="JW74" s="419"/>
      <c r="JX74" s="419"/>
      <c r="JY74" s="419"/>
      <c r="JZ74" s="419"/>
      <c r="KA74" s="419"/>
      <c r="KB74" s="419"/>
      <c r="KC74" s="419"/>
      <c r="KD74" s="419"/>
      <c r="KE74" s="419"/>
      <c r="KF74" s="419"/>
      <c r="KG74" s="419"/>
      <c r="KH74" s="419"/>
      <c r="KI74" s="419"/>
      <c r="KJ74" s="419"/>
      <c r="KK74" s="419"/>
      <c r="KL74" s="419"/>
      <c r="KM74" s="419"/>
      <c r="KN74" s="419"/>
      <c r="KO74" s="419"/>
      <c r="KP74" s="419"/>
      <c r="KQ74" s="419"/>
      <c r="KR74" s="419"/>
      <c r="KS74" s="419"/>
      <c r="KT74" s="419"/>
      <c r="KU74" s="419"/>
      <c r="KV74" s="419"/>
      <c r="KW74" s="419"/>
      <c r="KX74" s="419"/>
      <c r="KY74" s="419"/>
      <c r="KZ74" s="419"/>
      <c r="LA74" s="419"/>
      <c r="LB74" s="419"/>
      <c r="LC74" s="419"/>
      <c r="LD74" s="419"/>
      <c r="LE74" s="419"/>
      <c r="LF74" s="419"/>
      <c r="LG74" s="419"/>
      <c r="LH74" s="419"/>
      <c r="LI74" s="419"/>
      <c r="LJ74" s="419"/>
      <c r="LK74" s="419"/>
      <c r="LL74" s="419"/>
      <c r="LM74" s="419"/>
      <c r="LN74" s="419"/>
      <c r="LO74" s="419"/>
      <c r="LP74" s="419"/>
      <c r="LQ74" s="419"/>
      <c r="LR74" s="419"/>
      <c r="LS74" s="419"/>
      <c r="LT74" s="419"/>
      <c r="LU74" s="419"/>
      <c r="LV74" s="419"/>
      <c r="LW74" s="419"/>
      <c r="LX74" s="419"/>
      <c r="LY74" s="419"/>
      <c r="LZ74" s="419"/>
      <c r="MA74" s="419"/>
      <c r="MB74" s="419"/>
      <c r="MC74" s="419"/>
      <c r="MD74" s="419"/>
      <c r="ME74" s="419"/>
      <c r="MF74" s="419"/>
      <c r="MG74" s="419"/>
      <c r="MH74" s="419"/>
      <c r="MI74" s="419"/>
      <c r="MJ74" s="419"/>
      <c r="MK74" s="419"/>
      <c r="ML74" s="419"/>
      <c r="MM74" s="419"/>
      <c r="MN74" s="419"/>
      <c r="MO74" s="419"/>
      <c r="MP74" s="419"/>
      <c r="MQ74" s="419"/>
      <c r="MR74" s="419"/>
      <c r="MS74" s="419"/>
      <c r="MT74" s="419"/>
      <c r="MU74" s="419"/>
      <c r="MV74" s="419"/>
      <c r="MW74" s="419"/>
      <c r="MX74" s="419"/>
      <c r="MY74" s="419"/>
      <c r="MZ74" s="419"/>
      <c r="NA74" s="419"/>
      <c r="NB74" s="419"/>
      <c r="NC74" s="419"/>
      <c r="ND74" s="419"/>
      <c r="NE74" s="419"/>
      <c r="NF74" s="419"/>
      <c r="NG74" s="419"/>
      <c r="NH74" s="419"/>
      <c r="NI74" s="419"/>
      <c r="NJ74" s="419"/>
      <c r="NK74" s="419"/>
      <c r="NL74" s="419"/>
      <c r="NM74" s="419"/>
      <c r="NN74" s="419"/>
      <c r="NO74" s="419"/>
      <c r="NP74" s="419"/>
      <c r="NQ74" s="419"/>
      <c r="NR74" s="419"/>
      <c r="NS74" s="419"/>
      <c r="NT74" s="419"/>
      <c r="NU74" s="419"/>
      <c r="NV74" s="419"/>
    </row>
    <row r="75" spans="1:386" s="420" customFormat="1">
      <c r="A75" s="406"/>
      <c r="B75" s="407"/>
      <c r="C75" s="408"/>
      <c r="D75" s="408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08"/>
      <c r="P75" s="408"/>
      <c r="Q75" s="408"/>
      <c r="R75" s="408"/>
      <c r="S75" s="408"/>
      <c r="T75" s="408"/>
      <c r="U75" s="408"/>
      <c r="V75" s="408"/>
      <c r="W75" s="408"/>
      <c r="X75" s="408"/>
      <c r="Y75" s="408"/>
      <c r="Z75" s="408"/>
      <c r="AA75" s="409"/>
      <c r="AB75" s="409"/>
      <c r="AC75" s="408"/>
      <c r="AD75" s="408"/>
      <c r="AE75" s="408"/>
      <c r="AF75" s="408"/>
      <c r="AG75" s="410"/>
      <c r="AH75" s="410"/>
      <c r="AI75" s="408"/>
      <c r="AJ75" s="408"/>
      <c r="AK75" s="408"/>
      <c r="AL75" s="408"/>
      <c r="AM75" s="408"/>
      <c r="AN75" s="408"/>
      <c r="AO75" s="408"/>
      <c r="AP75" s="408"/>
      <c r="AQ75" s="408"/>
      <c r="AR75" s="408"/>
      <c r="AS75" s="408"/>
      <c r="AT75" s="408"/>
      <c r="AU75" s="411"/>
      <c r="AV75" s="408"/>
      <c r="AW75" s="408"/>
      <c r="AX75" s="408"/>
      <c r="AY75" s="408"/>
      <c r="AZ75" s="408"/>
      <c r="BA75" s="408"/>
      <c r="BB75" s="408"/>
      <c r="BC75" s="408"/>
      <c r="BD75" s="408"/>
      <c r="BE75" s="408"/>
      <c r="BF75" s="408"/>
      <c r="BG75" s="408"/>
      <c r="BH75" s="408">
        <v>67.260000000000005</v>
      </c>
      <c r="BI75" s="408">
        <v>70.8</v>
      </c>
      <c r="BJ75" s="440"/>
      <c r="BK75" s="440"/>
      <c r="BL75" s="440"/>
      <c r="BM75" s="440"/>
      <c r="BN75" s="410"/>
      <c r="BO75" s="412" t="s">
        <v>751</v>
      </c>
      <c r="BP75" s="413"/>
      <c r="BQ75" s="408">
        <v>6364.27</v>
      </c>
      <c r="BR75" s="408">
        <v>149</v>
      </c>
      <c r="BS75" s="408">
        <f t="shared" si="56"/>
        <v>7509.8386</v>
      </c>
      <c r="BT75" s="408">
        <f t="shared" si="56"/>
        <v>175.82</v>
      </c>
      <c r="BU75" s="408">
        <v>2000</v>
      </c>
      <c r="BV75" s="408">
        <v>67.260000000000005</v>
      </c>
      <c r="BW75" s="414"/>
      <c r="BX75" s="414"/>
      <c r="BY75" s="414"/>
      <c r="BZ75" s="414"/>
      <c r="CA75" s="416"/>
      <c r="CB75" s="416"/>
      <c r="CC75" s="441">
        <v>6.0100000000000001E-2</v>
      </c>
      <c r="CD75" s="416">
        <v>187.46</v>
      </c>
      <c r="CE75" s="412"/>
      <c r="CF75" s="435" t="s">
        <v>751</v>
      </c>
      <c r="CG75" s="408">
        <v>6685.5</v>
      </c>
      <c r="CH75" s="408">
        <v>164.66</v>
      </c>
      <c r="CI75" s="408">
        <f t="shared" si="57"/>
        <v>7888.8899999999994</v>
      </c>
      <c r="CJ75" s="408">
        <f t="shared" si="57"/>
        <v>194.29879999999997</v>
      </c>
      <c r="CK75" s="408">
        <v>2100</v>
      </c>
      <c r="CL75" s="408">
        <v>70.8</v>
      </c>
      <c r="CM75" s="414"/>
      <c r="CN75" s="414"/>
      <c r="CO75" s="414"/>
      <c r="CP75" s="414"/>
      <c r="CQ75" s="416"/>
      <c r="CR75" s="416"/>
      <c r="CS75" s="441">
        <v>6.0100000000000001E-2</v>
      </c>
      <c r="CT75" s="416">
        <v>197.01</v>
      </c>
      <c r="CU75" s="412"/>
      <c r="CV75" s="435" t="s">
        <v>751</v>
      </c>
      <c r="CW75" s="408"/>
      <c r="CX75" s="408"/>
      <c r="CY75" s="408"/>
      <c r="CZ75" s="408"/>
      <c r="DA75" s="408"/>
      <c r="DB75" s="408"/>
      <c r="DC75" s="408"/>
      <c r="DD75" s="408"/>
      <c r="DE75" s="408"/>
      <c r="DF75" s="408"/>
      <c r="DG75" s="408"/>
      <c r="DH75" s="408"/>
      <c r="DI75" s="408"/>
      <c r="DJ75" s="408"/>
      <c r="DK75" s="408"/>
      <c r="DL75" s="408"/>
      <c r="DM75" s="408"/>
      <c r="DN75" s="408"/>
      <c r="DO75" s="408"/>
      <c r="DP75" s="408"/>
      <c r="DQ75" s="408"/>
      <c r="DR75" s="408"/>
      <c r="DS75" s="408"/>
      <c r="DT75" s="408"/>
      <c r="DU75" s="412"/>
      <c r="DV75" s="412"/>
      <c r="DW75" s="413"/>
      <c r="DX75" s="434"/>
      <c r="DY75" s="434"/>
      <c r="DZ75" s="434"/>
      <c r="EA75" s="434"/>
      <c r="EB75" s="434"/>
      <c r="EC75" s="434"/>
      <c r="ED75" s="442"/>
      <c r="EE75" s="442"/>
      <c r="EF75" s="442"/>
      <c r="EG75" s="442"/>
      <c r="EH75" s="443"/>
      <c r="EI75" s="443"/>
      <c r="EJ75" s="443"/>
      <c r="EK75" s="443"/>
      <c r="EL75" s="434"/>
      <c r="EM75" s="418"/>
      <c r="EN75" s="434"/>
      <c r="EO75" s="434"/>
      <c r="EP75" s="434"/>
      <c r="EQ75" s="434"/>
      <c r="ER75" s="434"/>
      <c r="ES75" s="434"/>
      <c r="ET75" s="442"/>
      <c r="EU75" s="442"/>
      <c r="EV75" s="444"/>
      <c r="EW75" s="442"/>
      <c r="EX75" s="443"/>
      <c r="EY75" s="443"/>
      <c r="EZ75" s="443"/>
      <c r="FA75" s="443"/>
      <c r="FB75" s="412"/>
      <c r="FC75" s="418"/>
      <c r="FD75" s="419"/>
      <c r="FE75" s="419"/>
      <c r="FF75" s="419"/>
      <c r="FG75" s="419"/>
      <c r="FH75" s="419"/>
      <c r="FI75" s="419"/>
      <c r="FJ75" s="419"/>
      <c r="FK75" s="419"/>
      <c r="FL75" s="419"/>
      <c r="FM75" s="419"/>
      <c r="FN75" s="419"/>
      <c r="FO75" s="419"/>
      <c r="FP75" s="419"/>
      <c r="FQ75" s="419"/>
      <c r="FR75" s="419"/>
      <c r="FS75" s="419"/>
      <c r="FT75" s="419"/>
      <c r="FU75" s="419"/>
      <c r="FV75" s="419"/>
      <c r="FW75" s="419"/>
      <c r="FX75" s="419"/>
      <c r="FY75" s="419"/>
      <c r="FZ75" s="419"/>
      <c r="GA75" s="419"/>
      <c r="GB75" s="419"/>
      <c r="GC75" s="419"/>
      <c r="GD75" s="419"/>
      <c r="GE75" s="419"/>
      <c r="GF75" s="419"/>
      <c r="GG75" s="419"/>
      <c r="GH75" s="419"/>
      <c r="GI75" s="419"/>
      <c r="GJ75" s="419"/>
      <c r="GK75" s="419"/>
      <c r="GL75" s="419"/>
      <c r="GM75" s="419"/>
      <c r="GN75" s="419"/>
      <c r="GO75" s="419"/>
      <c r="GP75" s="419"/>
      <c r="GQ75" s="419"/>
      <c r="GR75" s="419"/>
      <c r="GS75" s="419"/>
      <c r="GT75" s="419"/>
      <c r="GU75" s="419"/>
      <c r="GV75" s="419"/>
      <c r="GW75" s="419"/>
      <c r="GX75" s="419"/>
      <c r="GY75" s="419"/>
      <c r="GZ75" s="419"/>
      <c r="HA75" s="419"/>
      <c r="HB75" s="419"/>
      <c r="HC75" s="419"/>
      <c r="HD75" s="419"/>
      <c r="HE75" s="419"/>
      <c r="HF75" s="419"/>
      <c r="HG75" s="419"/>
      <c r="HH75" s="419"/>
      <c r="HI75" s="419"/>
      <c r="HJ75" s="419"/>
      <c r="HK75" s="419"/>
      <c r="HL75" s="419"/>
      <c r="HM75" s="419"/>
      <c r="HN75" s="419"/>
      <c r="HO75" s="419"/>
      <c r="HP75" s="419"/>
      <c r="HQ75" s="419"/>
      <c r="HR75" s="419"/>
      <c r="HS75" s="419"/>
      <c r="HT75" s="419"/>
      <c r="HU75" s="419"/>
      <c r="HV75" s="419"/>
      <c r="HW75" s="419"/>
      <c r="HX75" s="419"/>
      <c r="HY75" s="419"/>
      <c r="HZ75" s="419"/>
      <c r="IA75" s="419"/>
      <c r="IB75" s="419"/>
      <c r="IC75" s="419"/>
      <c r="ID75" s="419"/>
      <c r="IE75" s="419"/>
      <c r="IF75" s="419"/>
      <c r="IG75" s="419"/>
      <c r="IH75" s="419"/>
      <c r="II75" s="419"/>
      <c r="IJ75" s="419"/>
      <c r="IK75" s="419"/>
      <c r="IL75" s="419"/>
      <c r="IM75" s="419"/>
      <c r="IN75" s="419"/>
      <c r="IO75" s="419"/>
      <c r="IP75" s="419"/>
      <c r="IQ75" s="419"/>
      <c r="IR75" s="419"/>
      <c r="IS75" s="419"/>
      <c r="IT75" s="419"/>
      <c r="IU75" s="419"/>
      <c r="IV75" s="419"/>
      <c r="IW75" s="419"/>
      <c r="IX75" s="419"/>
      <c r="IY75" s="419"/>
      <c r="IZ75" s="419"/>
      <c r="JA75" s="419"/>
      <c r="JB75" s="419"/>
      <c r="JC75" s="419"/>
      <c r="JD75" s="419"/>
      <c r="JE75" s="419"/>
      <c r="JF75" s="419"/>
      <c r="JG75" s="419"/>
      <c r="JH75" s="419"/>
      <c r="JI75" s="419"/>
      <c r="JJ75" s="419"/>
      <c r="JK75" s="419"/>
      <c r="JL75" s="419"/>
      <c r="JM75" s="419"/>
      <c r="JN75" s="419"/>
      <c r="JO75" s="419"/>
      <c r="JP75" s="419"/>
      <c r="JQ75" s="419"/>
      <c r="JR75" s="419"/>
      <c r="JS75" s="419"/>
      <c r="JT75" s="419"/>
      <c r="JU75" s="419"/>
      <c r="JV75" s="419"/>
      <c r="JW75" s="419"/>
      <c r="JX75" s="419"/>
      <c r="JY75" s="419"/>
      <c r="JZ75" s="419"/>
      <c r="KA75" s="419"/>
      <c r="KB75" s="419"/>
      <c r="KC75" s="419"/>
      <c r="KD75" s="419"/>
      <c r="KE75" s="419"/>
      <c r="KF75" s="419"/>
      <c r="KG75" s="419"/>
      <c r="KH75" s="419"/>
      <c r="KI75" s="419"/>
      <c r="KJ75" s="419"/>
      <c r="KK75" s="419"/>
      <c r="KL75" s="419"/>
      <c r="KM75" s="419"/>
      <c r="KN75" s="419"/>
      <c r="KO75" s="419"/>
      <c r="KP75" s="419"/>
      <c r="KQ75" s="419"/>
      <c r="KR75" s="419"/>
      <c r="KS75" s="419"/>
      <c r="KT75" s="419"/>
      <c r="KU75" s="419"/>
      <c r="KV75" s="419"/>
      <c r="KW75" s="419"/>
      <c r="KX75" s="419"/>
      <c r="KY75" s="419"/>
      <c r="KZ75" s="419"/>
      <c r="LA75" s="419"/>
      <c r="LB75" s="419"/>
      <c r="LC75" s="419"/>
      <c r="LD75" s="419"/>
      <c r="LE75" s="419"/>
      <c r="LF75" s="419"/>
      <c r="LG75" s="419"/>
      <c r="LH75" s="419"/>
      <c r="LI75" s="419"/>
      <c r="LJ75" s="419"/>
      <c r="LK75" s="419"/>
      <c r="LL75" s="419"/>
      <c r="LM75" s="419"/>
      <c r="LN75" s="419"/>
      <c r="LO75" s="419"/>
      <c r="LP75" s="419"/>
      <c r="LQ75" s="419"/>
      <c r="LR75" s="419"/>
      <c r="LS75" s="419"/>
      <c r="LT75" s="419"/>
      <c r="LU75" s="419"/>
      <c r="LV75" s="419"/>
      <c r="LW75" s="419"/>
      <c r="LX75" s="419"/>
      <c r="LY75" s="419"/>
      <c r="LZ75" s="419"/>
      <c r="MA75" s="419"/>
      <c r="MB75" s="419"/>
      <c r="MC75" s="419"/>
      <c r="MD75" s="419"/>
      <c r="ME75" s="419"/>
      <c r="MF75" s="419"/>
      <c r="MG75" s="419"/>
      <c r="MH75" s="419"/>
      <c r="MI75" s="419"/>
      <c r="MJ75" s="419"/>
      <c r="MK75" s="419"/>
      <c r="ML75" s="419"/>
      <c r="MM75" s="419"/>
      <c r="MN75" s="419"/>
      <c r="MO75" s="419"/>
      <c r="MP75" s="419"/>
      <c r="MQ75" s="419"/>
      <c r="MR75" s="419"/>
      <c r="MS75" s="419"/>
      <c r="MT75" s="419"/>
      <c r="MU75" s="419"/>
      <c r="MV75" s="419"/>
      <c r="MW75" s="419"/>
      <c r="MX75" s="419"/>
      <c r="MY75" s="419"/>
      <c r="MZ75" s="419"/>
      <c r="NA75" s="419"/>
      <c r="NB75" s="419"/>
      <c r="NC75" s="419"/>
      <c r="ND75" s="419"/>
      <c r="NE75" s="419"/>
      <c r="NF75" s="419"/>
      <c r="NG75" s="419"/>
      <c r="NH75" s="419"/>
      <c r="NI75" s="419"/>
      <c r="NJ75" s="419"/>
      <c r="NK75" s="419"/>
      <c r="NL75" s="419"/>
      <c r="NM75" s="419"/>
      <c r="NN75" s="419"/>
      <c r="NO75" s="419"/>
      <c r="NP75" s="419"/>
      <c r="NQ75" s="419"/>
      <c r="NR75" s="419"/>
      <c r="NS75" s="419"/>
      <c r="NT75" s="419"/>
      <c r="NU75" s="419"/>
      <c r="NV75" s="419"/>
    </row>
    <row r="76" spans="1:386" s="2" customFormat="1" ht="18.75">
      <c r="A76" s="122" t="s">
        <v>55</v>
      </c>
      <c r="B76" s="3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134"/>
      <c r="AB76" s="134"/>
      <c r="AC76" s="190"/>
      <c r="AD76" s="190"/>
      <c r="AE76" s="190"/>
      <c r="AF76" s="190"/>
      <c r="AG76" s="190"/>
      <c r="AH76" s="349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111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36"/>
      <c r="BO76" s="36"/>
      <c r="BP76" s="103"/>
      <c r="BQ76" s="27"/>
      <c r="BR76" s="27"/>
      <c r="BS76" s="27"/>
      <c r="BT76" s="27"/>
      <c r="BU76" s="27"/>
      <c r="BV76" s="27"/>
      <c r="BW76" s="115"/>
      <c r="BX76" s="115"/>
      <c r="BY76" s="115"/>
      <c r="BZ76" s="115"/>
      <c r="CA76" s="128"/>
      <c r="CB76" s="128"/>
      <c r="CC76" s="128"/>
      <c r="CD76" s="128"/>
      <c r="CE76" s="27"/>
      <c r="CF76" s="134"/>
      <c r="CG76" s="27"/>
      <c r="CH76" s="27"/>
      <c r="CI76" s="27"/>
      <c r="CJ76" s="27"/>
      <c r="CK76" s="27"/>
      <c r="CL76" s="27"/>
      <c r="CM76" s="138"/>
      <c r="CN76" s="138"/>
      <c r="CO76" s="138"/>
      <c r="CP76" s="138"/>
      <c r="CQ76" s="139"/>
      <c r="CR76" s="139"/>
      <c r="CS76" s="139"/>
      <c r="CT76" s="139"/>
      <c r="CU76" s="27"/>
      <c r="CV76" s="134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36"/>
      <c r="DV76" s="12"/>
      <c r="DW76" s="103"/>
      <c r="DX76" s="12"/>
      <c r="DY76" s="12"/>
      <c r="DZ76" s="12"/>
      <c r="EA76" s="12"/>
      <c r="EB76" s="12"/>
      <c r="EC76" s="12"/>
      <c r="ED76" s="104"/>
      <c r="EE76" s="104"/>
      <c r="EF76" s="104"/>
      <c r="EG76" s="104"/>
      <c r="EH76" s="105"/>
      <c r="EI76" s="105"/>
      <c r="EJ76" s="105"/>
      <c r="EK76" s="105"/>
      <c r="EL76" s="12"/>
      <c r="EM76" s="284"/>
      <c r="EN76" s="12"/>
      <c r="EO76" s="12"/>
      <c r="EP76" s="12"/>
      <c r="EQ76" s="12"/>
      <c r="ER76" s="12"/>
      <c r="ES76" s="12"/>
      <c r="ET76" s="104"/>
      <c r="EU76" s="104"/>
      <c r="EV76" s="350"/>
      <c r="EW76" s="104"/>
      <c r="EX76" s="105"/>
      <c r="EY76" s="105"/>
      <c r="EZ76" s="105"/>
      <c r="FA76" s="105"/>
      <c r="FB76" s="36"/>
      <c r="FC76" s="31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  <c r="MS76" s="53"/>
      <c r="MT76" s="53"/>
      <c r="MU76" s="53"/>
      <c r="MV76" s="53"/>
      <c r="MW76" s="53"/>
      <c r="MX76" s="53"/>
      <c r="MY76" s="53"/>
      <c r="MZ76" s="53"/>
      <c r="NA76" s="53"/>
      <c r="NB76" s="53"/>
      <c r="NC76" s="53"/>
      <c r="ND76" s="53"/>
      <c r="NE76" s="53"/>
      <c r="NF76" s="53"/>
      <c r="NG76" s="53"/>
      <c r="NH76" s="53"/>
      <c r="NI76" s="53"/>
      <c r="NJ76" s="53"/>
      <c r="NK76" s="53"/>
      <c r="NL76" s="53"/>
      <c r="NM76" s="53"/>
      <c r="NN76" s="53"/>
      <c r="NO76" s="53"/>
      <c r="NP76" s="53"/>
      <c r="NQ76" s="53"/>
      <c r="NR76" s="53"/>
      <c r="NS76" s="53"/>
      <c r="NT76" s="53"/>
      <c r="NU76" s="53"/>
      <c r="NV76" s="53"/>
    </row>
    <row r="77" spans="1:386" s="178" customFormat="1">
      <c r="A77" s="173" t="s">
        <v>9</v>
      </c>
      <c r="B77" s="421" t="s">
        <v>592</v>
      </c>
      <c r="C77" s="49">
        <v>9060</v>
      </c>
      <c r="D77" s="49">
        <v>9329.7999999999993</v>
      </c>
      <c r="E77" s="49" t="s">
        <v>146</v>
      </c>
      <c r="F77" s="49" t="s">
        <v>146</v>
      </c>
      <c r="G77" s="49" t="s">
        <v>146</v>
      </c>
      <c r="H77" s="49" t="s">
        <v>146</v>
      </c>
      <c r="I77" s="49" t="s">
        <v>146</v>
      </c>
      <c r="J77" s="49" t="s">
        <v>146</v>
      </c>
      <c r="K77" s="49" t="s">
        <v>146</v>
      </c>
      <c r="L77" s="49" t="s">
        <v>146</v>
      </c>
      <c r="M77" s="49" t="s">
        <v>146</v>
      </c>
      <c r="N77" s="49" t="s">
        <v>146</v>
      </c>
      <c r="O77" s="49">
        <f>C77*1.18</f>
        <v>10690.8</v>
      </c>
      <c r="P77" s="49">
        <f t="shared" ref="P77" si="59">D77*1.18</f>
        <v>11009.163999999999</v>
      </c>
      <c r="Q77" s="49" t="s">
        <v>146</v>
      </c>
      <c r="R77" s="49" t="s">
        <v>146</v>
      </c>
      <c r="S77" s="49" t="s">
        <v>146</v>
      </c>
      <c r="T77" s="49" t="s">
        <v>146</v>
      </c>
      <c r="U77" s="49" t="s">
        <v>146</v>
      </c>
      <c r="V77" s="49" t="s">
        <v>146</v>
      </c>
      <c r="W77" s="49" t="s">
        <v>146</v>
      </c>
      <c r="X77" s="49" t="s">
        <v>146</v>
      </c>
      <c r="Y77" s="49" t="s">
        <v>146</v>
      </c>
      <c r="Z77" s="49" t="s">
        <v>146</v>
      </c>
      <c r="AA77" s="134"/>
      <c r="AB77" s="134" t="s">
        <v>671</v>
      </c>
      <c r="AC77" s="49">
        <v>1680</v>
      </c>
      <c r="AD77" s="49">
        <v>1780</v>
      </c>
      <c r="AE77" s="49">
        <v>1680</v>
      </c>
      <c r="AF77" s="49">
        <v>1780</v>
      </c>
      <c r="AG77" s="125"/>
      <c r="AH77" s="125" t="str">
        <f>AB77</f>
        <v>16.11.2017 № 621</v>
      </c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135"/>
      <c r="AV77" s="49">
        <v>113.79</v>
      </c>
      <c r="AW77" s="49">
        <v>123.31</v>
      </c>
      <c r="AX77" s="49" t="s">
        <v>146</v>
      </c>
      <c r="AY77" s="49" t="s">
        <v>146</v>
      </c>
      <c r="AZ77" s="49" t="s">
        <v>146</v>
      </c>
      <c r="BA77" s="49" t="s">
        <v>146</v>
      </c>
      <c r="BB77" s="49">
        <f>AV77*1.18</f>
        <v>134.2722</v>
      </c>
      <c r="BC77" s="49">
        <f>AW77*1.18</f>
        <v>145.50579999999999</v>
      </c>
      <c r="BD77" s="49" t="s">
        <v>146</v>
      </c>
      <c r="BE77" s="49" t="s">
        <v>146</v>
      </c>
      <c r="BF77" s="49" t="s">
        <v>146</v>
      </c>
      <c r="BG77" s="49" t="s">
        <v>146</v>
      </c>
      <c r="BH77" s="49">
        <v>101</v>
      </c>
      <c r="BI77" s="49">
        <v>101</v>
      </c>
      <c r="BJ77" s="49" t="s">
        <v>146</v>
      </c>
      <c r="BK77" s="49" t="s">
        <v>146</v>
      </c>
      <c r="BL77" s="49" t="s">
        <v>146</v>
      </c>
      <c r="BM77" s="49" t="s">
        <v>146</v>
      </c>
      <c r="BN77" s="125"/>
      <c r="BO77" s="125" t="str">
        <f>AH77</f>
        <v>16.11.2017 № 621</v>
      </c>
      <c r="BP77" s="175"/>
      <c r="BQ77" s="49">
        <v>9060</v>
      </c>
      <c r="BR77" s="49">
        <v>113.79</v>
      </c>
      <c r="BS77" s="49">
        <f>BQ77*1.18</f>
        <v>10690.8</v>
      </c>
      <c r="BT77" s="49">
        <f>BR77*1.18</f>
        <v>134.2722</v>
      </c>
      <c r="BU77" s="49">
        <v>1680</v>
      </c>
      <c r="BV77" s="49">
        <v>101</v>
      </c>
      <c r="BW77" s="138"/>
      <c r="BX77" s="138"/>
      <c r="BY77" s="138"/>
      <c r="BZ77" s="138"/>
      <c r="CA77" s="311">
        <v>5.8099999999999999E-2</v>
      </c>
      <c r="CB77" s="139">
        <v>198.61</v>
      </c>
      <c r="CC77" s="311">
        <v>5.7099999999999998E-2</v>
      </c>
      <c r="CD77" s="139">
        <v>196.93</v>
      </c>
      <c r="CE77" s="125"/>
      <c r="CF77" s="289" t="s">
        <v>671</v>
      </c>
      <c r="CG77" s="49">
        <v>9159.3700000000008</v>
      </c>
      <c r="CH77" s="49">
        <v>113.79</v>
      </c>
      <c r="CI77" s="49">
        <v>10808.06</v>
      </c>
      <c r="CJ77" s="49">
        <v>134.27000000000001</v>
      </c>
      <c r="CK77" s="49">
        <v>1780</v>
      </c>
      <c r="CL77" s="49">
        <v>101</v>
      </c>
      <c r="CM77" s="138"/>
      <c r="CN77" s="138"/>
      <c r="CO77" s="138"/>
      <c r="CP77" s="138"/>
      <c r="CQ77" s="288">
        <v>5.8099999999999999E-2</v>
      </c>
      <c r="CR77" s="317">
        <v>204.42</v>
      </c>
      <c r="CS77" s="288">
        <v>5.7099999999999998E-2</v>
      </c>
      <c r="CT77" s="317">
        <v>202.64</v>
      </c>
      <c r="CU77" s="125"/>
      <c r="CV77" s="289" t="s">
        <v>671</v>
      </c>
      <c r="CW77" s="49" t="s">
        <v>146</v>
      </c>
      <c r="CX77" s="49" t="s">
        <v>146</v>
      </c>
      <c r="CY77" s="49" t="s">
        <v>146</v>
      </c>
      <c r="CZ77" s="49" t="s">
        <v>146</v>
      </c>
      <c r="DA77" s="49" t="s">
        <v>146</v>
      </c>
      <c r="DB77" s="49" t="s">
        <v>146</v>
      </c>
      <c r="DC77" s="49" t="s">
        <v>146</v>
      </c>
      <c r="DD77" s="49" t="s">
        <v>146</v>
      </c>
      <c r="DE77" s="49" t="s">
        <v>146</v>
      </c>
      <c r="DF77" s="49" t="s">
        <v>146</v>
      </c>
      <c r="DG77" s="49" t="s">
        <v>146</v>
      </c>
      <c r="DH77" s="49" t="s">
        <v>146</v>
      </c>
      <c r="DI77" s="49" t="s">
        <v>146</v>
      </c>
      <c r="DJ77" s="49" t="s">
        <v>146</v>
      </c>
      <c r="DK77" s="49" t="s">
        <v>146</v>
      </c>
      <c r="DL77" s="49" t="s">
        <v>146</v>
      </c>
      <c r="DM77" s="49" t="s">
        <v>146</v>
      </c>
      <c r="DN77" s="49" t="s">
        <v>146</v>
      </c>
      <c r="DO77" s="49" t="s">
        <v>146</v>
      </c>
      <c r="DP77" s="49" t="s">
        <v>146</v>
      </c>
      <c r="DQ77" s="49" t="s">
        <v>146</v>
      </c>
      <c r="DR77" s="49" t="s">
        <v>146</v>
      </c>
      <c r="DS77" s="49" t="s">
        <v>146</v>
      </c>
      <c r="DT77" s="49" t="s">
        <v>146</v>
      </c>
      <c r="DU77" s="125"/>
      <c r="DV77" s="176" t="s">
        <v>671</v>
      </c>
      <c r="DW77" s="175"/>
      <c r="DX77" s="190"/>
      <c r="DY77" s="190"/>
      <c r="DZ77" s="190"/>
      <c r="EA77" s="190"/>
      <c r="EB77" s="190"/>
      <c r="EC77" s="190"/>
      <c r="ED77" s="204"/>
      <c r="EE77" s="204"/>
      <c r="EF77" s="204"/>
      <c r="EG77" s="204"/>
      <c r="EH77" s="205"/>
      <c r="EI77" s="205"/>
      <c r="EJ77" s="205"/>
      <c r="EK77" s="205"/>
      <c r="EL77" s="190"/>
      <c r="EM77" s="313"/>
      <c r="EN77" s="190"/>
      <c r="EO77" s="190"/>
      <c r="EP77" s="190"/>
      <c r="EQ77" s="190"/>
      <c r="ER77" s="190"/>
      <c r="ES77" s="190"/>
      <c r="ET77" s="204"/>
      <c r="EU77" s="204"/>
      <c r="EV77" s="353"/>
      <c r="EW77" s="204"/>
      <c r="EX77" s="205"/>
      <c r="EY77" s="205"/>
      <c r="EZ77" s="205"/>
      <c r="FA77" s="205"/>
      <c r="FB77" s="176"/>
      <c r="FC77" s="313"/>
      <c r="FD77" s="177"/>
      <c r="FE77" s="177"/>
      <c r="FF77" s="177"/>
      <c r="FG77" s="177"/>
      <c r="FH77" s="177"/>
      <c r="FI77" s="177"/>
      <c r="FJ77" s="177"/>
      <c r="FK77" s="177"/>
      <c r="FL77" s="177"/>
      <c r="FM77" s="177"/>
      <c r="FN77" s="177"/>
      <c r="FO77" s="177"/>
      <c r="FP77" s="177"/>
      <c r="FQ77" s="177"/>
      <c r="FR77" s="177"/>
      <c r="FS77" s="177"/>
      <c r="FT77" s="177"/>
      <c r="FU77" s="177"/>
      <c r="FV77" s="177"/>
      <c r="FW77" s="177"/>
      <c r="FX77" s="177"/>
      <c r="FY77" s="177"/>
      <c r="FZ77" s="177"/>
      <c r="GA77" s="177"/>
      <c r="GB77" s="177"/>
      <c r="GC77" s="177"/>
      <c r="GD77" s="177"/>
      <c r="GE77" s="177"/>
      <c r="GF77" s="177"/>
      <c r="GG77" s="177"/>
      <c r="GH77" s="177"/>
      <c r="GI77" s="177"/>
      <c r="GJ77" s="177"/>
      <c r="GK77" s="177"/>
      <c r="GL77" s="177"/>
      <c r="GM77" s="177"/>
      <c r="GN77" s="177"/>
      <c r="GO77" s="177"/>
      <c r="GP77" s="177"/>
      <c r="GQ77" s="177"/>
      <c r="GR77" s="177"/>
      <c r="GS77" s="177"/>
      <c r="GT77" s="177"/>
      <c r="GU77" s="177"/>
      <c r="GV77" s="177"/>
      <c r="GW77" s="177"/>
      <c r="GX77" s="177"/>
      <c r="GY77" s="177"/>
      <c r="GZ77" s="177"/>
      <c r="HA77" s="177"/>
      <c r="HB77" s="177"/>
      <c r="HC77" s="177"/>
      <c r="HD77" s="177"/>
      <c r="HE77" s="177"/>
      <c r="HF77" s="177"/>
      <c r="HG77" s="177"/>
      <c r="HH77" s="177"/>
      <c r="HI77" s="177"/>
      <c r="HJ77" s="177"/>
      <c r="HK77" s="177"/>
      <c r="HL77" s="177"/>
      <c r="HM77" s="177"/>
      <c r="HN77" s="177"/>
      <c r="HO77" s="177"/>
      <c r="HP77" s="177"/>
      <c r="HQ77" s="177"/>
      <c r="HR77" s="177"/>
      <c r="HS77" s="177"/>
      <c r="HT77" s="177"/>
      <c r="HU77" s="177"/>
      <c r="HV77" s="177"/>
      <c r="HW77" s="177"/>
      <c r="HX77" s="177"/>
      <c r="HY77" s="177"/>
      <c r="HZ77" s="177"/>
      <c r="IA77" s="177"/>
      <c r="IB77" s="177"/>
      <c r="IC77" s="177"/>
      <c r="ID77" s="177"/>
      <c r="IE77" s="177"/>
      <c r="IF77" s="177"/>
      <c r="IG77" s="177"/>
      <c r="IH77" s="177"/>
      <c r="II77" s="177"/>
      <c r="IJ77" s="177"/>
      <c r="IK77" s="177"/>
      <c r="IL77" s="177"/>
      <c r="IM77" s="177"/>
      <c r="IN77" s="177"/>
      <c r="IO77" s="177"/>
      <c r="IP77" s="177"/>
      <c r="IQ77" s="177"/>
      <c r="IR77" s="177"/>
      <c r="IS77" s="177"/>
      <c r="IT77" s="177"/>
      <c r="IU77" s="177"/>
      <c r="IV77" s="177"/>
      <c r="IW77" s="177"/>
      <c r="IX77" s="177"/>
      <c r="IY77" s="177"/>
      <c r="IZ77" s="177"/>
      <c r="JA77" s="177"/>
      <c r="JB77" s="177"/>
      <c r="JC77" s="177"/>
      <c r="JD77" s="177"/>
      <c r="JE77" s="177"/>
      <c r="JF77" s="177"/>
      <c r="JG77" s="177"/>
      <c r="JH77" s="177"/>
      <c r="JI77" s="177"/>
      <c r="JJ77" s="177"/>
      <c r="JK77" s="177"/>
      <c r="JL77" s="177"/>
      <c r="JM77" s="177"/>
      <c r="JN77" s="177"/>
      <c r="JO77" s="177"/>
      <c r="JP77" s="177"/>
      <c r="JQ77" s="177"/>
      <c r="JR77" s="177"/>
      <c r="JS77" s="177"/>
      <c r="JT77" s="177"/>
      <c r="JU77" s="177"/>
      <c r="JV77" s="177"/>
      <c r="JW77" s="177"/>
      <c r="JX77" s="177"/>
      <c r="JY77" s="177"/>
      <c r="JZ77" s="177"/>
      <c r="KA77" s="177"/>
      <c r="KB77" s="177"/>
      <c r="KC77" s="177"/>
      <c r="KD77" s="177"/>
      <c r="KE77" s="177"/>
      <c r="KF77" s="177"/>
      <c r="KG77" s="177"/>
      <c r="KH77" s="177"/>
      <c r="KI77" s="177"/>
      <c r="KJ77" s="177"/>
      <c r="KK77" s="177"/>
      <c r="KL77" s="177"/>
      <c r="KM77" s="177"/>
      <c r="KN77" s="177"/>
      <c r="KO77" s="177"/>
      <c r="KP77" s="177"/>
      <c r="KQ77" s="177"/>
      <c r="KR77" s="177"/>
      <c r="KS77" s="177"/>
      <c r="KT77" s="177"/>
      <c r="KU77" s="177"/>
      <c r="KV77" s="177"/>
      <c r="KW77" s="177"/>
      <c r="KX77" s="177"/>
      <c r="KY77" s="177"/>
      <c r="KZ77" s="177"/>
      <c r="LA77" s="177"/>
      <c r="LB77" s="177"/>
      <c r="LC77" s="177"/>
      <c r="LD77" s="177"/>
      <c r="LE77" s="177"/>
      <c r="LF77" s="177"/>
      <c r="LG77" s="177"/>
      <c r="LH77" s="177"/>
      <c r="LI77" s="177"/>
      <c r="LJ77" s="177"/>
      <c r="LK77" s="177"/>
      <c r="LL77" s="177"/>
      <c r="LM77" s="177"/>
      <c r="LN77" s="177"/>
      <c r="LO77" s="177"/>
      <c r="LP77" s="177"/>
      <c r="LQ77" s="177"/>
      <c r="LR77" s="177"/>
      <c r="LS77" s="177"/>
      <c r="LT77" s="177"/>
      <c r="LU77" s="177"/>
      <c r="LV77" s="177"/>
      <c r="LW77" s="177"/>
      <c r="LX77" s="177"/>
      <c r="LY77" s="177"/>
      <c r="LZ77" s="177"/>
      <c r="MA77" s="177"/>
      <c r="MB77" s="177"/>
      <c r="MC77" s="177"/>
      <c r="MD77" s="177"/>
      <c r="ME77" s="177"/>
      <c r="MF77" s="177"/>
      <c r="MG77" s="177"/>
      <c r="MH77" s="177"/>
      <c r="MI77" s="177"/>
      <c r="MJ77" s="177"/>
      <c r="MK77" s="177"/>
      <c r="ML77" s="177"/>
      <c r="MM77" s="177"/>
      <c r="MN77" s="177"/>
      <c r="MO77" s="177"/>
      <c r="MP77" s="177"/>
      <c r="MQ77" s="177"/>
      <c r="MR77" s="177"/>
      <c r="MS77" s="177"/>
      <c r="MT77" s="177"/>
      <c r="MU77" s="177"/>
      <c r="MV77" s="177"/>
      <c r="MW77" s="177"/>
      <c r="MX77" s="177"/>
      <c r="MY77" s="177"/>
      <c r="MZ77" s="177"/>
      <c r="NA77" s="177"/>
      <c r="NB77" s="177"/>
      <c r="NC77" s="177"/>
      <c r="ND77" s="177"/>
      <c r="NE77" s="177"/>
      <c r="NF77" s="177"/>
      <c r="NG77" s="177"/>
      <c r="NH77" s="177"/>
      <c r="NI77" s="177"/>
      <c r="NJ77" s="177"/>
      <c r="NK77" s="177"/>
      <c r="NL77" s="177"/>
      <c r="NM77" s="177"/>
      <c r="NN77" s="177"/>
      <c r="NO77" s="177"/>
      <c r="NP77" s="177"/>
      <c r="NQ77" s="177"/>
      <c r="NR77" s="177"/>
      <c r="NS77" s="177"/>
      <c r="NT77" s="177"/>
      <c r="NU77" s="177"/>
      <c r="NV77" s="177"/>
    </row>
    <row r="78" spans="1:386" s="167" customFormat="1">
      <c r="A78" s="157"/>
      <c r="B78" s="445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29"/>
      <c r="AB78" s="129"/>
      <c r="AC78" s="159">
        <v>1680</v>
      </c>
      <c r="AD78" s="159">
        <v>1800</v>
      </c>
      <c r="AE78" s="159">
        <f>AC78</f>
        <v>1680</v>
      </c>
      <c r="AF78" s="159">
        <f>AD78</f>
        <v>1800</v>
      </c>
      <c r="AG78" s="145"/>
      <c r="AH78" s="145" t="s">
        <v>672</v>
      </c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61"/>
      <c r="AV78" s="159">
        <v>113.79</v>
      </c>
      <c r="AW78" s="159">
        <v>119.63</v>
      </c>
      <c r="AX78" s="159" t="s">
        <v>146</v>
      </c>
      <c r="AY78" s="159" t="s">
        <v>146</v>
      </c>
      <c r="AZ78" s="159" t="s">
        <v>146</v>
      </c>
      <c r="BA78" s="159" t="s">
        <v>146</v>
      </c>
      <c r="BB78" s="159">
        <f>AV78*1.18</f>
        <v>134.2722</v>
      </c>
      <c r="BC78" s="159">
        <f>AW78*1.18</f>
        <v>141.1634</v>
      </c>
      <c r="BD78" s="159" t="s">
        <v>146</v>
      </c>
      <c r="BE78" s="159" t="s">
        <v>146</v>
      </c>
      <c r="BF78" s="159" t="s">
        <v>146</v>
      </c>
      <c r="BG78" s="159" t="s">
        <v>146</v>
      </c>
      <c r="BH78" s="159">
        <v>101</v>
      </c>
      <c r="BI78" s="159">
        <v>90</v>
      </c>
      <c r="BJ78" s="159" t="s">
        <v>146</v>
      </c>
      <c r="BK78" s="159" t="s">
        <v>146</v>
      </c>
      <c r="BL78" s="159" t="s">
        <v>146</v>
      </c>
      <c r="BM78" s="159" t="s">
        <v>146</v>
      </c>
      <c r="BN78" s="145"/>
      <c r="BO78" s="145" t="s">
        <v>672</v>
      </c>
      <c r="BP78" s="162"/>
      <c r="BQ78" s="159">
        <v>9060</v>
      </c>
      <c r="BR78" s="159">
        <v>113.79</v>
      </c>
      <c r="BS78" s="159">
        <f>BQ78*1.18</f>
        <v>10690.8</v>
      </c>
      <c r="BT78" s="159">
        <f>BR78*1.18</f>
        <v>134.2722</v>
      </c>
      <c r="BU78" s="159">
        <v>1680</v>
      </c>
      <c r="BV78" s="159">
        <v>101</v>
      </c>
      <c r="BW78" s="163"/>
      <c r="BX78" s="163"/>
      <c r="BY78" s="163"/>
      <c r="BZ78" s="163"/>
      <c r="CA78" s="172">
        <v>5.8099999999999999E-2</v>
      </c>
      <c r="CB78" s="128">
        <v>198.61</v>
      </c>
      <c r="CC78" s="172">
        <v>5.7099999999999998E-2</v>
      </c>
      <c r="CD78" s="128">
        <v>196.93</v>
      </c>
      <c r="CE78" s="145"/>
      <c r="CF78" s="145" t="s">
        <v>672</v>
      </c>
      <c r="CG78" s="159">
        <v>9329.7999999999993</v>
      </c>
      <c r="CH78" s="159">
        <v>119.63</v>
      </c>
      <c r="CI78" s="159">
        <f>CG78*1.18</f>
        <v>11009.163999999999</v>
      </c>
      <c r="CJ78" s="159">
        <f>CH78*1.18</f>
        <v>141.1634</v>
      </c>
      <c r="CK78" s="159">
        <v>1800</v>
      </c>
      <c r="CL78" s="159">
        <v>90</v>
      </c>
      <c r="CM78" s="163"/>
      <c r="CN78" s="163"/>
      <c r="CO78" s="163"/>
      <c r="CP78" s="163"/>
      <c r="CQ78" s="119">
        <v>5.8099999999999999E-2</v>
      </c>
      <c r="CR78" s="236">
        <v>194.58</v>
      </c>
      <c r="CS78" s="119">
        <v>5.7099999999999998E-2</v>
      </c>
      <c r="CT78" s="236">
        <v>192.78</v>
      </c>
      <c r="CU78" s="145"/>
      <c r="CV78" s="168" t="s">
        <v>672</v>
      </c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  <c r="DH78" s="159"/>
      <c r="DI78" s="159"/>
      <c r="DJ78" s="159"/>
      <c r="DK78" s="159"/>
      <c r="DL78" s="159"/>
      <c r="DM78" s="159"/>
      <c r="DN78" s="159"/>
      <c r="DO78" s="159"/>
      <c r="DP78" s="159"/>
      <c r="DQ78" s="159"/>
      <c r="DR78" s="159"/>
      <c r="DS78" s="159"/>
      <c r="DT78" s="159"/>
      <c r="DU78" s="145"/>
      <c r="DV78" s="169"/>
      <c r="DW78" s="162"/>
      <c r="DX78" s="160"/>
      <c r="DY78" s="160"/>
      <c r="DZ78" s="160"/>
      <c r="EA78" s="160"/>
      <c r="EB78" s="160"/>
      <c r="EC78" s="160"/>
      <c r="ED78" s="208"/>
      <c r="EE78" s="208"/>
      <c r="EF78" s="208"/>
      <c r="EG78" s="208"/>
      <c r="EH78" s="121"/>
      <c r="EI78" s="121"/>
      <c r="EJ78" s="121"/>
      <c r="EK78" s="121"/>
      <c r="EL78" s="160"/>
      <c r="EM78" s="213"/>
      <c r="EN78" s="160"/>
      <c r="EO78" s="160"/>
      <c r="EP78" s="160"/>
      <c r="EQ78" s="160"/>
      <c r="ER78" s="160"/>
      <c r="ES78" s="160"/>
      <c r="ET78" s="208"/>
      <c r="EU78" s="208"/>
      <c r="EV78" s="446"/>
      <c r="EW78" s="208"/>
      <c r="EX78" s="121"/>
      <c r="EY78" s="121"/>
      <c r="EZ78" s="121"/>
      <c r="FA78" s="121"/>
      <c r="FB78" s="169"/>
      <c r="FC78" s="213"/>
      <c r="FD78" s="166"/>
      <c r="FE78" s="166"/>
      <c r="FF78" s="166"/>
      <c r="FG78" s="166"/>
      <c r="FH78" s="166"/>
      <c r="FI78" s="166"/>
      <c r="FJ78" s="166"/>
      <c r="FK78" s="166"/>
      <c r="FL78" s="166"/>
      <c r="FM78" s="166"/>
      <c r="FN78" s="166"/>
      <c r="FO78" s="166"/>
      <c r="FP78" s="166"/>
      <c r="FQ78" s="166"/>
      <c r="FR78" s="166"/>
      <c r="FS78" s="166"/>
      <c r="FT78" s="166"/>
      <c r="FU78" s="166"/>
      <c r="FV78" s="166"/>
      <c r="FW78" s="166"/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66"/>
      <c r="GM78" s="166"/>
      <c r="GN78" s="166"/>
      <c r="GO78" s="166"/>
      <c r="GP78" s="166"/>
      <c r="GQ78" s="166"/>
      <c r="GR78" s="166"/>
      <c r="GS78" s="166"/>
      <c r="GT78" s="166"/>
      <c r="GU78" s="166"/>
      <c r="GV78" s="166"/>
      <c r="GW78" s="166"/>
      <c r="GX78" s="166"/>
      <c r="GY78" s="166"/>
      <c r="GZ78" s="166"/>
      <c r="HA78" s="166"/>
      <c r="HB78" s="166"/>
      <c r="HC78" s="166"/>
      <c r="HD78" s="166"/>
      <c r="HE78" s="166"/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66"/>
      <c r="HU78" s="166"/>
      <c r="HV78" s="166"/>
      <c r="HW78" s="166"/>
      <c r="HX78" s="166"/>
      <c r="HY78" s="166"/>
      <c r="HZ78" s="166"/>
      <c r="IA78" s="166"/>
      <c r="IB78" s="166"/>
      <c r="IC78" s="166"/>
      <c r="ID78" s="166"/>
      <c r="IE78" s="166"/>
      <c r="IF78" s="166"/>
      <c r="IG78" s="166"/>
      <c r="IH78" s="166"/>
      <c r="II78" s="166"/>
      <c r="IJ78" s="166"/>
      <c r="IK78" s="166"/>
      <c r="IL78" s="166"/>
      <c r="IM78" s="166"/>
      <c r="IN78" s="166"/>
      <c r="IO78" s="166"/>
      <c r="IP78" s="166"/>
      <c r="IQ78" s="166"/>
      <c r="IR78" s="166"/>
      <c r="IS78" s="166"/>
      <c r="IT78" s="166"/>
      <c r="IU78" s="166"/>
      <c r="IV78" s="166"/>
      <c r="IW78" s="166"/>
      <c r="IX78" s="166"/>
      <c r="IY78" s="166"/>
      <c r="IZ78" s="166"/>
      <c r="JA78" s="166"/>
      <c r="JB78" s="166"/>
      <c r="JC78" s="166"/>
      <c r="JD78" s="166"/>
      <c r="JE78" s="166"/>
      <c r="JF78" s="166"/>
      <c r="JG78" s="166"/>
      <c r="JH78" s="166"/>
      <c r="JI78" s="166"/>
      <c r="JJ78" s="166"/>
      <c r="JK78" s="166"/>
      <c r="JL78" s="166"/>
      <c r="JM78" s="166"/>
      <c r="JN78" s="166"/>
      <c r="JO78" s="166"/>
      <c r="JP78" s="166"/>
      <c r="JQ78" s="166"/>
      <c r="JR78" s="166"/>
      <c r="JS78" s="166"/>
      <c r="JT78" s="166"/>
      <c r="JU78" s="166"/>
      <c r="JV78" s="166"/>
      <c r="JW78" s="166"/>
      <c r="JX78" s="166"/>
      <c r="JY78" s="166"/>
      <c r="JZ78" s="166"/>
      <c r="KA78" s="166"/>
      <c r="KB78" s="166"/>
      <c r="KC78" s="166"/>
      <c r="KD78" s="166"/>
      <c r="KE78" s="166"/>
      <c r="KF78" s="166"/>
      <c r="KG78" s="166"/>
      <c r="KH78" s="166"/>
      <c r="KI78" s="166"/>
      <c r="KJ78" s="166"/>
      <c r="KK78" s="166"/>
      <c r="KL78" s="166"/>
      <c r="KM78" s="166"/>
      <c r="KN78" s="166"/>
      <c r="KO78" s="166"/>
      <c r="KP78" s="166"/>
      <c r="KQ78" s="166"/>
      <c r="KR78" s="166"/>
      <c r="KS78" s="166"/>
      <c r="KT78" s="166"/>
      <c r="KU78" s="166"/>
      <c r="KV78" s="166"/>
      <c r="KW78" s="166"/>
      <c r="KX78" s="166"/>
      <c r="KY78" s="166"/>
      <c r="KZ78" s="166"/>
      <c r="LA78" s="166"/>
      <c r="LB78" s="166"/>
      <c r="LC78" s="166"/>
      <c r="LD78" s="166"/>
      <c r="LE78" s="166"/>
      <c r="LF78" s="166"/>
      <c r="LG78" s="166"/>
      <c r="LH78" s="166"/>
      <c r="LI78" s="166"/>
      <c r="LJ78" s="166"/>
      <c r="LK78" s="166"/>
      <c r="LL78" s="166"/>
      <c r="LM78" s="166"/>
      <c r="LN78" s="166"/>
      <c r="LO78" s="166"/>
      <c r="LP78" s="166"/>
      <c r="LQ78" s="166"/>
      <c r="LR78" s="166"/>
      <c r="LS78" s="166"/>
      <c r="LT78" s="166"/>
      <c r="LU78" s="166"/>
      <c r="LV78" s="166"/>
      <c r="LW78" s="166"/>
      <c r="LX78" s="166"/>
      <c r="LY78" s="166"/>
      <c r="LZ78" s="166"/>
      <c r="MA78" s="166"/>
      <c r="MB78" s="166"/>
      <c r="MC78" s="166"/>
      <c r="MD78" s="166"/>
      <c r="ME78" s="166"/>
      <c r="MF78" s="166"/>
      <c r="MG78" s="166"/>
      <c r="MH78" s="166"/>
      <c r="MI78" s="166"/>
      <c r="MJ78" s="166"/>
      <c r="MK78" s="166"/>
      <c r="ML78" s="166"/>
      <c r="MM78" s="166"/>
      <c r="MN78" s="166"/>
      <c r="MO78" s="166"/>
      <c r="MP78" s="166"/>
      <c r="MQ78" s="166"/>
      <c r="MR78" s="166"/>
      <c r="MS78" s="166"/>
      <c r="MT78" s="166"/>
      <c r="MU78" s="166"/>
      <c r="MV78" s="166"/>
      <c r="MW78" s="166"/>
      <c r="MX78" s="166"/>
      <c r="MY78" s="166"/>
      <c r="MZ78" s="166"/>
      <c r="NA78" s="166"/>
      <c r="NB78" s="166"/>
      <c r="NC78" s="166"/>
      <c r="ND78" s="166"/>
      <c r="NE78" s="166"/>
      <c r="NF78" s="166"/>
      <c r="NG78" s="166"/>
      <c r="NH78" s="166"/>
      <c r="NI78" s="166"/>
      <c r="NJ78" s="166"/>
      <c r="NK78" s="166"/>
      <c r="NL78" s="166"/>
      <c r="NM78" s="166"/>
      <c r="NN78" s="166"/>
      <c r="NO78" s="166"/>
      <c r="NP78" s="166"/>
      <c r="NQ78" s="166"/>
      <c r="NR78" s="166"/>
      <c r="NS78" s="166"/>
      <c r="NT78" s="166"/>
      <c r="NU78" s="166"/>
      <c r="NV78" s="166"/>
    </row>
    <row r="79" spans="1:386" s="2" customFormat="1" ht="18.75">
      <c r="A79" s="122" t="s">
        <v>58</v>
      </c>
      <c r="B79" s="3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134"/>
      <c r="AB79" s="134"/>
      <c r="AC79" s="49"/>
      <c r="AD79" s="49"/>
      <c r="AE79" s="49"/>
      <c r="AF79" s="49"/>
      <c r="AG79" s="125"/>
      <c r="AH79" s="125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111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36"/>
      <c r="BO79" s="36"/>
      <c r="BP79" s="103"/>
      <c r="BQ79" s="27"/>
      <c r="BR79" s="27"/>
      <c r="BS79" s="27"/>
      <c r="BT79" s="27"/>
      <c r="BU79" s="27" t="s">
        <v>627</v>
      </c>
      <c r="BV79" s="27"/>
      <c r="BW79" s="115"/>
      <c r="BX79" s="115"/>
      <c r="BY79" s="115"/>
      <c r="BZ79" s="115"/>
      <c r="CA79" s="116"/>
      <c r="CB79" s="116"/>
      <c r="CC79" s="116"/>
      <c r="CD79" s="116"/>
      <c r="CE79" s="27"/>
      <c r="CF79" s="125"/>
      <c r="CG79" s="27"/>
      <c r="CH79" s="27"/>
      <c r="CI79" s="27"/>
      <c r="CJ79" s="27"/>
      <c r="CK79" s="27"/>
      <c r="CL79" s="27"/>
      <c r="CM79" s="138"/>
      <c r="CN79" s="138"/>
      <c r="CO79" s="138"/>
      <c r="CP79" s="138"/>
      <c r="CQ79" s="139"/>
      <c r="CR79" s="139"/>
      <c r="CS79" s="139"/>
      <c r="CT79" s="139"/>
      <c r="CU79" s="27"/>
      <c r="CV79" s="134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36"/>
      <c r="DV79" s="16"/>
      <c r="DW79" s="103"/>
      <c r="DX79" s="12"/>
      <c r="DY79" s="12"/>
      <c r="DZ79" s="12"/>
      <c r="EA79" s="12"/>
      <c r="EB79" s="12"/>
      <c r="EC79" s="12"/>
      <c r="ED79" s="104"/>
      <c r="EE79" s="104"/>
      <c r="EF79" s="104"/>
      <c r="EG79" s="104"/>
      <c r="EH79" s="105"/>
      <c r="EI79" s="105"/>
      <c r="EJ79" s="105"/>
      <c r="EK79" s="105"/>
      <c r="EL79" s="12"/>
      <c r="EM79" s="284"/>
      <c r="EN79" s="12"/>
      <c r="EO79" s="12"/>
      <c r="EP79" s="12"/>
      <c r="EQ79" s="12"/>
      <c r="ER79" s="12"/>
      <c r="ES79" s="12"/>
      <c r="ET79" s="104"/>
      <c r="EU79" s="104"/>
      <c r="EV79" s="350"/>
      <c r="EW79" s="104"/>
      <c r="EX79" s="105"/>
      <c r="EY79" s="105"/>
      <c r="EZ79" s="105"/>
      <c r="FA79" s="105"/>
      <c r="FB79" s="36"/>
      <c r="FC79" s="31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3"/>
      <c r="MU79" s="53"/>
      <c r="MV79" s="53"/>
      <c r="MW79" s="53"/>
      <c r="MX79" s="53"/>
      <c r="MY79" s="53"/>
      <c r="MZ79" s="53"/>
      <c r="NA79" s="53"/>
      <c r="NB79" s="53"/>
      <c r="NC79" s="53"/>
      <c r="ND79" s="53"/>
      <c r="NE79" s="53"/>
      <c r="NF79" s="53"/>
      <c r="NG79" s="53"/>
      <c r="NH79" s="53"/>
      <c r="NI79" s="53"/>
      <c r="NJ79" s="53"/>
      <c r="NK79" s="53"/>
      <c r="NL79" s="53"/>
      <c r="NM79" s="53"/>
      <c r="NN79" s="53"/>
      <c r="NO79" s="53"/>
      <c r="NP79" s="53"/>
      <c r="NQ79" s="53"/>
      <c r="NR79" s="53"/>
      <c r="NS79" s="53"/>
      <c r="NT79" s="53"/>
      <c r="NU79" s="53"/>
      <c r="NV79" s="53"/>
    </row>
    <row r="80" spans="1:386" s="2" customFormat="1" ht="26.25">
      <c r="A80" s="16" t="s">
        <v>9</v>
      </c>
      <c r="B80" s="348" t="s">
        <v>59</v>
      </c>
      <c r="C80" s="49">
        <v>7547.97</v>
      </c>
      <c r="D80" s="49">
        <v>7810.41</v>
      </c>
      <c r="E80" s="373">
        <f>D80</f>
        <v>7810.41</v>
      </c>
      <c r="F80" s="373">
        <v>7836.28</v>
      </c>
      <c r="G80" s="373">
        <f>F80</f>
        <v>7836.28</v>
      </c>
      <c r="H80" s="373">
        <v>8171.29</v>
      </c>
      <c r="I80" s="373">
        <f>H80</f>
        <v>8171.29</v>
      </c>
      <c r="J80" s="373">
        <v>8188.2</v>
      </c>
      <c r="K80" s="373">
        <f>J80</f>
        <v>8188.2</v>
      </c>
      <c r="L80" s="373">
        <v>8718.84</v>
      </c>
      <c r="M80" s="373" t="s">
        <v>146</v>
      </c>
      <c r="N80" s="373" t="s">
        <v>146</v>
      </c>
      <c r="O80" s="49">
        <f>C80</f>
        <v>7547.97</v>
      </c>
      <c r="P80" s="49">
        <f t="shared" ref="P80:Z80" si="60">D80</f>
        <v>7810.41</v>
      </c>
      <c r="Q80" s="49">
        <f t="shared" si="60"/>
        <v>7810.41</v>
      </c>
      <c r="R80" s="49">
        <f t="shared" si="60"/>
        <v>7836.28</v>
      </c>
      <c r="S80" s="49">
        <f t="shared" si="60"/>
        <v>7836.28</v>
      </c>
      <c r="T80" s="49">
        <f t="shared" si="60"/>
        <v>8171.29</v>
      </c>
      <c r="U80" s="49">
        <f t="shared" si="60"/>
        <v>8171.29</v>
      </c>
      <c r="V80" s="49">
        <f t="shared" si="60"/>
        <v>8188.2</v>
      </c>
      <c r="W80" s="49">
        <f t="shared" si="60"/>
        <v>8188.2</v>
      </c>
      <c r="X80" s="49">
        <f t="shared" si="60"/>
        <v>8718.84</v>
      </c>
      <c r="Y80" s="49" t="str">
        <f t="shared" si="60"/>
        <v>-</v>
      </c>
      <c r="Z80" s="49" t="str">
        <f t="shared" si="60"/>
        <v>-</v>
      </c>
      <c r="AA80" s="176" t="s">
        <v>673</v>
      </c>
      <c r="AB80" s="134"/>
      <c r="AC80" s="49">
        <v>1000</v>
      </c>
      <c r="AD80" s="49">
        <v>1080</v>
      </c>
      <c r="AE80" s="49">
        <f>AC80</f>
        <v>1000</v>
      </c>
      <c r="AF80" s="49">
        <f>AD80</f>
        <v>1080</v>
      </c>
      <c r="AG80" s="125" t="str">
        <f>AA80</f>
        <v>30.11.2017 № 691</v>
      </c>
      <c r="AH80" s="125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111"/>
      <c r="AV80" s="559" t="s">
        <v>752</v>
      </c>
      <c r="AW80" s="27"/>
      <c r="AX80" s="27"/>
      <c r="AY80" s="27"/>
      <c r="AZ80" s="16"/>
      <c r="BA80" s="16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36"/>
      <c r="BO80" s="36"/>
      <c r="BP80" s="103"/>
      <c r="BQ80" s="27"/>
      <c r="BR80" s="27"/>
      <c r="BS80" s="27"/>
      <c r="BT80" s="27"/>
      <c r="BU80" s="27"/>
      <c r="BV80" s="27"/>
      <c r="BW80" s="318"/>
      <c r="BX80" s="140"/>
      <c r="BY80" s="115"/>
      <c r="BZ80" s="115"/>
      <c r="CA80" s="116"/>
      <c r="CB80" s="116"/>
      <c r="CC80" s="116"/>
      <c r="CD80" s="116"/>
      <c r="CE80" s="36"/>
      <c r="CF80" s="289"/>
      <c r="CG80" s="27"/>
      <c r="CH80" s="27"/>
      <c r="CI80" s="27"/>
      <c r="CJ80" s="27"/>
      <c r="CK80" s="27"/>
      <c r="CL80" s="27"/>
      <c r="CM80" s="287"/>
      <c r="CN80" s="138"/>
      <c r="CO80" s="138"/>
      <c r="CP80" s="138"/>
      <c r="CQ80" s="139"/>
      <c r="CR80" s="139"/>
      <c r="CS80" s="139"/>
      <c r="CT80" s="139"/>
      <c r="CU80" s="36"/>
      <c r="CV80" s="289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36"/>
      <c r="DV80" s="16"/>
      <c r="DW80" s="103"/>
      <c r="DX80" s="12"/>
      <c r="DY80" s="12"/>
      <c r="DZ80" s="12"/>
      <c r="EA80" s="12"/>
      <c r="EB80" s="12"/>
      <c r="EC80" s="12"/>
      <c r="ED80" s="104"/>
      <c r="EE80" s="104"/>
      <c r="EF80" s="104"/>
      <c r="EG80" s="104"/>
      <c r="EH80" s="105"/>
      <c r="EI80" s="105"/>
      <c r="EJ80" s="105"/>
      <c r="EK80" s="105"/>
      <c r="EL80" s="12"/>
      <c r="EM80" s="284"/>
      <c r="EN80" s="12"/>
      <c r="EO80" s="12"/>
      <c r="EP80" s="12"/>
      <c r="EQ80" s="12"/>
      <c r="ER80" s="12"/>
      <c r="ES80" s="12"/>
      <c r="ET80" s="104"/>
      <c r="EU80" s="104"/>
      <c r="EV80" s="350"/>
      <c r="EW80" s="104"/>
      <c r="EX80" s="105"/>
      <c r="EY80" s="105"/>
      <c r="EZ80" s="105"/>
      <c r="FA80" s="105"/>
      <c r="FB80" s="36"/>
      <c r="FC80" s="31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  <c r="MN80" s="53"/>
      <c r="MO80" s="53"/>
      <c r="MP80" s="53"/>
      <c r="MQ80" s="53"/>
      <c r="MR80" s="53"/>
      <c r="MS80" s="53"/>
      <c r="MT80" s="53"/>
      <c r="MU80" s="53"/>
      <c r="MV80" s="53"/>
      <c r="MW80" s="53"/>
      <c r="MX80" s="53"/>
      <c r="MY80" s="53"/>
      <c r="MZ80" s="53"/>
      <c r="NA80" s="53"/>
      <c r="NB80" s="53"/>
      <c r="NC80" s="53"/>
      <c r="ND80" s="53"/>
      <c r="NE80" s="53"/>
      <c r="NF80" s="53"/>
      <c r="NG80" s="53"/>
      <c r="NH80" s="53"/>
      <c r="NI80" s="53"/>
      <c r="NJ80" s="53"/>
      <c r="NK80" s="53"/>
      <c r="NL80" s="53"/>
      <c r="NM80" s="53"/>
      <c r="NN80" s="53"/>
      <c r="NO80" s="53"/>
      <c r="NP80" s="53"/>
      <c r="NQ80" s="53"/>
      <c r="NR80" s="53"/>
      <c r="NS80" s="53"/>
      <c r="NT80" s="53"/>
      <c r="NU80" s="53"/>
      <c r="NV80" s="53"/>
    </row>
    <row r="81" spans="1:386" s="2" customFormat="1" ht="18.75">
      <c r="A81" s="122" t="s">
        <v>54</v>
      </c>
      <c r="B81" s="3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134"/>
      <c r="AB81" s="134"/>
      <c r="AC81" s="49"/>
      <c r="AD81" s="49"/>
      <c r="AE81" s="49"/>
      <c r="AF81" s="49"/>
      <c r="AG81" s="125"/>
      <c r="AH81" s="125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111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36"/>
      <c r="BO81" s="36"/>
      <c r="BP81" s="103"/>
      <c r="BQ81" s="27"/>
      <c r="BR81" s="27"/>
      <c r="BS81" s="27"/>
      <c r="BT81" s="27"/>
      <c r="BU81" s="27"/>
      <c r="BV81" s="27"/>
      <c r="BW81" s="138"/>
      <c r="BX81" s="138"/>
      <c r="BY81" s="115"/>
      <c r="BZ81" s="115"/>
      <c r="CA81" s="116"/>
      <c r="CB81" s="116"/>
      <c r="CC81" s="116"/>
      <c r="CD81" s="116"/>
      <c r="CE81" s="27"/>
      <c r="CF81" s="125"/>
      <c r="CG81" s="27"/>
      <c r="CH81" s="27"/>
      <c r="CI81" s="27"/>
      <c r="CJ81" s="27"/>
      <c r="CK81" s="27"/>
      <c r="CL81" s="27"/>
      <c r="CM81" s="138"/>
      <c r="CN81" s="138"/>
      <c r="CO81" s="138"/>
      <c r="CP81" s="138"/>
      <c r="CQ81" s="139"/>
      <c r="CR81" s="139"/>
      <c r="CS81" s="139"/>
      <c r="CT81" s="139"/>
      <c r="CU81" s="27"/>
      <c r="CV81" s="134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36"/>
      <c r="DV81" s="16"/>
      <c r="DW81" s="103"/>
      <c r="DX81" s="12"/>
      <c r="DY81" s="12"/>
      <c r="DZ81" s="12"/>
      <c r="EA81" s="12"/>
      <c r="EB81" s="12"/>
      <c r="EC81" s="12"/>
      <c r="ED81" s="104"/>
      <c r="EE81" s="104"/>
      <c r="EF81" s="104"/>
      <c r="EG81" s="104"/>
      <c r="EH81" s="105"/>
      <c r="EI81" s="105"/>
      <c r="EJ81" s="105"/>
      <c r="EK81" s="105"/>
      <c r="EL81" s="12"/>
      <c r="EM81" s="284"/>
      <c r="EN81" s="12"/>
      <c r="EO81" s="12"/>
      <c r="EP81" s="12"/>
      <c r="EQ81" s="12"/>
      <c r="ER81" s="12"/>
      <c r="ES81" s="12"/>
      <c r="ET81" s="104"/>
      <c r="EU81" s="104"/>
      <c r="EV81" s="350"/>
      <c r="EW81" s="104"/>
      <c r="EX81" s="105"/>
      <c r="EY81" s="105"/>
      <c r="EZ81" s="105"/>
      <c r="FA81" s="105"/>
      <c r="FB81" s="36"/>
      <c r="FC81" s="31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  <c r="KJ81" s="53"/>
      <c r="KK81" s="53"/>
      <c r="KL81" s="53"/>
      <c r="KM81" s="53"/>
      <c r="KN81" s="53"/>
      <c r="KO81" s="53"/>
      <c r="KP81" s="53"/>
      <c r="KQ81" s="53"/>
      <c r="KR81" s="53"/>
      <c r="KS81" s="53"/>
      <c r="KT81" s="53"/>
      <c r="KU81" s="53"/>
      <c r="KV81" s="53"/>
      <c r="KW81" s="53"/>
      <c r="KX81" s="53"/>
      <c r="KY81" s="53"/>
      <c r="KZ81" s="53"/>
      <c r="LA81" s="53"/>
      <c r="LB81" s="53"/>
      <c r="LC81" s="53"/>
      <c r="LD81" s="53"/>
      <c r="LE81" s="53"/>
      <c r="LF81" s="53"/>
      <c r="LG81" s="53"/>
      <c r="LH81" s="53"/>
      <c r="LI81" s="53"/>
      <c r="LJ81" s="53"/>
      <c r="LK81" s="53"/>
      <c r="LL81" s="53"/>
      <c r="LM81" s="53"/>
      <c r="LN81" s="53"/>
      <c r="LO81" s="53"/>
      <c r="LP81" s="53"/>
      <c r="LQ81" s="53"/>
      <c r="LR81" s="53"/>
      <c r="LS81" s="53"/>
      <c r="LT81" s="53"/>
      <c r="LU81" s="53"/>
      <c r="LV81" s="53"/>
      <c r="LW81" s="53"/>
      <c r="LX81" s="53"/>
      <c r="LY81" s="53"/>
      <c r="LZ81" s="53"/>
      <c r="MA81" s="53"/>
      <c r="MB81" s="53"/>
      <c r="MC81" s="53"/>
      <c r="MD81" s="53"/>
      <c r="ME81" s="53"/>
      <c r="MF81" s="53"/>
      <c r="MG81" s="53"/>
      <c r="MH81" s="53"/>
      <c r="MI81" s="53"/>
      <c r="MJ81" s="53"/>
      <c r="MK81" s="53"/>
      <c r="ML81" s="53"/>
      <c r="MM81" s="53"/>
      <c r="MN81" s="53"/>
      <c r="MO81" s="53"/>
      <c r="MP81" s="53"/>
      <c r="MQ81" s="53"/>
      <c r="MR81" s="53"/>
      <c r="MS81" s="53"/>
      <c r="MT81" s="53"/>
      <c r="MU81" s="53"/>
      <c r="MV81" s="53"/>
      <c r="MW81" s="53"/>
      <c r="MX81" s="53"/>
      <c r="MY81" s="53"/>
      <c r="MZ81" s="53"/>
      <c r="NA81" s="53"/>
      <c r="NB81" s="53"/>
      <c r="NC81" s="53"/>
      <c r="ND81" s="53"/>
      <c r="NE81" s="53"/>
      <c r="NF81" s="53"/>
      <c r="NG81" s="53"/>
      <c r="NH81" s="53"/>
      <c r="NI81" s="53"/>
      <c r="NJ81" s="53"/>
      <c r="NK81" s="53"/>
      <c r="NL81" s="53"/>
      <c r="NM81" s="53"/>
      <c r="NN81" s="53"/>
      <c r="NO81" s="53"/>
      <c r="NP81" s="53"/>
      <c r="NQ81" s="53"/>
      <c r="NR81" s="53"/>
      <c r="NS81" s="53"/>
      <c r="NT81" s="53"/>
      <c r="NU81" s="53"/>
      <c r="NV81" s="53"/>
    </row>
    <row r="82" spans="1:386" s="2" customFormat="1">
      <c r="A82" s="16" t="s">
        <v>9</v>
      </c>
      <c r="B82" s="348" t="s">
        <v>592</v>
      </c>
      <c r="C82" s="49">
        <f>C77</f>
        <v>9060</v>
      </c>
      <c r="D82" s="49">
        <f t="shared" ref="D82:AH83" si="61">D77</f>
        <v>9329.7999999999993</v>
      </c>
      <c r="E82" s="49" t="str">
        <f t="shared" si="61"/>
        <v>-</v>
      </c>
      <c r="F82" s="49" t="str">
        <f t="shared" si="61"/>
        <v>-</v>
      </c>
      <c r="G82" s="49" t="str">
        <f t="shared" si="61"/>
        <v>-</v>
      </c>
      <c r="H82" s="49" t="str">
        <f t="shared" si="61"/>
        <v>-</v>
      </c>
      <c r="I82" s="49" t="str">
        <f t="shared" si="61"/>
        <v>-</v>
      </c>
      <c r="J82" s="49" t="str">
        <f t="shared" si="61"/>
        <v>-</v>
      </c>
      <c r="K82" s="49" t="str">
        <f t="shared" si="61"/>
        <v>-</v>
      </c>
      <c r="L82" s="49" t="str">
        <f t="shared" si="61"/>
        <v>-</v>
      </c>
      <c r="M82" s="49" t="str">
        <f t="shared" si="61"/>
        <v>-</v>
      </c>
      <c r="N82" s="49" t="str">
        <f t="shared" si="61"/>
        <v>-</v>
      </c>
      <c r="O82" s="49">
        <f t="shared" si="61"/>
        <v>10690.8</v>
      </c>
      <c r="P82" s="49">
        <f t="shared" si="61"/>
        <v>11009.163999999999</v>
      </c>
      <c r="Q82" s="49" t="str">
        <f t="shared" si="61"/>
        <v>-</v>
      </c>
      <c r="R82" s="49" t="str">
        <f t="shared" si="61"/>
        <v>-</v>
      </c>
      <c r="S82" s="49" t="str">
        <f t="shared" si="61"/>
        <v>-</v>
      </c>
      <c r="T82" s="49" t="str">
        <f t="shared" si="61"/>
        <v>-</v>
      </c>
      <c r="U82" s="49" t="str">
        <f t="shared" si="61"/>
        <v>-</v>
      </c>
      <c r="V82" s="49" t="str">
        <f t="shared" si="61"/>
        <v>-</v>
      </c>
      <c r="W82" s="49" t="str">
        <f t="shared" si="61"/>
        <v>-</v>
      </c>
      <c r="X82" s="49" t="str">
        <f t="shared" si="61"/>
        <v>-</v>
      </c>
      <c r="Y82" s="49" t="str">
        <f t="shared" si="61"/>
        <v>-</v>
      </c>
      <c r="Z82" s="49" t="str">
        <f t="shared" si="61"/>
        <v>-</v>
      </c>
      <c r="AA82" s="49"/>
      <c r="AB82" s="125" t="str">
        <f t="shared" si="61"/>
        <v>16.11.2017 № 621</v>
      </c>
      <c r="AC82" s="49">
        <f t="shared" si="61"/>
        <v>1680</v>
      </c>
      <c r="AD82" s="49">
        <f t="shared" si="61"/>
        <v>1780</v>
      </c>
      <c r="AE82" s="49">
        <f t="shared" si="61"/>
        <v>1680</v>
      </c>
      <c r="AF82" s="49">
        <f t="shared" si="61"/>
        <v>1780</v>
      </c>
      <c r="AG82" s="49"/>
      <c r="AH82" s="125" t="str">
        <f t="shared" si="61"/>
        <v>16.11.2017 № 621</v>
      </c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111"/>
      <c r="AV82" s="49">
        <f>AV77</f>
        <v>113.79</v>
      </c>
      <c r="AW82" s="49">
        <f t="shared" ref="AW82:BO83" si="62">AW77</f>
        <v>123.31</v>
      </c>
      <c r="AX82" s="49" t="str">
        <f t="shared" si="62"/>
        <v>-</v>
      </c>
      <c r="AY82" s="49" t="str">
        <f t="shared" si="62"/>
        <v>-</v>
      </c>
      <c r="AZ82" s="49" t="str">
        <f t="shared" si="62"/>
        <v>-</v>
      </c>
      <c r="BA82" s="49" t="str">
        <f t="shared" si="62"/>
        <v>-</v>
      </c>
      <c r="BB82" s="49">
        <f t="shared" si="62"/>
        <v>134.2722</v>
      </c>
      <c r="BC82" s="49">
        <f t="shared" si="62"/>
        <v>145.50579999999999</v>
      </c>
      <c r="BD82" s="49" t="str">
        <f t="shared" si="62"/>
        <v>-</v>
      </c>
      <c r="BE82" s="49" t="str">
        <f t="shared" si="62"/>
        <v>-</v>
      </c>
      <c r="BF82" s="49" t="str">
        <f t="shared" si="62"/>
        <v>-</v>
      </c>
      <c r="BG82" s="49" t="str">
        <f t="shared" si="62"/>
        <v>-</v>
      </c>
      <c r="BH82" s="49">
        <f t="shared" si="62"/>
        <v>101</v>
      </c>
      <c r="BI82" s="49">
        <f t="shared" si="62"/>
        <v>101</v>
      </c>
      <c r="BJ82" s="49" t="str">
        <f t="shared" si="62"/>
        <v>-</v>
      </c>
      <c r="BK82" s="49" t="str">
        <f t="shared" si="62"/>
        <v>-</v>
      </c>
      <c r="BL82" s="49" t="str">
        <f t="shared" si="62"/>
        <v>-</v>
      </c>
      <c r="BM82" s="49" t="str">
        <f t="shared" si="62"/>
        <v>-</v>
      </c>
      <c r="BN82" s="49"/>
      <c r="BO82" s="125" t="str">
        <f t="shared" si="62"/>
        <v>16.11.2017 № 621</v>
      </c>
      <c r="BP82" s="103"/>
      <c r="BQ82" s="49">
        <f>BQ77</f>
        <v>9060</v>
      </c>
      <c r="BR82" s="49">
        <f t="shared" ref="BR82:CF82" si="63">BR77</f>
        <v>113.79</v>
      </c>
      <c r="BS82" s="49">
        <f t="shared" si="63"/>
        <v>10690.8</v>
      </c>
      <c r="BT82" s="49">
        <f t="shared" si="63"/>
        <v>134.2722</v>
      </c>
      <c r="BU82" s="49">
        <f t="shared" si="63"/>
        <v>1680</v>
      </c>
      <c r="BV82" s="49">
        <f t="shared" si="63"/>
        <v>101</v>
      </c>
      <c r="BW82" s="138"/>
      <c r="BX82" s="138"/>
      <c r="BY82" s="138"/>
      <c r="BZ82" s="138"/>
      <c r="CA82" s="311">
        <f t="shared" si="63"/>
        <v>5.8099999999999999E-2</v>
      </c>
      <c r="CB82" s="139">
        <f t="shared" si="63"/>
        <v>198.61</v>
      </c>
      <c r="CC82" s="311">
        <f t="shared" si="63"/>
        <v>5.7099999999999998E-2</v>
      </c>
      <c r="CD82" s="139">
        <f t="shared" si="63"/>
        <v>196.93</v>
      </c>
      <c r="CE82" s="49"/>
      <c r="CF82" s="125" t="str">
        <f t="shared" si="63"/>
        <v>16.11.2017 № 621</v>
      </c>
      <c r="CG82" s="49">
        <f>CG77</f>
        <v>9159.3700000000008</v>
      </c>
      <c r="CH82" s="49">
        <f t="shared" ref="CH82:CL82" si="64">CH77</f>
        <v>113.79</v>
      </c>
      <c r="CI82" s="49">
        <f t="shared" si="64"/>
        <v>10808.06</v>
      </c>
      <c r="CJ82" s="49">
        <f t="shared" si="64"/>
        <v>134.27000000000001</v>
      </c>
      <c r="CK82" s="49">
        <f t="shared" si="64"/>
        <v>1780</v>
      </c>
      <c r="CL82" s="49">
        <f t="shared" si="64"/>
        <v>101</v>
      </c>
      <c r="CM82" s="138"/>
      <c r="CN82" s="138"/>
      <c r="CO82" s="138"/>
      <c r="CP82" s="138"/>
      <c r="CQ82" s="288">
        <f>CQ77</f>
        <v>5.8099999999999999E-2</v>
      </c>
      <c r="CR82" s="317">
        <f t="shared" ref="CR82:CT82" si="65">CR77</f>
        <v>204.42</v>
      </c>
      <c r="CS82" s="288">
        <f t="shared" si="65"/>
        <v>5.7099999999999998E-2</v>
      </c>
      <c r="CT82" s="317">
        <f t="shared" si="65"/>
        <v>202.64</v>
      </c>
      <c r="CU82" s="110"/>
      <c r="CV82" s="289" t="str">
        <f>CV77</f>
        <v>16.11.2017 № 621</v>
      </c>
      <c r="CW82" s="49" t="s">
        <v>146</v>
      </c>
      <c r="CX82" s="49" t="s">
        <v>146</v>
      </c>
      <c r="CY82" s="49" t="s">
        <v>146</v>
      </c>
      <c r="CZ82" s="49" t="s">
        <v>146</v>
      </c>
      <c r="DA82" s="49" t="s">
        <v>146</v>
      </c>
      <c r="DB82" s="49" t="s">
        <v>146</v>
      </c>
      <c r="DC82" s="49" t="s">
        <v>146</v>
      </c>
      <c r="DD82" s="49" t="s">
        <v>146</v>
      </c>
      <c r="DE82" s="49" t="s">
        <v>146</v>
      </c>
      <c r="DF82" s="49" t="s">
        <v>146</v>
      </c>
      <c r="DG82" s="49" t="s">
        <v>146</v>
      </c>
      <c r="DH82" s="49" t="s">
        <v>146</v>
      </c>
      <c r="DI82" s="49" t="s">
        <v>146</v>
      </c>
      <c r="DJ82" s="49" t="s">
        <v>146</v>
      </c>
      <c r="DK82" s="49" t="s">
        <v>146</v>
      </c>
      <c r="DL82" s="49" t="s">
        <v>146</v>
      </c>
      <c r="DM82" s="49" t="s">
        <v>146</v>
      </c>
      <c r="DN82" s="49" t="s">
        <v>146</v>
      </c>
      <c r="DO82" s="49" t="s">
        <v>146</v>
      </c>
      <c r="DP82" s="49" t="s">
        <v>146</v>
      </c>
      <c r="DQ82" s="49" t="s">
        <v>146</v>
      </c>
      <c r="DR82" s="49" t="s">
        <v>146</v>
      </c>
      <c r="DS82" s="49" t="s">
        <v>146</v>
      </c>
      <c r="DT82" s="49" t="s">
        <v>146</v>
      </c>
      <c r="DU82" s="110"/>
      <c r="DV82" s="176" t="str">
        <f>DV77</f>
        <v>16.11.2017 № 621</v>
      </c>
      <c r="DW82" s="103"/>
      <c r="DX82" s="12"/>
      <c r="DY82" s="12"/>
      <c r="DZ82" s="12"/>
      <c r="EA82" s="12"/>
      <c r="EB82" s="12"/>
      <c r="EC82" s="12"/>
      <c r="ED82" s="104"/>
      <c r="EE82" s="104"/>
      <c r="EF82" s="104"/>
      <c r="EG82" s="104"/>
      <c r="EH82" s="105"/>
      <c r="EI82" s="105"/>
      <c r="EJ82" s="105"/>
      <c r="EK82" s="105"/>
      <c r="EL82" s="12"/>
      <c r="EM82" s="284"/>
      <c r="EN82" s="12"/>
      <c r="EO82" s="12"/>
      <c r="EP82" s="12"/>
      <c r="EQ82" s="12"/>
      <c r="ER82" s="12"/>
      <c r="ES82" s="12"/>
      <c r="ET82" s="104"/>
      <c r="EU82" s="104"/>
      <c r="EV82" s="350"/>
      <c r="EW82" s="104"/>
      <c r="EX82" s="105"/>
      <c r="EY82" s="105"/>
      <c r="EZ82" s="105"/>
      <c r="FA82" s="105"/>
      <c r="FB82" s="36"/>
      <c r="FC82" s="31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</row>
    <row r="83" spans="1:386" s="167" customFormat="1">
      <c r="A83" s="157"/>
      <c r="B83" s="445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45"/>
      <c r="AC83" s="159">
        <f>AC78</f>
        <v>1680</v>
      </c>
      <c r="AD83" s="159">
        <f t="shared" si="61"/>
        <v>1800</v>
      </c>
      <c r="AE83" s="159">
        <f t="shared" si="61"/>
        <v>1680</v>
      </c>
      <c r="AF83" s="159">
        <f t="shared" si="61"/>
        <v>1800</v>
      </c>
      <c r="AG83" s="159"/>
      <c r="AH83" s="145" t="str">
        <f>AH78</f>
        <v>19.12.2017 № 821</v>
      </c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61"/>
      <c r="AV83" s="159">
        <f>AV78</f>
        <v>113.79</v>
      </c>
      <c r="AW83" s="159">
        <f t="shared" si="62"/>
        <v>119.63</v>
      </c>
      <c r="AX83" s="159" t="str">
        <f t="shared" si="62"/>
        <v>-</v>
      </c>
      <c r="AY83" s="159" t="str">
        <f t="shared" si="62"/>
        <v>-</v>
      </c>
      <c r="AZ83" s="159" t="str">
        <f t="shared" si="62"/>
        <v>-</v>
      </c>
      <c r="BA83" s="159" t="str">
        <f t="shared" si="62"/>
        <v>-</v>
      </c>
      <c r="BB83" s="159">
        <f t="shared" si="62"/>
        <v>134.2722</v>
      </c>
      <c r="BC83" s="159">
        <f t="shared" si="62"/>
        <v>141.1634</v>
      </c>
      <c r="BD83" s="159" t="str">
        <f t="shared" si="62"/>
        <v>-</v>
      </c>
      <c r="BE83" s="159" t="str">
        <f t="shared" si="62"/>
        <v>-</v>
      </c>
      <c r="BF83" s="159" t="str">
        <f t="shared" si="62"/>
        <v>-</v>
      </c>
      <c r="BG83" s="159" t="str">
        <f t="shared" si="62"/>
        <v>-</v>
      </c>
      <c r="BH83" s="159">
        <f t="shared" si="62"/>
        <v>101</v>
      </c>
      <c r="BI83" s="159">
        <f t="shared" si="62"/>
        <v>90</v>
      </c>
      <c r="BJ83" s="159" t="str">
        <f t="shared" si="62"/>
        <v>-</v>
      </c>
      <c r="BK83" s="159" t="str">
        <f t="shared" si="62"/>
        <v>-</v>
      </c>
      <c r="BL83" s="159" t="str">
        <f t="shared" si="62"/>
        <v>-</v>
      </c>
      <c r="BM83" s="159" t="str">
        <f t="shared" si="62"/>
        <v>-</v>
      </c>
      <c r="BN83" s="159"/>
      <c r="BO83" s="145" t="str">
        <f>BO78</f>
        <v>19.12.2017 № 821</v>
      </c>
      <c r="BP83" s="162"/>
      <c r="BQ83" s="159">
        <v>9060</v>
      </c>
      <c r="BR83" s="159">
        <v>113.79</v>
      </c>
      <c r="BS83" s="159">
        <f>BQ83*1.18</f>
        <v>10690.8</v>
      </c>
      <c r="BT83" s="159">
        <f>BR83*1.18</f>
        <v>134.2722</v>
      </c>
      <c r="BU83" s="159">
        <v>1680</v>
      </c>
      <c r="BV83" s="159">
        <v>101</v>
      </c>
      <c r="BW83" s="163"/>
      <c r="BX83" s="163"/>
      <c r="BY83" s="163"/>
      <c r="BZ83" s="163"/>
      <c r="CA83" s="172">
        <v>5.8099999999999999E-2</v>
      </c>
      <c r="CB83" s="128">
        <v>198.61</v>
      </c>
      <c r="CC83" s="172">
        <v>5.7099999999999998E-2</v>
      </c>
      <c r="CD83" s="128">
        <v>196.93</v>
      </c>
      <c r="CE83" s="159"/>
      <c r="CF83" s="145" t="s">
        <v>672</v>
      </c>
      <c r="CG83" s="159">
        <v>9329.7999999999993</v>
      </c>
      <c r="CH83" s="159">
        <v>119.63</v>
      </c>
      <c r="CI83" s="159">
        <f>CG83*1.18</f>
        <v>11009.163999999999</v>
      </c>
      <c r="CJ83" s="159">
        <f>CH83*1.18</f>
        <v>141.1634</v>
      </c>
      <c r="CK83" s="159">
        <v>1800</v>
      </c>
      <c r="CL83" s="159">
        <v>90</v>
      </c>
      <c r="CM83" s="163"/>
      <c r="CN83" s="163"/>
      <c r="CO83" s="163"/>
      <c r="CP83" s="163"/>
      <c r="CQ83" s="119">
        <v>5.8099999999999999E-2</v>
      </c>
      <c r="CR83" s="236">
        <v>194.58</v>
      </c>
      <c r="CS83" s="119">
        <v>5.7099999999999998E-2</v>
      </c>
      <c r="CT83" s="236">
        <v>192.78</v>
      </c>
      <c r="CU83" s="145"/>
      <c r="CV83" s="168" t="s">
        <v>672</v>
      </c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45"/>
      <c r="DV83" s="169"/>
      <c r="DW83" s="162"/>
      <c r="DX83" s="160"/>
      <c r="DY83" s="160"/>
      <c r="DZ83" s="160"/>
      <c r="EA83" s="160"/>
      <c r="EB83" s="160"/>
      <c r="EC83" s="160"/>
      <c r="ED83" s="208"/>
      <c r="EE83" s="208"/>
      <c r="EF83" s="208"/>
      <c r="EG83" s="208"/>
      <c r="EH83" s="121"/>
      <c r="EI83" s="121"/>
      <c r="EJ83" s="121"/>
      <c r="EK83" s="121"/>
      <c r="EL83" s="160"/>
      <c r="EM83" s="213"/>
      <c r="EN83" s="160"/>
      <c r="EO83" s="160"/>
      <c r="EP83" s="160"/>
      <c r="EQ83" s="160"/>
      <c r="ER83" s="160"/>
      <c r="ES83" s="160"/>
      <c r="ET83" s="208"/>
      <c r="EU83" s="208"/>
      <c r="EV83" s="446"/>
      <c r="EW83" s="208"/>
      <c r="EX83" s="121"/>
      <c r="EY83" s="121"/>
      <c r="EZ83" s="121"/>
      <c r="FA83" s="121"/>
      <c r="FB83" s="169"/>
      <c r="FC83" s="213"/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6"/>
      <c r="FO83" s="166"/>
      <c r="FP83" s="166"/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6"/>
      <c r="GB83" s="166"/>
      <c r="GC83" s="166"/>
      <c r="GD83" s="166"/>
      <c r="GE83" s="166"/>
      <c r="GF83" s="166"/>
      <c r="GG83" s="166"/>
      <c r="GH83" s="166"/>
      <c r="GI83" s="166"/>
      <c r="GJ83" s="166"/>
      <c r="GK83" s="166"/>
      <c r="GL83" s="166"/>
      <c r="GM83" s="166"/>
      <c r="GN83" s="166"/>
      <c r="GO83" s="166"/>
      <c r="GP83" s="166"/>
      <c r="GQ83" s="166"/>
      <c r="GR83" s="166"/>
      <c r="GS83" s="166"/>
      <c r="GT83" s="166"/>
      <c r="GU83" s="166"/>
      <c r="GV83" s="166"/>
      <c r="GW83" s="166"/>
      <c r="GX83" s="166"/>
      <c r="GY83" s="166"/>
      <c r="GZ83" s="166"/>
      <c r="HA83" s="166"/>
      <c r="HB83" s="166"/>
      <c r="HC83" s="166"/>
      <c r="HD83" s="166"/>
      <c r="HE83" s="166"/>
      <c r="HF83" s="166"/>
      <c r="HG83" s="166"/>
      <c r="HH83" s="166"/>
      <c r="HI83" s="166"/>
      <c r="HJ83" s="166"/>
      <c r="HK83" s="166"/>
      <c r="HL83" s="166"/>
      <c r="HM83" s="166"/>
      <c r="HN83" s="166"/>
      <c r="HO83" s="166"/>
      <c r="HP83" s="166"/>
      <c r="HQ83" s="166"/>
      <c r="HR83" s="166"/>
      <c r="HS83" s="166"/>
      <c r="HT83" s="166"/>
      <c r="HU83" s="166"/>
      <c r="HV83" s="166"/>
      <c r="HW83" s="166"/>
      <c r="HX83" s="166"/>
      <c r="HY83" s="166"/>
      <c r="HZ83" s="166"/>
      <c r="IA83" s="166"/>
      <c r="IB83" s="166"/>
      <c r="IC83" s="166"/>
      <c r="ID83" s="166"/>
      <c r="IE83" s="166"/>
      <c r="IF83" s="166"/>
      <c r="IG83" s="166"/>
      <c r="IH83" s="166"/>
      <c r="II83" s="166"/>
      <c r="IJ83" s="166"/>
      <c r="IK83" s="166"/>
      <c r="IL83" s="166"/>
      <c r="IM83" s="166"/>
      <c r="IN83" s="166"/>
      <c r="IO83" s="166"/>
      <c r="IP83" s="166"/>
      <c r="IQ83" s="166"/>
      <c r="IR83" s="166"/>
      <c r="IS83" s="166"/>
      <c r="IT83" s="166"/>
      <c r="IU83" s="166"/>
      <c r="IV83" s="166"/>
      <c r="IW83" s="166"/>
      <c r="IX83" s="166"/>
      <c r="IY83" s="166"/>
      <c r="IZ83" s="166"/>
      <c r="JA83" s="166"/>
      <c r="JB83" s="166"/>
      <c r="JC83" s="166"/>
      <c r="JD83" s="166"/>
      <c r="JE83" s="166"/>
      <c r="JF83" s="166"/>
      <c r="JG83" s="166"/>
      <c r="JH83" s="166"/>
      <c r="JI83" s="166"/>
      <c r="JJ83" s="166"/>
      <c r="JK83" s="166"/>
      <c r="JL83" s="166"/>
      <c r="JM83" s="166"/>
      <c r="JN83" s="166"/>
      <c r="JO83" s="166"/>
      <c r="JP83" s="166"/>
      <c r="JQ83" s="166"/>
      <c r="JR83" s="166"/>
      <c r="JS83" s="166"/>
      <c r="JT83" s="166"/>
      <c r="JU83" s="166"/>
      <c r="JV83" s="166"/>
      <c r="JW83" s="166"/>
      <c r="JX83" s="166"/>
      <c r="JY83" s="166"/>
      <c r="JZ83" s="166"/>
      <c r="KA83" s="166"/>
      <c r="KB83" s="166"/>
      <c r="KC83" s="166"/>
      <c r="KD83" s="166"/>
      <c r="KE83" s="166"/>
      <c r="KF83" s="166"/>
      <c r="KG83" s="166"/>
      <c r="KH83" s="166"/>
      <c r="KI83" s="166"/>
      <c r="KJ83" s="166"/>
      <c r="KK83" s="166"/>
      <c r="KL83" s="166"/>
      <c r="KM83" s="166"/>
      <c r="KN83" s="166"/>
      <c r="KO83" s="166"/>
      <c r="KP83" s="166"/>
      <c r="KQ83" s="166"/>
      <c r="KR83" s="166"/>
      <c r="KS83" s="166"/>
      <c r="KT83" s="166"/>
      <c r="KU83" s="166"/>
      <c r="KV83" s="166"/>
      <c r="KW83" s="166"/>
      <c r="KX83" s="166"/>
      <c r="KY83" s="166"/>
      <c r="KZ83" s="166"/>
      <c r="LA83" s="166"/>
      <c r="LB83" s="166"/>
      <c r="LC83" s="166"/>
      <c r="LD83" s="166"/>
      <c r="LE83" s="166"/>
      <c r="LF83" s="166"/>
      <c r="LG83" s="166"/>
      <c r="LH83" s="166"/>
      <c r="LI83" s="166"/>
      <c r="LJ83" s="166"/>
      <c r="LK83" s="166"/>
      <c r="LL83" s="166"/>
      <c r="LM83" s="166"/>
      <c r="LN83" s="166"/>
      <c r="LO83" s="166"/>
      <c r="LP83" s="166"/>
      <c r="LQ83" s="166"/>
      <c r="LR83" s="166"/>
      <c r="LS83" s="166"/>
      <c r="LT83" s="166"/>
      <c r="LU83" s="166"/>
      <c r="LV83" s="166"/>
      <c r="LW83" s="166"/>
      <c r="LX83" s="166"/>
      <c r="LY83" s="166"/>
      <c r="LZ83" s="166"/>
      <c r="MA83" s="166"/>
      <c r="MB83" s="166"/>
      <c r="MC83" s="166"/>
      <c r="MD83" s="166"/>
      <c r="ME83" s="166"/>
      <c r="MF83" s="166"/>
      <c r="MG83" s="166"/>
      <c r="MH83" s="166"/>
      <c r="MI83" s="166"/>
      <c r="MJ83" s="166"/>
      <c r="MK83" s="166"/>
      <c r="ML83" s="166"/>
      <c r="MM83" s="166"/>
      <c r="MN83" s="166"/>
      <c r="MO83" s="166"/>
      <c r="MP83" s="166"/>
      <c r="MQ83" s="166"/>
      <c r="MR83" s="166"/>
      <c r="MS83" s="166"/>
      <c r="MT83" s="166"/>
      <c r="MU83" s="166"/>
      <c r="MV83" s="166"/>
      <c r="MW83" s="166"/>
      <c r="MX83" s="166"/>
      <c r="MY83" s="166"/>
      <c r="MZ83" s="166"/>
      <c r="NA83" s="166"/>
      <c r="NB83" s="166"/>
      <c r="NC83" s="166"/>
      <c r="ND83" s="166"/>
      <c r="NE83" s="166"/>
      <c r="NF83" s="166"/>
      <c r="NG83" s="166"/>
      <c r="NH83" s="166"/>
      <c r="NI83" s="166"/>
      <c r="NJ83" s="166"/>
      <c r="NK83" s="166"/>
      <c r="NL83" s="166"/>
      <c r="NM83" s="166"/>
      <c r="NN83" s="166"/>
      <c r="NO83" s="166"/>
      <c r="NP83" s="166"/>
      <c r="NQ83" s="166"/>
      <c r="NR83" s="166"/>
      <c r="NS83" s="166"/>
      <c r="NT83" s="166"/>
      <c r="NU83" s="166"/>
      <c r="NV83" s="166"/>
    </row>
    <row r="84" spans="1:386" s="2" customFormat="1" ht="18.75">
      <c r="A84" s="122" t="s">
        <v>57</v>
      </c>
      <c r="B84" s="3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134"/>
      <c r="AB84" s="134"/>
      <c r="AC84" s="49"/>
      <c r="AD84" s="49"/>
      <c r="AE84" s="49"/>
      <c r="AF84" s="49"/>
      <c r="AG84" s="125"/>
      <c r="AH84" s="125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111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36"/>
      <c r="BO84" s="36"/>
      <c r="BP84" s="103"/>
      <c r="BQ84" s="27"/>
      <c r="BR84" s="27"/>
      <c r="BS84" s="27"/>
      <c r="BT84" s="27"/>
      <c r="BU84" s="27"/>
      <c r="BV84" s="27"/>
      <c r="BW84" s="115"/>
      <c r="BX84" s="115"/>
      <c r="BY84" s="115"/>
      <c r="BZ84" s="115"/>
      <c r="CA84" s="116"/>
      <c r="CB84" s="116"/>
      <c r="CC84" s="116"/>
      <c r="CD84" s="116"/>
      <c r="CE84" s="27"/>
      <c r="CF84" s="134"/>
      <c r="CG84" s="27"/>
      <c r="CH84" s="27"/>
      <c r="CI84" s="27"/>
      <c r="CJ84" s="27"/>
      <c r="CK84" s="27"/>
      <c r="CL84" s="27"/>
      <c r="CM84" s="138"/>
      <c r="CN84" s="138"/>
      <c r="CO84" s="138"/>
      <c r="CP84" s="138"/>
      <c r="CQ84" s="139"/>
      <c r="CR84" s="139"/>
      <c r="CS84" s="139"/>
      <c r="CT84" s="139"/>
      <c r="CU84" s="27"/>
      <c r="CV84" s="134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36"/>
      <c r="DV84" s="16"/>
      <c r="DW84" s="103"/>
      <c r="DX84" s="12"/>
      <c r="DY84" s="12"/>
      <c r="DZ84" s="12"/>
      <c r="EA84" s="12"/>
      <c r="EB84" s="12"/>
      <c r="EC84" s="12"/>
      <c r="ED84" s="104"/>
      <c r="EE84" s="104"/>
      <c r="EF84" s="104"/>
      <c r="EG84" s="104"/>
      <c r="EH84" s="105"/>
      <c r="EI84" s="105"/>
      <c r="EJ84" s="105"/>
      <c r="EK84" s="105"/>
      <c r="EL84" s="12"/>
      <c r="EM84" s="284"/>
      <c r="EN84" s="12"/>
      <c r="EO84" s="12"/>
      <c r="EP84" s="12"/>
      <c r="EQ84" s="12"/>
      <c r="ER84" s="12"/>
      <c r="ES84" s="12"/>
      <c r="ET84" s="104"/>
      <c r="EU84" s="104"/>
      <c r="EV84" s="350"/>
      <c r="EW84" s="104"/>
      <c r="EX84" s="105"/>
      <c r="EY84" s="105"/>
      <c r="EZ84" s="105"/>
      <c r="FA84" s="105"/>
      <c r="FB84" s="36"/>
      <c r="FC84" s="31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  <c r="MN84" s="53"/>
      <c r="MO84" s="53"/>
      <c r="MP84" s="53"/>
      <c r="MQ84" s="53"/>
      <c r="MR84" s="53"/>
      <c r="MS84" s="53"/>
      <c r="MT84" s="53"/>
      <c r="MU84" s="53"/>
      <c r="MV84" s="53"/>
      <c r="MW84" s="53"/>
      <c r="MX84" s="53"/>
      <c r="MY84" s="53"/>
      <c r="MZ84" s="53"/>
      <c r="NA84" s="53"/>
      <c r="NB84" s="53"/>
      <c r="NC84" s="53"/>
      <c r="ND84" s="53"/>
      <c r="NE84" s="53"/>
      <c r="NF84" s="53"/>
      <c r="NG84" s="53"/>
      <c r="NH84" s="53"/>
      <c r="NI84" s="53"/>
      <c r="NJ84" s="53"/>
      <c r="NK84" s="53"/>
      <c r="NL84" s="53"/>
      <c r="NM84" s="53"/>
      <c r="NN84" s="53"/>
      <c r="NO84" s="53"/>
      <c r="NP84" s="53"/>
      <c r="NQ84" s="53"/>
      <c r="NR84" s="53"/>
      <c r="NS84" s="53"/>
      <c r="NT84" s="53"/>
      <c r="NU84" s="53"/>
      <c r="NV84" s="53"/>
    </row>
    <row r="85" spans="1:386" s="178" customFormat="1">
      <c r="A85" s="424" t="s">
        <v>9</v>
      </c>
      <c r="B85" s="425" t="s">
        <v>162</v>
      </c>
      <c r="C85" s="447">
        <v>15072.45</v>
      </c>
      <c r="D85" s="447">
        <v>15520.46</v>
      </c>
      <c r="E85" s="361">
        <f>D85</f>
        <v>15520.46</v>
      </c>
      <c r="F85" s="361">
        <v>15672.37</v>
      </c>
      <c r="G85" s="361" t="s">
        <v>146</v>
      </c>
      <c r="H85" s="361" t="s">
        <v>146</v>
      </c>
      <c r="I85" s="361" t="s">
        <v>146</v>
      </c>
      <c r="J85" s="361" t="s">
        <v>146</v>
      </c>
      <c r="K85" s="361" t="s">
        <v>146</v>
      </c>
      <c r="L85" s="361" t="s">
        <v>146</v>
      </c>
      <c r="M85" s="361" t="s">
        <v>146</v>
      </c>
      <c r="N85" s="361" t="s">
        <v>146</v>
      </c>
      <c r="O85" s="361">
        <f>C85*1.18</f>
        <v>17785.490999999998</v>
      </c>
      <c r="P85" s="361">
        <f t="shared" ref="P85:R85" si="66">D85*1.18</f>
        <v>18314.142799999998</v>
      </c>
      <c r="Q85" s="361">
        <f t="shared" si="66"/>
        <v>18314.142799999998</v>
      </c>
      <c r="R85" s="361">
        <f t="shared" si="66"/>
        <v>18493.3966</v>
      </c>
      <c r="S85" s="361" t="s">
        <v>146</v>
      </c>
      <c r="T85" s="361" t="s">
        <v>146</v>
      </c>
      <c r="U85" s="361" t="s">
        <v>146</v>
      </c>
      <c r="V85" s="361" t="s">
        <v>146</v>
      </c>
      <c r="W85" s="361" t="s">
        <v>146</v>
      </c>
      <c r="X85" s="361" t="s">
        <v>146</v>
      </c>
      <c r="Y85" s="361" t="s">
        <v>146</v>
      </c>
      <c r="Z85" s="361" t="s">
        <v>146</v>
      </c>
      <c r="AA85" s="364"/>
      <c r="AB85" s="364" t="s">
        <v>674</v>
      </c>
      <c r="AC85" s="361">
        <v>1950</v>
      </c>
      <c r="AD85" s="361">
        <v>2010</v>
      </c>
      <c r="AE85" s="361" t="s">
        <v>146</v>
      </c>
      <c r="AF85" s="361" t="s">
        <v>146</v>
      </c>
      <c r="AG85" s="365"/>
      <c r="AH85" s="365" t="str">
        <f>AB85</f>
        <v>14.12.2017 № 762</v>
      </c>
      <c r="AI85" s="361"/>
      <c r="AJ85" s="361"/>
      <c r="AK85" s="361"/>
      <c r="AL85" s="361"/>
      <c r="AM85" s="361"/>
      <c r="AN85" s="361"/>
      <c r="AO85" s="361"/>
      <c r="AP85" s="361"/>
      <c r="AQ85" s="361"/>
      <c r="AR85" s="361"/>
      <c r="AS85" s="361"/>
      <c r="AT85" s="361"/>
      <c r="AU85" s="366"/>
      <c r="AV85" s="361">
        <v>67.81</v>
      </c>
      <c r="AW85" s="361">
        <v>81.61</v>
      </c>
      <c r="AX85" s="361">
        <v>81.61</v>
      </c>
      <c r="AY85" s="361">
        <v>100.25</v>
      </c>
      <c r="AZ85" s="361" t="s">
        <v>146</v>
      </c>
      <c r="BA85" s="361" t="s">
        <v>146</v>
      </c>
      <c r="BB85" s="361">
        <f>AV85*1.18</f>
        <v>80.015799999999999</v>
      </c>
      <c r="BC85" s="361">
        <f t="shared" ref="BC85:BE85" si="67">AW85*1.18</f>
        <v>96.299799999999991</v>
      </c>
      <c r="BD85" s="361">
        <f t="shared" si="67"/>
        <v>96.299799999999991</v>
      </c>
      <c r="BE85" s="361">
        <f t="shared" si="67"/>
        <v>118.29499999999999</v>
      </c>
      <c r="BF85" s="361" t="s">
        <v>146</v>
      </c>
      <c r="BG85" s="361" t="s">
        <v>146</v>
      </c>
      <c r="BH85" s="361">
        <v>71</v>
      </c>
      <c r="BI85" s="361">
        <v>79</v>
      </c>
      <c r="BJ85" s="361" t="s">
        <v>146</v>
      </c>
      <c r="BK85" s="361" t="s">
        <v>146</v>
      </c>
      <c r="BL85" s="361" t="s">
        <v>146</v>
      </c>
      <c r="BM85" s="361" t="s">
        <v>146</v>
      </c>
      <c r="BN85" s="365"/>
      <c r="BO85" s="427" t="s">
        <v>675</v>
      </c>
      <c r="BP85" s="428"/>
      <c r="BQ85" s="361">
        <v>15072.45</v>
      </c>
      <c r="BR85" s="361">
        <v>67.81</v>
      </c>
      <c r="BS85" s="361">
        <f>BQ85*1.18</f>
        <v>17785.490999999998</v>
      </c>
      <c r="BT85" s="361">
        <f>BR85*1.18</f>
        <v>80.015799999999999</v>
      </c>
      <c r="BU85" s="361">
        <v>1950</v>
      </c>
      <c r="BV85" s="361">
        <v>71</v>
      </c>
      <c r="BW85" s="369"/>
      <c r="BX85" s="369"/>
      <c r="BY85" s="369"/>
      <c r="BZ85" s="369"/>
      <c r="CA85" s="370"/>
      <c r="CB85" s="370"/>
      <c r="CC85" s="448">
        <v>6.0299999999999999E-2</v>
      </c>
      <c r="CD85" s="449">
        <v>188.59</v>
      </c>
      <c r="CE85" s="365"/>
      <c r="CF85" s="431" t="s">
        <v>674</v>
      </c>
      <c r="CG85" s="361">
        <v>15520.46</v>
      </c>
      <c r="CH85" s="361">
        <v>81.61</v>
      </c>
      <c r="CI85" s="361">
        <f>CG85*1.18</f>
        <v>18314.142799999998</v>
      </c>
      <c r="CJ85" s="361">
        <f>CH85*1.18</f>
        <v>96.299799999999991</v>
      </c>
      <c r="CK85" s="361">
        <v>2010</v>
      </c>
      <c r="CL85" s="361">
        <v>79</v>
      </c>
      <c r="CM85" s="369"/>
      <c r="CN85" s="369"/>
      <c r="CO85" s="369"/>
      <c r="CP85" s="369"/>
      <c r="CQ85" s="370"/>
      <c r="CR85" s="370"/>
      <c r="CS85" s="448">
        <v>6.0299999999999999E-2</v>
      </c>
      <c r="CT85" s="450">
        <v>200.2</v>
      </c>
      <c r="CU85" s="365"/>
      <c r="CV85" s="431" t="s">
        <v>674</v>
      </c>
      <c r="CW85" s="361"/>
      <c r="CX85" s="361"/>
      <c r="CY85" s="361"/>
      <c r="CZ85" s="361"/>
      <c r="DA85" s="361"/>
      <c r="DB85" s="361"/>
      <c r="DC85" s="361"/>
      <c r="DD85" s="361"/>
      <c r="DE85" s="361"/>
      <c r="DF85" s="361"/>
      <c r="DG85" s="361"/>
      <c r="DH85" s="361"/>
      <c r="DI85" s="361"/>
      <c r="DJ85" s="361"/>
      <c r="DK85" s="361"/>
      <c r="DL85" s="361"/>
      <c r="DM85" s="361"/>
      <c r="DN85" s="361"/>
      <c r="DO85" s="361"/>
      <c r="DP85" s="361"/>
      <c r="DQ85" s="361"/>
      <c r="DR85" s="361"/>
      <c r="DS85" s="361"/>
      <c r="DT85" s="361"/>
      <c r="DU85" s="365"/>
      <c r="DV85" s="424"/>
      <c r="DW85" s="428"/>
      <c r="DX85" s="451"/>
      <c r="DY85" s="451"/>
      <c r="DZ85" s="451"/>
      <c r="EA85" s="451"/>
      <c r="EB85" s="451"/>
      <c r="EC85" s="451"/>
      <c r="ED85" s="452"/>
      <c r="EE85" s="452"/>
      <c r="EF85" s="452"/>
      <c r="EG85" s="452"/>
      <c r="EH85" s="453"/>
      <c r="EI85" s="453"/>
      <c r="EJ85" s="453"/>
      <c r="EK85" s="453"/>
      <c r="EL85" s="451"/>
      <c r="EM85" s="433"/>
      <c r="EN85" s="451"/>
      <c r="EO85" s="451"/>
      <c r="EP85" s="451"/>
      <c r="EQ85" s="451"/>
      <c r="ER85" s="451"/>
      <c r="ES85" s="451"/>
      <c r="ET85" s="452"/>
      <c r="EU85" s="452"/>
      <c r="EV85" s="454"/>
      <c r="EW85" s="452"/>
      <c r="EX85" s="453"/>
      <c r="EY85" s="453"/>
      <c r="EZ85" s="453"/>
      <c r="FA85" s="453"/>
      <c r="FB85" s="427"/>
      <c r="FC85" s="433"/>
      <c r="FD85" s="177"/>
      <c r="FE85" s="177"/>
      <c r="FF85" s="177"/>
      <c r="FG85" s="177"/>
      <c r="FH85" s="177"/>
      <c r="FI85" s="177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7"/>
      <c r="FU85" s="177"/>
      <c r="FV85" s="177"/>
      <c r="FW85" s="177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7"/>
      <c r="GI85" s="177"/>
      <c r="GJ85" s="177"/>
      <c r="GK85" s="177"/>
      <c r="GL85" s="177"/>
      <c r="GM85" s="177"/>
      <c r="GN85" s="177"/>
      <c r="GO85" s="177"/>
      <c r="GP85" s="177"/>
      <c r="GQ85" s="177"/>
      <c r="GR85" s="177"/>
      <c r="GS85" s="177"/>
      <c r="GT85" s="177"/>
      <c r="GU85" s="177"/>
      <c r="GV85" s="177"/>
      <c r="GW85" s="177"/>
      <c r="GX85" s="177"/>
      <c r="GY85" s="177"/>
      <c r="GZ85" s="177"/>
      <c r="HA85" s="177"/>
      <c r="HB85" s="177"/>
      <c r="HC85" s="177"/>
      <c r="HD85" s="177"/>
      <c r="HE85" s="177"/>
      <c r="HF85" s="177"/>
      <c r="HG85" s="177"/>
      <c r="HH85" s="177"/>
      <c r="HI85" s="177"/>
      <c r="HJ85" s="177"/>
      <c r="HK85" s="177"/>
      <c r="HL85" s="177"/>
      <c r="HM85" s="177"/>
      <c r="HN85" s="177"/>
      <c r="HO85" s="177"/>
      <c r="HP85" s="177"/>
      <c r="HQ85" s="177"/>
      <c r="HR85" s="177"/>
      <c r="HS85" s="177"/>
      <c r="HT85" s="177"/>
      <c r="HU85" s="177"/>
      <c r="HV85" s="177"/>
      <c r="HW85" s="177"/>
      <c r="HX85" s="177"/>
      <c r="HY85" s="177"/>
      <c r="HZ85" s="177"/>
      <c r="IA85" s="177"/>
      <c r="IB85" s="177"/>
      <c r="IC85" s="177"/>
      <c r="ID85" s="177"/>
      <c r="IE85" s="177"/>
      <c r="IF85" s="177"/>
      <c r="IG85" s="177"/>
      <c r="IH85" s="177"/>
      <c r="II85" s="177"/>
      <c r="IJ85" s="177"/>
      <c r="IK85" s="177"/>
      <c r="IL85" s="177"/>
      <c r="IM85" s="177"/>
      <c r="IN85" s="177"/>
      <c r="IO85" s="177"/>
      <c r="IP85" s="177"/>
      <c r="IQ85" s="177"/>
      <c r="IR85" s="177"/>
      <c r="IS85" s="177"/>
      <c r="IT85" s="177"/>
      <c r="IU85" s="177"/>
      <c r="IV85" s="177"/>
      <c r="IW85" s="177"/>
      <c r="IX85" s="177"/>
      <c r="IY85" s="177"/>
      <c r="IZ85" s="177"/>
      <c r="JA85" s="177"/>
      <c r="JB85" s="177"/>
      <c r="JC85" s="177"/>
      <c r="JD85" s="177"/>
      <c r="JE85" s="177"/>
      <c r="JF85" s="177"/>
      <c r="JG85" s="177"/>
      <c r="JH85" s="177"/>
      <c r="JI85" s="177"/>
      <c r="JJ85" s="177"/>
      <c r="JK85" s="177"/>
      <c r="JL85" s="177"/>
      <c r="JM85" s="177"/>
      <c r="JN85" s="177"/>
      <c r="JO85" s="177"/>
      <c r="JP85" s="177"/>
      <c r="JQ85" s="177"/>
      <c r="JR85" s="177"/>
      <c r="JS85" s="177"/>
      <c r="JT85" s="177"/>
      <c r="JU85" s="177"/>
      <c r="JV85" s="177"/>
      <c r="JW85" s="177"/>
      <c r="JX85" s="177"/>
      <c r="JY85" s="177"/>
      <c r="JZ85" s="177"/>
      <c r="KA85" s="177"/>
      <c r="KB85" s="177"/>
      <c r="KC85" s="177"/>
      <c r="KD85" s="177"/>
      <c r="KE85" s="177"/>
      <c r="KF85" s="177"/>
      <c r="KG85" s="177"/>
      <c r="KH85" s="177"/>
      <c r="KI85" s="177"/>
      <c r="KJ85" s="177"/>
      <c r="KK85" s="177"/>
      <c r="KL85" s="177"/>
      <c r="KM85" s="177"/>
      <c r="KN85" s="177"/>
      <c r="KO85" s="177"/>
      <c r="KP85" s="177"/>
      <c r="KQ85" s="177"/>
      <c r="KR85" s="177"/>
      <c r="KS85" s="177"/>
      <c r="KT85" s="177"/>
      <c r="KU85" s="177"/>
      <c r="KV85" s="177"/>
      <c r="KW85" s="177"/>
      <c r="KX85" s="177"/>
      <c r="KY85" s="177"/>
      <c r="KZ85" s="177"/>
      <c r="LA85" s="177"/>
      <c r="LB85" s="177"/>
      <c r="LC85" s="177"/>
      <c r="LD85" s="177"/>
      <c r="LE85" s="177"/>
      <c r="LF85" s="177"/>
      <c r="LG85" s="177"/>
      <c r="LH85" s="177"/>
      <c r="LI85" s="177"/>
      <c r="LJ85" s="177"/>
      <c r="LK85" s="177"/>
      <c r="LL85" s="177"/>
      <c r="LM85" s="177"/>
      <c r="LN85" s="177"/>
      <c r="LO85" s="177"/>
      <c r="LP85" s="177"/>
      <c r="LQ85" s="177"/>
      <c r="LR85" s="177"/>
      <c r="LS85" s="177"/>
      <c r="LT85" s="177"/>
      <c r="LU85" s="177"/>
      <c r="LV85" s="177"/>
      <c r="LW85" s="177"/>
      <c r="LX85" s="177"/>
      <c r="LY85" s="177"/>
      <c r="LZ85" s="177"/>
      <c r="MA85" s="177"/>
      <c r="MB85" s="177"/>
      <c r="MC85" s="177"/>
      <c r="MD85" s="177"/>
      <c r="ME85" s="177"/>
      <c r="MF85" s="177"/>
      <c r="MG85" s="177"/>
      <c r="MH85" s="177"/>
      <c r="MI85" s="177"/>
      <c r="MJ85" s="177"/>
      <c r="MK85" s="177"/>
      <c r="ML85" s="177"/>
      <c r="MM85" s="177"/>
      <c r="MN85" s="177"/>
      <c r="MO85" s="177"/>
      <c r="MP85" s="177"/>
      <c r="MQ85" s="177"/>
      <c r="MR85" s="177"/>
      <c r="MS85" s="177"/>
      <c r="MT85" s="177"/>
      <c r="MU85" s="177"/>
      <c r="MV85" s="177"/>
      <c r="MW85" s="177"/>
      <c r="MX85" s="177"/>
      <c r="MY85" s="177"/>
      <c r="MZ85" s="177"/>
      <c r="NA85" s="177"/>
      <c r="NB85" s="177"/>
      <c r="NC85" s="177"/>
      <c r="ND85" s="177"/>
      <c r="NE85" s="177"/>
      <c r="NF85" s="177"/>
      <c r="NG85" s="177"/>
      <c r="NH85" s="177"/>
      <c r="NI85" s="177"/>
      <c r="NJ85" s="177"/>
      <c r="NK85" s="177"/>
      <c r="NL85" s="177"/>
      <c r="NM85" s="177"/>
      <c r="NN85" s="177"/>
      <c r="NO85" s="177"/>
      <c r="NP85" s="177"/>
      <c r="NQ85" s="177"/>
      <c r="NR85" s="177"/>
      <c r="NS85" s="177"/>
      <c r="NT85" s="177"/>
      <c r="NU85" s="177"/>
      <c r="NV85" s="177"/>
    </row>
    <row r="86" spans="1:386" s="100" customFormat="1" ht="26.25">
      <c r="A86" s="388" t="s">
        <v>20</v>
      </c>
      <c r="B86" s="389"/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2"/>
      <c r="BP86" s="391"/>
      <c r="BQ86" s="391"/>
      <c r="BR86" s="391"/>
      <c r="BS86" s="391"/>
      <c r="BT86" s="391"/>
      <c r="BU86" s="391"/>
      <c r="BV86" s="391"/>
      <c r="BW86" s="391"/>
      <c r="BX86" s="391"/>
      <c r="BY86" s="391"/>
      <c r="BZ86" s="391"/>
      <c r="CA86" s="391"/>
      <c r="CB86" s="391"/>
      <c r="CC86" s="391"/>
      <c r="CD86" s="391"/>
      <c r="CE86" s="391"/>
      <c r="CF86" s="390"/>
      <c r="CG86" s="391"/>
      <c r="CH86" s="391"/>
      <c r="CI86" s="391"/>
      <c r="CJ86" s="391"/>
      <c r="CK86" s="391"/>
      <c r="CL86" s="391"/>
      <c r="CM86" s="390"/>
      <c r="CN86" s="390"/>
      <c r="CO86" s="390"/>
      <c r="CP86" s="390"/>
      <c r="CQ86" s="390"/>
      <c r="CR86" s="390"/>
      <c r="CS86" s="390"/>
      <c r="CT86" s="390"/>
      <c r="CU86" s="391"/>
      <c r="CV86" s="390"/>
      <c r="CW86" s="391"/>
      <c r="CX86" s="391"/>
      <c r="CY86" s="391"/>
      <c r="CZ86" s="391"/>
      <c r="DA86" s="391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2"/>
      <c r="DW86" s="391"/>
      <c r="DX86" s="391"/>
      <c r="DY86" s="391"/>
      <c r="DZ86" s="391"/>
      <c r="EA86" s="391"/>
      <c r="EB86" s="391"/>
      <c r="EC86" s="391"/>
      <c r="ED86" s="391"/>
      <c r="EE86" s="391"/>
      <c r="EF86" s="391"/>
      <c r="EG86" s="391"/>
      <c r="EH86" s="391"/>
      <c r="EI86" s="391"/>
      <c r="EJ86" s="391"/>
      <c r="EK86" s="391"/>
      <c r="EL86" s="391"/>
      <c r="EM86" s="391"/>
      <c r="EN86" s="391"/>
      <c r="EO86" s="391"/>
      <c r="EP86" s="391"/>
      <c r="EQ86" s="391"/>
      <c r="ER86" s="391"/>
      <c r="ES86" s="391"/>
      <c r="ET86" s="391"/>
      <c r="EU86" s="391"/>
      <c r="EV86" s="391"/>
      <c r="EW86" s="393"/>
      <c r="EX86" s="393"/>
      <c r="EY86" s="393"/>
      <c r="EZ86" s="393"/>
      <c r="FA86" s="393"/>
      <c r="FB86" s="393"/>
      <c r="FC86" s="394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  <c r="KJ86" s="99"/>
      <c r="KK86" s="99"/>
      <c r="KL86" s="99"/>
      <c r="KM86" s="99"/>
      <c r="KN86" s="99"/>
      <c r="KO86" s="99"/>
      <c r="KP86" s="99"/>
      <c r="KQ86" s="99"/>
      <c r="KR86" s="99"/>
      <c r="KS86" s="99"/>
      <c r="KT86" s="99"/>
      <c r="KU86" s="99"/>
      <c r="KV86" s="99"/>
      <c r="KW86" s="99"/>
      <c r="KX86" s="99"/>
      <c r="KY86" s="99"/>
      <c r="KZ86" s="99"/>
      <c r="LA86" s="99"/>
      <c r="LB86" s="99"/>
      <c r="LC86" s="99"/>
      <c r="LD86" s="99"/>
      <c r="LE86" s="99"/>
      <c r="LF86" s="99"/>
      <c r="LG86" s="99"/>
      <c r="LH86" s="99"/>
      <c r="LI86" s="99"/>
      <c r="LJ86" s="99"/>
      <c r="LK86" s="99"/>
      <c r="LL86" s="99"/>
      <c r="LM86" s="99"/>
      <c r="LN86" s="99"/>
      <c r="LO86" s="99"/>
      <c r="LP86" s="99"/>
      <c r="LQ86" s="99"/>
      <c r="LR86" s="99"/>
      <c r="LS86" s="99"/>
      <c r="LT86" s="99"/>
      <c r="LU86" s="99"/>
      <c r="LV86" s="99"/>
      <c r="LW86" s="99"/>
      <c r="LX86" s="99"/>
      <c r="LY86" s="99"/>
      <c r="LZ86" s="99"/>
      <c r="MA86" s="99"/>
      <c r="MB86" s="99"/>
      <c r="MC86" s="99"/>
      <c r="MD86" s="99"/>
      <c r="ME86" s="99"/>
      <c r="MF86" s="99"/>
      <c r="MG86" s="99"/>
      <c r="MH86" s="99"/>
      <c r="MI86" s="99"/>
      <c r="MJ86" s="99"/>
      <c r="MK86" s="99"/>
      <c r="ML86" s="99"/>
      <c r="MM86" s="99"/>
      <c r="MN86" s="99"/>
      <c r="MO86" s="99"/>
      <c r="MP86" s="99"/>
      <c r="MQ86" s="99"/>
      <c r="MR86" s="99"/>
      <c r="MS86" s="99"/>
      <c r="MT86" s="99"/>
      <c r="MU86" s="99"/>
      <c r="MV86" s="99"/>
      <c r="MW86" s="99"/>
      <c r="MX86" s="99"/>
      <c r="MY86" s="99"/>
      <c r="MZ86" s="99"/>
      <c r="NA86" s="99"/>
      <c r="NB86" s="99"/>
      <c r="NC86" s="99"/>
      <c r="ND86" s="99"/>
      <c r="NE86" s="99"/>
      <c r="NF86" s="99"/>
      <c r="NG86" s="99"/>
      <c r="NH86" s="99"/>
      <c r="NI86" s="99"/>
      <c r="NJ86" s="99"/>
      <c r="NK86" s="99"/>
      <c r="NL86" s="99"/>
      <c r="NM86" s="99"/>
      <c r="NN86" s="99"/>
      <c r="NO86" s="99"/>
      <c r="NP86" s="99"/>
      <c r="NQ86" s="99"/>
      <c r="NR86" s="99"/>
      <c r="NS86" s="99"/>
      <c r="NT86" s="99"/>
      <c r="NU86" s="99"/>
      <c r="NV86" s="99"/>
    </row>
    <row r="87" spans="1:386" ht="18.75">
      <c r="A87" s="101" t="s">
        <v>88</v>
      </c>
      <c r="B87" s="348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202"/>
      <c r="AB87" s="202"/>
      <c r="AC87" s="192"/>
      <c r="AD87" s="192"/>
      <c r="AE87" s="192"/>
      <c r="AF87" s="192"/>
      <c r="AG87" s="198"/>
      <c r="AH87" s="198"/>
      <c r="AI87" s="334"/>
      <c r="AJ87" s="334"/>
      <c r="AK87" s="334"/>
      <c r="AL87" s="334"/>
      <c r="AM87" s="334"/>
      <c r="AN87" s="334"/>
      <c r="AO87" s="334"/>
      <c r="AP87" s="334"/>
      <c r="AQ87" s="334"/>
      <c r="AR87" s="334"/>
      <c r="AS87" s="334"/>
      <c r="AT87" s="334"/>
      <c r="AU87" s="96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16"/>
      <c r="BJ87" s="16"/>
      <c r="BK87" s="16"/>
      <c r="BL87" s="16"/>
      <c r="BM87" s="16"/>
      <c r="BN87" s="36"/>
      <c r="BO87" s="36"/>
      <c r="BP87" s="103"/>
      <c r="BQ87" s="27"/>
      <c r="BR87" s="27"/>
      <c r="BS87" s="27"/>
      <c r="BT87" s="27"/>
      <c r="BU87" s="27"/>
      <c r="BV87" s="27"/>
      <c r="BW87" s="115"/>
      <c r="BX87" s="115"/>
      <c r="BY87" s="115"/>
      <c r="BZ87" s="115"/>
      <c r="CA87" s="116"/>
      <c r="CB87" s="116"/>
      <c r="CC87" s="116"/>
      <c r="CD87" s="116"/>
      <c r="CE87" s="27"/>
      <c r="CF87" s="125"/>
      <c r="CG87" s="27"/>
      <c r="CH87" s="27"/>
      <c r="CI87" s="27"/>
      <c r="CJ87" s="27"/>
      <c r="CK87" s="27"/>
      <c r="CL87" s="27"/>
      <c r="CM87" s="138"/>
      <c r="CN87" s="138"/>
      <c r="CO87" s="138"/>
      <c r="CP87" s="138"/>
      <c r="CQ87" s="139"/>
      <c r="CR87" s="139"/>
      <c r="CS87" s="139"/>
      <c r="CT87" s="139"/>
      <c r="CU87" s="27"/>
      <c r="CV87" s="134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36"/>
      <c r="DV87" s="16"/>
      <c r="DW87" s="103"/>
      <c r="DX87" s="27"/>
      <c r="DY87" s="27"/>
      <c r="DZ87" s="27"/>
      <c r="EA87" s="27"/>
      <c r="EB87" s="27"/>
      <c r="EC87" s="27"/>
      <c r="ED87" s="115"/>
      <c r="EE87" s="115"/>
      <c r="EF87" s="115"/>
      <c r="EG87" s="115"/>
      <c r="EH87" s="116"/>
      <c r="EI87" s="116"/>
      <c r="EJ87" s="116"/>
      <c r="EK87" s="116"/>
      <c r="EL87" s="27"/>
      <c r="EM87" s="109"/>
      <c r="EN87" s="27"/>
      <c r="EO87" s="27"/>
      <c r="EP87" s="27"/>
      <c r="EQ87" s="27"/>
      <c r="ER87" s="27"/>
      <c r="ES87" s="27"/>
      <c r="ET87" s="115"/>
      <c r="EU87" s="115"/>
      <c r="EV87" s="395"/>
      <c r="EW87" s="115"/>
      <c r="EX87" s="116"/>
      <c r="EY87" s="116"/>
      <c r="EZ87" s="116"/>
      <c r="FA87" s="116"/>
      <c r="FB87" s="19"/>
      <c r="FC87" s="316"/>
    </row>
    <row r="88" spans="1:386" s="178" customFormat="1">
      <c r="A88" s="173" t="s">
        <v>9</v>
      </c>
      <c r="B88" s="351" t="s">
        <v>150</v>
      </c>
      <c r="C88" s="49">
        <v>11549.73</v>
      </c>
      <c r="D88" s="49">
        <v>12427.64</v>
      </c>
      <c r="E88" s="49" t="s">
        <v>146</v>
      </c>
      <c r="F88" s="49" t="s">
        <v>146</v>
      </c>
      <c r="G88" s="49" t="s">
        <v>146</v>
      </c>
      <c r="H88" s="49" t="s">
        <v>146</v>
      </c>
      <c r="I88" s="49" t="s">
        <v>146</v>
      </c>
      <c r="J88" s="49" t="s">
        <v>146</v>
      </c>
      <c r="K88" s="49" t="s">
        <v>146</v>
      </c>
      <c r="L88" s="49" t="s">
        <v>146</v>
      </c>
      <c r="M88" s="49" t="s">
        <v>146</v>
      </c>
      <c r="N88" s="49" t="s">
        <v>146</v>
      </c>
      <c r="O88" s="49">
        <f>C88*1.18</f>
        <v>13628.681399999999</v>
      </c>
      <c r="P88" s="49">
        <f t="shared" ref="P88" si="68">D88*1.18</f>
        <v>14664.615199999998</v>
      </c>
      <c r="Q88" s="49" t="s">
        <v>146</v>
      </c>
      <c r="R88" s="49" t="s">
        <v>146</v>
      </c>
      <c r="S88" s="49" t="s">
        <v>146</v>
      </c>
      <c r="T88" s="49" t="s">
        <v>146</v>
      </c>
      <c r="U88" s="49" t="s">
        <v>146</v>
      </c>
      <c r="V88" s="49" t="s">
        <v>146</v>
      </c>
      <c r="W88" s="49" t="s">
        <v>146</v>
      </c>
      <c r="X88" s="49" t="s">
        <v>146</v>
      </c>
      <c r="Y88" s="49" t="s">
        <v>146</v>
      </c>
      <c r="Z88" s="49" t="s">
        <v>146</v>
      </c>
      <c r="AB88" s="134" t="s">
        <v>676</v>
      </c>
      <c r="AC88" s="49">
        <v>3080</v>
      </c>
      <c r="AD88" s="49">
        <v>3235</v>
      </c>
      <c r="AE88" s="49">
        <f>AC88</f>
        <v>3080</v>
      </c>
      <c r="AF88" s="49">
        <f>AD88</f>
        <v>3235</v>
      </c>
      <c r="AH88" s="125" t="str">
        <f>AB88</f>
        <v>14.12.2017№ 744</v>
      </c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135"/>
      <c r="AV88" s="49">
        <v>31.73</v>
      </c>
      <c r="AW88" s="49">
        <v>35.71</v>
      </c>
      <c r="AX88" s="49" t="s">
        <v>146</v>
      </c>
      <c r="AY88" s="49" t="s">
        <v>146</v>
      </c>
      <c r="AZ88" s="49" t="s">
        <v>146</v>
      </c>
      <c r="BA88" s="49" t="s">
        <v>146</v>
      </c>
      <c r="BB88" s="49">
        <f>AV88*1.18</f>
        <v>37.441400000000002</v>
      </c>
      <c r="BC88" s="49">
        <f>AW88*1.18</f>
        <v>42.137799999999999</v>
      </c>
      <c r="BD88" s="49" t="s">
        <v>146</v>
      </c>
      <c r="BE88" s="49" t="s">
        <v>146</v>
      </c>
      <c r="BF88" s="49" t="s">
        <v>146</v>
      </c>
      <c r="BG88" s="49" t="s">
        <v>146</v>
      </c>
      <c r="BH88" s="49">
        <v>28</v>
      </c>
      <c r="BI88" s="49">
        <v>29.4</v>
      </c>
      <c r="BJ88" s="49" t="s">
        <v>146</v>
      </c>
      <c r="BK88" s="49" t="s">
        <v>146</v>
      </c>
      <c r="BL88" s="49" t="s">
        <v>146</v>
      </c>
      <c r="BM88" s="49" t="s">
        <v>146</v>
      </c>
      <c r="BO88" s="125" t="s">
        <v>677</v>
      </c>
      <c r="BP88" s="175"/>
      <c r="BQ88" s="49">
        <v>11549.73</v>
      </c>
      <c r="BR88" s="49">
        <v>31.73</v>
      </c>
      <c r="BS88" s="49">
        <f>BQ88*1.18</f>
        <v>13628.681399999999</v>
      </c>
      <c r="BT88" s="49">
        <f>BR88*1.18</f>
        <v>37.441400000000002</v>
      </c>
      <c r="BU88" s="49">
        <v>3080</v>
      </c>
      <c r="BV88" s="49">
        <v>28</v>
      </c>
      <c r="BW88" s="287">
        <v>5.4399999999999997E-2</v>
      </c>
      <c r="BX88" s="138">
        <v>195.55</v>
      </c>
      <c r="BY88" s="204"/>
      <c r="BZ88" s="138"/>
      <c r="CA88" s="139"/>
      <c r="CB88" s="139"/>
      <c r="CC88" s="139"/>
      <c r="CD88" s="139"/>
      <c r="CE88" s="125"/>
      <c r="CF88" s="134" t="s">
        <v>677</v>
      </c>
      <c r="CG88" s="49">
        <v>12427.64</v>
      </c>
      <c r="CH88" s="49">
        <v>35.71</v>
      </c>
      <c r="CI88" s="49">
        <f>CG88*1.18</f>
        <v>14664.615199999998</v>
      </c>
      <c r="CJ88" s="49">
        <f>CH88*1.18</f>
        <v>42.137799999999999</v>
      </c>
      <c r="CK88" s="49">
        <v>3235</v>
      </c>
      <c r="CL88" s="49">
        <v>29.4</v>
      </c>
      <c r="CM88" s="286">
        <v>5.4399999999999997E-2</v>
      </c>
      <c r="CN88" s="138">
        <v>205.38</v>
      </c>
      <c r="CO88" s="138"/>
      <c r="CP88" s="138"/>
      <c r="CQ88" s="139"/>
      <c r="CR88" s="139"/>
      <c r="CS88" s="139"/>
      <c r="CT88" s="139"/>
      <c r="CU88" s="125"/>
      <c r="CV88" s="134" t="str">
        <f>CF88</f>
        <v>14.12.2017 № 744</v>
      </c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125"/>
      <c r="DV88" s="125"/>
      <c r="DW88" s="175"/>
      <c r="DX88" s="49"/>
      <c r="DY88" s="49"/>
      <c r="DZ88" s="49"/>
      <c r="EA88" s="49"/>
      <c r="EB88" s="49"/>
      <c r="EC88" s="49"/>
      <c r="ED88" s="138"/>
      <c r="EE88" s="138"/>
      <c r="EF88" s="138"/>
      <c r="EG88" s="138"/>
      <c r="EH88" s="139"/>
      <c r="EI88" s="139"/>
      <c r="EJ88" s="139"/>
      <c r="EK88" s="139"/>
      <c r="EL88" s="49"/>
      <c r="EM88" s="134"/>
      <c r="EN88" s="49"/>
      <c r="EO88" s="49"/>
      <c r="EP88" s="49"/>
      <c r="EQ88" s="49"/>
      <c r="ER88" s="49"/>
      <c r="ES88" s="49"/>
      <c r="ET88" s="138"/>
      <c r="EU88" s="138"/>
      <c r="EV88" s="360"/>
      <c r="EW88" s="138"/>
      <c r="EX88" s="139"/>
      <c r="EY88" s="139"/>
      <c r="EZ88" s="139"/>
      <c r="FA88" s="139"/>
      <c r="FB88" s="176"/>
      <c r="FC88" s="313"/>
      <c r="FD88" s="177"/>
      <c r="FE88" s="177"/>
      <c r="FF88" s="177"/>
      <c r="FG88" s="177"/>
      <c r="FH88" s="177"/>
      <c r="FI88" s="177"/>
      <c r="FJ88" s="177"/>
      <c r="FK88" s="177"/>
      <c r="FL88" s="177"/>
      <c r="FM88" s="177"/>
      <c r="FN88" s="177"/>
      <c r="FO88" s="177"/>
      <c r="FP88" s="177"/>
      <c r="FQ88" s="177"/>
      <c r="FR88" s="177"/>
      <c r="FS88" s="177"/>
      <c r="FT88" s="177"/>
      <c r="FU88" s="177"/>
      <c r="FV88" s="177"/>
      <c r="FW88" s="177"/>
      <c r="FX88" s="177"/>
      <c r="FY88" s="177"/>
      <c r="FZ88" s="177"/>
      <c r="GA88" s="177"/>
      <c r="GB88" s="177"/>
      <c r="GC88" s="177"/>
      <c r="GD88" s="177"/>
      <c r="GE88" s="177"/>
      <c r="GF88" s="177"/>
      <c r="GG88" s="177"/>
      <c r="GH88" s="177"/>
      <c r="GI88" s="177"/>
      <c r="GJ88" s="177"/>
      <c r="GK88" s="177"/>
      <c r="GL88" s="177"/>
      <c r="GM88" s="177"/>
      <c r="GN88" s="177"/>
      <c r="GO88" s="177"/>
      <c r="GP88" s="177"/>
      <c r="GQ88" s="177"/>
      <c r="GR88" s="177"/>
      <c r="GS88" s="177"/>
      <c r="GT88" s="177"/>
      <c r="GU88" s="177"/>
      <c r="GV88" s="177"/>
      <c r="GW88" s="177"/>
      <c r="GX88" s="177"/>
      <c r="GY88" s="177"/>
      <c r="GZ88" s="177"/>
      <c r="HA88" s="177"/>
      <c r="HB88" s="177"/>
      <c r="HC88" s="177"/>
      <c r="HD88" s="177"/>
      <c r="HE88" s="177"/>
      <c r="HF88" s="177"/>
      <c r="HG88" s="177"/>
      <c r="HH88" s="177"/>
      <c r="HI88" s="177"/>
      <c r="HJ88" s="177"/>
      <c r="HK88" s="177"/>
      <c r="HL88" s="177"/>
      <c r="HM88" s="177"/>
      <c r="HN88" s="177"/>
      <c r="HO88" s="177"/>
      <c r="HP88" s="177"/>
      <c r="HQ88" s="177"/>
      <c r="HR88" s="177"/>
      <c r="HS88" s="177"/>
      <c r="HT88" s="177"/>
      <c r="HU88" s="177"/>
      <c r="HV88" s="177"/>
      <c r="HW88" s="177"/>
      <c r="HX88" s="177"/>
      <c r="HY88" s="177"/>
      <c r="HZ88" s="177"/>
      <c r="IA88" s="177"/>
      <c r="IB88" s="177"/>
      <c r="IC88" s="177"/>
      <c r="ID88" s="177"/>
      <c r="IE88" s="177"/>
      <c r="IF88" s="177"/>
      <c r="IG88" s="177"/>
      <c r="IH88" s="177"/>
      <c r="II88" s="177"/>
      <c r="IJ88" s="177"/>
      <c r="IK88" s="177"/>
      <c r="IL88" s="177"/>
      <c r="IM88" s="177"/>
      <c r="IN88" s="177"/>
      <c r="IO88" s="177"/>
      <c r="IP88" s="177"/>
      <c r="IQ88" s="177"/>
      <c r="IR88" s="177"/>
      <c r="IS88" s="177"/>
      <c r="IT88" s="177"/>
      <c r="IU88" s="177"/>
      <c r="IV88" s="177"/>
      <c r="IW88" s="177"/>
      <c r="IX88" s="177"/>
      <c r="IY88" s="177"/>
      <c r="IZ88" s="177"/>
      <c r="JA88" s="177"/>
      <c r="JB88" s="177"/>
      <c r="JC88" s="177"/>
      <c r="JD88" s="177"/>
      <c r="JE88" s="177"/>
      <c r="JF88" s="177"/>
      <c r="JG88" s="177"/>
      <c r="JH88" s="177"/>
      <c r="JI88" s="177"/>
      <c r="JJ88" s="177"/>
      <c r="JK88" s="177"/>
      <c r="JL88" s="177"/>
      <c r="JM88" s="177"/>
      <c r="JN88" s="177"/>
      <c r="JO88" s="177"/>
      <c r="JP88" s="177"/>
      <c r="JQ88" s="177"/>
      <c r="JR88" s="177"/>
      <c r="JS88" s="177"/>
      <c r="JT88" s="177"/>
      <c r="JU88" s="177"/>
      <c r="JV88" s="177"/>
      <c r="JW88" s="177"/>
      <c r="JX88" s="177"/>
      <c r="JY88" s="177"/>
      <c r="JZ88" s="177"/>
      <c r="KA88" s="177"/>
      <c r="KB88" s="177"/>
      <c r="KC88" s="177"/>
      <c r="KD88" s="177"/>
      <c r="KE88" s="177"/>
      <c r="KF88" s="177"/>
      <c r="KG88" s="177"/>
      <c r="KH88" s="177"/>
      <c r="KI88" s="177"/>
      <c r="KJ88" s="177"/>
      <c r="KK88" s="177"/>
      <c r="KL88" s="177"/>
      <c r="KM88" s="177"/>
      <c r="KN88" s="177"/>
      <c r="KO88" s="177"/>
      <c r="KP88" s="177"/>
      <c r="KQ88" s="177"/>
      <c r="KR88" s="177"/>
      <c r="KS88" s="177"/>
      <c r="KT88" s="177"/>
      <c r="KU88" s="177"/>
      <c r="KV88" s="177"/>
      <c r="KW88" s="177"/>
      <c r="KX88" s="177"/>
      <c r="KY88" s="177"/>
      <c r="KZ88" s="177"/>
      <c r="LA88" s="177"/>
      <c r="LB88" s="177"/>
      <c r="LC88" s="177"/>
      <c r="LD88" s="177"/>
      <c r="LE88" s="177"/>
      <c r="LF88" s="177"/>
      <c r="LG88" s="177"/>
      <c r="LH88" s="177"/>
      <c r="LI88" s="177"/>
      <c r="LJ88" s="177"/>
      <c r="LK88" s="177"/>
      <c r="LL88" s="177"/>
      <c r="LM88" s="177"/>
      <c r="LN88" s="177"/>
      <c r="LO88" s="177"/>
      <c r="LP88" s="177"/>
      <c r="LQ88" s="177"/>
      <c r="LR88" s="177"/>
      <c r="LS88" s="177"/>
      <c r="LT88" s="177"/>
      <c r="LU88" s="177"/>
      <c r="LV88" s="177"/>
      <c r="LW88" s="177"/>
      <c r="LX88" s="177"/>
      <c r="LY88" s="177"/>
      <c r="LZ88" s="177"/>
      <c r="MA88" s="177"/>
      <c r="MB88" s="177"/>
      <c r="MC88" s="177"/>
      <c r="MD88" s="177"/>
      <c r="ME88" s="177"/>
      <c r="MF88" s="177"/>
      <c r="MG88" s="177"/>
      <c r="MH88" s="177"/>
      <c r="MI88" s="177"/>
      <c r="MJ88" s="177"/>
      <c r="MK88" s="177"/>
      <c r="ML88" s="177"/>
      <c r="MM88" s="177"/>
      <c r="MN88" s="177"/>
      <c r="MO88" s="177"/>
      <c r="MP88" s="177"/>
      <c r="MQ88" s="177"/>
      <c r="MR88" s="177"/>
      <c r="MS88" s="177"/>
      <c r="MT88" s="177"/>
      <c r="MU88" s="177"/>
      <c r="MV88" s="177"/>
      <c r="MW88" s="177"/>
      <c r="MX88" s="177"/>
      <c r="MY88" s="177"/>
      <c r="MZ88" s="177"/>
      <c r="NA88" s="177"/>
      <c r="NB88" s="177"/>
      <c r="NC88" s="177"/>
      <c r="ND88" s="177"/>
      <c r="NE88" s="177"/>
      <c r="NF88" s="177"/>
      <c r="NG88" s="177"/>
      <c r="NH88" s="177"/>
      <c r="NI88" s="177"/>
      <c r="NJ88" s="177"/>
      <c r="NK88" s="177"/>
      <c r="NL88" s="177"/>
      <c r="NM88" s="177"/>
      <c r="NN88" s="177"/>
      <c r="NO88" s="177"/>
      <c r="NP88" s="177"/>
      <c r="NQ88" s="177"/>
      <c r="NR88" s="177"/>
      <c r="NS88" s="177"/>
      <c r="NT88" s="177"/>
      <c r="NU88" s="177"/>
      <c r="NV88" s="177"/>
    </row>
    <row r="89" spans="1:386" s="2" customFormat="1" ht="18.75">
      <c r="A89" s="122" t="s">
        <v>89</v>
      </c>
      <c r="B89" s="3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134"/>
      <c r="AB89" s="134"/>
      <c r="AC89" s="49"/>
      <c r="AD89" s="49"/>
      <c r="AE89" s="49"/>
      <c r="AF89" s="49"/>
      <c r="AG89" s="125"/>
      <c r="AH89" s="125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111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16"/>
      <c r="BJ89" s="16"/>
      <c r="BK89" s="16"/>
      <c r="BL89" s="16"/>
      <c r="BM89" s="16"/>
      <c r="BN89" s="36"/>
      <c r="BO89" s="36"/>
      <c r="BP89" s="103"/>
      <c r="BQ89" s="27"/>
      <c r="BR89" s="27"/>
      <c r="BS89" s="27"/>
      <c r="BT89" s="27"/>
      <c r="BU89" s="27"/>
      <c r="BV89" s="27"/>
      <c r="BW89" s="321"/>
      <c r="BX89" s="115"/>
      <c r="BY89" s="104"/>
      <c r="BZ89" s="115"/>
      <c r="CA89" s="116"/>
      <c r="CB89" s="116"/>
      <c r="CC89" s="116"/>
      <c r="CD89" s="116"/>
      <c r="CE89" s="27"/>
      <c r="CF89" s="125"/>
      <c r="CG89" s="27"/>
      <c r="CH89" s="27"/>
      <c r="CI89" s="27"/>
      <c r="CJ89" s="27"/>
      <c r="CK89" s="27"/>
      <c r="CL89" s="27"/>
      <c r="CM89" s="138"/>
      <c r="CN89" s="138"/>
      <c r="CO89" s="138"/>
      <c r="CP89" s="138"/>
      <c r="CQ89" s="139"/>
      <c r="CR89" s="139"/>
      <c r="CS89" s="139"/>
      <c r="CT89" s="139"/>
      <c r="CU89" s="27"/>
      <c r="CV89" s="134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36"/>
      <c r="DV89" s="16"/>
      <c r="DW89" s="103"/>
      <c r="DX89" s="27"/>
      <c r="DY89" s="27"/>
      <c r="DZ89" s="27"/>
      <c r="EA89" s="27"/>
      <c r="EB89" s="27"/>
      <c r="EC89" s="27"/>
      <c r="ED89" s="115"/>
      <c r="EE89" s="115"/>
      <c r="EF89" s="115"/>
      <c r="EG89" s="115"/>
      <c r="EH89" s="116"/>
      <c r="EI89" s="116"/>
      <c r="EJ89" s="116"/>
      <c r="EK89" s="116"/>
      <c r="EL89" s="27"/>
      <c r="EM89" s="109"/>
      <c r="EN89" s="27"/>
      <c r="EO89" s="27"/>
      <c r="EP89" s="27"/>
      <c r="EQ89" s="27"/>
      <c r="ER89" s="27"/>
      <c r="ES89" s="27"/>
      <c r="ET89" s="115"/>
      <c r="EU89" s="115"/>
      <c r="EV89" s="395"/>
      <c r="EW89" s="115"/>
      <c r="EX89" s="116"/>
      <c r="EY89" s="116"/>
      <c r="EZ89" s="116"/>
      <c r="FA89" s="116"/>
      <c r="FB89" s="36"/>
      <c r="FC89" s="31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  <c r="MN89" s="53"/>
      <c r="MO89" s="53"/>
      <c r="MP89" s="53"/>
      <c r="MQ89" s="53"/>
      <c r="MR89" s="53"/>
      <c r="MS89" s="53"/>
      <c r="MT89" s="53"/>
      <c r="MU89" s="53"/>
      <c r="MV89" s="53"/>
      <c r="MW89" s="53"/>
      <c r="MX89" s="53"/>
      <c r="MY89" s="53"/>
      <c r="MZ89" s="53"/>
      <c r="NA89" s="53"/>
      <c r="NB89" s="53"/>
      <c r="NC89" s="53"/>
      <c r="ND89" s="53"/>
      <c r="NE89" s="53"/>
      <c r="NF89" s="53"/>
      <c r="NG89" s="53"/>
      <c r="NH89" s="53"/>
      <c r="NI89" s="53"/>
      <c r="NJ89" s="53"/>
      <c r="NK89" s="53"/>
      <c r="NL89" s="53"/>
      <c r="NM89" s="53"/>
      <c r="NN89" s="53"/>
      <c r="NO89" s="53"/>
      <c r="NP89" s="53"/>
      <c r="NQ89" s="53"/>
      <c r="NR89" s="53"/>
      <c r="NS89" s="53"/>
      <c r="NT89" s="53"/>
      <c r="NU89" s="53"/>
      <c r="NV89" s="53"/>
    </row>
    <row r="90" spans="1:386" s="178" customFormat="1" ht="18.75">
      <c r="A90" s="173" t="s">
        <v>9</v>
      </c>
      <c r="B90" s="421" t="s">
        <v>530</v>
      </c>
      <c r="C90" s="49">
        <v>7793.34</v>
      </c>
      <c r="D90" s="49">
        <v>9269.92</v>
      </c>
      <c r="E90" s="49">
        <v>8520.09</v>
      </c>
      <c r="F90" s="49">
        <v>8873.42</v>
      </c>
      <c r="G90" s="49" t="s">
        <v>146</v>
      </c>
      <c r="H90" s="49" t="s">
        <v>146</v>
      </c>
      <c r="I90" s="49" t="s">
        <v>146</v>
      </c>
      <c r="J90" s="49" t="s">
        <v>146</v>
      </c>
      <c r="K90" s="49" t="s">
        <v>146</v>
      </c>
      <c r="L90" s="49" t="s">
        <v>146</v>
      </c>
      <c r="M90" s="49" t="s">
        <v>146</v>
      </c>
      <c r="N90" s="49" t="s">
        <v>146</v>
      </c>
      <c r="O90" s="49">
        <f>C90*1.18</f>
        <v>9196.1412</v>
      </c>
      <c r="P90" s="49">
        <f t="shared" ref="P90:R90" si="69">D90*1.18</f>
        <v>10938.5056</v>
      </c>
      <c r="Q90" s="49">
        <f t="shared" si="69"/>
        <v>10053.706200000001</v>
      </c>
      <c r="R90" s="49">
        <f t="shared" si="69"/>
        <v>10470.6356</v>
      </c>
      <c r="S90" s="49" t="s">
        <v>146</v>
      </c>
      <c r="T90" s="49" t="s">
        <v>146</v>
      </c>
      <c r="U90" s="49" t="s">
        <v>146</v>
      </c>
      <c r="V90" s="49" t="s">
        <v>146</v>
      </c>
      <c r="W90" s="49" t="s">
        <v>146</v>
      </c>
      <c r="X90" s="49" t="s">
        <v>146</v>
      </c>
      <c r="Y90" s="49" t="s">
        <v>146</v>
      </c>
      <c r="Z90" s="49" t="s">
        <v>146</v>
      </c>
      <c r="AA90" s="134"/>
      <c r="AB90" s="134" t="s">
        <v>678</v>
      </c>
      <c r="AC90" s="49">
        <v>3670</v>
      </c>
      <c r="AD90" s="49">
        <v>3860</v>
      </c>
      <c r="AE90" s="49">
        <f>AC90</f>
        <v>3670</v>
      </c>
      <c r="AF90" s="49">
        <f>AD90</f>
        <v>3860</v>
      </c>
      <c r="AG90" s="190"/>
      <c r="AH90" s="134" t="str">
        <f>AB90</f>
        <v>07.12.2017 № 720</v>
      </c>
      <c r="AI90" s="49"/>
      <c r="AJ90" s="49"/>
      <c r="AK90" s="49"/>
      <c r="AL90" s="49"/>
      <c r="AM90" s="49"/>
      <c r="AN90" s="125"/>
      <c r="AO90" s="49"/>
      <c r="AP90" s="49"/>
      <c r="AQ90" s="49"/>
      <c r="AR90" s="49"/>
      <c r="AS90" s="125"/>
      <c r="AT90" s="49"/>
      <c r="AU90" s="135"/>
      <c r="AV90" s="49">
        <v>31.73</v>
      </c>
      <c r="AW90" s="49">
        <v>33</v>
      </c>
      <c r="AX90" s="49">
        <v>33</v>
      </c>
      <c r="AY90" s="49">
        <v>34.32</v>
      </c>
      <c r="AZ90" s="49" t="s">
        <v>146</v>
      </c>
      <c r="BA90" s="49" t="s">
        <v>146</v>
      </c>
      <c r="BB90" s="49">
        <f>AV90*1.18</f>
        <v>37.441400000000002</v>
      </c>
      <c r="BC90" s="49">
        <f t="shared" ref="BC90:BE91" si="70">AW90*1.18</f>
        <v>38.94</v>
      </c>
      <c r="BD90" s="49">
        <f t="shared" si="70"/>
        <v>38.94</v>
      </c>
      <c r="BE90" s="49">
        <f t="shared" si="70"/>
        <v>40.497599999999998</v>
      </c>
      <c r="BF90" s="49" t="s">
        <v>146</v>
      </c>
      <c r="BG90" s="49" t="s">
        <v>146</v>
      </c>
      <c r="BH90" s="49">
        <v>28</v>
      </c>
      <c r="BI90" s="49">
        <v>29.4</v>
      </c>
      <c r="BJ90" s="49" t="s">
        <v>146</v>
      </c>
      <c r="BK90" s="49" t="s">
        <v>146</v>
      </c>
      <c r="BL90" s="49" t="s">
        <v>146</v>
      </c>
      <c r="BM90" s="49" t="s">
        <v>146</v>
      </c>
      <c r="BN90" s="313"/>
      <c r="BO90" s="176" t="s">
        <v>678</v>
      </c>
      <c r="BP90" s="175"/>
      <c r="BQ90" s="49">
        <v>7793.34</v>
      </c>
      <c r="BR90" s="49">
        <v>31.73</v>
      </c>
      <c r="BS90" s="49">
        <f>BQ90*1.18</f>
        <v>9196.1412</v>
      </c>
      <c r="BT90" s="49">
        <f>BR90*1.18</f>
        <v>37.441400000000002</v>
      </c>
      <c r="BU90" s="49">
        <v>3670</v>
      </c>
      <c r="BV90" s="49">
        <v>28</v>
      </c>
      <c r="BW90" s="287"/>
      <c r="BX90" s="455"/>
      <c r="BY90" s="204"/>
      <c r="BZ90" s="138"/>
      <c r="CA90" s="288">
        <v>5.7000000000000002E-2</v>
      </c>
      <c r="CB90" s="139">
        <v>237.19</v>
      </c>
      <c r="CC90" s="288">
        <v>5.2600000000000001E-2</v>
      </c>
      <c r="CD90" s="139">
        <v>221.04</v>
      </c>
      <c r="CE90" s="134"/>
      <c r="CF90" s="289" t="s">
        <v>678</v>
      </c>
      <c r="CG90" s="49">
        <v>9269.92</v>
      </c>
      <c r="CH90" s="49">
        <v>33</v>
      </c>
      <c r="CI90" s="49">
        <f>CG90*1.18</f>
        <v>10938.5056</v>
      </c>
      <c r="CJ90" s="49">
        <f>CH90*1.18</f>
        <v>38.94</v>
      </c>
      <c r="CK90" s="49">
        <v>3860</v>
      </c>
      <c r="CL90" s="49">
        <v>29.4</v>
      </c>
      <c r="CM90" s="138"/>
      <c r="CN90" s="138"/>
      <c r="CO90" s="138"/>
      <c r="CP90" s="138"/>
      <c r="CQ90" s="288">
        <v>5.7000000000000002E-2</v>
      </c>
      <c r="CR90" s="139">
        <v>249.42</v>
      </c>
      <c r="CS90" s="288">
        <v>5.2600000000000001E-2</v>
      </c>
      <c r="CT90" s="139">
        <v>232.44</v>
      </c>
      <c r="CU90" s="134"/>
      <c r="CV90" s="289" t="s">
        <v>678</v>
      </c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125"/>
      <c r="DV90" s="176"/>
      <c r="DW90" s="175"/>
      <c r="DX90" s="49">
        <v>7793.34</v>
      </c>
      <c r="DY90" s="49">
        <v>31.73</v>
      </c>
      <c r="DZ90" s="49">
        <v>9196.14</v>
      </c>
      <c r="EA90" s="49">
        <v>37.44</v>
      </c>
      <c r="EB90" s="49">
        <v>3670</v>
      </c>
      <c r="EC90" s="49">
        <v>28</v>
      </c>
      <c r="ED90" s="138"/>
      <c r="EE90" s="138"/>
      <c r="EF90" s="138"/>
      <c r="EG90" s="138"/>
      <c r="EH90" s="288">
        <v>7.0199999999999999E-2</v>
      </c>
      <c r="EI90" s="139">
        <v>285.63</v>
      </c>
      <c r="EJ90" s="288">
        <v>6.4799999999999996E-2</v>
      </c>
      <c r="EK90" s="139">
        <v>265.82</v>
      </c>
      <c r="EL90" s="49" t="s">
        <v>679</v>
      </c>
      <c r="EM90" s="322"/>
      <c r="EN90" s="49">
        <v>9269.92</v>
      </c>
      <c r="EO90" s="49">
        <v>33</v>
      </c>
      <c r="EP90" s="49">
        <v>10938.51</v>
      </c>
      <c r="EQ90" s="49">
        <v>38.94</v>
      </c>
      <c r="ER90" s="49">
        <v>3860</v>
      </c>
      <c r="ES90" s="49">
        <v>29.4</v>
      </c>
      <c r="ET90" s="138"/>
      <c r="EU90" s="138"/>
      <c r="EV90" s="360"/>
      <c r="EW90" s="138"/>
      <c r="EX90" s="288">
        <v>7.0199999999999999E-2</v>
      </c>
      <c r="EY90" s="139">
        <v>300.37</v>
      </c>
      <c r="EZ90" s="288">
        <v>6.4799999999999996E-2</v>
      </c>
      <c r="FA90" s="139">
        <v>279.52999999999997</v>
      </c>
      <c r="FB90" s="49" t="s">
        <v>679</v>
      </c>
      <c r="FC90" s="289"/>
      <c r="FD90" s="177"/>
      <c r="FE90" s="177"/>
      <c r="FF90" s="177"/>
      <c r="FG90" s="177"/>
      <c r="FH90" s="177"/>
      <c r="FI90" s="177"/>
      <c r="FJ90" s="177"/>
      <c r="FK90" s="177"/>
      <c r="FL90" s="177"/>
      <c r="FM90" s="177"/>
      <c r="FN90" s="177"/>
      <c r="FO90" s="177"/>
      <c r="FP90" s="177"/>
      <c r="FQ90" s="177"/>
      <c r="FR90" s="177"/>
      <c r="FS90" s="177"/>
      <c r="FT90" s="177"/>
      <c r="FU90" s="177"/>
      <c r="FV90" s="177"/>
      <c r="FW90" s="177"/>
      <c r="FX90" s="177"/>
      <c r="FY90" s="177"/>
      <c r="FZ90" s="177"/>
      <c r="GA90" s="177"/>
      <c r="GB90" s="177"/>
      <c r="GC90" s="177"/>
      <c r="GD90" s="177"/>
      <c r="GE90" s="177"/>
      <c r="GF90" s="177"/>
      <c r="GG90" s="177"/>
      <c r="GH90" s="177"/>
      <c r="GI90" s="177"/>
      <c r="GJ90" s="177"/>
      <c r="GK90" s="177"/>
      <c r="GL90" s="177"/>
      <c r="GM90" s="177"/>
      <c r="GN90" s="177"/>
      <c r="GO90" s="177"/>
      <c r="GP90" s="177"/>
      <c r="GQ90" s="177"/>
      <c r="GR90" s="177"/>
      <c r="GS90" s="177"/>
      <c r="GT90" s="177"/>
      <c r="GU90" s="177"/>
      <c r="GV90" s="177"/>
      <c r="GW90" s="177"/>
      <c r="GX90" s="177"/>
      <c r="GY90" s="177"/>
      <c r="GZ90" s="177"/>
      <c r="HA90" s="177"/>
      <c r="HB90" s="177"/>
      <c r="HC90" s="177"/>
      <c r="HD90" s="177"/>
      <c r="HE90" s="177"/>
      <c r="HF90" s="177"/>
      <c r="HG90" s="177"/>
      <c r="HH90" s="177"/>
      <c r="HI90" s="177"/>
      <c r="HJ90" s="177"/>
      <c r="HK90" s="177"/>
      <c r="HL90" s="177"/>
      <c r="HM90" s="177"/>
      <c r="HN90" s="177"/>
      <c r="HO90" s="177"/>
      <c r="HP90" s="177"/>
      <c r="HQ90" s="177"/>
      <c r="HR90" s="177"/>
      <c r="HS90" s="177"/>
      <c r="HT90" s="177"/>
      <c r="HU90" s="177"/>
      <c r="HV90" s="177"/>
      <c r="HW90" s="177"/>
      <c r="HX90" s="177"/>
      <c r="HY90" s="177"/>
      <c r="HZ90" s="177"/>
      <c r="IA90" s="177"/>
      <c r="IB90" s="177"/>
      <c r="IC90" s="177"/>
      <c r="ID90" s="177"/>
      <c r="IE90" s="177"/>
      <c r="IF90" s="177"/>
      <c r="IG90" s="177"/>
      <c r="IH90" s="177"/>
      <c r="II90" s="177"/>
      <c r="IJ90" s="177"/>
      <c r="IK90" s="177"/>
      <c r="IL90" s="177"/>
      <c r="IM90" s="177"/>
      <c r="IN90" s="177"/>
      <c r="IO90" s="177"/>
      <c r="IP90" s="177"/>
      <c r="IQ90" s="177"/>
      <c r="IR90" s="177"/>
      <c r="IS90" s="177"/>
      <c r="IT90" s="177"/>
      <c r="IU90" s="177"/>
      <c r="IV90" s="177"/>
      <c r="IW90" s="177"/>
      <c r="IX90" s="177"/>
      <c r="IY90" s="177"/>
      <c r="IZ90" s="177"/>
      <c r="JA90" s="177"/>
      <c r="JB90" s="177"/>
      <c r="JC90" s="177"/>
      <c r="JD90" s="177"/>
      <c r="JE90" s="177"/>
      <c r="JF90" s="177"/>
      <c r="JG90" s="177"/>
      <c r="JH90" s="177"/>
      <c r="JI90" s="177"/>
      <c r="JJ90" s="177"/>
      <c r="JK90" s="177"/>
      <c r="JL90" s="177"/>
      <c r="JM90" s="177"/>
      <c r="JN90" s="177"/>
      <c r="JO90" s="177"/>
      <c r="JP90" s="177"/>
      <c r="JQ90" s="177"/>
      <c r="JR90" s="177"/>
      <c r="JS90" s="177"/>
      <c r="JT90" s="177"/>
      <c r="JU90" s="177"/>
      <c r="JV90" s="177"/>
      <c r="JW90" s="177"/>
      <c r="JX90" s="177"/>
      <c r="JY90" s="177"/>
      <c r="JZ90" s="177"/>
      <c r="KA90" s="177"/>
      <c r="KB90" s="177"/>
      <c r="KC90" s="177"/>
      <c r="KD90" s="177"/>
      <c r="KE90" s="177"/>
      <c r="KF90" s="177"/>
      <c r="KG90" s="177"/>
      <c r="KH90" s="177"/>
      <c r="KI90" s="177"/>
      <c r="KJ90" s="177"/>
      <c r="KK90" s="177"/>
      <c r="KL90" s="177"/>
      <c r="KM90" s="177"/>
      <c r="KN90" s="177"/>
      <c r="KO90" s="177"/>
      <c r="KP90" s="177"/>
      <c r="KQ90" s="177"/>
      <c r="KR90" s="177"/>
      <c r="KS90" s="177"/>
      <c r="KT90" s="177"/>
      <c r="KU90" s="177"/>
      <c r="KV90" s="177"/>
      <c r="KW90" s="177"/>
      <c r="KX90" s="177"/>
      <c r="KY90" s="177"/>
      <c r="KZ90" s="177"/>
      <c r="LA90" s="177"/>
      <c r="LB90" s="177"/>
      <c r="LC90" s="177"/>
      <c r="LD90" s="177"/>
      <c r="LE90" s="177"/>
      <c r="LF90" s="177"/>
      <c r="LG90" s="177"/>
      <c r="LH90" s="177"/>
      <c r="LI90" s="177"/>
      <c r="LJ90" s="177"/>
      <c r="LK90" s="177"/>
      <c r="LL90" s="177"/>
      <c r="LM90" s="177"/>
      <c r="LN90" s="177"/>
      <c r="LO90" s="177"/>
      <c r="LP90" s="177"/>
      <c r="LQ90" s="177"/>
      <c r="LR90" s="177"/>
      <c r="LS90" s="177"/>
      <c r="LT90" s="177"/>
      <c r="LU90" s="177"/>
      <c r="LV90" s="177"/>
      <c r="LW90" s="177"/>
      <c r="LX90" s="177"/>
      <c r="LY90" s="177"/>
      <c r="LZ90" s="177"/>
      <c r="MA90" s="177"/>
      <c r="MB90" s="177"/>
      <c r="MC90" s="177"/>
      <c r="MD90" s="177"/>
      <c r="ME90" s="177"/>
      <c r="MF90" s="177"/>
      <c r="MG90" s="177"/>
      <c r="MH90" s="177"/>
      <c r="MI90" s="177"/>
      <c r="MJ90" s="177"/>
      <c r="MK90" s="177"/>
      <c r="ML90" s="177"/>
      <c r="MM90" s="177"/>
      <c r="MN90" s="177"/>
      <c r="MO90" s="177"/>
      <c r="MP90" s="177"/>
      <c r="MQ90" s="177"/>
      <c r="MR90" s="177"/>
      <c r="MS90" s="177"/>
      <c r="MT90" s="177"/>
      <c r="MU90" s="177"/>
      <c r="MV90" s="177"/>
      <c r="MW90" s="177"/>
      <c r="MX90" s="177"/>
      <c r="MY90" s="177"/>
      <c r="MZ90" s="177"/>
      <c r="NA90" s="177"/>
      <c r="NB90" s="177"/>
      <c r="NC90" s="177"/>
      <c r="ND90" s="177"/>
      <c r="NE90" s="177"/>
      <c r="NF90" s="177"/>
      <c r="NG90" s="177"/>
      <c r="NH90" s="177"/>
      <c r="NI90" s="177"/>
      <c r="NJ90" s="177"/>
      <c r="NK90" s="177"/>
      <c r="NL90" s="177"/>
      <c r="NM90" s="177"/>
      <c r="NN90" s="177"/>
      <c r="NO90" s="177"/>
      <c r="NP90" s="177"/>
      <c r="NQ90" s="177"/>
      <c r="NR90" s="177"/>
      <c r="NS90" s="177"/>
      <c r="NT90" s="177"/>
      <c r="NU90" s="177"/>
      <c r="NV90" s="177"/>
    </row>
    <row r="91" spans="1:386" s="420" customFormat="1" ht="18.75">
      <c r="A91" s="406"/>
      <c r="B91" s="407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9"/>
      <c r="AB91" s="409"/>
      <c r="AC91" s="408"/>
      <c r="AD91" s="408"/>
      <c r="AE91" s="408"/>
      <c r="AF91" s="408"/>
      <c r="AG91" s="419"/>
      <c r="AH91" s="409"/>
      <c r="AI91" s="408"/>
      <c r="AJ91" s="408"/>
      <c r="AK91" s="408"/>
      <c r="AL91" s="408"/>
      <c r="AM91" s="408"/>
      <c r="AN91" s="410"/>
      <c r="AO91" s="408"/>
      <c r="AP91" s="408"/>
      <c r="AQ91" s="408"/>
      <c r="AR91" s="408"/>
      <c r="AS91" s="410"/>
      <c r="AT91" s="408"/>
      <c r="AU91" s="411"/>
      <c r="AV91" s="408">
        <v>31.73</v>
      </c>
      <c r="AW91" s="408">
        <v>35.71</v>
      </c>
      <c r="AX91" s="408">
        <v>35.71</v>
      </c>
      <c r="AY91" s="408">
        <v>35.71</v>
      </c>
      <c r="AZ91" s="408" t="s">
        <v>146</v>
      </c>
      <c r="BA91" s="408" t="s">
        <v>146</v>
      </c>
      <c r="BB91" s="49">
        <f>AV91*1.18</f>
        <v>37.441400000000002</v>
      </c>
      <c r="BC91" s="49">
        <f t="shared" si="70"/>
        <v>42.137799999999999</v>
      </c>
      <c r="BD91" s="49">
        <f t="shared" si="70"/>
        <v>42.137799999999999</v>
      </c>
      <c r="BE91" s="49">
        <f t="shared" si="70"/>
        <v>42.137799999999999</v>
      </c>
      <c r="BF91" s="408" t="s">
        <v>146</v>
      </c>
      <c r="BG91" s="408" t="s">
        <v>146</v>
      </c>
      <c r="BH91" s="408"/>
      <c r="BI91" s="408"/>
      <c r="BJ91" s="408"/>
      <c r="BK91" s="408"/>
      <c r="BL91" s="408"/>
      <c r="BM91" s="408"/>
      <c r="BN91" s="418"/>
      <c r="BO91" s="412" t="s">
        <v>651</v>
      </c>
      <c r="BP91" s="413"/>
      <c r="BQ91" s="408">
        <v>7793.34</v>
      </c>
      <c r="BR91" s="408">
        <v>31.73</v>
      </c>
      <c r="BS91" s="408">
        <f>BQ91*1.18</f>
        <v>9196.1412</v>
      </c>
      <c r="BT91" s="408">
        <f t="shared" ref="BT91" si="71">BR91*1.18</f>
        <v>37.441400000000002</v>
      </c>
      <c r="BU91" s="408"/>
      <c r="BV91" s="408"/>
      <c r="BW91" s="456"/>
      <c r="BX91" s="457"/>
      <c r="BY91" s="442"/>
      <c r="BZ91" s="414"/>
      <c r="CA91" s="415"/>
      <c r="CB91" s="416"/>
      <c r="CC91" s="415"/>
      <c r="CD91" s="416"/>
      <c r="CE91" s="409"/>
      <c r="CF91" s="435" t="s">
        <v>651</v>
      </c>
      <c r="CG91" s="408">
        <v>9269.92</v>
      </c>
      <c r="CH91" s="408">
        <v>35.71</v>
      </c>
      <c r="CI91" s="408">
        <f>CG90:CG91*1.18</f>
        <v>10938.5056</v>
      </c>
      <c r="CJ91" s="408">
        <f>CH90:CH91*1.18</f>
        <v>42.137799999999999</v>
      </c>
      <c r="CK91" s="408"/>
      <c r="CL91" s="408"/>
      <c r="CM91" s="414"/>
      <c r="CN91" s="414"/>
      <c r="CO91" s="414"/>
      <c r="CP91" s="414"/>
      <c r="CQ91" s="415"/>
      <c r="CR91" s="416"/>
      <c r="CS91" s="415"/>
      <c r="CT91" s="416"/>
      <c r="CU91" s="409"/>
      <c r="CV91" s="435" t="s">
        <v>680</v>
      </c>
      <c r="CW91" s="408"/>
      <c r="CX91" s="408"/>
      <c r="CY91" s="408"/>
      <c r="CZ91" s="408"/>
      <c r="DA91" s="408"/>
      <c r="DB91" s="408"/>
      <c r="DC91" s="408"/>
      <c r="DD91" s="408"/>
      <c r="DE91" s="408"/>
      <c r="DF91" s="408"/>
      <c r="DG91" s="408"/>
      <c r="DH91" s="408"/>
      <c r="DI91" s="408"/>
      <c r="DJ91" s="408"/>
      <c r="DK91" s="408"/>
      <c r="DL91" s="408"/>
      <c r="DM91" s="408"/>
      <c r="DN91" s="408"/>
      <c r="DO91" s="408"/>
      <c r="DP91" s="408"/>
      <c r="DQ91" s="408"/>
      <c r="DR91" s="408"/>
      <c r="DS91" s="408"/>
      <c r="DT91" s="408"/>
      <c r="DU91" s="410"/>
      <c r="DV91" s="412"/>
      <c r="DW91" s="413"/>
      <c r="DX91" s="408"/>
      <c r="DY91" s="408"/>
      <c r="DZ91" s="408"/>
      <c r="EA91" s="408"/>
      <c r="EB91" s="408"/>
      <c r="EC91" s="408"/>
      <c r="ED91" s="414"/>
      <c r="EE91" s="414"/>
      <c r="EF91" s="414"/>
      <c r="EG91" s="414"/>
      <c r="EH91" s="415"/>
      <c r="EI91" s="416"/>
      <c r="EJ91" s="415"/>
      <c r="EK91" s="416"/>
      <c r="EL91" s="408"/>
      <c r="EM91" s="458"/>
      <c r="EN91" s="408">
        <v>9269.92</v>
      </c>
      <c r="EO91" s="408">
        <v>35.71</v>
      </c>
      <c r="EP91" s="408">
        <f>EN91*1.18</f>
        <v>10938.5056</v>
      </c>
      <c r="EQ91" s="408">
        <f>EO91*1.18</f>
        <v>42.137799999999999</v>
      </c>
      <c r="ER91" s="408">
        <v>3860</v>
      </c>
      <c r="ES91" s="408">
        <v>29.4</v>
      </c>
      <c r="ET91" s="414"/>
      <c r="EU91" s="414"/>
      <c r="EV91" s="417"/>
      <c r="EW91" s="414"/>
      <c r="EX91" s="415">
        <f>EX90</f>
        <v>7.0199999999999999E-2</v>
      </c>
      <c r="EY91" s="459">
        <f t="shared" ref="EY91:FA91" si="72">EY90</f>
        <v>300.37</v>
      </c>
      <c r="EZ91" s="415">
        <f t="shared" si="72"/>
        <v>6.4799999999999996E-2</v>
      </c>
      <c r="FA91" s="459">
        <f t="shared" si="72"/>
        <v>279.52999999999997</v>
      </c>
      <c r="FB91" s="408"/>
      <c r="FC91" s="435" t="s">
        <v>654</v>
      </c>
      <c r="FD91" s="419"/>
      <c r="FE91" s="419"/>
      <c r="FF91" s="419"/>
      <c r="FG91" s="419"/>
      <c r="FH91" s="419"/>
      <c r="FI91" s="419"/>
      <c r="FJ91" s="419"/>
      <c r="FK91" s="419"/>
      <c r="FL91" s="419"/>
      <c r="FM91" s="419"/>
      <c r="FN91" s="419"/>
      <c r="FO91" s="419"/>
      <c r="FP91" s="419"/>
      <c r="FQ91" s="419"/>
      <c r="FR91" s="419"/>
      <c r="FS91" s="419"/>
      <c r="FT91" s="419"/>
      <c r="FU91" s="419"/>
      <c r="FV91" s="419"/>
      <c r="FW91" s="419"/>
      <c r="FX91" s="419"/>
      <c r="FY91" s="419"/>
      <c r="FZ91" s="419"/>
      <c r="GA91" s="419"/>
      <c r="GB91" s="419"/>
      <c r="GC91" s="419"/>
      <c r="GD91" s="419"/>
      <c r="GE91" s="419"/>
      <c r="GF91" s="419"/>
      <c r="GG91" s="419"/>
      <c r="GH91" s="419"/>
      <c r="GI91" s="419"/>
      <c r="GJ91" s="419"/>
      <c r="GK91" s="419"/>
      <c r="GL91" s="419"/>
      <c r="GM91" s="419"/>
      <c r="GN91" s="419"/>
      <c r="GO91" s="419"/>
      <c r="GP91" s="419"/>
      <c r="GQ91" s="419"/>
      <c r="GR91" s="419"/>
      <c r="GS91" s="419"/>
      <c r="GT91" s="419"/>
      <c r="GU91" s="419"/>
      <c r="GV91" s="419"/>
      <c r="GW91" s="419"/>
      <c r="GX91" s="419"/>
      <c r="GY91" s="419"/>
      <c r="GZ91" s="419"/>
      <c r="HA91" s="419"/>
      <c r="HB91" s="419"/>
      <c r="HC91" s="419"/>
      <c r="HD91" s="419"/>
      <c r="HE91" s="419"/>
      <c r="HF91" s="419"/>
      <c r="HG91" s="419"/>
      <c r="HH91" s="419"/>
      <c r="HI91" s="419"/>
      <c r="HJ91" s="419"/>
      <c r="HK91" s="419"/>
      <c r="HL91" s="419"/>
      <c r="HM91" s="419"/>
      <c r="HN91" s="419"/>
      <c r="HO91" s="419"/>
      <c r="HP91" s="419"/>
      <c r="HQ91" s="419"/>
      <c r="HR91" s="419"/>
      <c r="HS91" s="419"/>
      <c r="HT91" s="419"/>
      <c r="HU91" s="419"/>
      <c r="HV91" s="419"/>
      <c r="HW91" s="419"/>
      <c r="HX91" s="419"/>
      <c r="HY91" s="419"/>
      <c r="HZ91" s="419"/>
      <c r="IA91" s="419"/>
      <c r="IB91" s="419"/>
      <c r="IC91" s="419"/>
      <c r="ID91" s="419"/>
      <c r="IE91" s="419"/>
      <c r="IF91" s="419"/>
      <c r="IG91" s="419"/>
      <c r="IH91" s="419"/>
      <c r="II91" s="419"/>
      <c r="IJ91" s="419"/>
      <c r="IK91" s="419"/>
      <c r="IL91" s="419"/>
      <c r="IM91" s="419"/>
      <c r="IN91" s="419"/>
      <c r="IO91" s="419"/>
      <c r="IP91" s="419"/>
      <c r="IQ91" s="419"/>
      <c r="IR91" s="419"/>
      <c r="IS91" s="419"/>
      <c r="IT91" s="419"/>
      <c r="IU91" s="419"/>
      <c r="IV91" s="419"/>
      <c r="IW91" s="419"/>
      <c r="IX91" s="419"/>
      <c r="IY91" s="419"/>
      <c r="IZ91" s="419"/>
      <c r="JA91" s="419"/>
      <c r="JB91" s="419"/>
      <c r="JC91" s="419"/>
      <c r="JD91" s="419"/>
      <c r="JE91" s="419"/>
      <c r="JF91" s="419"/>
      <c r="JG91" s="419"/>
      <c r="JH91" s="419"/>
      <c r="JI91" s="419"/>
      <c r="JJ91" s="419"/>
      <c r="JK91" s="419"/>
      <c r="JL91" s="419"/>
      <c r="JM91" s="419"/>
      <c r="JN91" s="419"/>
      <c r="JO91" s="419"/>
      <c r="JP91" s="419"/>
      <c r="JQ91" s="419"/>
      <c r="JR91" s="419"/>
      <c r="JS91" s="419"/>
      <c r="JT91" s="419"/>
      <c r="JU91" s="419"/>
      <c r="JV91" s="419"/>
      <c r="JW91" s="419"/>
      <c r="JX91" s="419"/>
      <c r="JY91" s="419"/>
      <c r="JZ91" s="419"/>
      <c r="KA91" s="419"/>
      <c r="KB91" s="419"/>
      <c r="KC91" s="419"/>
      <c r="KD91" s="419"/>
      <c r="KE91" s="419"/>
      <c r="KF91" s="419"/>
      <c r="KG91" s="419"/>
      <c r="KH91" s="419"/>
      <c r="KI91" s="419"/>
      <c r="KJ91" s="419"/>
      <c r="KK91" s="419"/>
      <c r="KL91" s="419"/>
      <c r="KM91" s="419"/>
      <c r="KN91" s="419"/>
      <c r="KO91" s="419"/>
      <c r="KP91" s="419"/>
      <c r="KQ91" s="419"/>
      <c r="KR91" s="419"/>
      <c r="KS91" s="419"/>
      <c r="KT91" s="419"/>
      <c r="KU91" s="419"/>
      <c r="KV91" s="419"/>
      <c r="KW91" s="419"/>
      <c r="KX91" s="419"/>
      <c r="KY91" s="419"/>
      <c r="KZ91" s="419"/>
      <c r="LA91" s="419"/>
      <c r="LB91" s="419"/>
      <c r="LC91" s="419"/>
      <c r="LD91" s="419"/>
      <c r="LE91" s="419"/>
      <c r="LF91" s="419"/>
      <c r="LG91" s="419"/>
      <c r="LH91" s="419"/>
      <c r="LI91" s="419"/>
      <c r="LJ91" s="419"/>
      <c r="LK91" s="419"/>
      <c r="LL91" s="419"/>
      <c r="LM91" s="419"/>
      <c r="LN91" s="419"/>
      <c r="LO91" s="419"/>
      <c r="LP91" s="419"/>
      <c r="LQ91" s="419"/>
      <c r="LR91" s="419"/>
      <c r="LS91" s="419"/>
      <c r="LT91" s="419"/>
      <c r="LU91" s="419"/>
      <c r="LV91" s="419"/>
      <c r="LW91" s="419"/>
      <c r="LX91" s="419"/>
      <c r="LY91" s="419"/>
      <c r="LZ91" s="419"/>
      <c r="MA91" s="419"/>
      <c r="MB91" s="419"/>
      <c r="MC91" s="419"/>
      <c r="MD91" s="419"/>
      <c r="ME91" s="419"/>
      <c r="MF91" s="419"/>
      <c r="MG91" s="419"/>
      <c r="MH91" s="419"/>
      <c r="MI91" s="419"/>
      <c r="MJ91" s="419"/>
      <c r="MK91" s="419"/>
      <c r="ML91" s="419"/>
      <c r="MM91" s="419"/>
      <c r="MN91" s="419"/>
      <c r="MO91" s="419"/>
      <c r="MP91" s="419"/>
      <c r="MQ91" s="419"/>
      <c r="MR91" s="419"/>
      <c r="MS91" s="419"/>
      <c r="MT91" s="419"/>
      <c r="MU91" s="419"/>
      <c r="MV91" s="419"/>
      <c r="MW91" s="419"/>
      <c r="MX91" s="419"/>
      <c r="MY91" s="419"/>
      <c r="MZ91" s="419"/>
      <c r="NA91" s="419"/>
      <c r="NB91" s="419"/>
      <c r="NC91" s="419"/>
      <c r="ND91" s="419"/>
      <c r="NE91" s="419"/>
      <c r="NF91" s="419"/>
      <c r="NG91" s="419"/>
      <c r="NH91" s="419"/>
      <c r="NI91" s="419"/>
      <c r="NJ91" s="419"/>
      <c r="NK91" s="419"/>
      <c r="NL91" s="419"/>
      <c r="NM91" s="419"/>
      <c r="NN91" s="419"/>
      <c r="NO91" s="419"/>
      <c r="NP91" s="419"/>
      <c r="NQ91" s="419"/>
      <c r="NR91" s="419"/>
      <c r="NS91" s="419"/>
      <c r="NT91" s="419"/>
      <c r="NU91" s="419"/>
      <c r="NV91" s="419"/>
    </row>
    <row r="92" spans="1:386" s="178" customFormat="1">
      <c r="A92" s="173" t="s">
        <v>10</v>
      </c>
      <c r="B92" s="351" t="s">
        <v>350</v>
      </c>
      <c r="C92" s="49">
        <f>C88</f>
        <v>11549.73</v>
      </c>
      <c r="D92" s="49">
        <f t="shared" ref="D92:AB92" si="73">D88</f>
        <v>12427.64</v>
      </c>
      <c r="E92" s="49" t="str">
        <f t="shared" si="73"/>
        <v>-</v>
      </c>
      <c r="F92" s="49" t="str">
        <f t="shared" si="73"/>
        <v>-</v>
      </c>
      <c r="G92" s="49" t="str">
        <f t="shared" si="73"/>
        <v>-</v>
      </c>
      <c r="H92" s="49" t="str">
        <f t="shared" si="73"/>
        <v>-</v>
      </c>
      <c r="I92" s="49" t="str">
        <f t="shared" si="73"/>
        <v>-</v>
      </c>
      <c r="J92" s="49" t="str">
        <f t="shared" si="73"/>
        <v>-</v>
      </c>
      <c r="K92" s="49" t="str">
        <f t="shared" si="73"/>
        <v>-</v>
      </c>
      <c r="L92" s="49" t="str">
        <f t="shared" si="73"/>
        <v>-</v>
      </c>
      <c r="M92" s="49" t="str">
        <f t="shared" si="73"/>
        <v>-</v>
      </c>
      <c r="N92" s="49" t="str">
        <f t="shared" si="73"/>
        <v>-</v>
      </c>
      <c r="O92" s="49">
        <f t="shared" si="73"/>
        <v>13628.681399999999</v>
      </c>
      <c r="P92" s="49">
        <f t="shared" si="73"/>
        <v>14664.615199999998</v>
      </c>
      <c r="Q92" s="49" t="str">
        <f t="shared" si="73"/>
        <v>-</v>
      </c>
      <c r="R92" s="49" t="str">
        <f t="shared" si="73"/>
        <v>-</v>
      </c>
      <c r="S92" s="49" t="str">
        <f t="shared" si="73"/>
        <v>-</v>
      </c>
      <c r="T92" s="49" t="str">
        <f t="shared" si="73"/>
        <v>-</v>
      </c>
      <c r="U92" s="49" t="str">
        <f t="shared" si="73"/>
        <v>-</v>
      </c>
      <c r="V92" s="49" t="str">
        <f t="shared" si="73"/>
        <v>-</v>
      </c>
      <c r="W92" s="49" t="str">
        <f t="shared" si="73"/>
        <v>-</v>
      </c>
      <c r="X92" s="49" t="str">
        <f t="shared" si="73"/>
        <v>-</v>
      </c>
      <c r="Y92" s="49" t="str">
        <f t="shared" si="73"/>
        <v>-</v>
      </c>
      <c r="Z92" s="49" t="str">
        <f t="shared" si="73"/>
        <v>-</v>
      </c>
      <c r="AA92" s="49"/>
      <c r="AB92" s="125" t="str">
        <f t="shared" si="73"/>
        <v>14.12.2017№ 744</v>
      </c>
      <c r="AC92" s="49">
        <v>3000</v>
      </c>
      <c r="AD92" s="49">
        <v>3170</v>
      </c>
      <c r="AE92" s="49">
        <f>AC92</f>
        <v>3000</v>
      </c>
      <c r="AF92" s="49">
        <f>AD92</f>
        <v>3170</v>
      </c>
      <c r="AH92" s="125" t="str">
        <f>AB92</f>
        <v>14.12.2017№ 744</v>
      </c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135"/>
      <c r="AV92" s="49">
        <f>AV88</f>
        <v>31.73</v>
      </c>
      <c r="AW92" s="49">
        <f t="shared" ref="AW92:BO92" si="74">AW88</f>
        <v>35.71</v>
      </c>
      <c r="AX92" s="49" t="str">
        <f t="shared" si="74"/>
        <v>-</v>
      </c>
      <c r="AY92" s="49" t="str">
        <f t="shared" si="74"/>
        <v>-</v>
      </c>
      <c r="AZ92" s="49" t="str">
        <f t="shared" si="74"/>
        <v>-</v>
      </c>
      <c r="BA92" s="49" t="str">
        <f t="shared" si="74"/>
        <v>-</v>
      </c>
      <c r="BB92" s="49">
        <f t="shared" si="74"/>
        <v>37.441400000000002</v>
      </c>
      <c r="BC92" s="49">
        <f t="shared" si="74"/>
        <v>42.137799999999999</v>
      </c>
      <c r="BD92" s="49" t="str">
        <f t="shared" si="74"/>
        <v>-</v>
      </c>
      <c r="BE92" s="49" t="str">
        <f t="shared" si="74"/>
        <v>-</v>
      </c>
      <c r="BF92" s="49" t="str">
        <f t="shared" si="74"/>
        <v>-</v>
      </c>
      <c r="BG92" s="49" t="str">
        <f t="shared" si="74"/>
        <v>-</v>
      </c>
      <c r="BH92" s="49">
        <f t="shared" si="74"/>
        <v>28</v>
      </c>
      <c r="BI92" s="49">
        <f t="shared" si="74"/>
        <v>29.4</v>
      </c>
      <c r="BJ92" s="49" t="str">
        <f t="shared" si="74"/>
        <v>-</v>
      </c>
      <c r="BK92" s="49" t="str">
        <f t="shared" si="74"/>
        <v>-</v>
      </c>
      <c r="BL92" s="49" t="str">
        <f t="shared" si="74"/>
        <v>-</v>
      </c>
      <c r="BM92" s="49" t="str">
        <f t="shared" si="74"/>
        <v>-</v>
      </c>
      <c r="BN92" s="49"/>
      <c r="BO92" s="125" t="str">
        <f t="shared" si="74"/>
        <v>14.12.2017 № 744</v>
      </c>
      <c r="BP92" s="175"/>
      <c r="BQ92" s="49">
        <f>BQ88</f>
        <v>11549.73</v>
      </c>
      <c r="BR92" s="49">
        <f t="shared" ref="BR92:BV92" si="75">BR88</f>
        <v>31.73</v>
      </c>
      <c r="BS92" s="49">
        <f t="shared" si="75"/>
        <v>13628.681399999999</v>
      </c>
      <c r="BT92" s="49">
        <f t="shared" si="75"/>
        <v>37.441400000000002</v>
      </c>
      <c r="BU92" s="49">
        <v>3000</v>
      </c>
      <c r="BV92" s="49">
        <f t="shared" si="75"/>
        <v>28</v>
      </c>
      <c r="BW92" s="287">
        <v>5.4399999999999997E-2</v>
      </c>
      <c r="BX92" s="138">
        <v>191.2</v>
      </c>
      <c r="BY92" s="204"/>
      <c r="BZ92" s="138"/>
      <c r="CA92" s="139"/>
      <c r="CB92" s="139"/>
      <c r="CC92" s="139"/>
      <c r="CD92" s="139"/>
      <c r="CE92" s="125"/>
      <c r="CF92" s="134" t="str">
        <f>CF88</f>
        <v>14.12.2017 № 744</v>
      </c>
      <c r="CG92" s="142">
        <f>CG88</f>
        <v>12427.64</v>
      </c>
      <c r="CH92" s="142">
        <f t="shared" ref="CH92:CM92" si="76">CH88</f>
        <v>35.71</v>
      </c>
      <c r="CI92" s="142">
        <f t="shared" si="76"/>
        <v>14664.615199999998</v>
      </c>
      <c r="CJ92" s="142">
        <f t="shared" si="76"/>
        <v>42.137799999999999</v>
      </c>
      <c r="CK92" s="142">
        <v>3170</v>
      </c>
      <c r="CL92" s="142">
        <f t="shared" si="76"/>
        <v>29.4</v>
      </c>
      <c r="CM92" s="460">
        <f t="shared" si="76"/>
        <v>5.4399999999999997E-2</v>
      </c>
      <c r="CN92" s="138">
        <v>201.85</v>
      </c>
      <c r="CO92" s="138"/>
      <c r="CP92" s="138"/>
      <c r="CQ92" s="139"/>
      <c r="CR92" s="139"/>
      <c r="CS92" s="139"/>
      <c r="CT92" s="139"/>
      <c r="CU92" s="125"/>
      <c r="CV92" s="134" t="str">
        <f>CV88</f>
        <v>14.12.2017 № 744</v>
      </c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125"/>
      <c r="DW92" s="175"/>
      <c r="DX92" s="49"/>
      <c r="DY92" s="49"/>
      <c r="DZ92" s="49"/>
      <c r="EA92" s="49"/>
      <c r="EB92" s="49"/>
      <c r="EC92" s="49"/>
      <c r="ED92" s="138"/>
      <c r="EE92" s="138"/>
      <c r="EF92" s="138"/>
      <c r="EG92" s="138"/>
      <c r="EH92" s="139"/>
      <c r="EI92" s="139"/>
      <c r="EJ92" s="139"/>
      <c r="EK92" s="139"/>
      <c r="EL92" s="49"/>
      <c r="EM92" s="134"/>
      <c r="EN92" s="49"/>
      <c r="EO92" s="49"/>
      <c r="EP92" s="49"/>
      <c r="EQ92" s="49"/>
      <c r="ER92" s="49"/>
      <c r="ES92" s="49"/>
      <c r="ET92" s="138"/>
      <c r="EU92" s="138"/>
      <c r="EV92" s="360"/>
      <c r="EW92" s="138"/>
      <c r="EX92" s="139"/>
      <c r="EY92" s="139"/>
      <c r="EZ92" s="139"/>
      <c r="FA92" s="139"/>
      <c r="FB92" s="176"/>
      <c r="FC92" s="313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  <c r="FR92" s="177"/>
      <c r="FS92" s="177"/>
      <c r="FT92" s="177"/>
      <c r="FU92" s="177"/>
      <c r="FV92" s="177"/>
      <c r="FW92" s="177"/>
      <c r="FX92" s="177"/>
      <c r="FY92" s="177"/>
      <c r="FZ92" s="177"/>
      <c r="GA92" s="177"/>
      <c r="GB92" s="177"/>
      <c r="GC92" s="177"/>
      <c r="GD92" s="177"/>
      <c r="GE92" s="177"/>
      <c r="GF92" s="177"/>
      <c r="GG92" s="177"/>
      <c r="GH92" s="177"/>
      <c r="GI92" s="177"/>
      <c r="GJ92" s="177"/>
      <c r="GK92" s="177"/>
      <c r="GL92" s="177"/>
      <c r="GM92" s="177"/>
      <c r="GN92" s="177"/>
      <c r="GO92" s="177"/>
      <c r="GP92" s="177"/>
      <c r="GQ92" s="177"/>
      <c r="GR92" s="177"/>
      <c r="GS92" s="177"/>
      <c r="GT92" s="177"/>
      <c r="GU92" s="177"/>
      <c r="GV92" s="177"/>
      <c r="GW92" s="177"/>
      <c r="GX92" s="177"/>
      <c r="GY92" s="177"/>
      <c r="GZ92" s="177"/>
      <c r="HA92" s="177"/>
      <c r="HB92" s="177"/>
      <c r="HC92" s="177"/>
      <c r="HD92" s="177"/>
      <c r="HE92" s="177"/>
      <c r="HF92" s="177"/>
      <c r="HG92" s="177"/>
      <c r="HH92" s="177"/>
      <c r="HI92" s="177"/>
      <c r="HJ92" s="177"/>
      <c r="HK92" s="177"/>
      <c r="HL92" s="177"/>
      <c r="HM92" s="177"/>
      <c r="HN92" s="177"/>
      <c r="HO92" s="177"/>
      <c r="HP92" s="177"/>
      <c r="HQ92" s="177"/>
      <c r="HR92" s="177"/>
      <c r="HS92" s="177"/>
      <c r="HT92" s="177"/>
      <c r="HU92" s="177"/>
      <c r="HV92" s="177"/>
      <c r="HW92" s="177"/>
      <c r="HX92" s="177"/>
      <c r="HY92" s="177"/>
      <c r="HZ92" s="177"/>
      <c r="IA92" s="177"/>
      <c r="IB92" s="177"/>
      <c r="IC92" s="177"/>
      <c r="ID92" s="177"/>
      <c r="IE92" s="177"/>
      <c r="IF92" s="177"/>
      <c r="IG92" s="177"/>
      <c r="IH92" s="177"/>
      <c r="II92" s="177"/>
      <c r="IJ92" s="177"/>
      <c r="IK92" s="177"/>
      <c r="IL92" s="177"/>
      <c r="IM92" s="177"/>
      <c r="IN92" s="177"/>
      <c r="IO92" s="177"/>
      <c r="IP92" s="177"/>
      <c r="IQ92" s="177"/>
      <c r="IR92" s="177"/>
      <c r="IS92" s="177"/>
      <c r="IT92" s="177"/>
      <c r="IU92" s="177"/>
      <c r="IV92" s="177"/>
      <c r="IW92" s="177"/>
      <c r="IX92" s="177"/>
      <c r="IY92" s="177"/>
      <c r="IZ92" s="177"/>
      <c r="JA92" s="177"/>
      <c r="JB92" s="177"/>
      <c r="JC92" s="177"/>
      <c r="JD92" s="177"/>
      <c r="JE92" s="177"/>
      <c r="JF92" s="177"/>
      <c r="JG92" s="177"/>
      <c r="JH92" s="177"/>
      <c r="JI92" s="177"/>
      <c r="JJ92" s="177"/>
      <c r="JK92" s="177"/>
      <c r="JL92" s="177"/>
      <c r="JM92" s="177"/>
      <c r="JN92" s="177"/>
      <c r="JO92" s="177"/>
      <c r="JP92" s="177"/>
      <c r="JQ92" s="177"/>
      <c r="JR92" s="177"/>
      <c r="JS92" s="177"/>
      <c r="JT92" s="177"/>
      <c r="JU92" s="177"/>
      <c r="JV92" s="177"/>
      <c r="JW92" s="177"/>
      <c r="JX92" s="177"/>
      <c r="JY92" s="177"/>
      <c r="JZ92" s="177"/>
      <c r="KA92" s="177"/>
      <c r="KB92" s="177"/>
      <c r="KC92" s="177"/>
      <c r="KD92" s="177"/>
      <c r="KE92" s="177"/>
      <c r="KF92" s="177"/>
      <c r="KG92" s="177"/>
      <c r="KH92" s="177"/>
      <c r="KI92" s="177"/>
      <c r="KJ92" s="177"/>
      <c r="KK92" s="177"/>
      <c r="KL92" s="177"/>
      <c r="KM92" s="177"/>
      <c r="KN92" s="177"/>
      <c r="KO92" s="177"/>
      <c r="KP92" s="177"/>
      <c r="KQ92" s="177"/>
      <c r="KR92" s="177"/>
      <c r="KS92" s="177"/>
      <c r="KT92" s="177"/>
      <c r="KU92" s="177"/>
      <c r="KV92" s="177"/>
      <c r="KW92" s="177"/>
      <c r="KX92" s="177"/>
      <c r="KY92" s="177"/>
      <c r="KZ92" s="177"/>
      <c r="LA92" s="177"/>
      <c r="LB92" s="177"/>
      <c r="LC92" s="177"/>
      <c r="LD92" s="177"/>
      <c r="LE92" s="177"/>
      <c r="LF92" s="177"/>
      <c r="LG92" s="177"/>
      <c r="LH92" s="177"/>
      <c r="LI92" s="177"/>
      <c r="LJ92" s="177"/>
      <c r="LK92" s="177"/>
      <c r="LL92" s="177"/>
      <c r="LM92" s="177"/>
      <c r="LN92" s="177"/>
      <c r="LO92" s="177"/>
      <c r="LP92" s="177"/>
      <c r="LQ92" s="177"/>
      <c r="LR92" s="177"/>
      <c r="LS92" s="177"/>
      <c r="LT92" s="177"/>
      <c r="LU92" s="177"/>
      <c r="LV92" s="177"/>
      <c r="LW92" s="177"/>
      <c r="LX92" s="177"/>
      <c r="LY92" s="177"/>
      <c r="LZ92" s="177"/>
      <c r="MA92" s="177"/>
      <c r="MB92" s="177"/>
      <c r="MC92" s="177"/>
      <c r="MD92" s="177"/>
      <c r="ME92" s="177"/>
      <c r="MF92" s="177"/>
      <c r="MG92" s="177"/>
      <c r="MH92" s="177"/>
      <c r="MI92" s="177"/>
      <c r="MJ92" s="177"/>
      <c r="MK92" s="177"/>
      <c r="ML92" s="177"/>
      <c r="MM92" s="177"/>
      <c r="MN92" s="177"/>
      <c r="MO92" s="177"/>
      <c r="MP92" s="177"/>
      <c r="MQ92" s="177"/>
      <c r="MR92" s="177"/>
      <c r="MS92" s="177"/>
      <c r="MT92" s="177"/>
      <c r="MU92" s="177"/>
      <c r="MV92" s="177"/>
      <c r="MW92" s="177"/>
      <c r="MX92" s="177"/>
      <c r="MY92" s="177"/>
      <c r="MZ92" s="177"/>
      <c r="NA92" s="177"/>
      <c r="NB92" s="177"/>
      <c r="NC92" s="177"/>
      <c r="ND92" s="177"/>
      <c r="NE92" s="177"/>
      <c r="NF92" s="177"/>
      <c r="NG92" s="177"/>
      <c r="NH92" s="177"/>
      <c r="NI92" s="177"/>
      <c r="NJ92" s="177"/>
      <c r="NK92" s="177"/>
      <c r="NL92" s="177"/>
      <c r="NM92" s="177"/>
      <c r="NN92" s="177"/>
      <c r="NO92" s="177"/>
      <c r="NP92" s="177"/>
      <c r="NQ92" s="177"/>
      <c r="NR92" s="177"/>
      <c r="NS92" s="177"/>
      <c r="NT92" s="177"/>
      <c r="NU92" s="177"/>
      <c r="NV92" s="177"/>
    </row>
    <row r="93" spans="1:386" s="100" customFormat="1" ht="26.25">
      <c r="A93" s="280" t="s">
        <v>21</v>
      </c>
      <c r="B93" s="346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347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1"/>
      <c r="CB93" s="281"/>
      <c r="CC93" s="281"/>
      <c r="CD93" s="281"/>
      <c r="CE93" s="281"/>
      <c r="CF93" s="282"/>
      <c r="CG93" s="281"/>
      <c r="CH93" s="281"/>
      <c r="CI93" s="281"/>
      <c r="CJ93" s="281"/>
      <c r="CK93" s="281"/>
      <c r="CL93" s="281"/>
      <c r="CM93" s="282"/>
      <c r="CN93" s="282"/>
      <c r="CO93" s="282"/>
      <c r="CP93" s="282"/>
      <c r="CQ93" s="282"/>
      <c r="CR93" s="282"/>
      <c r="CS93" s="282"/>
      <c r="CT93" s="282"/>
      <c r="CU93" s="281"/>
      <c r="CV93" s="282"/>
      <c r="CW93" s="281"/>
      <c r="CX93" s="281"/>
      <c r="CY93" s="281"/>
      <c r="CZ93" s="281"/>
      <c r="DA93" s="281"/>
      <c r="DB93" s="281"/>
      <c r="DC93" s="281"/>
      <c r="DD93" s="281"/>
      <c r="DE93" s="281"/>
      <c r="DF93" s="281"/>
      <c r="DG93" s="281"/>
      <c r="DH93" s="281"/>
      <c r="DI93" s="281"/>
      <c r="DJ93" s="281"/>
      <c r="DK93" s="281"/>
      <c r="DL93" s="281"/>
      <c r="DM93" s="281"/>
      <c r="DN93" s="281"/>
      <c r="DO93" s="281"/>
      <c r="DP93" s="281"/>
      <c r="DQ93" s="281"/>
      <c r="DR93" s="281"/>
      <c r="DS93" s="281"/>
      <c r="DT93" s="281"/>
      <c r="DU93" s="281"/>
      <c r="DV93" s="281"/>
      <c r="DW93" s="281"/>
      <c r="DX93" s="281"/>
      <c r="DY93" s="281"/>
      <c r="DZ93" s="281"/>
      <c r="EA93" s="281"/>
      <c r="EB93" s="281"/>
      <c r="EC93" s="281"/>
      <c r="ED93" s="281"/>
      <c r="EE93" s="281"/>
      <c r="EF93" s="281"/>
      <c r="EG93" s="281"/>
      <c r="EH93" s="281"/>
      <c r="EI93" s="281"/>
      <c r="EJ93" s="281"/>
      <c r="EK93" s="281"/>
      <c r="EL93" s="281"/>
      <c r="EM93" s="281"/>
      <c r="EN93" s="281"/>
      <c r="EO93" s="281"/>
      <c r="EP93" s="281"/>
      <c r="EQ93" s="281"/>
      <c r="ER93" s="281"/>
      <c r="ES93" s="281"/>
      <c r="ET93" s="281"/>
      <c r="EU93" s="281"/>
      <c r="EV93" s="281"/>
      <c r="EW93" s="354"/>
      <c r="EX93" s="354"/>
      <c r="EY93" s="354"/>
      <c r="EZ93" s="354"/>
      <c r="FA93" s="354"/>
      <c r="FB93" s="354"/>
      <c r="FC93" s="355"/>
      <c r="FD93" s="99"/>
      <c r="FE93" s="99"/>
      <c r="FF93" s="99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  <c r="HA93" s="99"/>
      <c r="HB93" s="99"/>
      <c r="HC93" s="99"/>
      <c r="HD93" s="99"/>
      <c r="HE93" s="99"/>
      <c r="HF93" s="99"/>
      <c r="HG93" s="99"/>
      <c r="HH93" s="99"/>
      <c r="HI93" s="99"/>
      <c r="HJ93" s="99"/>
      <c r="HK93" s="99"/>
      <c r="HL93" s="99"/>
      <c r="HM93" s="99"/>
      <c r="HN93" s="99"/>
      <c r="HO93" s="99"/>
      <c r="HP93" s="99"/>
      <c r="HQ93" s="99"/>
      <c r="HR93" s="99"/>
      <c r="HS93" s="99"/>
      <c r="HT93" s="99"/>
      <c r="HU93" s="99"/>
      <c r="HV93" s="99"/>
      <c r="HW93" s="99"/>
      <c r="HX93" s="99"/>
      <c r="HY93" s="99"/>
      <c r="HZ93" s="99"/>
      <c r="IA93" s="99"/>
      <c r="IB93" s="99"/>
      <c r="IC93" s="99"/>
      <c r="ID93" s="99"/>
      <c r="IE93" s="99"/>
      <c r="IF93" s="99"/>
      <c r="IG93" s="99"/>
      <c r="IH93" s="99"/>
      <c r="II93" s="99"/>
      <c r="IJ93" s="99"/>
      <c r="IK93" s="99"/>
      <c r="IL93" s="99"/>
      <c r="IM93" s="99"/>
      <c r="IN93" s="99"/>
      <c r="IO93" s="99"/>
      <c r="IP93" s="99"/>
      <c r="IQ93" s="99"/>
      <c r="IR93" s="99"/>
      <c r="IS93" s="99"/>
      <c r="IT93" s="99"/>
      <c r="IU93" s="99"/>
      <c r="IV93" s="99"/>
      <c r="IW93" s="99"/>
      <c r="IX93" s="99"/>
      <c r="IY93" s="99"/>
      <c r="IZ93" s="99"/>
      <c r="JA93" s="99"/>
      <c r="JB93" s="99"/>
      <c r="JC93" s="99"/>
      <c r="JD93" s="99"/>
      <c r="JE93" s="99"/>
      <c r="JF93" s="99"/>
      <c r="JG93" s="99"/>
      <c r="JH93" s="99"/>
      <c r="JI93" s="99"/>
      <c r="JJ93" s="99"/>
      <c r="JK93" s="99"/>
      <c r="JL93" s="99"/>
      <c r="JM93" s="99"/>
      <c r="JN93" s="99"/>
      <c r="JO93" s="99"/>
      <c r="JP93" s="99"/>
      <c r="JQ93" s="99"/>
      <c r="JR93" s="99"/>
      <c r="JS93" s="99"/>
      <c r="JT93" s="99"/>
      <c r="JU93" s="99"/>
      <c r="JV93" s="99"/>
      <c r="JW93" s="99"/>
      <c r="JX93" s="99"/>
      <c r="JY93" s="99"/>
      <c r="JZ93" s="99"/>
      <c r="KA93" s="99"/>
      <c r="KB93" s="99"/>
      <c r="KC93" s="99"/>
      <c r="KD93" s="99"/>
      <c r="KE93" s="99"/>
      <c r="KF93" s="99"/>
      <c r="KG93" s="99"/>
      <c r="KH93" s="99"/>
      <c r="KI93" s="99"/>
      <c r="KJ93" s="99"/>
      <c r="KK93" s="99"/>
      <c r="KL93" s="99"/>
      <c r="KM93" s="99"/>
      <c r="KN93" s="99"/>
      <c r="KO93" s="99"/>
      <c r="KP93" s="99"/>
      <c r="KQ93" s="99"/>
      <c r="KR93" s="99"/>
      <c r="KS93" s="99"/>
      <c r="KT93" s="99"/>
      <c r="KU93" s="99"/>
      <c r="KV93" s="99"/>
      <c r="KW93" s="99"/>
      <c r="KX93" s="99"/>
      <c r="KY93" s="99"/>
      <c r="KZ93" s="99"/>
      <c r="LA93" s="99"/>
      <c r="LB93" s="99"/>
      <c r="LC93" s="99"/>
      <c r="LD93" s="99"/>
      <c r="LE93" s="99"/>
      <c r="LF93" s="99"/>
      <c r="LG93" s="99"/>
      <c r="LH93" s="99"/>
      <c r="LI93" s="99"/>
      <c r="LJ93" s="99"/>
      <c r="LK93" s="99"/>
      <c r="LL93" s="99"/>
      <c r="LM93" s="99"/>
      <c r="LN93" s="99"/>
      <c r="LO93" s="99"/>
      <c r="LP93" s="99"/>
      <c r="LQ93" s="99"/>
      <c r="LR93" s="99"/>
      <c r="LS93" s="99"/>
      <c r="LT93" s="99"/>
      <c r="LU93" s="99"/>
      <c r="LV93" s="99"/>
      <c r="LW93" s="99"/>
      <c r="LX93" s="99"/>
      <c r="LY93" s="99"/>
      <c r="LZ93" s="99"/>
      <c r="MA93" s="99"/>
      <c r="MB93" s="99"/>
      <c r="MC93" s="99"/>
      <c r="MD93" s="99"/>
      <c r="ME93" s="99"/>
      <c r="MF93" s="99"/>
      <c r="MG93" s="99"/>
      <c r="MH93" s="99"/>
      <c r="MI93" s="99"/>
      <c r="MJ93" s="99"/>
      <c r="MK93" s="99"/>
      <c r="ML93" s="99"/>
      <c r="MM93" s="99"/>
      <c r="MN93" s="99"/>
      <c r="MO93" s="99"/>
      <c r="MP93" s="99"/>
      <c r="MQ93" s="99"/>
      <c r="MR93" s="99"/>
      <c r="MS93" s="99"/>
      <c r="MT93" s="99"/>
      <c r="MU93" s="99"/>
      <c r="MV93" s="99"/>
      <c r="MW93" s="99"/>
      <c r="MX93" s="99"/>
      <c r="MY93" s="99"/>
      <c r="MZ93" s="99"/>
      <c r="NA93" s="99"/>
      <c r="NB93" s="99"/>
      <c r="NC93" s="99"/>
      <c r="ND93" s="99"/>
      <c r="NE93" s="99"/>
      <c r="NF93" s="99"/>
      <c r="NG93" s="99"/>
      <c r="NH93" s="99"/>
      <c r="NI93" s="99"/>
      <c r="NJ93" s="99"/>
      <c r="NK93" s="99"/>
      <c r="NL93" s="99"/>
      <c r="NM93" s="99"/>
      <c r="NN93" s="99"/>
      <c r="NO93" s="99"/>
      <c r="NP93" s="99"/>
      <c r="NQ93" s="99"/>
      <c r="NR93" s="99"/>
      <c r="NS93" s="99"/>
      <c r="NT93" s="99"/>
      <c r="NU93" s="99"/>
      <c r="NV93" s="99"/>
    </row>
    <row r="94" spans="1:386" ht="18.75">
      <c r="A94" s="101" t="s">
        <v>61</v>
      </c>
      <c r="B94" s="348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202"/>
      <c r="AB94" s="202"/>
      <c r="AC94" s="192"/>
      <c r="AD94" s="192"/>
      <c r="AE94" s="192"/>
      <c r="AF94" s="192"/>
      <c r="AG94" s="198"/>
      <c r="AH94" s="198"/>
      <c r="AI94" s="334"/>
      <c r="AJ94" s="334"/>
      <c r="AK94" s="334"/>
      <c r="AL94" s="334"/>
      <c r="AM94" s="334"/>
      <c r="AN94" s="334"/>
      <c r="AO94" s="334"/>
      <c r="AP94" s="334"/>
      <c r="AQ94" s="334"/>
      <c r="AR94" s="334"/>
      <c r="AS94" s="334"/>
      <c r="AT94" s="334"/>
      <c r="AU94" s="96"/>
      <c r="AV94" s="334"/>
      <c r="AW94" s="334"/>
      <c r="AX94" s="334"/>
      <c r="AY94" s="334"/>
      <c r="AZ94" s="334"/>
      <c r="BA94" s="334"/>
      <c r="BB94" s="334"/>
      <c r="BC94" s="334"/>
      <c r="BD94" s="334"/>
      <c r="BE94" s="334"/>
      <c r="BF94" s="334"/>
      <c r="BG94" s="334"/>
      <c r="BH94" s="334"/>
      <c r="BI94" s="112"/>
      <c r="BJ94" s="112"/>
      <c r="BK94" s="112"/>
      <c r="BL94" s="112"/>
      <c r="BM94" s="112"/>
      <c r="BN94" s="36"/>
      <c r="BO94" s="36"/>
      <c r="BP94" s="103"/>
      <c r="BQ94" s="27"/>
      <c r="BR94" s="27"/>
      <c r="BS94" s="27"/>
      <c r="BT94" s="27"/>
      <c r="BU94" s="27"/>
      <c r="BV94" s="27"/>
      <c r="BW94" s="115"/>
      <c r="BX94" s="115"/>
      <c r="BY94" s="115"/>
      <c r="BZ94" s="115"/>
      <c r="CA94" s="116"/>
      <c r="CB94" s="116"/>
      <c r="CC94" s="116"/>
      <c r="CD94" s="116"/>
      <c r="CE94" s="27"/>
      <c r="CF94" s="125"/>
      <c r="CG94" s="27"/>
      <c r="CH94" s="27"/>
      <c r="CI94" s="27"/>
      <c r="CJ94" s="27"/>
      <c r="CK94" s="27"/>
      <c r="CL94" s="27"/>
      <c r="CM94" s="138"/>
      <c r="CN94" s="138"/>
      <c r="CO94" s="138"/>
      <c r="CP94" s="138"/>
      <c r="CQ94" s="139"/>
      <c r="CR94" s="139"/>
      <c r="CS94" s="139"/>
      <c r="CT94" s="139"/>
      <c r="CU94" s="27"/>
      <c r="CV94" s="134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36"/>
      <c r="DV94" s="12"/>
      <c r="DW94" s="103"/>
      <c r="DX94" s="12"/>
      <c r="DY94" s="12"/>
      <c r="DZ94" s="12"/>
      <c r="EA94" s="12"/>
      <c r="EB94" s="12"/>
      <c r="EC94" s="12"/>
      <c r="ED94" s="104"/>
      <c r="EE94" s="104"/>
      <c r="EF94" s="104"/>
      <c r="EG94" s="104"/>
      <c r="EH94" s="105"/>
      <c r="EI94" s="105"/>
      <c r="EJ94" s="105"/>
      <c r="EK94" s="105"/>
      <c r="EL94" s="12"/>
      <c r="EM94" s="284"/>
      <c r="EN94" s="12"/>
      <c r="EO94" s="12"/>
      <c r="EP94" s="12"/>
      <c r="EQ94" s="12"/>
      <c r="ER94" s="12"/>
      <c r="ES94" s="12"/>
      <c r="ET94" s="104"/>
      <c r="EU94" s="104"/>
      <c r="EV94" s="350"/>
      <c r="EW94" s="104"/>
      <c r="EX94" s="105"/>
      <c r="EY94" s="105"/>
      <c r="EZ94" s="105"/>
      <c r="FA94" s="105"/>
      <c r="FB94" s="19"/>
      <c r="FC94" s="316"/>
    </row>
    <row r="95" spans="1:386" s="178" customFormat="1">
      <c r="A95" s="173" t="s">
        <v>9</v>
      </c>
      <c r="B95" s="421" t="s">
        <v>162</v>
      </c>
      <c r="C95" s="49">
        <v>18179.919999999998</v>
      </c>
      <c r="D95" s="49">
        <v>18703.84</v>
      </c>
      <c r="E95" s="49">
        <v>18703.84</v>
      </c>
      <c r="F95" s="49">
        <v>19244.150000000001</v>
      </c>
      <c r="G95" s="49" t="s">
        <v>146</v>
      </c>
      <c r="H95" s="49" t="s">
        <v>146</v>
      </c>
      <c r="I95" s="49" t="s">
        <v>146</v>
      </c>
      <c r="J95" s="49" t="s">
        <v>146</v>
      </c>
      <c r="K95" s="49" t="s">
        <v>146</v>
      </c>
      <c r="L95" s="49" t="s">
        <v>146</v>
      </c>
      <c r="M95" s="49" t="s">
        <v>146</v>
      </c>
      <c r="N95" s="49" t="s">
        <v>146</v>
      </c>
      <c r="O95" s="49">
        <f>C95*1.18</f>
        <v>21452.305599999996</v>
      </c>
      <c r="P95" s="49">
        <f t="shared" ref="P95:R95" si="77">D95*1.18</f>
        <v>22070.531199999998</v>
      </c>
      <c r="Q95" s="49">
        <f t="shared" si="77"/>
        <v>22070.531199999998</v>
      </c>
      <c r="R95" s="49">
        <f t="shared" si="77"/>
        <v>22708.097000000002</v>
      </c>
      <c r="S95" s="49" t="s">
        <v>146</v>
      </c>
      <c r="T95" s="49" t="s">
        <v>146</v>
      </c>
      <c r="U95" s="49" t="s">
        <v>146</v>
      </c>
      <c r="V95" s="49" t="s">
        <v>146</v>
      </c>
      <c r="W95" s="49" t="s">
        <v>146</v>
      </c>
      <c r="X95" s="49" t="s">
        <v>146</v>
      </c>
      <c r="Y95" s="49" t="s">
        <v>146</v>
      </c>
      <c r="Z95" s="49" t="s">
        <v>146</v>
      </c>
      <c r="AA95" s="134"/>
      <c r="AB95" s="134" t="s">
        <v>681</v>
      </c>
      <c r="AC95" s="49">
        <v>1260</v>
      </c>
      <c r="AD95" s="49">
        <v>1330</v>
      </c>
      <c r="AE95" s="49" t="s">
        <v>146</v>
      </c>
      <c r="AF95" s="49" t="s">
        <v>146</v>
      </c>
      <c r="AG95" s="125"/>
      <c r="AH95" s="125" t="str">
        <f>AB95</f>
        <v>14.12.2017 № 761</v>
      </c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135"/>
      <c r="AV95" s="49">
        <v>105.55</v>
      </c>
      <c r="AW95" s="49">
        <v>130.91999999999999</v>
      </c>
      <c r="AX95" s="49">
        <f>AW95</f>
        <v>130.91999999999999</v>
      </c>
      <c r="AY95" s="49">
        <v>153.57</v>
      </c>
      <c r="AZ95" s="49" t="s">
        <v>146</v>
      </c>
      <c r="BA95" s="49" t="s">
        <v>146</v>
      </c>
      <c r="BB95" s="49">
        <f>AV95*1.18</f>
        <v>124.54899999999999</v>
      </c>
      <c r="BC95" s="49">
        <f t="shared" ref="BC95:BE95" si="78">AW95*1.18</f>
        <v>154.48559999999998</v>
      </c>
      <c r="BD95" s="49">
        <f t="shared" si="78"/>
        <v>154.48559999999998</v>
      </c>
      <c r="BE95" s="49">
        <f t="shared" si="78"/>
        <v>181.21259999999998</v>
      </c>
      <c r="BF95" s="49" t="s">
        <v>146</v>
      </c>
      <c r="BG95" s="49" t="s">
        <v>146</v>
      </c>
      <c r="BH95" s="49">
        <v>95</v>
      </c>
      <c r="BI95" s="352">
        <v>90</v>
      </c>
      <c r="BJ95" s="49" t="s">
        <v>146</v>
      </c>
      <c r="BK95" s="49"/>
      <c r="BL95" s="49"/>
      <c r="BM95" s="49"/>
      <c r="BN95" s="125"/>
      <c r="BO95" s="176" t="s">
        <v>681</v>
      </c>
      <c r="BP95" s="175"/>
      <c r="BQ95" s="49">
        <v>18179.919999999998</v>
      </c>
      <c r="BR95" s="49">
        <v>105.55</v>
      </c>
      <c r="BS95" s="49">
        <f>BQ95*1.18</f>
        <v>21452.305599999996</v>
      </c>
      <c r="BT95" s="49">
        <f>BR95*1.18</f>
        <v>124.54899999999999</v>
      </c>
      <c r="BU95" s="49">
        <v>1260</v>
      </c>
      <c r="BV95" s="49">
        <v>95</v>
      </c>
      <c r="BW95" s="138"/>
      <c r="BX95" s="138"/>
      <c r="BY95" s="138"/>
      <c r="BZ95" s="138"/>
      <c r="CA95" s="311"/>
      <c r="CB95" s="139"/>
      <c r="CC95" s="288">
        <v>5.8799999999999998E-2</v>
      </c>
      <c r="CD95" s="181">
        <v>169.09</v>
      </c>
      <c r="CE95" s="125"/>
      <c r="CF95" s="289" t="s">
        <v>681</v>
      </c>
      <c r="CG95" s="49">
        <v>18703.84</v>
      </c>
      <c r="CH95" s="49">
        <v>130.91999999999999</v>
      </c>
      <c r="CI95" s="49">
        <f>CG95*1.18</f>
        <v>22070.531199999998</v>
      </c>
      <c r="CJ95" s="49">
        <f>CH95*1.18</f>
        <v>154.48559999999998</v>
      </c>
      <c r="CK95" s="49">
        <v>1330</v>
      </c>
      <c r="CL95" s="49">
        <v>90</v>
      </c>
      <c r="CM95" s="138"/>
      <c r="CN95" s="138"/>
      <c r="CO95" s="138"/>
      <c r="CP95" s="138"/>
      <c r="CQ95" s="139"/>
      <c r="CR95" s="139"/>
      <c r="CS95" s="288">
        <v>5.8799999999999998E-2</v>
      </c>
      <c r="CT95" s="181">
        <v>168.2</v>
      </c>
      <c r="CU95" s="125"/>
      <c r="CV95" s="289" t="s">
        <v>682</v>
      </c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125"/>
      <c r="DV95" s="190"/>
      <c r="DW95" s="175"/>
      <c r="DX95" s="190"/>
      <c r="DY95" s="190"/>
      <c r="DZ95" s="190"/>
      <c r="EA95" s="190"/>
      <c r="EB95" s="190"/>
      <c r="EC95" s="190"/>
      <c r="ED95" s="204"/>
      <c r="EE95" s="204"/>
      <c r="EF95" s="204"/>
      <c r="EG95" s="204"/>
      <c r="EH95" s="205"/>
      <c r="EI95" s="205"/>
      <c r="EJ95" s="205"/>
      <c r="EK95" s="205"/>
      <c r="EL95" s="190"/>
      <c r="EM95" s="313"/>
      <c r="EN95" s="190"/>
      <c r="EO95" s="190"/>
      <c r="EP95" s="190"/>
      <c r="EQ95" s="190"/>
      <c r="ER95" s="190"/>
      <c r="ES95" s="190"/>
      <c r="ET95" s="204"/>
      <c r="EU95" s="204"/>
      <c r="EV95" s="353"/>
      <c r="EW95" s="204"/>
      <c r="EX95" s="205"/>
      <c r="EY95" s="205"/>
      <c r="EZ95" s="205"/>
      <c r="FA95" s="205"/>
      <c r="FB95" s="176"/>
      <c r="FC95" s="313"/>
      <c r="FD95" s="177"/>
      <c r="FE95" s="177"/>
      <c r="FF95" s="177"/>
      <c r="FG95" s="177"/>
      <c r="FH95" s="177"/>
      <c r="FI95" s="177"/>
      <c r="FJ95" s="177"/>
      <c r="FK95" s="177"/>
      <c r="FL95" s="177"/>
      <c r="FM95" s="177"/>
      <c r="FN95" s="177"/>
      <c r="FO95" s="177"/>
      <c r="FP95" s="177"/>
      <c r="FQ95" s="177"/>
      <c r="FR95" s="177"/>
      <c r="FS95" s="177"/>
      <c r="FT95" s="177"/>
      <c r="FU95" s="177"/>
      <c r="FV95" s="177"/>
      <c r="FW95" s="177"/>
      <c r="FX95" s="177"/>
      <c r="FY95" s="177"/>
      <c r="FZ95" s="177"/>
      <c r="GA95" s="177"/>
      <c r="GB95" s="177"/>
      <c r="GC95" s="177"/>
      <c r="GD95" s="177"/>
      <c r="GE95" s="177"/>
      <c r="GF95" s="177"/>
      <c r="GG95" s="177"/>
      <c r="GH95" s="177"/>
      <c r="GI95" s="177"/>
      <c r="GJ95" s="177"/>
      <c r="GK95" s="177"/>
      <c r="GL95" s="177"/>
      <c r="GM95" s="177"/>
      <c r="GN95" s="177"/>
      <c r="GO95" s="177"/>
      <c r="GP95" s="177"/>
      <c r="GQ95" s="177"/>
      <c r="GR95" s="177"/>
      <c r="GS95" s="177"/>
      <c r="GT95" s="177"/>
      <c r="GU95" s="177"/>
      <c r="GV95" s="177"/>
      <c r="GW95" s="177"/>
      <c r="GX95" s="177"/>
      <c r="GY95" s="177"/>
      <c r="GZ95" s="177"/>
      <c r="HA95" s="177"/>
      <c r="HB95" s="177"/>
      <c r="HC95" s="177"/>
      <c r="HD95" s="177"/>
      <c r="HE95" s="177"/>
      <c r="HF95" s="177"/>
      <c r="HG95" s="177"/>
      <c r="HH95" s="177"/>
      <c r="HI95" s="177"/>
      <c r="HJ95" s="177"/>
      <c r="HK95" s="177"/>
      <c r="HL95" s="177"/>
      <c r="HM95" s="177"/>
      <c r="HN95" s="177"/>
      <c r="HO95" s="177"/>
      <c r="HP95" s="177"/>
      <c r="HQ95" s="177"/>
      <c r="HR95" s="177"/>
      <c r="HS95" s="177"/>
      <c r="HT95" s="177"/>
      <c r="HU95" s="177"/>
      <c r="HV95" s="177"/>
      <c r="HW95" s="177"/>
      <c r="HX95" s="177"/>
      <c r="HY95" s="177"/>
      <c r="HZ95" s="177"/>
      <c r="IA95" s="177"/>
      <c r="IB95" s="177"/>
      <c r="IC95" s="177"/>
      <c r="ID95" s="177"/>
      <c r="IE95" s="177"/>
      <c r="IF95" s="177"/>
      <c r="IG95" s="177"/>
      <c r="IH95" s="177"/>
      <c r="II95" s="177"/>
      <c r="IJ95" s="177"/>
      <c r="IK95" s="177"/>
      <c r="IL95" s="177"/>
      <c r="IM95" s="177"/>
      <c r="IN95" s="177"/>
      <c r="IO95" s="177"/>
      <c r="IP95" s="177"/>
      <c r="IQ95" s="177"/>
      <c r="IR95" s="177"/>
      <c r="IS95" s="177"/>
      <c r="IT95" s="177"/>
      <c r="IU95" s="177"/>
      <c r="IV95" s="177"/>
      <c r="IW95" s="177"/>
      <c r="IX95" s="177"/>
      <c r="IY95" s="177"/>
      <c r="IZ95" s="177"/>
      <c r="JA95" s="177"/>
      <c r="JB95" s="177"/>
      <c r="JC95" s="177"/>
      <c r="JD95" s="177"/>
      <c r="JE95" s="177"/>
      <c r="JF95" s="177"/>
      <c r="JG95" s="177"/>
      <c r="JH95" s="177"/>
      <c r="JI95" s="177"/>
      <c r="JJ95" s="177"/>
      <c r="JK95" s="177"/>
      <c r="JL95" s="177"/>
      <c r="JM95" s="177"/>
      <c r="JN95" s="177"/>
      <c r="JO95" s="177"/>
      <c r="JP95" s="177"/>
      <c r="JQ95" s="177"/>
      <c r="JR95" s="177"/>
      <c r="JS95" s="177"/>
      <c r="JT95" s="177"/>
      <c r="JU95" s="177"/>
      <c r="JV95" s="177"/>
      <c r="JW95" s="177"/>
      <c r="JX95" s="177"/>
      <c r="JY95" s="177"/>
      <c r="JZ95" s="177"/>
      <c r="KA95" s="177"/>
      <c r="KB95" s="177"/>
      <c r="KC95" s="177"/>
      <c r="KD95" s="177"/>
      <c r="KE95" s="177"/>
      <c r="KF95" s="177"/>
      <c r="KG95" s="177"/>
      <c r="KH95" s="177"/>
      <c r="KI95" s="177"/>
      <c r="KJ95" s="177"/>
      <c r="KK95" s="177"/>
      <c r="KL95" s="177"/>
      <c r="KM95" s="177"/>
      <c r="KN95" s="177"/>
      <c r="KO95" s="177"/>
      <c r="KP95" s="177"/>
      <c r="KQ95" s="177"/>
      <c r="KR95" s="177"/>
      <c r="KS95" s="177"/>
      <c r="KT95" s="177"/>
      <c r="KU95" s="177"/>
      <c r="KV95" s="177"/>
      <c r="KW95" s="177"/>
      <c r="KX95" s="177"/>
      <c r="KY95" s="177"/>
      <c r="KZ95" s="177"/>
      <c r="LA95" s="177"/>
      <c r="LB95" s="177"/>
      <c r="LC95" s="177"/>
      <c r="LD95" s="177"/>
      <c r="LE95" s="177"/>
      <c r="LF95" s="177"/>
      <c r="LG95" s="177"/>
      <c r="LH95" s="177"/>
      <c r="LI95" s="177"/>
      <c r="LJ95" s="177"/>
      <c r="LK95" s="177"/>
      <c r="LL95" s="177"/>
      <c r="LM95" s="177"/>
      <c r="LN95" s="177"/>
      <c r="LO95" s="177"/>
      <c r="LP95" s="177"/>
      <c r="LQ95" s="177"/>
      <c r="LR95" s="177"/>
      <c r="LS95" s="177"/>
      <c r="LT95" s="177"/>
      <c r="LU95" s="177"/>
      <c r="LV95" s="177"/>
      <c r="LW95" s="177"/>
      <c r="LX95" s="177"/>
      <c r="LY95" s="177"/>
      <c r="LZ95" s="177"/>
      <c r="MA95" s="177"/>
      <c r="MB95" s="177"/>
      <c r="MC95" s="177"/>
      <c r="MD95" s="177"/>
      <c r="ME95" s="177"/>
      <c r="MF95" s="177"/>
      <c r="MG95" s="177"/>
      <c r="MH95" s="177"/>
      <c r="MI95" s="177"/>
      <c r="MJ95" s="177"/>
      <c r="MK95" s="177"/>
      <c r="ML95" s="177"/>
      <c r="MM95" s="177"/>
      <c r="MN95" s="177"/>
      <c r="MO95" s="177"/>
      <c r="MP95" s="177"/>
      <c r="MQ95" s="177"/>
      <c r="MR95" s="177"/>
      <c r="MS95" s="177"/>
      <c r="MT95" s="177"/>
      <c r="MU95" s="177"/>
      <c r="MV95" s="177"/>
      <c r="MW95" s="177"/>
      <c r="MX95" s="177"/>
      <c r="MY95" s="177"/>
      <c r="MZ95" s="177"/>
      <c r="NA95" s="177"/>
      <c r="NB95" s="177"/>
      <c r="NC95" s="177"/>
      <c r="ND95" s="177"/>
      <c r="NE95" s="177"/>
      <c r="NF95" s="177"/>
      <c r="NG95" s="177"/>
      <c r="NH95" s="177"/>
      <c r="NI95" s="177"/>
      <c r="NJ95" s="177"/>
      <c r="NK95" s="177"/>
      <c r="NL95" s="177"/>
      <c r="NM95" s="177"/>
      <c r="NN95" s="177"/>
      <c r="NO95" s="177"/>
      <c r="NP95" s="177"/>
      <c r="NQ95" s="177"/>
      <c r="NR95" s="177"/>
      <c r="NS95" s="177"/>
      <c r="NT95" s="177"/>
      <c r="NU95" s="177"/>
      <c r="NV95" s="177"/>
    </row>
    <row r="96" spans="1:386" s="2" customFormat="1" ht="18.75">
      <c r="A96" s="122" t="s">
        <v>65</v>
      </c>
      <c r="B96" s="3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134"/>
      <c r="AB96" s="134"/>
      <c r="AC96" s="49"/>
      <c r="AD96" s="49"/>
      <c r="AE96" s="49"/>
      <c r="AF96" s="49"/>
      <c r="AG96" s="125"/>
      <c r="AH96" s="125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111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112"/>
      <c r="BJ96" s="112"/>
      <c r="BK96" s="112"/>
      <c r="BL96" s="112"/>
      <c r="BM96" s="112"/>
      <c r="BN96" s="36"/>
      <c r="BO96" s="36"/>
      <c r="BP96" s="103"/>
      <c r="BQ96" s="27"/>
      <c r="BR96" s="27"/>
      <c r="BS96" s="27"/>
      <c r="BT96" s="27"/>
      <c r="BU96" s="27"/>
      <c r="BV96" s="27"/>
      <c r="BW96" s="115"/>
      <c r="BX96" s="115"/>
      <c r="BY96" s="115"/>
      <c r="BZ96" s="115"/>
      <c r="CA96" s="116"/>
      <c r="CB96" s="116"/>
      <c r="CC96" s="116"/>
      <c r="CD96" s="116"/>
      <c r="CE96" s="27"/>
      <c r="CF96" s="125"/>
      <c r="CG96" s="27"/>
      <c r="CH96" s="27"/>
      <c r="CI96" s="27"/>
      <c r="CJ96" s="27"/>
      <c r="CK96" s="27"/>
      <c r="CL96" s="27"/>
      <c r="CM96" s="138"/>
      <c r="CN96" s="138"/>
      <c r="CO96" s="138"/>
      <c r="CP96" s="138"/>
      <c r="CQ96" s="139"/>
      <c r="CR96" s="139"/>
      <c r="CS96" s="139"/>
      <c r="CT96" s="139"/>
      <c r="CU96" s="27"/>
      <c r="CV96" s="134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36"/>
      <c r="DV96" s="12"/>
      <c r="DW96" s="103"/>
      <c r="DX96" s="12"/>
      <c r="DY96" s="12"/>
      <c r="DZ96" s="12"/>
      <c r="EA96" s="12"/>
      <c r="EB96" s="12"/>
      <c r="EC96" s="12"/>
      <c r="ED96" s="104"/>
      <c r="EE96" s="104"/>
      <c r="EF96" s="104"/>
      <c r="EG96" s="104"/>
      <c r="EH96" s="105"/>
      <c r="EI96" s="105"/>
      <c r="EJ96" s="105"/>
      <c r="EK96" s="105"/>
      <c r="EL96" s="12"/>
      <c r="EM96" s="284"/>
      <c r="EN96" s="12"/>
      <c r="EO96" s="12"/>
      <c r="EP96" s="12"/>
      <c r="EQ96" s="12"/>
      <c r="ER96" s="12"/>
      <c r="ES96" s="12"/>
      <c r="ET96" s="104"/>
      <c r="EU96" s="104"/>
      <c r="EV96" s="350"/>
      <c r="EW96" s="104"/>
      <c r="EX96" s="105"/>
      <c r="EY96" s="105"/>
      <c r="EZ96" s="105"/>
      <c r="FA96" s="105"/>
      <c r="FB96" s="36"/>
      <c r="FC96" s="31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  <c r="MN96" s="53"/>
      <c r="MO96" s="53"/>
      <c r="MP96" s="53"/>
      <c r="MQ96" s="53"/>
      <c r="MR96" s="53"/>
      <c r="MS96" s="53"/>
      <c r="MT96" s="53"/>
      <c r="MU96" s="53"/>
      <c r="MV96" s="53"/>
      <c r="MW96" s="53"/>
      <c r="MX96" s="53"/>
      <c r="MY96" s="53"/>
      <c r="MZ96" s="53"/>
      <c r="NA96" s="53"/>
      <c r="NB96" s="53"/>
      <c r="NC96" s="53"/>
      <c r="ND96" s="53"/>
      <c r="NE96" s="53"/>
      <c r="NF96" s="53"/>
      <c r="NG96" s="53"/>
      <c r="NH96" s="53"/>
      <c r="NI96" s="53"/>
      <c r="NJ96" s="53"/>
      <c r="NK96" s="53"/>
      <c r="NL96" s="53"/>
      <c r="NM96" s="53"/>
      <c r="NN96" s="53"/>
      <c r="NO96" s="53"/>
      <c r="NP96" s="53"/>
      <c r="NQ96" s="53"/>
      <c r="NR96" s="53"/>
      <c r="NS96" s="53"/>
      <c r="NT96" s="53"/>
      <c r="NU96" s="53"/>
      <c r="NV96" s="53"/>
    </row>
    <row r="97" spans="1:386" s="2" customFormat="1">
      <c r="A97" s="16" t="s">
        <v>9</v>
      </c>
      <c r="B97" s="348" t="s">
        <v>162</v>
      </c>
      <c r="C97" s="49">
        <v>13568.86</v>
      </c>
      <c r="D97" s="49">
        <v>13701.44</v>
      </c>
      <c r="E97" s="49" t="s">
        <v>146</v>
      </c>
      <c r="F97" s="49" t="s">
        <v>146</v>
      </c>
      <c r="G97" s="49" t="s">
        <v>146</v>
      </c>
      <c r="H97" s="49" t="s">
        <v>146</v>
      </c>
      <c r="I97" s="49" t="s">
        <v>146</v>
      </c>
      <c r="J97" s="49" t="s">
        <v>146</v>
      </c>
      <c r="K97" s="49" t="s">
        <v>146</v>
      </c>
      <c r="L97" s="49" t="s">
        <v>146</v>
      </c>
      <c r="M97" s="49" t="s">
        <v>146</v>
      </c>
      <c r="N97" s="49" t="s">
        <v>146</v>
      </c>
      <c r="O97" s="49">
        <f>C97*1.18</f>
        <v>16011.254800000001</v>
      </c>
      <c r="P97" s="49">
        <f>D97*1.18</f>
        <v>16167.699199999999</v>
      </c>
      <c r="Q97" s="49" t="s">
        <v>146</v>
      </c>
      <c r="R97" s="49" t="s">
        <v>146</v>
      </c>
      <c r="S97" s="49" t="s">
        <v>146</v>
      </c>
      <c r="T97" s="49" t="s">
        <v>146</v>
      </c>
      <c r="U97" s="49" t="s">
        <v>146</v>
      </c>
      <c r="V97" s="49" t="s">
        <v>146</v>
      </c>
      <c r="W97" s="49" t="s">
        <v>146</v>
      </c>
      <c r="X97" s="49" t="s">
        <v>146</v>
      </c>
      <c r="Y97" s="49" t="s">
        <v>146</v>
      </c>
      <c r="Z97" s="49" t="s">
        <v>146</v>
      </c>
      <c r="AA97" s="190"/>
      <c r="AB97" s="134" t="s">
        <v>683</v>
      </c>
      <c r="AC97" s="49">
        <v>1450</v>
      </c>
      <c r="AD97" s="49">
        <v>1530</v>
      </c>
      <c r="AE97" s="49" t="s">
        <v>146</v>
      </c>
      <c r="AF97" s="49" t="s">
        <v>146</v>
      </c>
      <c r="AG97" s="125"/>
      <c r="AH97" s="125" t="s">
        <v>683</v>
      </c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111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112"/>
      <c r="BJ97" s="112"/>
      <c r="BK97" s="112"/>
      <c r="BL97" s="112"/>
      <c r="BM97" s="112"/>
      <c r="BN97" s="36"/>
      <c r="BO97" s="36"/>
      <c r="BP97" s="103"/>
      <c r="BQ97" s="27"/>
      <c r="BR97" s="27"/>
      <c r="BS97" s="27"/>
      <c r="BT97" s="27"/>
      <c r="BU97" s="27"/>
      <c r="BV97" s="27"/>
      <c r="BW97" s="115"/>
      <c r="BX97" s="115"/>
      <c r="BY97" s="115"/>
      <c r="BZ97" s="115"/>
      <c r="CA97" s="116"/>
      <c r="CB97" s="116"/>
      <c r="CC97" s="116"/>
      <c r="CD97" s="116"/>
      <c r="CE97" s="27"/>
      <c r="CF97" s="125"/>
      <c r="CG97" s="27"/>
      <c r="CH97" s="27"/>
      <c r="CI97" s="27"/>
      <c r="CJ97" s="27"/>
      <c r="CK97" s="27"/>
      <c r="CL97" s="27"/>
      <c r="CM97" s="138"/>
      <c r="CN97" s="138"/>
      <c r="CO97" s="138"/>
      <c r="CP97" s="138"/>
      <c r="CQ97" s="139"/>
      <c r="CR97" s="139"/>
      <c r="CS97" s="139"/>
      <c r="CT97" s="139"/>
      <c r="CU97" s="27"/>
      <c r="CV97" s="134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36"/>
      <c r="DV97" s="12"/>
      <c r="DW97" s="103"/>
      <c r="DX97" s="12"/>
      <c r="DY97" s="12"/>
      <c r="DZ97" s="12"/>
      <c r="EA97" s="12"/>
      <c r="EB97" s="12"/>
      <c r="EC97" s="12"/>
      <c r="ED97" s="104"/>
      <c r="EE97" s="104"/>
      <c r="EF97" s="104"/>
      <c r="EG97" s="104"/>
      <c r="EH97" s="105"/>
      <c r="EI97" s="105"/>
      <c r="EJ97" s="105"/>
      <c r="EK97" s="105"/>
      <c r="EL97" s="12"/>
      <c r="EM97" s="284"/>
      <c r="EN97" s="12"/>
      <c r="EO97" s="12"/>
      <c r="EP97" s="12"/>
      <c r="EQ97" s="12"/>
      <c r="ER97" s="12"/>
      <c r="ES97" s="12"/>
      <c r="ET97" s="104"/>
      <c r="EU97" s="104"/>
      <c r="EV97" s="350"/>
      <c r="EW97" s="104"/>
      <c r="EX97" s="105"/>
      <c r="EY97" s="105"/>
      <c r="EZ97" s="105"/>
      <c r="FA97" s="105"/>
      <c r="FB97" s="36"/>
      <c r="FC97" s="31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</row>
    <row r="98" spans="1:386" s="2" customFormat="1" ht="18.75">
      <c r="A98" s="122" t="s">
        <v>163</v>
      </c>
      <c r="B98" s="3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134"/>
      <c r="AB98" s="134"/>
      <c r="AC98" s="49"/>
      <c r="AD98" s="49"/>
      <c r="AE98" s="49"/>
      <c r="AF98" s="49"/>
      <c r="AG98" s="125"/>
      <c r="AH98" s="125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111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112"/>
      <c r="BJ98" s="112"/>
      <c r="BK98" s="112"/>
      <c r="BL98" s="112"/>
      <c r="BM98" s="112"/>
      <c r="BN98" s="36"/>
      <c r="BO98" s="36"/>
      <c r="BP98" s="103"/>
      <c r="BQ98" s="27"/>
      <c r="BR98" s="27"/>
      <c r="BS98" s="27"/>
      <c r="BT98" s="27"/>
      <c r="BU98" s="27"/>
      <c r="BV98" s="27"/>
      <c r="BW98" s="115"/>
      <c r="BX98" s="115"/>
      <c r="BY98" s="115"/>
      <c r="BZ98" s="115"/>
      <c r="CA98" s="116"/>
      <c r="CB98" s="116"/>
      <c r="CC98" s="116"/>
      <c r="CD98" s="116"/>
      <c r="CE98" s="27"/>
      <c r="CF98" s="125"/>
      <c r="CG98" s="27"/>
      <c r="CH98" s="27"/>
      <c r="CI98" s="27"/>
      <c r="CJ98" s="27"/>
      <c r="CK98" s="27"/>
      <c r="CL98" s="27"/>
      <c r="CM98" s="138"/>
      <c r="CN98" s="138"/>
      <c r="CO98" s="138"/>
      <c r="CP98" s="138"/>
      <c r="CQ98" s="139"/>
      <c r="CR98" s="139"/>
      <c r="CS98" s="139"/>
      <c r="CT98" s="139"/>
      <c r="CU98" s="27"/>
      <c r="CV98" s="134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36"/>
      <c r="DV98" s="12"/>
      <c r="DW98" s="103"/>
      <c r="DX98" s="12"/>
      <c r="DY98" s="12"/>
      <c r="DZ98" s="12"/>
      <c r="EA98" s="12"/>
      <c r="EB98" s="12"/>
      <c r="EC98" s="12"/>
      <c r="ED98" s="104"/>
      <c r="EE98" s="104"/>
      <c r="EF98" s="104"/>
      <c r="EG98" s="104"/>
      <c r="EH98" s="105"/>
      <c r="EI98" s="105"/>
      <c r="EJ98" s="105"/>
      <c r="EK98" s="105"/>
      <c r="EL98" s="12"/>
      <c r="EM98" s="284"/>
      <c r="EN98" s="12"/>
      <c r="EO98" s="12"/>
      <c r="EP98" s="12"/>
      <c r="EQ98" s="12"/>
      <c r="ER98" s="12"/>
      <c r="ES98" s="12"/>
      <c r="ET98" s="104"/>
      <c r="EU98" s="104"/>
      <c r="EV98" s="350"/>
      <c r="EW98" s="104"/>
      <c r="EX98" s="105"/>
      <c r="EY98" s="105"/>
      <c r="EZ98" s="105"/>
      <c r="FA98" s="105"/>
      <c r="FB98" s="36"/>
      <c r="FC98" s="31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  <c r="KI98" s="53"/>
      <c r="KJ98" s="53"/>
      <c r="KK98" s="53"/>
      <c r="KL98" s="53"/>
      <c r="KM98" s="53"/>
      <c r="KN98" s="53"/>
      <c r="KO98" s="53"/>
      <c r="KP98" s="53"/>
      <c r="KQ98" s="53"/>
      <c r="KR98" s="53"/>
      <c r="KS98" s="53"/>
      <c r="KT98" s="53"/>
      <c r="KU98" s="53"/>
      <c r="KV98" s="53"/>
      <c r="KW98" s="53"/>
      <c r="KX98" s="53"/>
      <c r="KY98" s="53"/>
      <c r="KZ98" s="53"/>
      <c r="LA98" s="53"/>
      <c r="LB98" s="53"/>
      <c r="LC98" s="53"/>
      <c r="LD98" s="53"/>
      <c r="LE98" s="53"/>
      <c r="LF98" s="53"/>
      <c r="LG98" s="53"/>
      <c r="LH98" s="53"/>
      <c r="LI98" s="53"/>
      <c r="LJ98" s="53"/>
      <c r="LK98" s="53"/>
      <c r="LL98" s="53"/>
      <c r="LM98" s="53"/>
      <c r="LN98" s="53"/>
      <c r="LO98" s="53"/>
      <c r="LP98" s="53"/>
      <c r="LQ98" s="53"/>
      <c r="LR98" s="53"/>
      <c r="LS98" s="53"/>
      <c r="LT98" s="53"/>
      <c r="LU98" s="53"/>
      <c r="LV98" s="53"/>
      <c r="LW98" s="53"/>
      <c r="LX98" s="53"/>
      <c r="LY98" s="53"/>
      <c r="LZ98" s="53"/>
      <c r="MA98" s="53"/>
      <c r="MB98" s="53"/>
      <c r="MC98" s="53"/>
      <c r="MD98" s="53"/>
      <c r="ME98" s="53"/>
      <c r="MF98" s="53"/>
      <c r="MG98" s="53"/>
      <c r="MH98" s="53"/>
      <c r="MI98" s="53"/>
      <c r="MJ98" s="53"/>
      <c r="MK98" s="53"/>
      <c r="ML98" s="53"/>
      <c r="MM98" s="53"/>
      <c r="MN98" s="53"/>
      <c r="MO98" s="53"/>
      <c r="MP98" s="53"/>
      <c r="MQ98" s="53"/>
      <c r="MR98" s="53"/>
      <c r="MS98" s="53"/>
      <c r="MT98" s="53"/>
      <c r="MU98" s="53"/>
      <c r="MV98" s="53"/>
      <c r="MW98" s="53"/>
      <c r="MX98" s="53"/>
      <c r="MY98" s="53"/>
      <c r="MZ98" s="53"/>
      <c r="NA98" s="53"/>
      <c r="NB98" s="53"/>
      <c r="NC98" s="53"/>
      <c r="ND98" s="53"/>
      <c r="NE98" s="53"/>
      <c r="NF98" s="53"/>
      <c r="NG98" s="53"/>
      <c r="NH98" s="53"/>
      <c r="NI98" s="53"/>
      <c r="NJ98" s="53"/>
      <c r="NK98" s="53"/>
      <c r="NL98" s="53"/>
      <c r="NM98" s="53"/>
      <c r="NN98" s="53"/>
      <c r="NO98" s="53"/>
      <c r="NP98" s="53"/>
      <c r="NQ98" s="53"/>
      <c r="NR98" s="53"/>
      <c r="NS98" s="53"/>
      <c r="NT98" s="53"/>
      <c r="NU98" s="53"/>
      <c r="NV98" s="53"/>
    </row>
    <row r="99" spans="1:386" s="2" customFormat="1">
      <c r="A99" s="16" t="s">
        <v>9</v>
      </c>
      <c r="B99" s="348" t="s">
        <v>162</v>
      </c>
      <c r="C99" s="49">
        <v>13958.87</v>
      </c>
      <c r="D99" s="49">
        <v>14235.61</v>
      </c>
      <c r="E99" s="49" t="s">
        <v>146</v>
      </c>
      <c r="F99" s="49" t="s">
        <v>146</v>
      </c>
      <c r="G99" s="49" t="s">
        <v>146</v>
      </c>
      <c r="H99" s="49" t="s">
        <v>146</v>
      </c>
      <c r="I99" s="49" t="s">
        <v>146</v>
      </c>
      <c r="J99" s="49" t="s">
        <v>146</v>
      </c>
      <c r="K99" s="49" t="s">
        <v>146</v>
      </c>
      <c r="L99" s="49" t="s">
        <v>146</v>
      </c>
      <c r="M99" s="49" t="s">
        <v>146</v>
      </c>
      <c r="N99" s="49" t="s">
        <v>146</v>
      </c>
      <c r="O99" s="49">
        <f t="shared" ref="O99:P99" si="79">C99*1.18</f>
        <v>16471.4666</v>
      </c>
      <c r="P99" s="49">
        <f t="shared" si="79"/>
        <v>16798.019799999998</v>
      </c>
      <c r="Q99" s="49" t="s">
        <v>146</v>
      </c>
      <c r="R99" s="49" t="s">
        <v>146</v>
      </c>
      <c r="S99" s="49" t="s">
        <v>146</v>
      </c>
      <c r="T99" s="49" t="s">
        <v>146</v>
      </c>
      <c r="U99" s="49" t="s">
        <v>146</v>
      </c>
      <c r="V99" s="49" t="s">
        <v>146</v>
      </c>
      <c r="W99" s="49" t="s">
        <v>146</v>
      </c>
      <c r="X99" s="49" t="s">
        <v>146</v>
      </c>
      <c r="Y99" s="49" t="s">
        <v>146</v>
      </c>
      <c r="Z99" s="49" t="s">
        <v>146</v>
      </c>
      <c r="AA99" s="190"/>
      <c r="AB99" s="134" t="s">
        <v>684</v>
      </c>
      <c r="AC99" s="49"/>
      <c r="AD99" s="49"/>
      <c r="AE99" s="49"/>
      <c r="AF99" s="49"/>
      <c r="AG99" s="125"/>
      <c r="AH99" s="125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111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112"/>
      <c r="BJ99" s="112"/>
      <c r="BK99" s="112"/>
      <c r="BL99" s="112"/>
      <c r="BM99" s="112"/>
      <c r="BN99" s="36"/>
      <c r="BO99" s="36"/>
      <c r="BP99" s="103"/>
      <c r="BQ99" s="27"/>
      <c r="BR99" s="27"/>
      <c r="BS99" s="27"/>
      <c r="BT99" s="27"/>
      <c r="BU99" s="27"/>
      <c r="BV99" s="27"/>
      <c r="BW99" s="115"/>
      <c r="BX99" s="115"/>
      <c r="BY99" s="115"/>
      <c r="BZ99" s="115"/>
      <c r="CA99" s="116"/>
      <c r="CB99" s="116"/>
      <c r="CC99" s="116"/>
      <c r="CD99" s="116"/>
      <c r="CE99" s="27"/>
      <c r="CF99" s="125"/>
      <c r="CG99" s="27"/>
      <c r="CH99" s="27"/>
      <c r="CI99" s="27"/>
      <c r="CJ99" s="27"/>
      <c r="CK99" s="27"/>
      <c r="CL99" s="27"/>
      <c r="CM99" s="138"/>
      <c r="CN99" s="138"/>
      <c r="CO99" s="138"/>
      <c r="CP99" s="138"/>
      <c r="CQ99" s="139"/>
      <c r="CR99" s="139"/>
      <c r="CS99" s="139"/>
      <c r="CT99" s="139"/>
      <c r="CU99" s="27"/>
      <c r="CV99" s="134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36"/>
      <c r="DV99" s="12"/>
      <c r="DW99" s="103"/>
      <c r="DX99" s="12"/>
      <c r="DY99" s="12"/>
      <c r="DZ99" s="12"/>
      <c r="EA99" s="12"/>
      <c r="EB99" s="12"/>
      <c r="EC99" s="12"/>
      <c r="ED99" s="104"/>
      <c r="EE99" s="104"/>
      <c r="EF99" s="104"/>
      <c r="EG99" s="104"/>
      <c r="EH99" s="105"/>
      <c r="EI99" s="105"/>
      <c r="EJ99" s="105"/>
      <c r="EK99" s="105"/>
      <c r="EL99" s="12"/>
      <c r="EM99" s="284"/>
      <c r="EN99" s="12"/>
      <c r="EO99" s="12"/>
      <c r="EP99" s="12"/>
      <c r="EQ99" s="12"/>
      <c r="ER99" s="12"/>
      <c r="ES99" s="12"/>
      <c r="ET99" s="104"/>
      <c r="EU99" s="104"/>
      <c r="EV99" s="350"/>
      <c r="EW99" s="104"/>
      <c r="EX99" s="105"/>
      <c r="EY99" s="105"/>
      <c r="EZ99" s="105"/>
      <c r="FA99" s="105"/>
      <c r="FB99" s="36"/>
      <c r="FC99" s="31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  <c r="MS99" s="53"/>
      <c r="MT99" s="53"/>
      <c r="MU99" s="53"/>
      <c r="MV99" s="53"/>
      <c r="MW99" s="53"/>
      <c r="MX99" s="53"/>
      <c r="MY99" s="53"/>
      <c r="MZ99" s="53"/>
      <c r="NA99" s="53"/>
      <c r="NB99" s="53"/>
      <c r="NC99" s="53"/>
      <c r="ND99" s="53"/>
      <c r="NE99" s="53"/>
      <c r="NF99" s="53"/>
      <c r="NG99" s="53"/>
      <c r="NH99" s="53"/>
      <c r="NI99" s="53"/>
      <c r="NJ99" s="53"/>
      <c r="NK99" s="53"/>
      <c r="NL99" s="53"/>
      <c r="NM99" s="53"/>
      <c r="NN99" s="53"/>
      <c r="NO99" s="53"/>
      <c r="NP99" s="53"/>
      <c r="NQ99" s="53"/>
      <c r="NR99" s="53"/>
      <c r="NS99" s="53"/>
      <c r="NT99" s="53"/>
      <c r="NU99" s="53"/>
      <c r="NV99" s="53"/>
    </row>
    <row r="100" spans="1:386" s="2" customFormat="1" ht="18.75">
      <c r="A100" s="122" t="s">
        <v>62</v>
      </c>
      <c r="B100" s="3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134"/>
      <c r="AB100" s="134"/>
      <c r="AC100" s="49"/>
      <c r="AD100" s="49"/>
      <c r="AE100" s="49"/>
      <c r="AF100" s="49"/>
      <c r="AG100" s="125"/>
      <c r="AH100" s="125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111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112"/>
      <c r="BJ100" s="112"/>
      <c r="BK100" s="112"/>
      <c r="BL100" s="112"/>
      <c r="BM100" s="112"/>
      <c r="BN100" s="36"/>
      <c r="BO100" s="36"/>
      <c r="BP100" s="103"/>
      <c r="BQ100" s="27"/>
      <c r="BR100" s="27"/>
      <c r="BS100" s="27"/>
      <c r="BT100" s="27"/>
      <c r="BU100" s="27"/>
      <c r="BV100" s="27"/>
      <c r="BW100" s="115"/>
      <c r="BX100" s="115"/>
      <c r="BY100" s="115"/>
      <c r="BZ100" s="115"/>
      <c r="CA100" s="116"/>
      <c r="CB100" s="116"/>
      <c r="CC100" s="116"/>
      <c r="CD100" s="116"/>
      <c r="CE100" s="27"/>
      <c r="CF100" s="125"/>
      <c r="CG100" s="27"/>
      <c r="CH100" s="27"/>
      <c r="CI100" s="27"/>
      <c r="CJ100" s="27"/>
      <c r="CK100" s="27"/>
      <c r="CL100" s="27"/>
      <c r="CM100" s="138"/>
      <c r="CN100" s="138"/>
      <c r="CO100" s="138"/>
      <c r="CP100" s="138"/>
      <c r="CQ100" s="139"/>
      <c r="CR100" s="139"/>
      <c r="CS100" s="139"/>
      <c r="CT100" s="139"/>
      <c r="CU100" s="27"/>
      <c r="CV100" s="134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36"/>
      <c r="DV100" s="12"/>
      <c r="DW100" s="103"/>
      <c r="DX100" s="12"/>
      <c r="DY100" s="12"/>
      <c r="DZ100" s="12"/>
      <c r="EA100" s="12"/>
      <c r="EB100" s="12"/>
      <c r="EC100" s="12"/>
      <c r="ED100" s="104"/>
      <c r="EE100" s="104"/>
      <c r="EF100" s="104"/>
      <c r="EG100" s="104"/>
      <c r="EH100" s="105"/>
      <c r="EI100" s="105"/>
      <c r="EJ100" s="105"/>
      <c r="EK100" s="105"/>
      <c r="EL100" s="12"/>
      <c r="EM100" s="284"/>
      <c r="EN100" s="12"/>
      <c r="EO100" s="12"/>
      <c r="EP100" s="12"/>
      <c r="EQ100" s="12"/>
      <c r="ER100" s="12"/>
      <c r="ES100" s="12"/>
      <c r="ET100" s="104"/>
      <c r="EU100" s="104"/>
      <c r="EV100" s="350"/>
      <c r="EW100" s="104"/>
      <c r="EX100" s="105"/>
      <c r="EY100" s="105"/>
      <c r="EZ100" s="105"/>
      <c r="FA100" s="105"/>
      <c r="FB100" s="36"/>
      <c r="FC100" s="31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  <c r="MN100" s="53"/>
      <c r="MO100" s="53"/>
      <c r="MP100" s="53"/>
      <c r="MQ100" s="53"/>
      <c r="MR100" s="53"/>
      <c r="MS100" s="53"/>
      <c r="MT100" s="53"/>
      <c r="MU100" s="53"/>
      <c r="MV100" s="53"/>
      <c r="MW100" s="53"/>
      <c r="MX100" s="53"/>
      <c r="MY100" s="53"/>
      <c r="MZ100" s="53"/>
      <c r="NA100" s="53"/>
      <c r="NB100" s="53"/>
      <c r="NC100" s="53"/>
      <c r="ND100" s="53"/>
      <c r="NE100" s="53"/>
      <c r="NF100" s="53"/>
      <c r="NG100" s="53"/>
      <c r="NH100" s="53"/>
      <c r="NI100" s="53"/>
      <c r="NJ100" s="53"/>
      <c r="NK100" s="53"/>
      <c r="NL100" s="53"/>
      <c r="NM100" s="53"/>
      <c r="NN100" s="53"/>
      <c r="NO100" s="53"/>
      <c r="NP100" s="53"/>
      <c r="NQ100" s="53"/>
      <c r="NR100" s="53"/>
      <c r="NS100" s="53"/>
      <c r="NT100" s="53"/>
      <c r="NU100" s="53"/>
      <c r="NV100" s="53"/>
    </row>
    <row r="101" spans="1:386" s="178" customFormat="1">
      <c r="A101" s="173" t="s">
        <v>9</v>
      </c>
      <c r="B101" s="421" t="s">
        <v>162</v>
      </c>
      <c r="C101" s="49">
        <f>C108</f>
        <v>20012.419999999998</v>
      </c>
      <c r="D101" s="49">
        <f t="shared" ref="D101:Z101" si="80">D108</f>
        <v>20274.400000000001</v>
      </c>
      <c r="E101" s="49" t="str">
        <f t="shared" si="80"/>
        <v>-</v>
      </c>
      <c r="F101" s="49" t="str">
        <f t="shared" si="80"/>
        <v>-</v>
      </c>
      <c r="G101" s="49" t="str">
        <f t="shared" si="80"/>
        <v>-</v>
      </c>
      <c r="H101" s="49" t="str">
        <f t="shared" si="80"/>
        <v>-</v>
      </c>
      <c r="I101" s="49" t="str">
        <f t="shared" si="80"/>
        <v>-</v>
      </c>
      <c r="J101" s="49" t="str">
        <f t="shared" si="80"/>
        <v>-</v>
      </c>
      <c r="K101" s="49" t="str">
        <f t="shared" si="80"/>
        <v>-</v>
      </c>
      <c r="L101" s="49" t="str">
        <f t="shared" si="80"/>
        <v>-</v>
      </c>
      <c r="M101" s="49" t="str">
        <f t="shared" si="80"/>
        <v>-</v>
      </c>
      <c r="N101" s="49" t="str">
        <f t="shared" si="80"/>
        <v>-</v>
      </c>
      <c r="O101" s="49">
        <f t="shared" si="80"/>
        <v>23614.655599999998</v>
      </c>
      <c r="P101" s="49">
        <f t="shared" si="80"/>
        <v>23923.792000000001</v>
      </c>
      <c r="Q101" s="49" t="str">
        <f t="shared" si="80"/>
        <v>-</v>
      </c>
      <c r="R101" s="49" t="str">
        <f t="shared" si="80"/>
        <v>-</v>
      </c>
      <c r="S101" s="49" t="str">
        <f t="shared" si="80"/>
        <v>-</v>
      </c>
      <c r="T101" s="49" t="str">
        <f t="shared" si="80"/>
        <v>-</v>
      </c>
      <c r="U101" s="49" t="str">
        <f t="shared" si="80"/>
        <v>-</v>
      </c>
      <c r="V101" s="49" t="str">
        <f t="shared" si="80"/>
        <v>-</v>
      </c>
      <c r="W101" s="49" t="str">
        <f t="shared" si="80"/>
        <v>-</v>
      </c>
      <c r="X101" s="49" t="str">
        <f t="shared" si="80"/>
        <v>-</v>
      </c>
      <c r="Y101" s="49" t="str">
        <f t="shared" si="80"/>
        <v>-</v>
      </c>
      <c r="Z101" s="49" t="str">
        <f t="shared" si="80"/>
        <v>-</v>
      </c>
      <c r="AA101" s="190"/>
      <c r="AB101" s="134" t="str">
        <f>AB108</f>
        <v>14.12.2017 № 769</v>
      </c>
      <c r="AC101" s="49">
        <v>1110</v>
      </c>
      <c r="AD101" s="49">
        <v>1170</v>
      </c>
      <c r="AE101" s="49">
        <v>1110</v>
      </c>
      <c r="AF101" s="49">
        <v>1170</v>
      </c>
      <c r="AH101" s="125" t="s">
        <v>685</v>
      </c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135"/>
      <c r="AV101" s="49">
        <v>154.22999999999999</v>
      </c>
      <c r="AW101" s="49">
        <v>188.28</v>
      </c>
      <c r="AX101" s="49" t="s">
        <v>146</v>
      </c>
      <c r="AY101" s="49" t="s">
        <v>146</v>
      </c>
      <c r="AZ101" s="49" t="s">
        <v>146</v>
      </c>
      <c r="BA101" s="49" t="s">
        <v>146</v>
      </c>
      <c r="BB101" s="49">
        <f>AV101*1.18</f>
        <v>181.99139999999997</v>
      </c>
      <c r="BC101" s="49">
        <f>AW101*1.18</f>
        <v>222.1704</v>
      </c>
      <c r="BD101" s="49" t="s">
        <v>146</v>
      </c>
      <c r="BE101" s="49" t="s">
        <v>146</v>
      </c>
      <c r="BF101" s="49" t="s">
        <v>146</v>
      </c>
      <c r="BG101" s="49" t="s">
        <v>146</v>
      </c>
      <c r="BH101" s="49">
        <v>61</v>
      </c>
      <c r="BI101" s="49">
        <v>64</v>
      </c>
      <c r="BJ101" s="49" t="s">
        <v>146</v>
      </c>
      <c r="BK101" s="49" t="s">
        <v>146</v>
      </c>
      <c r="BL101" s="49" t="s">
        <v>146</v>
      </c>
      <c r="BM101" s="49" t="s">
        <v>146</v>
      </c>
      <c r="BN101" s="125"/>
      <c r="BO101" s="344" t="s">
        <v>685</v>
      </c>
      <c r="BP101" s="175"/>
      <c r="BQ101" s="49">
        <v>20012.419999999998</v>
      </c>
      <c r="BR101" s="49">
        <v>154.22999999999999</v>
      </c>
      <c r="BS101" s="49">
        <f>BQ101*1.18</f>
        <v>23614.655599999998</v>
      </c>
      <c r="BT101" s="49">
        <f>BR101*1.18</f>
        <v>181.99139999999997</v>
      </c>
      <c r="BU101" s="49">
        <v>1110</v>
      </c>
      <c r="BV101" s="49">
        <v>61</v>
      </c>
      <c r="BW101" s="138"/>
      <c r="BX101" s="138"/>
      <c r="BY101" s="138"/>
      <c r="BZ101" s="138"/>
      <c r="CA101" s="139"/>
      <c r="CB101" s="139"/>
      <c r="CC101" s="288">
        <v>5.8799999999999998E-2</v>
      </c>
      <c r="CD101" s="181">
        <v>126.27</v>
      </c>
      <c r="CE101" s="134"/>
      <c r="CF101" s="134" t="s">
        <v>685</v>
      </c>
      <c r="CG101" s="49">
        <v>20274.400000000001</v>
      </c>
      <c r="CH101" s="49">
        <v>188.28</v>
      </c>
      <c r="CI101" s="49">
        <f>CG101*1.18</f>
        <v>23923.792000000001</v>
      </c>
      <c r="CJ101" s="49">
        <f>CH101*1.18</f>
        <v>222.1704</v>
      </c>
      <c r="CK101" s="49">
        <v>1170</v>
      </c>
      <c r="CL101" s="49">
        <v>64</v>
      </c>
      <c r="CM101" s="138"/>
      <c r="CN101" s="138"/>
      <c r="CO101" s="138"/>
      <c r="CP101" s="138"/>
      <c r="CQ101" s="139"/>
      <c r="CR101" s="139"/>
      <c r="CS101" s="288">
        <v>5.8799999999999998E-2</v>
      </c>
      <c r="CT101" s="317">
        <v>132.80000000000001</v>
      </c>
      <c r="CU101" s="134"/>
      <c r="CV101" s="134" t="s">
        <v>685</v>
      </c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125"/>
      <c r="DV101" s="125"/>
      <c r="DW101" s="175"/>
      <c r="DX101" s="190"/>
      <c r="DY101" s="190"/>
      <c r="DZ101" s="190"/>
      <c r="EA101" s="190"/>
      <c r="EB101" s="190"/>
      <c r="EC101" s="190"/>
      <c r="ED101" s="204"/>
      <c r="EE101" s="204"/>
      <c r="EF101" s="204"/>
      <c r="EG101" s="204"/>
      <c r="EH101" s="205"/>
      <c r="EI101" s="205"/>
      <c r="EJ101" s="205"/>
      <c r="EK101" s="205"/>
      <c r="EL101" s="190"/>
      <c r="EM101" s="313"/>
      <c r="EN101" s="190"/>
      <c r="EO101" s="190"/>
      <c r="EP101" s="190"/>
      <c r="EQ101" s="190"/>
      <c r="ER101" s="190"/>
      <c r="ES101" s="190"/>
      <c r="ET101" s="204"/>
      <c r="EU101" s="204"/>
      <c r="EV101" s="353"/>
      <c r="EW101" s="204"/>
      <c r="EX101" s="205"/>
      <c r="EY101" s="205"/>
      <c r="EZ101" s="205"/>
      <c r="FA101" s="205"/>
      <c r="FB101" s="176"/>
      <c r="FC101" s="313"/>
      <c r="FD101" s="177"/>
      <c r="FE101" s="177"/>
      <c r="FF101" s="177"/>
      <c r="FG101" s="177"/>
      <c r="FH101" s="177"/>
      <c r="FI101" s="177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7"/>
      <c r="FU101" s="177"/>
      <c r="FV101" s="177"/>
      <c r="FW101" s="177"/>
      <c r="FX101" s="177"/>
      <c r="FY101" s="177"/>
      <c r="FZ101" s="177"/>
      <c r="GA101" s="177"/>
      <c r="GB101" s="177"/>
      <c r="GC101" s="177"/>
      <c r="GD101" s="177"/>
      <c r="GE101" s="177"/>
      <c r="GF101" s="177"/>
      <c r="GG101" s="177"/>
      <c r="GH101" s="177"/>
      <c r="GI101" s="177"/>
      <c r="GJ101" s="177"/>
      <c r="GK101" s="177"/>
      <c r="GL101" s="177"/>
      <c r="GM101" s="177"/>
      <c r="GN101" s="177"/>
      <c r="GO101" s="177"/>
      <c r="GP101" s="177"/>
      <c r="GQ101" s="177"/>
      <c r="GR101" s="177"/>
      <c r="GS101" s="177"/>
      <c r="GT101" s="177"/>
      <c r="GU101" s="177"/>
      <c r="GV101" s="177"/>
      <c r="GW101" s="177"/>
      <c r="GX101" s="177"/>
      <c r="GY101" s="177"/>
      <c r="GZ101" s="177"/>
      <c r="HA101" s="177"/>
      <c r="HB101" s="177"/>
      <c r="HC101" s="177"/>
      <c r="HD101" s="177"/>
      <c r="HE101" s="177"/>
      <c r="HF101" s="177"/>
      <c r="HG101" s="177"/>
      <c r="HH101" s="177"/>
      <c r="HI101" s="177"/>
      <c r="HJ101" s="177"/>
      <c r="HK101" s="177"/>
      <c r="HL101" s="177"/>
      <c r="HM101" s="177"/>
      <c r="HN101" s="177"/>
      <c r="HO101" s="177"/>
      <c r="HP101" s="177"/>
      <c r="HQ101" s="177"/>
      <c r="HR101" s="177"/>
      <c r="HS101" s="177"/>
      <c r="HT101" s="177"/>
      <c r="HU101" s="177"/>
      <c r="HV101" s="177"/>
      <c r="HW101" s="177"/>
      <c r="HX101" s="177"/>
      <c r="HY101" s="177"/>
      <c r="HZ101" s="177"/>
      <c r="IA101" s="177"/>
      <c r="IB101" s="177"/>
      <c r="IC101" s="177"/>
      <c r="ID101" s="177"/>
      <c r="IE101" s="177"/>
      <c r="IF101" s="177"/>
      <c r="IG101" s="177"/>
      <c r="IH101" s="177"/>
      <c r="II101" s="177"/>
      <c r="IJ101" s="177"/>
      <c r="IK101" s="177"/>
      <c r="IL101" s="177"/>
      <c r="IM101" s="177"/>
      <c r="IN101" s="177"/>
      <c r="IO101" s="177"/>
      <c r="IP101" s="177"/>
      <c r="IQ101" s="177"/>
      <c r="IR101" s="177"/>
      <c r="IS101" s="177"/>
      <c r="IT101" s="177"/>
      <c r="IU101" s="177"/>
      <c r="IV101" s="177"/>
      <c r="IW101" s="177"/>
      <c r="IX101" s="177"/>
      <c r="IY101" s="177"/>
      <c r="IZ101" s="177"/>
      <c r="JA101" s="177"/>
      <c r="JB101" s="177"/>
      <c r="JC101" s="177"/>
      <c r="JD101" s="177"/>
      <c r="JE101" s="177"/>
      <c r="JF101" s="177"/>
      <c r="JG101" s="177"/>
      <c r="JH101" s="177"/>
      <c r="JI101" s="177"/>
      <c r="JJ101" s="177"/>
      <c r="JK101" s="177"/>
      <c r="JL101" s="177"/>
      <c r="JM101" s="177"/>
      <c r="JN101" s="177"/>
      <c r="JO101" s="177"/>
      <c r="JP101" s="177"/>
      <c r="JQ101" s="177"/>
      <c r="JR101" s="177"/>
      <c r="JS101" s="177"/>
      <c r="JT101" s="177"/>
      <c r="JU101" s="177"/>
      <c r="JV101" s="177"/>
      <c r="JW101" s="177"/>
      <c r="JX101" s="177"/>
      <c r="JY101" s="177"/>
      <c r="JZ101" s="177"/>
      <c r="KA101" s="177"/>
      <c r="KB101" s="177"/>
      <c r="KC101" s="177"/>
      <c r="KD101" s="177"/>
      <c r="KE101" s="177"/>
      <c r="KF101" s="177"/>
      <c r="KG101" s="177"/>
      <c r="KH101" s="177"/>
      <c r="KI101" s="177"/>
      <c r="KJ101" s="177"/>
      <c r="KK101" s="177"/>
      <c r="KL101" s="177"/>
      <c r="KM101" s="177"/>
      <c r="KN101" s="177"/>
      <c r="KO101" s="177"/>
      <c r="KP101" s="177"/>
      <c r="KQ101" s="177"/>
      <c r="KR101" s="177"/>
      <c r="KS101" s="177"/>
      <c r="KT101" s="177"/>
      <c r="KU101" s="177"/>
      <c r="KV101" s="177"/>
      <c r="KW101" s="177"/>
      <c r="KX101" s="177"/>
      <c r="KY101" s="177"/>
      <c r="KZ101" s="177"/>
      <c r="LA101" s="177"/>
      <c r="LB101" s="177"/>
      <c r="LC101" s="177"/>
      <c r="LD101" s="177"/>
      <c r="LE101" s="177"/>
      <c r="LF101" s="177"/>
      <c r="LG101" s="177"/>
      <c r="LH101" s="177"/>
      <c r="LI101" s="177"/>
      <c r="LJ101" s="177"/>
      <c r="LK101" s="177"/>
      <c r="LL101" s="177"/>
      <c r="LM101" s="177"/>
      <c r="LN101" s="177"/>
      <c r="LO101" s="177"/>
      <c r="LP101" s="177"/>
      <c r="LQ101" s="177"/>
      <c r="LR101" s="177"/>
      <c r="LS101" s="177"/>
      <c r="LT101" s="177"/>
      <c r="LU101" s="177"/>
      <c r="LV101" s="177"/>
      <c r="LW101" s="177"/>
      <c r="LX101" s="177"/>
      <c r="LY101" s="177"/>
      <c r="LZ101" s="177"/>
      <c r="MA101" s="177"/>
      <c r="MB101" s="177"/>
      <c r="MC101" s="177"/>
      <c r="MD101" s="177"/>
      <c r="ME101" s="177"/>
      <c r="MF101" s="177"/>
      <c r="MG101" s="177"/>
      <c r="MH101" s="177"/>
      <c r="MI101" s="177"/>
      <c r="MJ101" s="177"/>
      <c r="MK101" s="177"/>
      <c r="ML101" s="177"/>
      <c r="MM101" s="177"/>
      <c r="MN101" s="177"/>
      <c r="MO101" s="177"/>
      <c r="MP101" s="177"/>
      <c r="MQ101" s="177"/>
      <c r="MR101" s="177"/>
      <c r="MS101" s="177"/>
      <c r="MT101" s="177"/>
      <c r="MU101" s="177"/>
      <c r="MV101" s="177"/>
      <c r="MW101" s="177"/>
      <c r="MX101" s="177"/>
      <c r="MY101" s="177"/>
      <c r="MZ101" s="177"/>
      <c r="NA101" s="177"/>
      <c r="NB101" s="177"/>
      <c r="NC101" s="177"/>
      <c r="ND101" s="177"/>
      <c r="NE101" s="177"/>
      <c r="NF101" s="177"/>
      <c r="NG101" s="177"/>
      <c r="NH101" s="177"/>
      <c r="NI101" s="177"/>
      <c r="NJ101" s="177"/>
      <c r="NK101" s="177"/>
      <c r="NL101" s="177"/>
      <c r="NM101" s="177"/>
      <c r="NN101" s="177"/>
      <c r="NO101" s="177"/>
      <c r="NP101" s="177"/>
      <c r="NQ101" s="177"/>
      <c r="NR101" s="177"/>
      <c r="NS101" s="177"/>
      <c r="NT101" s="177"/>
      <c r="NU101" s="177"/>
      <c r="NV101" s="177"/>
    </row>
    <row r="102" spans="1:386" s="2" customFormat="1" ht="18.75">
      <c r="A102" s="122" t="s">
        <v>164</v>
      </c>
      <c r="B102" s="3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134"/>
      <c r="AB102" s="134"/>
      <c r="AC102" s="49"/>
      <c r="AD102" s="49"/>
      <c r="AE102" s="49"/>
      <c r="AF102" s="49"/>
      <c r="AG102" s="125"/>
      <c r="AH102" s="125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111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112"/>
      <c r="BJ102" s="112"/>
      <c r="BK102" s="112"/>
      <c r="BL102" s="112"/>
      <c r="BM102" s="112"/>
      <c r="BN102" s="36"/>
      <c r="BO102" s="36"/>
      <c r="BP102" s="103"/>
      <c r="BQ102" s="27"/>
      <c r="BR102" s="27"/>
      <c r="BS102" s="27"/>
      <c r="BT102" s="27"/>
      <c r="BU102" s="27"/>
      <c r="BV102" s="27"/>
      <c r="BW102" s="115"/>
      <c r="BX102" s="115"/>
      <c r="BY102" s="461"/>
      <c r="BZ102" s="115"/>
      <c r="CA102" s="116"/>
      <c r="CB102" s="116"/>
      <c r="CC102" s="116"/>
      <c r="CD102" s="116"/>
      <c r="CE102" s="27"/>
      <c r="CF102" s="134"/>
      <c r="CG102" s="27"/>
      <c r="CH102" s="27"/>
      <c r="CI102" s="27"/>
      <c r="CJ102" s="27"/>
      <c r="CK102" s="27"/>
      <c r="CL102" s="27"/>
      <c r="CM102" s="138"/>
      <c r="CN102" s="138"/>
      <c r="CO102" s="138"/>
      <c r="CP102" s="138"/>
      <c r="CQ102" s="139"/>
      <c r="CR102" s="139"/>
      <c r="CS102" s="139"/>
      <c r="CT102" s="139"/>
      <c r="CU102" s="27"/>
      <c r="CV102" s="134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36"/>
      <c r="DV102" s="12"/>
      <c r="DW102" s="103"/>
      <c r="DX102" s="12"/>
      <c r="DY102" s="12"/>
      <c r="DZ102" s="12"/>
      <c r="EA102" s="12"/>
      <c r="EB102" s="12"/>
      <c r="EC102" s="12"/>
      <c r="ED102" s="104"/>
      <c r="EE102" s="104"/>
      <c r="EF102" s="104"/>
      <c r="EG102" s="104"/>
      <c r="EH102" s="105"/>
      <c r="EI102" s="105"/>
      <c r="EJ102" s="105"/>
      <c r="EK102" s="105"/>
      <c r="EL102" s="12"/>
      <c r="EM102" s="284"/>
      <c r="EN102" s="12"/>
      <c r="EO102" s="12"/>
      <c r="EP102" s="12"/>
      <c r="EQ102" s="12"/>
      <c r="ER102" s="12"/>
      <c r="ES102" s="12"/>
      <c r="ET102" s="104"/>
      <c r="EU102" s="104"/>
      <c r="EV102" s="350"/>
      <c r="EW102" s="104"/>
      <c r="EX102" s="105"/>
      <c r="EY102" s="105"/>
      <c r="EZ102" s="105"/>
      <c r="FA102" s="105"/>
      <c r="FB102" s="36"/>
      <c r="FC102" s="31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  <c r="KJ102" s="53"/>
      <c r="KK102" s="53"/>
      <c r="KL102" s="53"/>
      <c r="KM102" s="53"/>
      <c r="KN102" s="53"/>
      <c r="KO102" s="53"/>
      <c r="KP102" s="53"/>
      <c r="KQ102" s="53"/>
      <c r="KR102" s="53"/>
      <c r="KS102" s="53"/>
      <c r="KT102" s="53"/>
      <c r="KU102" s="53"/>
      <c r="KV102" s="53"/>
      <c r="KW102" s="53"/>
      <c r="KX102" s="53"/>
      <c r="KY102" s="53"/>
      <c r="KZ102" s="53"/>
      <c r="LA102" s="53"/>
      <c r="LB102" s="53"/>
      <c r="LC102" s="53"/>
      <c r="LD102" s="53"/>
      <c r="LE102" s="53"/>
      <c r="LF102" s="53"/>
      <c r="LG102" s="53"/>
      <c r="LH102" s="53"/>
      <c r="LI102" s="53"/>
      <c r="LJ102" s="53"/>
      <c r="LK102" s="53"/>
      <c r="LL102" s="53"/>
      <c r="LM102" s="53"/>
      <c r="LN102" s="53"/>
      <c r="LO102" s="53"/>
      <c r="LP102" s="53"/>
      <c r="LQ102" s="53"/>
      <c r="LR102" s="53"/>
      <c r="LS102" s="53"/>
      <c r="LT102" s="53"/>
      <c r="LU102" s="53"/>
      <c r="LV102" s="53"/>
      <c r="LW102" s="53"/>
      <c r="LX102" s="53"/>
      <c r="LY102" s="53"/>
      <c r="LZ102" s="53"/>
      <c r="MA102" s="53"/>
      <c r="MB102" s="53"/>
      <c r="MC102" s="53"/>
      <c r="MD102" s="53"/>
      <c r="ME102" s="53"/>
      <c r="MF102" s="53"/>
      <c r="MG102" s="53"/>
      <c r="MH102" s="53"/>
      <c r="MI102" s="53"/>
      <c r="MJ102" s="53"/>
      <c r="MK102" s="53"/>
      <c r="ML102" s="53"/>
      <c r="MM102" s="53"/>
      <c r="MN102" s="53"/>
      <c r="MO102" s="53"/>
      <c r="MP102" s="53"/>
      <c r="MQ102" s="53"/>
      <c r="MR102" s="53"/>
      <c r="MS102" s="53"/>
      <c r="MT102" s="53"/>
      <c r="MU102" s="53"/>
      <c r="MV102" s="53"/>
      <c r="MW102" s="53"/>
      <c r="MX102" s="53"/>
      <c r="MY102" s="53"/>
      <c r="MZ102" s="53"/>
      <c r="NA102" s="53"/>
      <c r="NB102" s="53"/>
      <c r="NC102" s="53"/>
      <c r="ND102" s="53"/>
      <c r="NE102" s="53"/>
      <c r="NF102" s="53"/>
      <c r="NG102" s="53"/>
      <c r="NH102" s="53"/>
      <c r="NI102" s="53"/>
      <c r="NJ102" s="53"/>
      <c r="NK102" s="53"/>
      <c r="NL102" s="53"/>
      <c r="NM102" s="53"/>
      <c r="NN102" s="53"/>
      <c r="NO102" s="53"/>
      <c r="NP102" s="53"/>
      <c r="NQ102" s="53"/>
      <c r="NR102" s="53"/>
      <c r="NS102" s="53"/>
      <c r="NT102" s="53"/>
      <c r="NU102" s="53"/>
      <c r="NV102" s="53"/>
    </row>
    <row r="103" spans="1:386" s="2" customFormat="1">
      <c r="A103" s="16" t="s">
        <v>9</v>
      </c>
      <c r="B103" s="348" t="s">
        <v>162</v>
      </c>
      <c r="C103" s="49">
        <v>11299.28</v>
      </c>
      <c r="D103" s="49">
        <v>11804.82</v>
      </c>
      <c r="E103" s="49" t="s">
        <v>146</v>
      </c>
      <c r="F103" s="49" t="s">
        <v>146</v>
      </c>
      <c r="G103" s="49" t="s">
        <v>146</v>
      </c>
      <c r="H103" s="49" t="s">
        <v>146</v>
      </c>
      <c r="I103" s="49" t="s">
        <v>146</v>
      </c>
      <c r="J103" s="49" t="s">
        <v>146</v>
      </c>
      <c r="K103" s="49" t="s">
        <v>146</v>
      </c>
      <c r="L103" s="49" t="s">
        <v>146</v>
      </c>
      <c r="M103" s="49" t="s">
        <v>146</v>
      </c>
      <c r="N103" s="49" t="s">
        <v>146</v>
      </c>
      <c r="O103" s="49">
        <f>C103*1.18</f>
        <v>13333.1504</v>
      </c>
      <c r="P103" s="49">
        <f>D103*1.18</f>
        <v>13929.687599999999</v>
      </c>
      <c r="Q103" s="49" t="s">
        <v>146</v>
      </c>
      <c r="R103" s="49" t="s">
        <v>146</v>
      </c>
      <c r="S103" s="49" t="s">
        <v>146</v>
      </c>
      <c r="T103" s="49" t="s">
        <v>146</v>
      </c>
      <c r="U103" s="49" t="s">
        <v>146</v>
      </c>
      <c r="V103" s="49" t="s">
        <v>146</v>
      </c>
      <c r="W103" s="49" t="s">
        <v>146</v>
      </c>
      <c r="X103" s="49" t="s">
        <v>146</v>
      </c>
      <c r="Y103" s="49" t="s">
        <v>146</v>
      </c>
      <c r="Z103" s="49" t="s">
        <v>146</v>
      </c>
      <c r="AA103" s="190"/>
      <c r="AB103" s="134" t="s">
        <v>686</v>
      </c>
      <c r="AC103" s="49" t="s">
        <v>146</v>
      </c>
      <c r="AD103" s="49" t="s">
        <v>146</v>
      </c>
      <c r="AE103" s="49" t="s">
        <v>146</v>
      </c>
      <c r="AF103" s="49" t="s">
        <v>146</v>
      </c>
      <c r="AG103" s="125"/>
      <c r="AH103" s="125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111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112"/>
      <c r="BJ103" s="112"/>
      <c r="BK103" s="112"/>
      <c r="BL103" s="112"/>
      <c r="BM103" s="112"/>
      <c r="BN103" s="36"/>
      <c r="BO103" s="36"/>
      <c r="BP103" s="103"/>
      <c r="BQ103" s="27"/>
      <c r="BR103" s="27"/>
      <c r="BS103" s="27"/>
      <c r="BT103" s="27"/>
      <c r="BU103" s="27"/>
      <c r="BV103" s="27"/>
      <c r="BW103" s="115"/>
      <c r="BX103" s="115"/>
      <c r="BY103" s="115"/>
      <c r="BZ103" s="115"/>
      <c r="CA103" s="116"/>
      <c r="CB103" s="116"/>
      <c r="CC103" s="116"/>
      <c r="CD103" s="116"/>
      <c r="CE103" s="27"/>
      <c r="CF103" s="134"/>
      <c r="CG103" s="27"/>
      <c r="CH103" s="27"/>
      <c r="CI103" s="27"/>
      <c r="CJ103" s="27"/>
      <c r="CK103" s="27"/>
      <c r="CL103" s="27"/>
      <c r="CM103" s="138"/>
      <c r="CN103" s="138"/>
      <c r="CO103" s="138"/>
      <c r="CP103" s="138"/>
      <c r="CQ103" s="139"/>
      <c r="CR103" s="139"/>
      <c r="CS103" s="139"/>
      <c r="CT103" s="139"/>
      <c r="CU103" s="27"/>
      <c r="CV103" s="134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36"/>
      <c r="DV103" s="12"/>
      <c r="DW103" s="103"/>
      <c r="DX103" s="12"/>
      <c r="DY103" s="12"/>
      <c r="DZ103" s="12"/>
      <c r="EA103" s="12"/>
      <c r="EB103" s="12"/>
      <c r="EC103" s="12"/>
      <c r="ED103" s="104"/>
      <c r="EE103" s="104"/>
      <c r="EF103" s="104"/>
      <c r="EG103" s="104"/>
      <c r="EH103" s="105"/>
      <c r="EI103" s="105"/>
      <c r="EJ103" s="105"/>
      <c r="EK103" s="105"/>
      <c r="EL103" s="12"/>
      <c r="EM103" s="284"/>
      <c r="EN103" s="12"/>
      <c r="EO103" s="12"/>
      <c r="EP103" s="12"/>
      <c r="EQ103" s="12"/>
      <c r="ER103" s="12"/>
      <c r="ES103" s="12"/>
      <c r="ET103" s="104"/>
      <c r="EU103" s="104"/>
      <c r="EV103" s="350"/>
      <c r="EW103" s="104"/>
      <c r="EX103" s="105"/>
      <c r="EY103" s="105"/>
      <c r="EZ103" s="105"/>
      <c r="FA103" s="105"/>
      <c r="FB103" s="36"/>
      <c r="FC103" s="31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  <c r="MS103" s="53"/>
      <c r="MT103" s="53"/>
      <c r="MU103" s="53"/>
      <c r="MV103" s="53"/>
      <c r="MW103" s="53"/>
      <c r="MX103" s="53"/>
      <c r="MY103" s="53"/>
      <c r="MZ103" s="53"/>
      <c r="NA103" s="53"/>
      <c r="NB103" s="53"/>
      <c r="NC103" s="53"/>
      <c r="ND103" s="53"/>
      <c r="NE103" s="53"/>
      <c r="NF103" s="53"/>
      <c r="NG103" s="53"/>
      <c r="NH103" s="53"/>
      <c r="NI103" s="53"/>
      <c r="NJ103" s="53"/>
      <c r="NK103" s="53"/>
      <c r="NL103" s="53"/>
      <c r="NM103" s="53"/>
      <c r="NN103" s="53"/>
      <c r="NO103" s="53"/>
      <c r="NP103" s="53"/>
      <c r="NQ103" s="53"/>
      <c r="NR103" s="53"/>
      <c r="NS103" s="53"/>
      <c r="NT103" s="53"/>
      <c r="NU103" s="53"/>
      <c r="NV103" s="53"/>
    </row>
    <row r="104" spans="1:386" s="2" customFormat="1" ht="18.75">
      <c r="A104" s="122" t="s">
        <v>63</v>
      </c>
      <c r="B104" s="3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134"/>
      <c r="AB104" s="134"/>
      <c r="AC104" s="49"/>
      <c r="AD104" s="49"/>
      <c r="AE104" s="49"/>
      <c r="AF104" s="49"/>
      <c r="AG104" s="125"/>
      <c r="AH104" s="125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111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112"/>
      <c r="BJ104" s="112"/>
      <c r="BK104" s="112"/>
      <c r="BL104" s="112"/>
      <c r="BM104" s="112"/>
      <c r="BN104" s="36"/>
      <c r="BO104" s="36"/>
      <c r="BP104" s="103"/>
      <c r="BQ104" s="27"/>
      <c r="BR104" s="27"/>
      <c r="BS104" s="27"/>
      <c r="BT104" s="27"/>
      <c r="BU104" s="27"/>
      <c r="BV104" s="27"/>
      <c r="BW104" s="115"/>
      <c r="BX104" s="115"/>
      <c r="BY104" s="115"/>
      <c r="BZ104" s="115"/>
      <c r="CA104" s="116"/>
      <c r="CB104" s="116"/>
      <c r="CC104" s="116"/>
      <c r="CD104" s="116"/>
      <c r="CE104" s="27"/>
      <c r="CF104" s="134"/>
      <c r="CG104" s="27"/>
      <c r="CH104" s="27"/>
      <c r="CI104" s="27"/>
      <c r="CJ104" s="27"/>
      <c r="CK104" s="27"/>
      <c r="CL104" s="27"/>
      <c r="CM104" s="138"/>
      <c r="CN104" s="138"/>
      <c r="CO104" s="138"/>
      <c r="CP104" s="138"/>
      <c r="CQ104" s="139"/>
      <c r="CR104" s="139"/>
      <c r="CS104" s="139"/>
      <c r="CT104" s="139"/>
      <c r="CU104" s="27"/>
      <c r="CV104" s="134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36"/>
      <c r="DV104" s="12"/>
      <c r="DW104" s="103"/>
      <c r="DX104" s="12"/>
      <c r="DY104" s="12"/>
      <c r="DZ104" s="12"/>
      <c r="EA104" s="12"/>
      <c r="EB104" s="12"/>
      <c r="EC104" s="12"/>
      <c r="ED104" s="104"/>
      <c r="EE104" s="104"/>
      <c r="EF104" s="104"/>
      <c r="EG104" s="104"/>
      <c r="EH104" s="105"/>
      <c r="EI104" s="105"/>
      <c r="EJ104" s="105"/>
      <c r="EK104" s="105"/>
      <c r="EL104" s="12"/>
      <c r="EM104" s="284"/>
      <c r="EN104" s="12"/>
      <c r="EO104" s="12"/>
      <c r="EP104" s="12"/>
      <c r="EQ104" s="12"/>
      <c r="ER104" s="12"/>
      <c r="ES104" s="12"/>
      <c r="ET104" s="104"/>
      <c r="EU104" s="104"/>
      <c r="EV104" s="350"/>
      <c r="EW104" s="104"/>
      <c r="EX104" s="105"/>
      <c r="EY104" s="105"/>
      <c r="EZ104" s="105"/>
      <c r="FA104" s="105"/>
      <c r="FB104" s="36"/>
      <c r="FC104" s="31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  <c r="MN104" s="53"/>
      <c r="MO104" s="53"/>
      <c r="MP104" s="53"/>
      <c r="MQ104" s="53"/>
      <c r="MR104" s="53"/>
      <c r="MS104" s="53"/>
      <c r="MT104" s="53"/>
      <c r="MU104" s="53"/>
      <c r="MV104" s="53"/>
      <c r="MW104" s="53"/>
      <c r="MX104" s="53"/>
      <c r="MY104" s="53"/>
      <c r="MZ104" s="53"/>
      <c r="NA104" s="53"/>
      <c r="NB104" s="53"/>
      <c r="NC104" s="53"/>
      <c r="ND104" s="53"/>
      <c r="NE104" s="53"/>
      <c r="NF104" s="53"/>
      <c r="NG104" s="53"/>
      <c r="NH104" s="53"/>
      <c r="NI104" s="53"/>
      <c r="NJ104" s="53"/>
      <c r="NK104" s="53"/>
      <c r="NL104" s="53"/>
      <c r="NM104" s="53"/>
      <c r="NN104" s="53"/>
      <c r="NO104" s="53"/>
      <c r="NP104" s="53"/>
      <c r="NQ104" s="53"/>
      <c r="NR104" s="53"/>
      <c r="NS104" s="53"/>
      <c r="NT104" s="53"/>
      <c r="NU104" s="53"/>
      <c r="NV104" s="53"/>
    </row>
    <row r="105" spans="1:386" s="178" customFormat="1">
      <c r="A105" s="173" t="s">
        <v>9</v>
      </c>
      <c r="B105" s="421" t="s">
        <v>162</v>
      </c>
      <c r="C105" s="49">
        <v>12123.83</v>
      </c>
      <c r="D105" s="49">
        <v>12918.12</v>
      </c>
      <c r="E105" s="49" t="s">
        <v>146</v>
      </c>
      <c r="F105" s="49" t="s">
        <v>146</v>
      </c>
      <c r="G105" s="49" t="s">
        <v>146</v>
      </c>
      <c r="H105" s="49" t="s">
        <v>146</v>
      </c>
      <c r="I105" s="49" t="s">
        <v>146</v>
      </c>
      <c r="J105" s="49" t="s">
        <v>146</v>
      </c>
      <c r="K105" s="49" t="s">
        <v>146</v>
      </c>
      <c r="L105" s="49" t="s">
        <v>146</v>
      </c>
      <c r="M105" s="49" t="s">
        <v>146</v>
      </c>
      <c r="N105" s="49" t="s">
        <v>146</v>
      </c>
      <c r="O105" s="49">
        <f t="shared" ref="O105:P105" si="81">C105*1.18</f>
        <v>14306.1194</v>
      </c>
      <c r="P105" s="49">
        <f t="shared" si="81"/>
        <v>15243.381600000001</v>
      </c>
      <c r="Q105" s="49" t="s">
        <v>146</v>
      </c>
      <c r="R105" s="49" t="s">
        <v>146</v>
      </c>
      <c r="S105" s="49" t="s">
        <v>146</v>
      </c>
      <c r="T105" s="49" t="s">
        <v>146</v>
      </c>
      <c r="U105" s="49" t="s">
        <v>146</v>
      </c>
      <c r="V105" s="49" t="s">
        <v>146</v>
      </c>
      <c r="W105" s="49" t="s">
        <v>146</v>
      </c>
      <c r="X105" s="49" t="s">
        <v>146</v>
      </c>
      <c r="Y105" s="49" t="s">
        <v>146</v>
      </c>
      <c r="Z105" s="49" t="s">
        <v>146</v>
      </c>
      <c r="AA105" s="190"/>
      <c r="AB105" s="134" t="s">
        <v>687</v>
      </c>
      <c r="AC105" s="49">
        <v>1170</v>
      </c>
      <c r="AD105" s="49">
        <v>1310</v>
      </c>
      <c r="AE105" s="49">
        <f>AC105</f>
        <v>1170</v>
      </c>
      <c r="AF105" s="49">
        <f>AD105</f>
        <v>1310</v>
      </c>
      <c r="AG105" s="190"/>
      <c r="AH105" s="125" t="str">
        <f>AB105</f>
        <v>14.12.2017 № 768</v>
      </c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135"/>
      <c r="AV105" s="49">
        <v>589.76</v>
      </c>
      <c r="AW105" s="49">
        <v>750.12</v>
      </c>
      <c r="AX105" s="49" t="s">
        <v>146</v>
      </c>
      <c r="AY105" s="49" t="s">
        <v>146</v>
      </c>
      <c r="AZ105" s="49" t="s">
        <v>146</v>
      </c>
      <c r="BA105" s="49" t="s">
        <v>146</v>
      </c>
      <c r="BB105" s="49">
        <v>588.58000000000004</v>
      </c>
      <c r="BC105" s="49">
        <v>885.14</v>
      </c>
      <c r="BD105" s="49" t="s">
        <v>146</v>
      </c>
      <c r="BE105" s="49" t="s">
        <v>146</v>
      </c>
      <c r="BF105" s="49" t="s">
        <v>146</v>
      </c>
      <c r="BG105" s="49" t="s">
        <v>146</v>
      </c>
      <c r="BH105" s="49">
        <v>95</v>
      </c>
      <c r="BI105" s="352">
        <v>90</v>
      </c>
      <c r="BJ105" s="352" t="s">
        <v>146</v>
      </c>
      <c r="BK105" s="352" t="s">
        <v>146</v>
      </c>
      <c r="BL105" s="352" t="s">
        <v>146</v>
      </c>
      <c r="BM105" s="352" t="s">
        <v>146</v>
      </c>
      <c r="BN105" s="462"/>
      <c r="BO105" s="176" t="s">
        <v>687</v>
      </c>
      <c r="BP105" s="175"/>
      <c r="BQ105" s="49">
        <v>12123.83</v>
      </c>
      <c r="BR105" s="49">
        <v>589.76</v>
      </c>
      <c r="BS105" s="49">
        <f>BQ105*1.18</f>
        <v>14306.1194</v>
      </c>
      <c r="BT105" s="49">
        <v>588.58000000000004</v>
      </c>
      <c r="BU105" s="49">
        <v>1170</v>
      </c>
      <c r="BV105" s="49">
        <v>95</v>
      </c>
      <c r="BW105" s="138"/>
      <c r="BX105" s="138"/>
      <c r="BY105" s="138"/>
      <c r="BZ105" s="138"/>
      <c r="CA105" s="139"/>
      <c r="CB105" s="139"/>
      <c r="CC105" s="288">
        <v>5.8799999999999998E-2</v>
      </c>
      <c r="CD105" s="317">
        <v>163.80000000000001</v>
      </c>
      <c r="CE105" s="125"/>
      <c r="CF105" s="134" t="s">
        <v>687</v>
      </c>
      <c r="CG105" s="49">
        <v>12918.12</v>
      </c>
      <c r="CH105" s="49">
        <v>750.12</v>
      </c>
      <c r="CI105" s="49">
        <f>CG105*1.18</f>
        <v>15243.381600000001</v>
      </c>
      <c r="CJ105" s="49">
        <f>CH105*1.18</f>
        <v>885.14159999999993</v>
      </c>
      <c r="CK105" s="49">
        <v>1310</v>
      </c>
      <c r="CL105" s="49">
        <v>90</v>
      </c>
      <c r="CM105" s="138"/>
      <c r="CN105" s="138"/>
      <c r="CO105" s="138"/>
      <c r="CP105" s="138"/>
      <c r="CQ105" s="139"/>
      <c r="CR105" s="139"/>
      <c r="CS105" s="288">
        <v>5.8799999999999998E-2</v>
      </c>
      <c r="CT105" s="317">
        <v>167.03</v>
      </c>
      <c r="CU105" s="125"/>
      <c r="CV105" s="134" t="s">
        <v>687</v>
      </c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125"/>
      <c r="DV105" s="125"/>
      <c r="DW105" s="175"/>
      <c r="DX105" s="190"/>
      <c r="DY105" s="190"/>
      <c r="DZ105" s="190"/>
      <c r="EA105" s="190"/>
      <c r="EB105" s="190"/>
      <c r="EC105" s="190"/>
      <c r="ED105" s="204"/>
      <c r="EE105" s="204"/>
      <c r="EF105" s="204"/>
      <c r="EG105" s="204"/>
      <c r="EH105" s="205"/>
      <c r="EI105" s="205"/>
      <c r="EJ105" s="205"/>
      <c r="EK105" s="205"/>
      <c r="EL105" s="190"/>
      <c r="EM105" s="313"/>
      <c r="EN105" s="190"/>
      <c r="EO105" s="190"/>
      <c r="EP105" s="190"/>
      <c r="EQ105" s="190"/>
      <c r="ER105" s="190"/>
      <c r="ES105" s="190"/>
      <c r="ET105" s="204"/>
      <c r="EU105" s="204"/>
      <c r="EV105" s="353"/>
      <c r="EW105" s="204"/>
      <c r="EX105" s="205"/>
      <c r="EY105" s="205"/>
      <c r="EZ105" s="205"/>
      <c r="FA105" s="205"/>
      <c r="FB105" s="176"/>
      <c r="FC105" s="313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7"/>
      <c r="GI105" s="177"/>
      <c r="GJ105" s="177"/>
      <c r="GK105" s="177"/>
      <c r="GL105" s="177"/>
      <c r="GM105" s="177"/>
      <c r="GN105" s="177"/>
      <c r="GO105" s="177"/>
      <c r="GP105" s="177"/>
      <c r="GQ105" s="177"/>
      <c r="GR105" s="177"/>
      <c r="GS105" s="177"/>
      <c r="GT105" s="177"/>
      <c r="GU105" s="177"/>
      <c r="GV105" s="177"/>
      <c r="GW105" s="177"/>
      <c r="GX105" s="177"/>
      <c r="GY105" s="177"/>
      <c r="GZ105" s="177"/>
      <c r="HA105" s="177"/>
      <c r="HB105" s="177"/>
      <c r="HC105" s="177"/>
      <c r="HD105" s="177"/>
      <c r="HE105" s="177"/>
      <c r="HF105" s="177"/>
      <c r="HG105" s="177"/>
      <c r="HH105" s="177"/>
      <c r="HI105" s="177"/>
      <c r="HJ105" s="177"/>
      <c r="HK105" s="177"/>
      <c r="HL105" s="177"/>
      <c r="HM105" s="177"/>
      <c r="HN105" s="177"/>
      <c r="HO105" s="177"/>
      <c r="HP105" s="177"/>
      <c r="HQ105" s="177"/>
      <c r="HR105" s="177"/>
      <c r="HS105" s="177"/>
      <c r="HT105" s="177"/>
      <c r="HU105" s="177"/>
      <c r="HV105" s="177"/>
      <c r="HW105" s="177"/>
      <c r="HX105" s="177"/>
      <c r="HY105" s="177"/>
      <c r="HZ105" s="177"/>
      <c r="IA105" s="177"/>
      <c r="IB105" s="177"/>
      <c r="IC105" s="177"/>
      <c r="ID105" s="177"/>
      <c r="IE105" s="177"/>
      <c r="IF105" s="177"/>
      <c r="IG105" s="177"/>
      <c r="IH105" s="177"/>
      <c r="II105" s="177"/>
      <c r="IJ105" s="177"/>
      <c r="IK105" s="177"/>
      <c r="IL105" s="177"/>
      <c r="IM105" s="177"/>
      <c r="IN105" s="177"/>
      <c r="IO105" s="177"/>
      <c r="IP105" s="177"/>
      <c r="IQ105" s="177"/>
      <c r="IR105" s="177"/>
      <c r="IS105" s="177"/>
      <c r="IT105" s="177"/>
      <c r="IU105" s="177"/>
      <c r="IV105" s="177"/>
      <c r="IW105" s="177"/>
      <c r="IX105" s="177"/>
      <c r="IY105" s="177"/>
      <c r="IZ105" s="177"/>
      <c r="JA105" s="177"/>
      <c r="JB105" s="177"/>
      <c r="JC105" s="177"/>
      <c r="JD105" s="177"/>
      <c r="JE105" s="177"/>
      <c r="JF105" s="177"/>
      <c r="JG105" s="177"/>
      <c r="JH105" s="177"/>
      <c r="JI105" s="177"/>
      <c r="JJ105" s="177"/>
      <c r="JK105" s="177"/>
      <c r="JL105" s="177"/>
      <c r="JM105" s="177"/>
      <c r="JN105" s="177"/>
      <c r="JO105" s="177"/>
      <c r="JP105" s="177"/>
      <c r="JQ105" s="177"/>
      <c r="JR105" s="177"/>
      <c r="JS105" s="177"/>
      <c r="JT105" s="177"/>
      <c r="JU105" s="177"/>
      <c r="JV105" s="177"/>
      <c r="JW105" s="177"/>
      <c r="JX105" s="177"/>
      <c r="JY105" s="177"/>
      <c r="JZ105" s="177"/>
      <c r="KA105" s="177"/>
      <c r="KB105" s="177"/>
      <c r="KC105" s="177"/>
      <c r="KD105" s="177"/>
      <c r="KE105" s="177"/>
      <c r="KF105" s="177"/>
      <c r="KG105" s="177"/>
      <c r="KH105" s="177"/>
      <c r="KI105" s="177"/>
      <c r="KJ105" s="177"/>
      <c r="KK105" s="177"/>
      <c r="KL105" s="177"/>
      <c r="KM105" s="177"/>
      <c r="KN105" s="177"/>
      <c r="KO105" s="177"/>
      <c r="KP105" s="177"/>
      <c r="KQ105" s="177"/>
      <c r="KR105" s="177"/>
      <c r="KS105" s="177"/>
      <c r="KT105" s="177"/>
      <c r="KU105" s="177"/>
      <c r="KV105" s="177"/>
      <c r="KW105" s="177"/>
      <c r="KX105" s="177"/>
      <c r="KY105" s="177"/>
      <c r="KZ105" s="177"/>
      <c r="LA105" s="177"/>
      <c r="LB105" s="177"/>
      <c r="LC105" s="177"/>
      <c r="LD105" s="177"/>
      <c r="LE105" s="177"/>
      <c r="LF105" s="177"/>
      <c r="LG105" s="177"/>
      <c r="LH105" s="177"/>
      <c r="LI105" s="177"/>
      <c r="LJ105" s="177"/>
      <c r="LK105" s="177"/>
      <c r="LL105" s="177"/>
      <c r="LM105" s="177"/>
      <c r="LN105" s="177"/>
      <c r="LO105" s="177"/>
      <c r="LP105" s="177"/>
      <c r="LQ105" s="177"/>
      <c r="LR105" s="177"/>
      <c r="LS105" s="177"/>
      <c r="LT105" s="177"/>
      <c r="LU105" s="177"/>
      <c r="LV105" s="177"/>
      <c r="LW105" s="177"/>
      <c r="LX105" s="177"/>
      <c r="LY105" s="177"/>
      <c r="LZ105" s="177"/>
      <c r="MA105" s="177"/>
      <c r="MB105" s="177"/>
      <c r="MC105" s="177"/>
      <c r="MD105" s="177"/>
      <c r="ME105" s="177"/>
      <c r="MF105" s="177"/>
      <c r="MG105" s="177"/>
      <c r="MH105" s="177"/>
      <c r="MI105" s="177"/>
      <c r="MJ105" s="177"/>
      <c r="MK105" s="177"/>
      <c r="ML105" s="177"/>
      <c r="MM105" s="177"/>
      <c r="MN105" s="177"/>
      <c r="MO105" s="177"/>
      <c r="MP105" s="177"/>
      <c r="MQ105" s="177"/>
      <c r="MR105" s="177"/>
      <c r="MS105" s="177"/>
      <c r="MT105" s="177"/>
      <c r="MU105" s="177"/>
      <c r="MV105" s="177"/>
      <c r="MW105" s="177"/>
      <c r="MX105" s="177"/>
      <c r="MY105" s="177"/>
      <c r="MZ105" s="177"/>
      <c r="NA105" s="177"/>
      <c r="NB105" s="177"/>
      <c r="NC105" s="177"/>
      <c r="ND105" s="177"/>
      <c r="NE105" s="177"/>
      <c r="NF105" s="177"/>
      <c r="NG105" s="177"/>
      <c r="NH105" s="177"/>
      <c r="NI105" s="177"/>
      <c r="NJ105" s="177"/>
      <c r="NK105" s="177"/>
      <c r="NL105" s="177"/>
      <c r="NM105" s="177"/>
      <c r="NN105" s="177"/>
      <c r="NO105" s="177"/>
      <c r="NP105" s="177"/>
      <c r="NQ105" s="177"/>
      <c r="NR105" s="177"/>
      <c r="NS105" s="177"/>
      <c r="NT105" s="177"/>
      <c r="NU105" s="177"/>
      <c r="NV105" s="177"/>
    </row>
    <row r="106" spans="1:386" s="167" customFormat="1">
      <c r="A106" s="157"/>
      <c r="B106" s="445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60"/>
      <c r="AB106" s="129"/>
      <c r="AC106" s="159"/>
      <c r="AD106" s="159"/>
      <c r="AE106" s="159"/>
      <c r="AF106" s="159"/>
      <c r="AH106" s="145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61"/>
      <c r="AV106" s="159"/>
      <c r="AW106" s="159"/>
      <c r="AX106" s="159"/>
      <c r="AY106" s="159"/>
      <c r="AZ106" s="159"/>
      <c r="BA106" s="159"/>
      <c r="BB106" s="159">
        <f>AV105*1.18</f>
        <v>695.91679999999997</v>
      </c>
      <c r="BC106" s="159">
        <f>AW105*1.18</f>
        <v>885.14159999999993</v>
      </c>
      <c r="BD106" s="159"/>
      <c r="BE106" s="159"/>
      <c r="BF106" s="159"/>
      <c r="BG106" s="159"/>
      <c r="BH106" s="159"/>
      <c r="BI106" s="207"/>
      <c r="BJ106" s="207"/>
      <c r="BK106" s="207"/>
      <c r="BL106" s="207"/>
      <c r="BM106" s="207"/>
      <c r="BN106" s="463"/>
      <c r="BO106" s="187" t="s">
        <v>753</v>
      </c>
      <c r="BP106" s="162"/>
      <c r="BQ106" s="159"/>
      <c r="BR106" s="159"/>
      <c r="BS106" s="159">
        <v>14306.1194</v>
      </c>
      <c r="BT106" s="159">
        <f>BR105*1.18</f>
        <v>695.91679999999997</v>
      </c>
      <c r="BU106" s="159"/>
      <c r="BV106" s="159"/>
      <c r="BW106" s="163"/>
      <c r="BX106" s="163"/>
      <c r="BY106" s="163"/>
      <c r="BZ106" s="163"/>
      <c r="CA106" s="128"/>
      <c r="CB106" s="128"/>
      <c r="CC106" s="119"/>
      <c r="CD106" s="236"/>
      <c r="CE106" s="145"/>
      <c r="CF106" s="129" t="s">
        <v>753</v>
      </c>
      <c r="CG106" s="159"/>
      <c r="CH106" s="159"/>
      <c r="CI106" s="159"/>
      <c r="CJ106" s="159"/>
      <c r="CK106" s="159"/>
      <c r="CL106" s="159"/>
      <c r="CM106" s="163"/>
      <c r="CN106" s="163"/>
      <c r="CO106" s="163"/>
      <c r="CP106" s="163"/>
      <c r="CQ106" s="128"/>
      <c r="CR106" s="128"/>
      <c r="CS106" s="119"/>
      <c r="CT106" s="236"/>
      <c r="CU106" s="145"/>
      <c r="CV106" s="129"/>
      <c r="CW106" s="159"/>
      <c r="CX106" s="159"/>
      <c r="CY106" s="159"/>
      <c r="CZ106" s="159"/>
      <c r="DA106" s="159"/>
      <c r="DB106" s="159"/>
      <c r="DC106" s="159"/>
      <c r="DD106" s="159"/>
      <c r="DE106" s="159"/>
      <c r="DF106" s="159"/>
      <c r="DG106" s="159"/>
      <c r="DH106" s="159"/>
      <c r="DI106" s="159"/>
      <c r="DJ106" s="159"/>
      <c r="DK106" s="159"/>
      <c r="DL106" s="159"/>
      <c r="DM106" s="159"/>
      <c r="DN106" s="159"/>
      <c r="DO106" s="159"/>
      <c r="DP106" s="159"/>
      <c r="DQ106" s="159"/>
      <c r="DR106" s="159"/>
      <c r="DS106" s="159"/>
      <c r="DT106" s="159"/>
      <c r="DU106" s="145"/>
      <c r="DV106" s="145"/>
      <c r="DW106" s="162"/>
      <c r="DX106" s="160"/>
      <c r="DY106" s="160"/>
      <c r="DZ106" s="160"/>
      <c r="EA106" s="160"/>
      <c r="EB106" s="160"/>
      <c r="EC106" s="160"/>
      <c r="ED106" s="208"/>
      <c r="EE106" s="208"/>
      <c r="EF106" s="208"/>
      <c r="EG106" s="208"/>
      <c r="EH106" s="121"/>
      <c r="EI106" s="121"/>
      <c r="EJ106" s="121"/>
      <c r="EK106" s="121"/>
      <c r="EL106" s="160"/>
      <c r="EM106" s="213"/>
      <c r="EN106" s="160"/>
      <c r="EO106" s="160"/>
      <c r="EP106" s="160"/>
      <c r="EQ106" s="160"/>
      <c r="ER106" s="160"/>
      <c r="ES106" s="160"/>
      <c r="ET106" s="208"/>
      <c r="EU106" s="208"/>
      <c r="EV106" s="446"/>
      <c r="EW106" s="208"/>
      <c r="EX106" s="121"/>
      <c r="EY106" s="121"/>
      <c r="EZ106" s="121"/>
      <c r="FA106" s="121"/>
      <c r="FB106" s="169"/>
      <c r="FC106" s="213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6"/>
      <c r="HY106" s="166"/>
      <c r="HZ106" s="166"/>
      <c r="IA106" s="166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  <c r="IL106" s="166"/>
      <c r="IM106" s="166"/>
      <c r="IN106" s="166"/>
      <c r="IO106" s="166"/>
      <c r="IP106" s="166"/>
      <c r="IQ106" s="166"/>
      <c r="IR106" s="166"/>
      <c r="IS106" s="166"/>
      <c r="IT106" s="166"/>
      <c r="IU106" s="166"/>
      <c r="IV106" s="166"/>
      <c r="IW106" s="166"/>
      <c r="IX106" s="166"/>
      <c r="IY106" s="166"/>
      <c r="IZ106" s="166"/>
      <c r="JA106" s="166"/>
      <c r="JB106" s="166"/>
      <c r="JC106" s="166"/>
      <c r="JD106" s="166"/>
      <c r="JE106" s="166"/>
      <c r="JF106" s="166"/>
      <c r="JG106" s="166"/>
      <c r="JH106" s="166"/>
      <c r="JI106" s="166"/>
      <c r="JJ106" s="166"/>
      <c r="JK106" s="166"/>
      <c r="JL106" s="166"/>
      <c r="JM106" s="166"/>
      <c r="JN106" s="166"/>
      <c r="JO106" s="166"/>
      <c r="JP106" s="166"/>
      <c r="JQ106" s="166"/>
      <c r="JR106" s="166"/>
      <c r="JS106" s="166"/>
      <c r="JT106" s="166"/>
      <c r="JU106" s="166"/>
      <c r="JV106" s="166"/>
      <c r="JW106" s="166"/>
      <c r="JX106" s="166"/>
      <c r="JY106" s="166"/>
      <c r="JZ106" s="166"/>
      <c r="KA106" s="166"/>
      <c r="KB106" s="166"/>
      <c r="KC106" s="166"/>
      <c r="KD106" s="166"/>
      <c r="KE106" s="166"/>
      <c r="KF106" s="166"/>
      <c r="KG106" s="166"/>
      <c r="KH106" s="166"/>
      <c r="KI106" s="166"/>
      <c r="KJ106" s="166"/>
      <c r="KK106" s="166"/>
      <c r="KL106" s="166"/>
      <c r="KM106" s="166"/>
      <c r="KN106" s="166"/>
      <c r="KO106" s="166"/>
      <c r="KP106" s="166"/>
      <c r="KQ106" s="166"/>
      <c r="KR106" s="166"/>
      <c r="KS106" s="166"/>
      <c r="KT106" s="166"/>
      <c r="KU106" s="166"/>
      <c r="KV106" s="166"/>
      <c r="KW106" s="166"/>
      <c r="KX106" s="166"/>
      <c r="KY106" s="166"/>
      <c r="KZ106" s="166"/>
      <c r="LA106" s="166"/>
      <c r="LB106" s="166"/>
      <c r="LC106" s="166"/>
      <c r="LD106" s="166"/>
      <c r="LE106" s="166"/>
      <c r="LF106" s="166"/>
      <c r="LG106" s="166"/>
      <c r="LH106" s="166"/>
      <c r="LI106" s="166"/>
      <c r="LJ106" s="166"/>
      <c r="LK106" s="166"/>
      <c r="LL106" s="166"/>
      <c r="LM106" s="166"/>
      <c r="LN106" s="166"/>
      <c r="LO106" s="166"/>
      <c r="LP106" s="166"/>
      <c r="LQ106" s="166"/>
      <c r="LR106" s="166"/>
      <c r="LS106" s="166"/>
      <c r="LT106" s="166"/>
      <c r="LU106" s="166"/>
      <c r="LV106" s="166"/>
      <c r="LW106" s="166"/>
      <c r="LX106" s="166"/>
      <c r="LY106" s="166"/>
      <c r="LZ106" s="166"/>
      <c r="MA106" s="166"/>
      <c r="MB106" s="166"/>
      <c r="MC106" s="166"/>
      <c r="MD106" s="166"/>
      <c r="ME106" s="166"/>
      <c r="MF106" s="166"/>
      <c r="MG106" s="166"/>
      <c r="MH106" s="166"/>
      <c r="MI106" s="166"/>
      <c r="MJ106" s="166"/>
      <c r="MK106" s="166"/>
      <c r="ML106" s="166"/>
      <c r="MM106" s="166"/>
      <c r="MN106" s="166"/>
      <c r="MO106" s="166"/>
      <c r="MP106" s="166"/>
      <c r="MQ106" s="166"/>
      <c r="MR106" s="166"/>
      <c r="MS106" s="166"/>
      <c r="MT106" s="166"/>
      <c r="MU106" s="166"/>
      <c r="MV106" s="166"/>
      <c r="MW106" s="166"/>
      <c r="MX106" s="166"/>
      <c r="MY106" s="166"/>
      <c r="MZ106" s="166"/>
      <c r="NA106" s="166"/>
      <c r="NB106" s="166"/>
      <c r="NC106" s="166"/>
      <c r="ND106" s="166"/>
      <c r="NE106" s="166"/>
      <c r="NF106" s="166"/>
      <c r="NG106" s="166"/>
      <c r="NH106" s="166"/>
      <c r="NI106" s="166"/>
      <c r="NJ106" s="166"/>
      <c r="NK106" s="166"/>
      <c r="NL106" s="166"/>
      <c r="NM106" s="166"/>
      <c r="NN106" s="166"/>
      <c r="NO106" s="166"/>
      <c r="NP106" s="166"/>
      <c r="NQ106" s="166"/>
      <c r="NR106" s="166"/>
      <c r="NS106" s="166"/>
      <c r="NT106" s="166"/>
      <c r="NU106" s="166"/>
      <c r="NV106" s="166"/>
    </row>
    <row r="107" spans="1:386" s="2" customFormat="1" ht="18.75">
      <c r="A107" s="122" t="s">
        <v>64</v>
      </c>
      <c r="B107" s="3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134"/>
      <c r="AB107" s="134"/>
      <c r="AC107" s="49"/>
      <c r="AD107" s="49"/>
      <c r="AE107" s="49"/>
      <c r="AF107" s="49"/>
      <c r="AG107" s="125"/>
      <c r="AH107" s="125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111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112"/>
      <c r="BJ107" s="112"/>
      <c r="BK107" s="112"/>
      <c r="BL107" s="112"/>
      <c r="BM107" s="112"/>
      <c r="BN107" s="36"/>
      <c r="BO107" s="36"/>
      <c r="BP107" s="103"/>
      <c r="BQ107" s="27"/>
      <c r="BR107" s="27"/>
      <c r="BS107" s="27"/>
      <c r="BT107" s="27"/>
      <c r="BU107" s="27"/>
      <c r="BV107" s="27"/>
      <c r="BW107" s="115"/>
      <c r="BX107" s="115"/>
      <c r="BY107" s="115"/>
      <c r="BZ107" s="115"/>
      <c r="CA107" s="116"/>
      <c r="CB107" s="116"/>
      <c r="CC107" s="116"/>
      <c r="CD107" s="116"/>
      <c r="CE107" s="27"/>
      <c r="CF107" s="134"/>
      <c r="CG107" s="27"/>
      <c r="CH107" s="27"/>
      <c r="CI107" s="27"/>
      <c r="CJ107" s="27"/>
      <c r="CK107" s="27"/>
      <c r="CL107" s="27"/>
      <c r="CM107" s="138"/>
      <c r="CN107" s="138"/>
      <c r="CO107" s="138"/>
      <c r="CP107" s="138"/>
      <c r="CQ107" s="139"/>
      <c r="CR107" s="139"/>
      <c r="CS107" s="139"/>
      <c r="CT107" s="139"/>
      <c r="CU107" s="27"/>
      <c r="CV107" s="134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36"/>
      <c r="DV107" s="12"/>
      <c r="DW107" s="103"/>
      <c r="DX107" s="12"/>
      <c r="DY107" s="12"/>
      <c r="DZ107" s="12"/>
      <c r="EA107" s="12"/>
      <c r="EB107" s="12"/>
      <c r="EC107" s="12"/>
      <c r="ED107" s="104"/>
      <c r="EE107" s="104"/>
      <c r="EF107" s="104"/>
      <c r="EG107" s="104"/>
      <c r="EH107" s="105"/>
      <c r="EI107" s="105"/>
      <c r="EJ107" s="105"/>
      <c r="EK107" s="105"/>
      <c r="EL107" s="12"/>
      <c r="EM107" s="284"/>
      <c r="EN107" s="12"/>
      <c r="EO107" s="12"/>
      <c r="EP107" s="12"/>
      <c r="EQ107" s="12"/>
      <c r="ER107" s="12"/>
      <c r="ES107" s="12"/>
      <c r="ET107" s="104"/>
      <c r="EU107" s="104"/>
      <c r="EV107" s="350"/>
      <c r="EW107" s="104"/>
      <c r="EX107" s="105"/>
      <c r="EY107" s="105"/>
      <c r="EZ107" s="105"/>
      <c r="FA107" s="105"/>
      <c r="FB107" s="36"/>
      <c r="FC107" s="31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  <c r="MS107" s="53"/>
      <c r="MT107" s="53"/>
      <c r="MU107" s="53"/>
      <c r="MV107" s="53"/>
      <c r="MW107" s="53"/>
      <c r="MX107" s="53"/>
      <c r="MY107" s="53"/>
      <c r="MZ107" s="53"/>
      <c r="NA107" s="53"/>
      <c r="NB107" s="53"/>
      <c r="NC107" s="53"/>
      <c r="ND107" s="53"/>
      <c r="NE107" s="53"/>
      <c r="NF107" s="53"/>
      <c r="NG107" s="53"/>
      <c r="NH107" s="53"/>
      <c r="NI107" s="53"/>
      <c r="NJ107" s="53"/>
      <c r="NK107" s="53"/>
      <c r="NL107" s="53"/>
      <c r="NM107" s="53"/>
      <c r="NN107" s="53"/>
      <c r="NO107" s="53"/>
      <c r="NP107" s="53"/>
      <c r="NQ107" s="53"/>
      <c r="NR107" s="53"/>
      <c r="NS107" s="53"/>
      <c r="NT107" s="53"/>
      <c r="NU107" s="53"/>
      <c r="NV107" s="53"/>
    </row>
    <row r="108" spans="1:386" s="178" customFormat="1">
      <c r="A108" s="173" t="s">
        <v>9</v>
      </c>
      <c r="B108" s="421" t="s">
        <v>162</v>
      </c>
      <c r="C108" s="49">
        <v>20012.419999999998</v>
      </c>
      <c r="D108" s="49">
        <v>20274.400000000001</v>
      </c>
      <c r="E108" s="49" t="s">
        <v>146</v>
      </c>
      <c r="F108" s="49" t="s">
        <v>146</v>
      </c>
      <c r="G108" s="49" t="s">
        <v>146</v>
      </c>
      <c r="H108" s="49" t="s">
        <v>146</v>
      </c>
      <c r="I108" s="49" t="s">
        <v>146</v>
      </c>
      <c r="J108" s="49" t="s">
        <v>146</v>
      </c>
      <c r="K108" s="49" t="s">
        <v>146</v>
      </c>
      <c r="L108" s="49" t="s">
        <v>146</v>
      </c>
      <c r="M108" s="49" t="s">
        <v>146</v>
      </c>
      <c r="N108" s="49" t="s">
        <v>146</v>
      </c>
      <c r="O108" s="49">
        <f t="shared" ref="O108:P108" si="82">C108*1.18</f>
        <v>23614.655599999998</v>
      </c>
      <c r="P108" s="49">
        <f t="shared" si="82"/>
        <v>23923.792000000001</v>
      </c>
      <c r="Q108" s="49" t="s">
        <v>146</v>
      </c>
      <c r="R108" s="49" t="s">
        <v>146</v>
      </c>
      <c r="S108" s="49" t="s">
        <v>146</v>
      </c>
      <c r="T108" s="49" t="s">
        <v>146</v>
      </c>
      <c r="U108" s="49" t="s">
        <v>146</v>
      </c>
      <c r="V108" s="49" t="s">
        <v>146</v>
      </c>
      <c r="W108" s="49" t="s">
        <v>146</v>
      </c>
      <c r="X108" s="49" t="s">
        <v>146</v>
      </c>
      <c r="Y108" s="49" t="s">
        <v>146</v>
      </c>
      <c r="Z108" s="49" t="s">
        <v>146</v>
      </c>
      <c r="AA108" s="190"/>
      <c r="AB108" s="134" t="s">
        <v>685</v>
      </c>
      <c r="AC108" s="49">
        <v>1470</v>
      </c>
      <c r="AD108" s="49">
        <v>1540</v>
      </c>
      <c r="AE108" s="49">
        <f>AC108</f>
        <v>1470</v>
      </c>
      <c r="AF108" s="49">
        <f>AD108</f>
        <v>1540</v>
      </c>
      <c r="AG108" s="125"/>
      <c r="AH108" s="344" t="s">
        <v>685</v>
      </c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135"/>
      <c r="AV108" s="49">
        <f>AV101</f>
        <v>154.22999999999999</v>
      </c>
      <c r="AW108" s="49">
        <f t="shared" ref="AW108:BO108" si="83">AW101</f>
        <v>188.28</v>
      </c>
      <c r="AX108" s="49" t="str">
        <f t="shared" si="83"/>
        <v>-</v>
      </c>
      <c r="AY108" s="49" t="str">
        <f t="shared" si="83"/>
        <v>-</v>
      </c>
      <c r="AZ108" s="49" t="str">
        <f t="shared" si="83"/>
        <v>-</v>
      </c>
      <c r="BA108" s="49" t="str">
        <f t="shared" si="83"/>
        <v>-</v>
      </c>
      <c r="BB108" s="49">
        <f t="shared" si="83"/>
        <v>181.99139999999997</v>
      </c>
      <c r="BC108" s="49">
        <f t="shared" si="83"/>
        <v>222.1704</v>
      </c>
      <c r="BD108" s="49" t="str">
        <f t="shared" si="83"/>
        <v>-</v>
      </c>
      <c r="BE108" s="49" t="str">
        <f t="shared" si="83"/>
        <v>-</v>
      </c>
      <c r="BF108" s="49" t="str">
        <f t="shared" si="83"/>
        <v>-</v>
      </c>
      <c r="BG108" s="49" t="str">
        <f t="shared" si="83"/>
        <v>-</v>
      </c>
      <c r="BH108" s="49">
        <f t="shared" si="83"/>
        <v>61</v>
      </c>
      <c r="BI108" s="49">
        <f t="shared" si="83"/>
        <v>64</v>
      </c>
      <c r="BJ108" s="49" t="str">
        <f t="shared" si="83"/>
        <v>-</v>
      </c>
      <c r="BK108" s="49" t="str">
        <f t="shared" si="83"/>
        <v>-</v>
      </c>
      <c r="BL108" s="49" t="str">
        <f t="shared" si="83"/>
        <v>-</v>
      </c>
      <c r="BM108" s="49" t="str">
        <f t="shared" si="83"/>
        <v>-</v>
      </c>
      <c r="BN108" s="49"/>
      <c r="BO108" s="125" t="str">
        <f t="shared" si="83"/>
        <v>14.12.2017 № 769</v>
      </c>
      <c r="BP108" s="175"/>
      <c r="BQ108" s="49">
        <v>20012.419999999998</v>
      </c>
      <c r="BR108" s="49">
        <v>154.22999999999999</v>
      </c>
      <c r="BS108" s="49">
        <f>BQ108*1.18</f>
        <v>23614.655599999998</v>
      </c>
      <c r="BT108" s="49">
        <f>BR108*1.18</f>
        <v>181.99139999999997</v>
      </c>
      <c r="BU108" s="49">
        <v>1470</v>
      </c>
      <c r="BV108" s="49">
        <v>61</v>
      </c>
      <c r="BW108" s="138"/>
      <c r="BX108" s="138"/>
      <c r="BY108" s="138"/>
      <c r="BZ108" s="138"/>
      <c r="CA108" s="139"/>
      <c r="CB108" s="139"/>
      <c r="CC108" s="288">
        <v>5.8799999999999998E-2</v>
      </c>
      <c r="CD108" s="181">
        <v>147.44</v>
      </c>
      <c r="CE108" s="134"/>
      <c r="CF108" s="134" t="s">
        <v>685</v>
      </c>
      <c r="CG108" s="49">
        <v>20274.400000000001</v>
      </c>
      <c r="CH108" s="49">
        <v>188.28</v>
      </c>
      <c r="CI108" s="49">
        <f>CG108*1.18</f>
        <v>23923.792000000001</v>
      </c>
      <c r="CJ108" s="49">
        <f>CH108*1.18</f>
        <v>222.1704</v>
      </c>
      <c r="CK108" s="49">
        <v>1470</v>
      </c>
      <c r="CL108" s="49">
        <v>61</v>
      </c>
      <c r="CM108" s="138"/>
      <c r="CN108" s="138"/>
      <c r="CO108" s="138"/>
      <c r="CP108" s="138"/>
      <c r="CQ108" s="139"/>
      <c r="CR108" s="139"/>
      <c r="CS108" s="288">
        <v>5.8799999999999998E-2</v>
      </c>
      <c r="CT108" s="181">
        <v>154.55000000000001</v>
      </c>
      <c r="CU108" s="125"/>
      <c r="CV108" s="134" t="s">
        <v>685</v>
      </c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125"/>
      <c r="DV108" s="125"/>
      <c r="DW108" s="175"/>
      <c r="DX108" s="190"/>
      <c r="DY108" s="190"/>
      <c r="DZ108" s="190"/>
      <c r="EA108" s="190"/>
      <c r="EB108" s="190"/>
      <c r="EC108" s="190"/>
      <c r="ED108" s="204"/>
      <c r="EE108" s="204"/>
      <c r="EF108" s="204"/>
      <c r="EG108" s="204"/>
      <c r="EH108" s="205"/>
      <c r="EI108" s="205"/>
      <c r="EJ108" s="205"/>
      <c r="EK108" s="205"/>
      <c r="EL108" s="190"/>
      <c r="EM108" s="313"/>
      <c r="EN108" s="190"/>
      <c r="EO108" s="190"/>
      <c r="EP108" s="190"/>
      <c r="EQ108" s="190"/>
      <c r="ER108" s="190"/>
      <c r="ES108" s="190"/>
      <c r="ET108" s="204"/>
      <c r="EU108" s="204"/>
      <c r="EV108" s="353"/>
      <c r="EW108" s="204"/>
      <c r="EX108" s="205"/>
      <c r="EY108" s="205"/>
      <c r="EZ108" s="205"/>
      <c r="FA108" s="205"/>
      <c r="FB108" s="176"/>
      <c r="FC108" s="313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177"/>
      <c r="JU108" s="177"/>
      <c r="JV108" s="177"/>
      <c r="JW108" s="177"/>
      <c r="JX108" s="177"/>
      <c r="JY108" s="177"/>
      <c r="JZ108" s="177"/>
      <c r="KA108" s="177"/>
      <c r="KB108" s="177"/>
      <c r="KC108" s="177"/>
      <c r="KD108" s="177"/>
      <c r="KE108" s="177"/>
      <c r="KF108" s="177"/>
      <c r="KG108" s="177"/>
      <c r="KH108" s="177"/>
      <c r="KI108" s="177"/>
      <c r="KJ108" s="177"/>
      <c r="KK108" s="177"/>
      <c r="KL108" s="177"/>
      <c r="KM108" s="177"/>
      <c r="KN108" s="177"/>
      <c r="KO108" s="177"/>
      <c r="KP108" s="177"/>
      <c r="KQ108" s="177"/>
      <c r="KR108" s="177"/>
      <c r="KS108" s="177"/>
      <c r="KT108" s="177"/>
      <c r="KU108" s="177"/>
      <c r="KV108" s="177"/>
      <c r="KW108" s="177"/>
      <c r="KX108" s="177"/>
      <c r="KY108" s="177"/>
      <c r="KZ108" s="177"/>
      <c r="LA108" s="177"/>
      <c r="LB108" s="177"/>
      <c r="LC108" s="177"/>
      <c r="LD108" s="177"/>
      <c r="LE108" s="177"/>
      <c r="LF108" s="177"/>
      <c r="LG108" s="177"/>
      <c r="LH108" s="177"/>
      <c r="LI108" s="177"/>
      <c r="LJ108" s="177"/>
      <c r="LK108" s="177"/>
      <c r="LL108" s="177"/>
      <c r="LM108" s="177"/>
      <c r="LN108" s="177"/>
      <c r="LO108" s="177"/>
      <c r="LP108" s="177"/>
      <c r="LQ108" s="177"/>
      <c r="LR108" s="177"/>
      <c r="LS108" s="177"/>
      <c r="LT108" s="177"/>
      <c r="LU108" s="177"/>
      <c r="LV108" s="177"/>
      <c r="LW108" s="177"/>
      <c r="LX108" s="177"/>
      <c r="LY108" s="177"/>
      <c r="LZ108" s="177"/>
      <c r="MA108" s="177"/>
      <c r="MB108" s="177"/>
      <c r="MC108" s="177"/>
      <c r="MD108" s="177"/>
      <c r="ME108" s="177"/>
      <c r="MF108" s="177"/>
      <c r="MG108" s="177"/>
      <c r="MH108" s="177"/>
      <c r="MI108" s="177"/>
      <c r="MJ108" s="177"/>
      <c r="MK108" s="177"/>
      <c r="ML108" s="177"/>
      <c r="MM108" s="177"/>
      <c r="MN108" s="177"/>
      <c r="MO108" s="177"/>
      <c r="MP108" s="177"/>
      <c r="MQ108" s="177"/>
      <c r="MR108" s="177"/>
      <c r="MS108" s="177"/>
      <c r="MT108" s="177"/>
      <c r="MU108" s="177"/>
      <c r="MV108" s="177"/>
      <c r="MW108" s="177"/>
      <c r="MX108" s="177"/>
      <c r="MY108" s="177"/>
      <c r="MZ108" s="177"/>
      <c r="NA108" s="177"/>
      <c r="NB108" s="177"/>
      <c r="NC108" s="177"/>
      <c r="ND108" s="177"/>
      <c r="NE108" s="177"/>
      <c r="NF108" s="177"/>
      <c r="NG108" s="177"/>
      <c r="NH108" s="177"/>
      <c r="NI108" s="177"/>
      <c r="NJ108" s="177"/>
      <c r="NK108" s="177"/>
      <c r="NL108" s="177"/>
      <c r="NM108" s="177"/>
      <c r="NN108" s="177"/>
      <c r="NO108" s="177"/>
      <c r="NP108" s="177"/>
      <c r="NQ108" s="177"/>
      <c r="NR108" s="177"/>
      <c r="NS108" s="177"/>
      <c r="NT108" s="177"/>
      <c r="NU108" s="177"/>
      <c r="NV108" s="177"/>
    </row>
    <row r="109" spans="1:386" s="2" customFormat="1" ht="18.75">
      <c r="A109" s="122" t="s">
        <v>90</v>
      </c>
      <c r="B109" s="3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134"/>
      <c r="AB109" s="134"/>
      <c r="AC109" s="49"/>
      <c r="AD109" s="49"/>
      <c r="AE109" s="49"/>
      <c r="AF109" s="49"/>
      <c r="AG109" s="125"/>
      <c r="AH109" s="125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111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112"/>
      <c r="BJ109" s="112"/>
      <c r="BK109" s="112"/>
      <c r="BL109" s="112"/>
      <c r="BM109" s="112"/>
      <c r="BN109" s="36"/>
      <c r="BO109" s="36"/>
      <c r="BP109" s="103"/>
      <c r="BQ109" s="27"/>
      <c r="BR109" s="27"/>
      <c r="BS109" s="27"/>
      <c r="BT109" s="27"/>
      <c r="BU109" s="27"/>
      <c r="BV109" s="27"/>
      <c r="BW109" s="115"/>
      <c r="BX109" s="115"/>
      <c r="BY109" s="115"/>
      <c r="BZ109" s="115"/>
      <c r="CA109" s="116"/>
      <c r="CB109" s="116"/>
      <c r="CC109" s="116"/>
      <c r="CD109" s="116"/>
      <c r="CE109" s="27"/>
      <c r="CF109" s="125"/>
      <c r="CG109" s="27"/>
      <c r="CH109" s="27"/>
      <c r="CI109" s="27"/>
      <c r="CJ109" s="27"/>
      <c r="CK109" s="27"/>
      <c r="CL109" s="27"/>
      <c r="CM109" s="138"/>
      <c r="CN109" s="138"/>
      <c r="CO109" s="138"/>
      <c r="CP109" s="138"/>
      <c r="CQ109" s="139"/>
      <c r="CR109" s="139"/>
      <c r="CS109" s="139"/>
      <c r="CT109" s="139"/>
      <c r="CU109" s="27"/>
      <c r="CV109" s="134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36"/>
      <c r="DV109" s="12"/>
      <c r="DW109" s="103"/>
      <c r="DX109" s="12"/>
      <c r="DY109" s="12"/>
      <c r="DZ109" s="12"/>
      <c r="EA109" s="12"/>
      <c r="EB109" s="12"/>
      <c r="EC109" s="12"/>
      <c r="ED109" s="104"/>
      <c r="EE109" s="104"/>
      <c r="EF109" s="104"/>
      <c r="EG109" s="104"/>
      <c r="EH109" s="105"/>
      <c r="EI109" s="105"/>
      <c r="EJ109" s="105"/>
      <c r="EK109" s="105"/>
      <c r="EL109" s="12"/>
      <c r="EM109" s="284"/>
      <c r="EN109" s="12"/>
      <c r="EO109" s="12"/>
      <c r="EP109" s="12"/>
      <c r="EQ109" s="12"/>
      <c r="ER109" s="12"/>
      <c r="ES109" s="12"/>
      <c r="ET109" s="104"/>
      <c r="EU109" s="104"/>
      <c r="EV109" s="350"/>
      <c r="EW109" s="104"/>
      <c r="EX109" s="105"/>
      <c r="EY109" s="105"/>
      <c r="EZ109" s="105"/>
      <c r="FA109" s="105"/>
      <c r="FB109" s="36"/>
      <c r="FC109" s="31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  <c r="KJ109" s="53"/>
      <c r="KK109" s="53"/>
      <c r="KL109" s="53"/>
      <c r="KM109" s="53"/>
      <c r="KN109" s="53"/>
      <c r="KO109" s="53"/>
      <c r="KP109" s="53"/>
      <c r="KQ109" s="53"/>
      <c r="KR109" s="53"/>
      <c r="KS109" s="53"/>
      <c r="KT109" s="53"/>
      <c r="KU109" s="53"/>
      <c r="KV109" s="53"/>
      <c r="KW109" s="53"/>
      <c r="KX109" s="53"/>
      <c r="KY109" s="53"/>
      <c r="KZ109" s="53"/>
      <c r="LA109" s="53"/>
      <c r="LB109" s="53"/>
      <c r="LC109" s="53"/>
      <c r="LD109" s="53"/>
      <c r="LE109" s="53"/>
      <c r="LF109" s="53"/>
      <c r="LG109" s="53"/>
      <c r="LH109" s="53"/>
      <c r="LI109" s="53"/>
      <c r="LJ109" s="53"/>
      <c r="LK109" s="53"/>
      <c r="LL109" s="53"/>
      <c r="LM109" s="53"/>
      <c r="LN109" s="53"/>
      <c r="LO109" s="53"/>
      <c r="LP109" s="53"/>
      <c r="LQ109" s="53"/>
      <c r="LR109" s="53"/>
      <c r="LS109" s="53"/>
      <c r="LT109" s="53"/>
      <c r="LU109" s="53"/>
      <c r="LV109" s="53"/>
      <c r="LW109" s="53"/>
      <c r="LX109" s="53"/>
      <c r="LY109" s="53"/>
      <c r="LZ109" s="53"/>
      <c r="MA109" s="53"/>
      <c r="MB109" s="53"/>
      <c r="MC109" s="53"/>
      <c r="MD109" s="53"/>
      <c r="ME109" s="53"/>
      <c r="MF109" s="53"/>
      <c r="MG109" s="53"/>
      <c r="MH109" s="53"/>
      <c r="MI109" s="53"/>
      <c r="MJ109" s="53"/>
      <c r="MK109" s="53"/>
      <c r="ML109" s="53"/>
      <c r="MM109" s="53"/>
      <c r="MN109" s="53"/>
      <c r="MO109" s="53"/>
      <c r="MP109" s="53"/>
      <c r="MQ109" s="53"/>
      <c r="MR109" s="53"/>
      <c r="MS109" s="53"/>
      <c r="MT109" s="53"/>
      <c r="MU109" s="53"/>
      <c r="MV109" s="53"/>
      <c r="MW109" s="53"/>
      <c r="MX109" s="53"/>
      <c r="MY109" s="53"/>
      <c r="MZ109" s="53"/>
      <c r="NA109" s="53"/>
      <c r="NB109" s="53"/>
      <c r="NC109" s="53"/>
      <c r="ND109" s="53"/>
      <c r="NE109" s="53"/>
      <c r="NF109" s="53"/>
      <c r="NG109" s="53"/>
      <c r="NH109" s="53"/>
      <c r="NI109" s="53"/>
      <c r="NJ109" s="53"/>
      <c r="NK109" s="53"/>
      <c r="NL109" s="53"/>
      <c r="NM109" s="53"/>
      <c r="NN109" s="53"/>
      <c r="NO109" s="53"/>
      <c r="NP109" s="53"/>
      <c r="NQ109" s="53"/>
      <c r="NR109" s="53"/>
      <c r="NS109" s="53"/>
      <c r="NT109" s="53"/>
      <c r="NU109" s="53"/>
      <c r="NV109" s="53"/>
    </row>
    <row r="110" spans="1:386" s="2" customFormat="1">
      <c r="A110" s="464" t="s">
        <v>9</v>
      </c>
      <c r="B110" s="465" t="s">
        <v>162</v>
      </c>
      <c r="C110" s="361">
        <v>13814.11</v>
      </c>
      <c r="D110" s="361">
        <v>14453.64</v>
      </c>
      <c r="E110" s="361" t="s">
        <v>146</v>
      </c>
      <c r="F110" s="361" t="s">
        <v>146</v>
      </c>
      <c r="G110" s="361" t="s">
        <v>146</v>
      </c>
      <c r="H110" s="361" t="s">
        <v>146</v>
      </c>
      <c r="I110" s="361" t="s">
        <v>146</v>
      </c>
      <c r="J110" s="361" t="s">
        <v>146</v>
      </c>
      <c r="K110" s="361" t="s">
        <v>146</v>
      </c>
      <c r="L110" s="361" t="s">
        <v>146</v>
      </c>
      <c r="M110" s="361" t="s">
        <v>146</v>
      </c>
      <c r="N110" s="361" t="s">
        <v>146</v>
      </c>
      <c r="O110" s="361">
        <f>C110*1.18</f>
        <v>16300.649799999999</v>
      </c>
      <c r="P110" s="361">
        <f>D110*1.18</f>
        <v>17055.295199999997</v>
      </c>
      <c r="Q110" s="361" t="s">
        <v>146</v>
      </c>
      <c r="R110" s="361" t="s">
        <v>146</v>
      </c>
      <c r="S110" s="361" t="s">
        <v>146</v>
      </c>
      <c r="T110" s="361" t="s">
        <v>146</v>
      </c>
      <c r="U110" s="361" t="s">
        <v>146</v>
      </c>
      <c r="V110" s="361" t="s">
        <v>146</v>
      </c>
      <c r="W110" s="361" t="s">
        <v>146</v>
      </c>
      <c r="X110" s="361" t="s">
        <v>146</v>
      </c>
      <c r="Y110" s="361" t="s">
        <v>146</v>
      </c>
      <c r="Z110" s="361" t="s">
        <v>146</v>
      </c>
      <c r="AA110" s="178"/>
      <c r="AB110" s="364" t="s">
        <v>688</v>
      </c>
      <c r="AC110" s="361">
        <v>1260</v>
      </c>
      <c r="AD110" s="361">
        <v>1330</v>
      </c>
      <c r="AE110" s="49" t="s">
        <v>146</v>
      </c>
      <c r="AF110" s="49" t="s">
        <v>146</v>
      </c>
      <c r="AG110" s="365"/>
      <c r="AH110" s="365" t="str">
        <f>AB110</f>
        <v>14.12.2017 № 760</v>
      </c>
      <c r="AI110" s="466"/>
      <c r="AJ110" s="466"/>
      <c r="AK110" s="466"/>
      <c r="AL110" s="466"/>
      <c r="AM110" s="466"/>
      <c r="AN110" s="466"/>
      <c r="AO110" s="466"/>
      <c r="AP110" s="466"/>
      <c r="AQ110" s="466"/>
      <c r="AR110" s="466"/>
      <c r="AS110" s="466"/>
      <c r="AT110" s="466"/>
      <c r="AU110" s="467"/>
      <c r="AV110" s="466"/>
      <c r="AW110" s="466"/>
      <c r="AX110" s="466"/>
      <c r="AY110" s="466"/>
      <c r="AZ110" s="466"/>
      <c r="BA110" s="466"/>
      <c r="BB110" s="466"/>
      <c r="BC110" s="466"/>
      <c r="BD110" s="466"/>
      <c r="BE110" s="466"/>
      <c r="BF110" s="466"/>
      <c r="BG110" s="466"/>
      <c r="BH110" s="466"/>
      <c r="BI110" s="468"/>
      <c r="BJ110" s="468"/>
      <c r="BK110" s="468"/>
      <c r="BL110" s="468"/>
      <c r="BM110" s="468"/>
      <c r="BN110" s="469"/>
      <c r="BO110" s="469"/>
      <c r="BP110" s="470"/>
      <c r="BQ110" s="466"/>
      <c r="BR110" s="466"/>
      <c r="BS110" s="466"/>
      <c r="BT110" s="466"/>
      <c r="BU110" s="466"/>
      <c r="BV110" s="466"/>
      <c r="BW110" s="471"/>
      <c r="BX110" s="471"/>
      <c r="BY110" s="471"/>
      <c r="BZ110" s="471"/>
      <c r="CA110" s="472"/>
      <c r="CB110" s="472"/>
      <c r="CC110" s="472"/>
      <c r="CD110" s="472"/>
      <c r="CE110" s="466"/>
      <c r="CF110" s="365"/>
      <c r="CG110" s="466"/>
      <c r="CH110" s="466"/>
      <c r="CI110" s="466"/>
      <c r="CJ110" s="466"/>
      <c r="CK110" s="466"/>
      <c r="CL110" s="466"/>
      <c r="CM110" s="369"/>
      <c r="CN110" s="369"/>
      <c r="CO110" s="369"/>
      <c r="CP110" s="369"/>
      <c r="CQ110" s="370"/>
      <c r="CR110" s="370"/>
      <c r="CS110" s="370"/>
      <c r="CT110" s="370"/>
      <c r="CU110" s="466"/>
      <c r="CV110" s="364"/>
      <c r="CW110" s="466"/>
      <c r="CX110" s="466"/>
      <c r="CY110" s="466"/>
      <c r="CZ110" s="466"/>
      <c r="DA110" s="466"/>
      <c r="DB110" s="466"/>
      <c r="DC110" s="466"/>
      <c r="DD110" s="466"/>
      <c r="DE110" s="466"/>
      <c r="DF110" s="466"/>
      <c r="DG110" s="466"/>
      <c r="DH110" s="466"/>
      <c r="DI110" s="466"/>
      <c r="DJ110" s="466"/>
      <c r="DK110" s="466"/>
      <c r="DL110" s="466"/>
      <c r="DM110" s="466"/>
      <c r="DN110" s="466"/>
      <c r="DO110" s="466"/>
      <c r="DP110" s="466"/>
      <c r="DQ110" s="466"/>
      <c r="DR110" s="466"/>
      <c r="DS110" s="466"/>
      <c r="DT110" s="466"/>
      <c r="DU110" s="469"/>
      <c r="DV110" s="473"/>
      <c r="DW110" s="470"/>
      <c r="DX110" s="473"/>
      <c r="DY110" s="473"/>
      <c r="DZ110" s="473"/>
      <c r="EA110" s="473"/>
      <c r="EB110" s="473"/>
      <c r="EC110" s="473"/>
      <c r="ED110" s="474"/>
      <c r="EE110" s="474"/>
      <c r="EF110" s="474"/>
      <c r="EG110" s="474"/>
      <c r="EH110" s="475"/>
      <c r="EI110" s="475"/>
      <c r="EJ110" s="475"/>
      <c r="EK110" s="475"/>
      <c r="EL110" s="473"/>
      <c r="EM110" s="476"/>
      <c r="EN110" s="473"/>
      <c r="EO110" s="473"/>
      <c r="EP110" s="473"/>
      <c r="EQ110" s="473"/>
      <c r="ER110" s="473"/>
      <c r="ES110" s="473"/>
      <c r="ET110" s="474"/>
      <c r="EU110" s="474"/>
      <c r="EV110" s="477"/>
      <c r="EW110" s="474"/>
      <c r="EX110" s="475"/>
      <c r="EY110" s="475"/>
      <c r="EZ110" s="475"/>
      <c r="FA110" s="475"/>
      <c r="FB110" s="469"/>
      <c r="FC110" s="43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  <c r="KH110" s="53"/>
      <c r="KI110" s="53"/>
      <c r="KJ110" s="53"/>
      <c r="KK110" s="53"/>
      <c r="KL110" s="53"/>
      <c r="KM110" s="53"/>
      <c r="KN110" s="53"/>
      <c r="KO110" s="53"/>
      <c r="KP110" s="53"/>
      <c r="KQ110" s="53"/>
      <c r="KR110" s="53"/>
      <c r="KS110" s="53"/>
      <c r="KT110" s="53"/>
      <c r="KU110" s="53"/>
      <c r="KV110" s="53"/>
      <c r="KW110" s="53"/>
      <c r="KX110" s="53"/>
      <c r="KY110" s="53"/>
      <c r="KZ110" s="53"/>
      <c r="LA110" s="53"/>
      <c r="LB110" s="53"/>
      <c r="LC110" s="53"/>
      <c r="LD110" s="53"/>
      <c r="LE110" s="53"/>
      <c r="LF110" s="53"/>
      <c r="LG110" s="53"/>
      <c r="LH110" s="53"/>
      <c r="LI110" s="53"/>
      <c r="LJ110" s="53"/>
      <c r="LK110" s="53"/>
      <c r="LL110" s="53"/>
      <c r="LM110" s="53"/>
      <c r="LN110" s="53"/>
      <c r="LO110" s="53"/>
      <c r="LP110" s="53"/>
      <c r="LQ110" s="53"/>
      <c r="LR110" s="53"/>
      <c r="LS110" s="53"/>
      <c r="LT110" s="53"/>
      <c r="LU110" s="53"/>
      <c r="LV110" s="53"/>
      <c r="LW110" s="53"/>
      <c r="LX110" s="53"/>
      <c r="LY110" s="53"/>
      <c r="LZ110" s="53"/>
      <c r="MA110" s="53"/>
      <c r="MB110" s="53"/>
      <c r="MC110" s="53"/>
      <c r="MD110" s="53"/>
      <c r="ME110" s="53"/>
      <c r="MF110" s="53"/>
      <c r="MG110" s="53"/>
      <c r="MH110" s="53"/>
      <c r="MI110" s="53"/>
      <c r="MJ110" s="53"/>
      <c r="MK110" s="53"/>
      <c r="ML110" s="53"/>
      <c r="MM110" s="53"/>
      <c r="MN110" s="53"/>
      <c r="MO110" s="53"/>
      <c r="MP110" s="53"/>
      <c r="MQ110" s="53"/>
      <c r="MR110" s="53"/>
      <c r="MS110" s="53"/>
      <c r="MT110" s="53"/>
      <c r="MU110" s="53"/>
      <c r="MV110" s="53"/>
      <c r="MW110" s="53"/>
      <c r="MX110" s="53"/>
      <c r="MY110" s="53"/>
      <c r="MZ110" s="53"/>
      <c r="NA110" s="53"/>
      <c r="NB110" s="53"/>
      <c r="NC110" s="53"/>
      <c r="ND110" s="53"/>
      <c r="NE110" s="53"/>
      <c r="NF110" s="53"/>
      <c r="NG110" s="53"/>
      <c r="NH110" s="53"/>
      <c r="NI110" s="53"/>
      <c r="NJ110" s="53"/>
      <c r="NK110" s="53"/>
      <c r="NL110" s="53"/>
      <c r="NM110" s="53"/>
      <c r="NN110" s="53"/>
      <c r="NO110" s="53"/>
      <c r="NP110" s="53"/>
      <c r="NQ110" s="53"/>
      <c r="NR110" s="53"/>
      <c r="NS110" s="53"/>
      <c r="NT110" s="53"/>
      <c r="NU110" s="53"/>
      <c r="NV110" s="53"/>
    </row>
    <row r="111" spans="1:386" s="100" customFormat="1" ht="26.25">
      <c r="A111" s="280" t="s">
        <v>22</v>
      </c>
      <c r="B111" s="346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1"/>
      <c r="AJ111" s="281"/>
      <c r="AK111" s="281"/>
      <c r="AL111" s="281"/>
      <c r="AM111" s="281"/>
      <c r="AN111" s="281"/>
      <c r="AO111" s="281"/>
      <c r="AP111" s="281"/>
      <c r="AQ111" s="281"/>
      <c r="AR111" s="281"/>
      <c r="AS111" s="281"/>
      <c r="AT111" s="281"/>
      <c r="AU111" s="281"/>
      <c r="AV111" s="281"/>
      <c r="AW111" s="281"/>
      <c r="AX111" s="281"/>
      <c r="AY111" s="281"/>
      <c r="AZ111" s="281"/>
      <c r="BA111" s="281"/>
      <c r="BB111" s="281"/>
      <c r="BC111" s="281"/>
      <c r="BD111" s="281"/>
      <c r="BE111" s="281"/>
      <c r="BF111" s="281"/>
      <c r="BG111" s="281"/>
      <c r="BH111" s="281"/>
      <c r="BI111" s="281"/>
      <c r="BJ111" s="281"/>
      <c r="BK111" s="281"/>
      <c r="BL111" s="281"/>
      <c r="BM111" s="281"/>
      <c r="BN111" s="281"/>
      <c r="BO111" s="347"/>
      <c r="BP111" s="281"/>
      <c r="BQ111" s="281"/>
      <c r="BR111" s="281"/>
      <c r="BS111" s="281"/>
      <c r="BT111" s="281"/>
      <c r="BU111" s="281"/>
      <c r="BV111" s="281"/>
      <c r="BW111" s="281"/>
      <c r="BX111" s="281"/>
      <c r="BY111" s="281"/>
      <c r="BZ111" s="281"/>
      <c r="CA111" s="281"/>
      <c r="CB111" s="281"/>
      <c r="CC111" s="281"/>
      <c r="CD111" s="281"/>
      <c r="CE111" s="281"/>
      <c r="CF111" s="282"/>
      <c r="CG111" s="281"/>
      <c r="CH111" s="281"/>
      <c r="CI111" s="281"/>
      <c r="CJ111" s="281"/>
      <c r="CK111" s="281"/>
      <c r="CL111" s="281"/>
      <c r="CM111" s="282"/>
      <c r="CN111" s="282"/>
      <c r="CO111" s="282"/>
      <c r="CP111" s="282"/>
      <c r="CQ111" s="282"/>
      <c r="CR111" s="282"/>
      <c r="CS111" s="282"/>
      <c r="CT111" s="282"/>
      <c r="CU111" s="281"/>
      <c r="CV111" s="282"/>
      <c r="CW111" s="281"/>
      <c r="CX111" s="281"/>
      <c r="CY111" s="281"/>
      <c r="CZ111" s="281"/>
      <c r="DA111" s="281"/>
      <c r="DB111" s="281"/>
      <c r="DC111" s="281"/>
      <c r="DD111" s="281"/>
      <c r="DE111" s="281"/>
      <c r="DF111" s="281"/>
      <c r="DG111" s="281"/>
      <c r="DH111" s="281"/>
      <c r="DI111" s="281"/>
      <c r="DJ111" s="281"/>
      <c r="DK111" s="281"/>
      <c r="DL111" s="281"/>
      <c r="DM111" s="281"/>
      <c r="DN111" s="281"/>
      <c r="DO111" s="281"/>
      <c r="DP111" s="281"/>
      <c r="DQ111" s="281"/>
      <c r="DR111" s="281"/>
      <c r="DS111" s="281"/>
      <c r="DT111" s="281"/>
      <c r="DU111" s="281"/>
      <c r="DV111" s="281"/>
      <c r="DW111" s="281"/>
      <c r="DX111" s="281"/>
      <c r="DY111" s="281"/>
      <c r="DZ111" s="281"/>
      <c r="EA111" s="281"/>
      <c r="EB111" s="281"/>
      <c r="EC111" s="281"/>
      <c r="ED111" s="281"/>
      <c r="EE111" s="281"/>
      <c r="EF111" s="281"/>
      <c r="EG111" s="281"/>
      <c r="EH111" s="281"/>
      <c r="EI111" s="281"/>
      <c r="EJ111" s="281"/>
      <c r="EK111" s="281"/>
      <c r="EL111" s="281"/>
      <c r="EM111" s="281"/>
      <c r="EN111" s="281"/>
      <c r="EO111" s="281"/>
      <c r="EP111" s="281"/>
      <c r="EQ111" s="281"/>
      <c r="ER111" s="281"/>
      <c r="ES111" s="281"/>
      <c r="ET111" s="281"/>
      <c r="EU111" s="281"/>
      <c r="EV111" s="281"/>
      <c r="EW111" s="354"/>
      <c r="EX111" s="354"/>
      <c r="EY111" s="354"/>
      <c r="EZ111" s="354"/>
      <c r="FA111" s="354"/>
      <c r="FB111" s="354"/>
      <c r="FC111" s="355"/>
      <c r="FD111" s="99"/>
      <c r="FE111" s="99"/>
      <c r="FF111" s="99"/>
      <c r="FG111" s="99"/>
      <c r="FH111" s="99"/>
      <c r="FI111" s="99"/>
      <c r="FJ111" s="99"/>
      <c r="FK111" s="99"/>
      <c r="FL111" s="99"/>
      <c r="FM111" s="99"/>
      <c r="FN111" s="99"/>
      <c r="FO111" s="99"/>
      <c r="FP111" s="99"/>
      <c r="FQ111" s="99"/>
      <c r="FR111" s="99"/>
      <c r="FS111" s="99"/>
      <c r="FT111" s="99"/>
      <c r="FU111" s="99"/>
      <c r="FV111" s="99"/>
      <c r="FW111" s="99"/>
      <c r="FX111" s="99"/>
      <c r="FY111" s="99"/>
      <c r="FZ111" s="99"/>
      <c r="GA111" s="99"/>
      <c r="GB111" s="99"/>
      <c r="GC111" s="99"/>
      <c r="GD111" s="99"/>
      <c r="GE111" s="99"/>
      <c r="GF111" s="99"/>
      <c r="GG111" s="99"/>
      <c r="GH111" s="99"/>
      <c r="GI111" s="99"/>
      <c r="GJ111" s="99"/>
      <c r="GK111" s="99"/>
      <c r="GL111" s="99"/>
      <c r="GM111" s="99"/>
      <c r="GN111" s="99"/>
      <c r="GO111" s="99"/>
      <c r="GP111" s="99"/>
      <c r="GQ111" s="99"/>
      <c r="GR111" s="99"/>
      <c r="GS111" s="99"/>
      <c r="GT111" s="99"/>
      <c r="GU111" s="99"/>
      <c r="GV111" s="99"/>
      <c r="GW111" s="99"/>
      <c r="GX111" s="99"/>
      <c r="GY111" s="99"/>
      <c r="GZ111" s="99"/>
      <c r="HA111" s="99"/>
      <c r="HB111" s="99"/>
      <c r="HC111" s="99"/>
      <c r="HD111" s="99"/>
      <c r="HE111" s="99"/>
      <c r="HF111" s="99"/>
      <c r="HG111" s="99"/>
      <c r="HH111" s="99"/>
      <c r="HI111" s="99"/>
      <c r="HJ111" s="99"/>
      <c r="HK111" s="99"/>
      <c r="HL111" s="99"/>
      <c r="HM111" s="99"/>
      <c r="HN111" s="99"/>
      <c r="HO111" s="99"/>
      <c r="HP111" s="99"/>
      <c r="HQ111" s="99"/>
      <c r="HR111" s="99"/>
      <c r="HS111" s="99"/>
      <c r="HT111" s="99"/>
      <c r="HU111" s="99"/>
      <c r="HV111" s="99"/>
      <c r="HW111" s="99"/>
      <c r="HX111" s="99"/>
      <c r="HY111" s="99"/>
      <c r="HZ111" s="99"/>
      <c r="IA111" s="99"/>
      <c r="IB111" s="99"/>
      <c r="IC111" s="99"/>
      <c r="ID111" s="99"/>
      <c r="IE111" s="99"/>
      <c r="IF111" s="99"/>
      <c r="IG111" s="99"/>
      <c r="IH111" s="99"/>
      <c r="II111" s="99"/>
      <c r="IJ111" s="99"/>
      <c r="IK111" s="99"/>
      <c r="IL111" s="99"/>
      <c r="IM111" s="99"/>
      <c r="IN111" s="99"/>
      <c r="IO111" s="99"/>
      <c r="IP111" s="99"/>
      <c r="IQ111" s="99"/>
      <c r="IR111" s="99"/>
      <c r="IS111" s="99"/>
      <c r="IT111" s="99"/>
      <c r="IU111" s="99"/>
      <c r="IV111" s="99"/>
      <c r="IW111" s="99"/>
      <c r="IX111" s="99"/>
      <c r="IY111" s="99"/>
      <c r="IZ111" s="99"/>
      <c r="JA111" s="99"/>
      <c r="JB111" s="99"/>
      <c r="JC111" s="99"/>
      <c r="JD111" s="99"/>
      <c r="JE111" s="99"/>
      <c r="JF111" s="99"/>
      <c r="JG111" s="99"/>
      <c r="JH111" s="99"/>
      <c r="JI111" s="99"/>
      <c r="JJ111" s="99"/>
      <c r="JK111" s="99"/>
      <c r="JL111" s="99"/>
      <c r="JM111" s="99"/>
      <c r="JN111" s="99"/>
      <c r="JO111" s="99"/>
      <c r="JP111" s="99"/>
      <c r="JQ111" s="99"/>
      <c r="JR111" s="99"/>
      <c r="JS111" s="99"/>
      <c r="JT111" s="99"/>
      <c r="JU111" s="99"/>
      <c r="JV111" s="99"/>
      <c r="JW111" s="99"/>
      <c r="JX111" s="99"/>
      <c r="JY111" s="99"/>
      <c r="JZ111" s="99"/>
      <c r="KA111" s="99"/>
      <c r="KB111" s="99"/>
      <c r="KC111" s="99"/>
      <c r="KD111" s="99"/>
      <c r="KE111" s="99"/>
      <c r="KF111" s="99"/>
      <c r="KG111" s="99"/>
      <c r="KH111" s="99"/>
      <c r="KI111" s="99"/>
      <c r="KJ111" s="99"/>
      <c r="KK111" s="99"/>
      <c r="KL111" s="99"/>
      <c r="KM111" s="99"/>
      <c r="KN111" s="99"/>
      <c r="KO111" s="99"/>
      <c r="KP111" s="99"/>
      <c r="KQ111" s="99"/>
      <c r="KR111" s="99"/>
      <c r="KS111" s="99"/>
      <c r="KT111" s="99"/>
      <c r="KU111" s="99"/>
      <c r="KV111" s="99"/>
      <c r="KW111" s="99"/>
      <c r="KX111" s="99"/>
      <c r="KY111" s="99"/>
      <c r="KZ111" s="99"/>
      <c r="LA111" s="99"/>
      <c r="LB111" s="99"/>
      <c r="LC111" s="99"/>
      <c r="LD111" s="99"/>
      <c r="LE111" s="99"/>
      <c r="LF111" s="99"/>
      <c r="LG111" s="99"/>
      <c r="LH111" s="99"/>
      <c r="LI111" s="99"/>
      <c r="LJ111" s="99"/>
      <c r="LK111" s="99"/>
      <c r="LL111" s="99"/>
      <c r="LM111" s="99"/>
      <c r="LN111" s="99"/>
      <c r="LO111" s="99"/>
      <c r="LP111" s="99"/>
      <c r="LQ111" s="99"/>
      <c r="LR111" s="99"/>
      <c r="LS111" s="99"/>
      <c r="LT111" s="99"/>
      <c r="LU111" s="99"/>
      <c r="LV111" s="99"/>
      <c r="LW111" s="99"/>
      <c r="LX111" s="99"/>
      <c r="LY111" s="99"/>
      <c r="LZ111" s="99"/>
      <c r="MA111" s="99"/>
      <c r="MB111" s="99"/>
      <c r="MC111" s="99"/>
      <c r="MD111" s="99"/>
      <c r="ME111" s="99"/>
      <c r="MF111" s="99"/>
      <c r="MG111" s="99"/>
      <c r="MH111" s="99"/>
      <c r="MI111" s="99"/>
      <c r="MJ111" s="99"/>
      <c r="MK111" s="99"/>
      <c r="ML111" s="99"/>
      <c r="MM111" s="99"/>
      <c r="MN111" s="99"/>
      <c r="MO111" s="99"/>
      <c r="MP111" s="99"/>
      <c r="MQ111" s="99"/>
      <c r="MR111" s="99"/>
      <c r="MS111" s="99"/>
      <c r="MT111" s="99"/>
      <c r="MU111" s="99"/>
      <c r="MV111" s="99"/>
      <c r="MW111" s="99"/>
      <c r="MX111" s="99"/>
      <c r="MY111" s="99"/>
      <c r="MZ111" s="99"/>
      <c r="NA111" s="99"/>
      <c r="NB111" s="99"/>
      <c r="NC111" s="99"/>
      <c r="ND111" s="99"/>
      <c r="NE111" s="99"/>
      <c r="NF111" s="99"/>
      <c r="NG111" s="99"/>
      <c r="NH111" s="99"/>
      <c r="NI111" s="99"/>
      <c r="NJ111" s="99"/>
      <c r="NK111" s="99"/>
      <c r="NL111" s="99"/>
      <c r="NM111" s="99"/>
      <c r="NN111" s="99"/>
      <c r="NO111" s="99"/>
      <c r="NP111" s="99"/>
      <c r="NQ111" s="99"/>
      <c r="NR111" s="99"/>
      <c r="NS111" s="99"/>
      <c r="NT111" s="99"/>
      <c r="NU111" s="99"/>
      <c r="NV111" s="99"/>
    </row>
    <row r="112" spans="1:386" s="479" customFormat="1" ht="18.75">
      <c r="A112" s="201" t="s">
        <v>66</v>
      </c>
      <c r="B112" s="421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202"/>
      <c r="AB112" s="202"/>
      <c r="AC112" s="192"/>
      <c r="AD112" s="192"/>
      <c r="AE112" s="192"/>
      <c r="AF112" s="192"/>
      <c r="AG112" s="198"/>
      <c r="AH112" s="198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20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49"/>
      <c r="BJ112" s="49"/>
      <c r="BK112" s="49"/>
      <c r="BL112" s="49"/>
      <c r="BM112" s="49"/>
      <c r="BN112" s="176"/>
      <c r="BO112" s="176"/>
      <c r="BP112" s="175"/>
      <c r="BQ112" s="190"/>
      <c r="BR112" s="190"/>
      <c r="BS112" s="190"/>
      <c r="BT112" s="190"/>
      <c r="BU112" s="190"/>
      <c r="BV112" s="190"/>
      <c r="BW112" s="204"/>
      <c r="BX112" s="204"/>
      <c r="BY112" s="204"/>
      <c r="BZ112" s="204"/>
      <c r="CA112" s="205"/>
      <c r="CB112" s="205"/>
      <c r="CC112" s="205"/>
      <c r="CD112" s="205"/>
      <c r="CE112" s="190"/>
      <c r="CF112" s="349"/>
      <c r="CG112" s="190"/>
      <c r="CH112" s="190"/>
      <c r="CI112" s="190"/>
      <c r="CJ112" s="190"/>
      <c r="CK112" s="190"/>
      <c r="CL112" s="190"/>
      <c r="CM112" s="204"/>
      <c r="CN112" s="204"/>
      <c r="CO112" s="204"/>
      <c r="CP112" s="204"/>
      <c r="CQ112" s="205"/>
      <c r="CR112" s="205"/>
      <c r="CS112" s="205"/>
      <c r="CT112" s="205"/>
      <c r="CU112" s="190"/>
      <c r="CV112" s="313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76"/>
      <c r="DV112" s="190"/>
      <c r="DW112" s="175"/>
      <c r="DX112" s="190"/>
      <c r="DY112" s="190"/>
      <c r="DZ112" s="190"/>
      <c r="EA112" s="190"/>
      <c r="EB112" s="190"/>
      <c r="EC112" s="190"/>
      <c r="ED112" s="204"/>
      <c r="EE112" s="204"/>
      <c r="EF112" s="204"/>
      <c r="EG112" s="204"/>
      <c r="EH112" s="205"/>
      <c r="EI112" s="205"/>
      <c r="EJ112" s="205"/>
      <c r="EK112" s="205"/>
      <c r="EL112" s="190"/>
      <c r="EM112" s="313"/>
      <c r="EN112" s="190"/>
      <c r="EO112" s="190"/>
      <c r="EP112" s="190"/>
      <c r="EQ112" s="190"/>
      <c r="ER112" s="190"/>
      <c r="ES112" s="190"/>
      <c r="ET112" s="204"/>
      <c r="EU112" s="204"/>
      <c r="EV112" s="353"/>
      <c r="EW112" s="204"/>
      <c r="EX112" s="205"/>
      <c r="EY112" s="205"/>
      <c r="EZ112" s="205"/>
      <c r="FA112" s="205"/>
      <c r="FB112" s="198"/>
      <c r="FC112" s="316"/>
      <c r="FD112" s="478"/>
      <c r="FE112" s="478"/>
      <c r="FF112" s="478"/>
      <c r="FG112" s="478"/>
      <c r="FH112" s="478"/>
      <c r="FI112" s="478"/>
      <c r="FJ112" s="478"/>
      <c r="FK112" s="478"/>
      <c r="FL112" s="478"/>
      <c r="FM112" s="478"/>
      <c r="FN112" s="478"/>
      <c r="FO112" s="478"/>
      <c r="FP112" s="478"/>
      <c r="FQ112" s="478"/>
      <c r="FR112" s="478"/>
      <c r="FS112" s="478"/>
      <c r="FT112" s="478"/>
      <c r="FU112" s="478"/>
      <c r="FV112" s="478"/>
      <c r="FW112" s="478"/>
      <c r="FX112" s="478"/>
      <c r="FY112" s="478"/>
      <c r="FZ112" s="478"/>
      <c r="GA112" s="478"/>
      <c r="GB112" s="478"/>
      <c r="GC112" s="478"/>
      <c r="GD112" s="478"/>
      <c r="GE112" s="478"/>
      <c r="GF112" s="478"/>
      <c r="GG112" s="478"/>
      <c r="GH112" s="478"/>
      <c r="GI112" s="478"/>
      <c r="GJ112" s="478"/>
      <c r="GK112" s="478"/>
      <c r="GL112" s="478"/>
      <c r="GM112" s="478"/>
      <c r="GN112" s="478"/>
      <c r="GO112" s="478"/>
      <c r="GP112" s="478"/>
      <c r="GQ112" s="478"/>
      <c r="GR112" s="478"/>
      <c r="GS112" s="478"/>
      <c r="GT112" s="478"/>
      <c r="GU112" s="478"/>
      <c r="GV112" s="478"/>
      <c r="GW112" s="478"/>
      <c r="GX112" s="478"/>
      <c r="GY112" s="478"/>
      <c r="GZ112" s="478"/>
      <c r="HA112" s="478"/>
      <c r="HB112" s="478"/>
      <c r="HC112" s="478"/>
      <c r="HD112" s="478"/>
      <c r="HE112" s="478"/>
      <c r="HF112" s="478"/>
      <c r="HG112" s="478"/>
      <c r="HH112" s="478"/>
      <c r="HI112" s="478"/>
      <c r="HJ112" s="478"/>
      <c r="HK112" s="478"/>
      <c r="HL112" s="478"/>
      <c r="HM112" s="478"/>
      <c r="HN112" s="478"/>
      <c r="HO112" s="478"/>
      <c r="HP112" s="478"/>
      <c r="HQ112" s="478"/>
      <c r="HR112" s="478"/>
      <c r="HS112" s="478"/>
      <c r="HT112" s="478"/>
      <c r="HU112" s="478"/>
      <c r="HV112" s="478"/>
      <c r="HW112" s="478"/>
      <c r="HX112" s="478"/>
      <c r="HY112" s="478"/>
      <c r="HZ112" s="478"/>
      <c r="IA112" s="478"/>
      <c r="IB112" s="478"/>
      <c r="IC112" s="478"/>
      <c r="ID112" s="478"/>
      <c r="IE112" s="478"/>
      <c r="IF112" s="478"/>
      <c r="IG112" s="478"/>
      <c r="IH112" s="478"/>
      <c r="II112" s="478"/>
      <c r="IJ112" s="478"/>
      <c r="IK112" s="478"/>
      <c r="IL112" s="478"/>
      <c r="IM112" s="478"/>
      <c r="IN112" s="478"/>
      <c r="IO112" s="478"/>
      <c r="IP112" s="478"/>
      <c r="IQ112" s="478"/>
      <c r="IR112" s="478"/>
      <c r="IS112" s="478"/>
      <c r="IT112" s="478"/>
      <c r="IU112" s="478"/>
      <c r="IV112" s="478"/>
      <c r="IW112" s="478"/>
      <c r="IX112" s="478"/>
      <c r="IY112" s="478"/>
      <c r="IZ112" s="478"/>
      <c r="JA112" s="478"/>
      <c r="JB112" s="478"/>
      <c r="JC112" s="478"/>
      <c r="JD112" s="478"/>
      <c r="JE112" s="478"/>
      <c r="JF112" s="478"/>
      <c r="JG112" s="478"/>
      <c r="JH112" s="478"/>
      <c r="JI112" s="478"/>
      <c r="JJ112" s="478"/>
      <c r="JK112" s="478"/>
      <c r="JL112" s="478"/>
      <c r="JM112" s="478"/>
      <c r="JN112" s="478"/>
      <c r="JO112" s="478"/>
      <c r="JP112" s="478"/>
      <c r="JQ112" s="478"/>
      <c r="JR112" s="478"/>
      <c r="JS112" s="478"/>
      <c r="JT112" s="478"/>
      <c r="JU112" s="478"/>
      <c r="JV112" s="478"/>
      <c r="JW112" s="478"/>
      <c r="JX112" s="478"/>
      <c r="JY112" s="478"/>
      <c r="JZ112" s="478"/>
      <c r="KA112" s="478"/>
      <c r="KB112" s="478"/>
      <c r="KC112" s="478"/>
      <c r="KD112" s="478"/>
      <c r="KE112" s="478"/>
      <c r="KF112" s="478"/>
      <c r="KG112" s="478"/>
      <c r="KH112" s="478"/>
      <c r="KI112" s="478"/>
      <c r="KJ112" s="478"/>
      <c r="KK112" s="478"/>
      <c r="KL112" s="478"/>
      <c r="KM112" s="478"/>
      <c r="KN112" s="478"/>
      <c r="KO112" s="478"/>
      <c r="KP112" s="478"/>
      <c r="KQ112" s="478"/>
      <c r="KR112" s="478"/>
      <c r="KS112" s="478"/>
      <c r="KT112" s="478"/>
      <c r="KU112" s="478"/>
      <c r="KV112" s="478"/>
      <c r="KW112" s="478"/>
      <c r="KX112" s="478"/>
      <c r="KY112" s="478"/>
      <c r="KZ112" s="478"/>
      <c r="LA112" s="478"/>
      <c r="LB112" s="478"/>
      <c r="LC112" s="478"/>
      <c r="LD112" s="478"/>
      <c r="LE112" s="478"/>
      <c r="LF112" s="478"/>
      <c r="LG112" s="478"/>
      <c r="LH112" s="478"/>
      <c r="LI112" s="478"/>
      <c r="LJ112" s="478"/>
      <c r="LK112" s="478"/>
      <c r="LL112" s="478"/>
      <c r="LM112" s="478"/>
      <c r="LN112" s="478"/>
      <c r="LO112" s="478"/>
      <c r="LP112" s="478"/>
      <c r="LQ112" s="478"/>
      <c r="LR112" s="478"/>
      <c r="LS112" s="478"/>
      <c r="LT112" s="478"/>
      <c r="LU112" s="478"/>
      <c r="LV112" s="478"/>
      <c r="LW112" s="478"/>
      <c r="LX112" s="478"/>
      <c r="LY112" s="478"/>
      <c r="LZ112" s="478"/>
      <c r="MA112" s="478"/>
      <c r="MB112" s="478"/>
      <c r="MC112" s="478"/>
      <c r="MD112" s="478"/>
      <c r="ME112" s="478"/>
      <c r="MF112" s="478"/>
      <c r="MG112" s="478"/>
      <c r="MH112" s="478"/>
      <c r="MI112" s="478"/>
      <c r="MJ112" s="478"/>
      <c r="MK112" s="478"/>
      <c r="ML112" s="478"/>
      <c r="MM112" s="478"/>
      <c r="MN112" s="478"/>
      <c r="MO112" s="478"/>
      <c r="MP112" s="478"/>
      <c r="MQ112" s="478"/>
      <c r="MR112" s="478"/>
      <c r="MS112" s="478"/>
      <c r="MT112" s="478"/>
      <c r="MU112" s="478"/>
      <c r="MV112" s="478"/>
      <c r="MW112" s="478"/>
      <c r="MX112" s="478"/>
      <c r="MY112" s="478"/>
      <c r="MZ112" s="478"/>
      <c r="NA112" s="478"/>
      <c r="NB112" s="478"/>
      <c r="NC112" s="478"/>
      <c r="ND112" s="478"/>
      <c r="NE112" s="478"/>
      <c r="NF112" s="478"/>
      <c r="NG112" s="478"/>
      <c r="NH112" s="478"/>
      <c r="NI112" s="478"/>
      <c r="NJ112" s="478"/>
      <c r="NK112" s="478"/>
      <c r="NL112" s="478"/>
      <c r="NM112" s="478"/>
      <c r="NN112" s="478"/>
      <c r="NO112" s="478"/>
      <c r="NP112" s="478"/>
      <c r="NQ112" s="478"/>
      <c r="NR112" s="478"/>
      <c r="NS112" s="478"/>
      <c r="NT112" s="478"/>
      <c r="NU112" s="478"/>
      <c r="NV112" s="478"/>
    </row>
    <row r="113" spans="1:386" s="178" customFormat="1" ht="18.75">
      <c r="A113" s="173" t="s">
        <v>9</v>
      </c>
      <c r="B113" s="351" t="s">
        <v>150</v>
      </c>
      <c r="C113" s="49">
        <v>12800</v>
      </c>
      <c r="D113" s="49">
        <v>13219.7</v>
      </c>
      <c r="E113" s="49" t="s">
        <v>146</v>
      </c>
      <c r="F113" s="49" t="s">
        <v>146</v>
      </c>
      <c r="G113" s="49" t="s">
        <v>146</v>
      </c>
      <c r="H113" s="49" t="s">
        <v>146</v>
      </c>
      <c r="I113" s="49" t="s">
        <v>146</v>
      </c>
      <c r="J113" s="49" t="s">
        <v>146</v>
      </c>
      <c r="K113" s="49" t="s">
        <v>146</v>
      </c>
      <c r="L113" s="49" t="s">
        <v>146</v>
      </c>
      <c r="M113" s="49" t="s">
        <v>146</v>
      </c>
      <c r="N113" s="49" t="s">
        <v>146</v>
      </c>
      <c r="O113" s="49">
        <f>C113*1.18</f>
        <v>15104</v>
      </c>
      <c r="P113" s="49">
        <f>D113*1.18</f>
        <v>15599.245999999999</v>
      </c>
      <c r="Q113" s="49" t="s">
        <v>146</v>
      </c>
      <c r="R113" s="49" t="s">
        <v>146</v>
      </c>
      <c r="S113" s="49" t="s">
        <v>146</v>
      </c>
      <c r="T113" s="49" t="s">
        <v>146</v>
      </c>
      <c r="U113" s="49" t="s">
        <v>146</v>
      </c>
      <c r="V113" s="49" t="s">
        <v>146</v>
      </c>
      <c r="W113" s="49" t="s">
        <v>146</v>
      </c>
      <c r="X113" s="49" t="s">
        <v>146</v>
      </c>
      <c r="Y113" s="49" t="s">
        <v>146</v>
      </c>
      <c r="Z113" s="49" t="s">
        <v>146</v>
      </c>
      <c r="AA113" s="134"/>
      <c r="AB113" s="134" t="s">
        <v>689</v>
      </c>
      <c r="AC113" s="49">
        <v>2840</v>
      </c>
      <c r="AD113" s="49">
        <v>3010</v>
      </c>
      <c r="AE113" s="49"/>
      <c r="AF113" s="49"/>
      <c r="AG113" s="125"/>
      <c r="AH113" s="125" t="str">
        <f>AB113</f>
        <v>14.12.2017 № 745</v>
      </c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135"/>
      <c r="AV113" s="173">
        <v>83.93</v>
      </c>
      <c r="AW113" s="173">
        <v>85.46</v>
      </c>
      <c r="AX113" s="173" t="s">
        <v>146</v>
      </c>
      <c r="AY113" s="173" t="s">
        <v>146</v>
      </c>
      <c r="AZ113" s="173" t="s">
        <v>146</v>
      </c>
      <c r="BA113" s="173" t="s">
        <v>146</v>
      </c>
      <c r="BB113" s="49">
        <f>AV113*1.18</f>
        <v>99.037400000000005</v>
      </c>
      <c r="BC113" s="49">
        <f>AW113*1.18</f>
        <v>100.84279999999998</v>
      </c>
      <c r="BD113" s="49" t="s">
        <v>146</v>
      </c>
      <c r="BE113" s="49" t="s">
        <v>146</v>
      </c>
      <c r="BF113" s="49" t="s">
        <v>146</v>
      </c>
      <c r="BG113" s="49" t="s">
        <v>146</v>
      </c>
      <c r="BH113" s="49">
        <v>97</v>
      </c>
      <c r="BI113" s="49">
        <v>90</v>
      </c>
      <c r="BJ113" s="49" t="s">
        <v>146</v>
      </c>
      <c r="BK113" s="49" t="s">
        <v>146</v>
      </c>
      <c r="BL113" s="49" t="s">
        <v>146</v>
      </c>
      <c r="BM113" s="49" t="s">
        <v>146</v>
      </c>
      <c r="BN113" s="125"/>
      <c r="BO113" s="176" t="str">
        <f>BO115</f>
        <v>14.12.2017 №745</v>
      </c>
      <c r="BP113" s="175"/>
      <c r="BQ113" s="49">
        <v>13219.7</v>
      </c>
      <c r="BR113" s="49">
        <v>85.46</v>
      </c>
      <c r="BS113" s="49">
        <f>BQ113*1.18</f>
        <v>15599.245999999999</v>
      </c>
      <c r="BT113" s="49">
        <f>BR113*1.18</f>
        <v>100.84279999999998</v>
      </c>
      <c r="BU113" s="49">
        <v>2840</v>
      </c>
      <c r="BV113" s="49">
        <v>97</v>
      </c>
      <c r="BW113" s="138" t="str">
        <f>BW115</f>
        <v>нет населения</v>
      </c>
      <c r="BX113" s="138"/>
      <c r="BY113" s="138"/>
      <c r="BZ113" s="138"/>
      <c r="CA113" s="139"/>
      <c r="CB113" s="139"/>
      <c r="CC113" s="139"/>
      <c r="CD113" s="139"/>
      <c r="CE113" s="125"/>
      <c r="CF113" s="125" t="str">
        <f>CF115</f>
        <v>14.12.2017 № 745</v>
      </c>
      <c r="CG113" s="49">
        <v>13219.7</v>
      </c>
      <c r="CH113" s="49">
        <v>85.46</v>
      </c>
      <c r="CI113" s="49">
        <f>CG113*1.18</f>
        <v>15599.245999999999</v>
      </c>
      <c r="CJ113" s="49">
        <f>CH113*1.18</f>
        <v>100.84279999999998</v>
      </c>
      <c r="CK113" s="49">
        <v>3010</v>
      </c>
      <c r="CL113" s="49">
        <v>90</v>
      </c>
      <c r="CM113" s="480" t="str">
        <f>CM115</f>
        <v>нет населения</v>
      </c>
      <c r="CN113" s="138"/>
      <c r="CO113" s="138"/>
      <c r="CP113" s="138"/>
      <c r="CQ113" s="139"/>
      <c r="CR113" s="139"/>
      <c r="CS113" s="139"/>
      <c r="CT113" s="139"/>
      <c r="CU113" s="125"/>
      <c r="CV113" s="134" t="str">
        <f>CV115</f>
        <v>14.12.2017 № 745</v>
      </c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125"/>
      <c r="DV113" s="176"/>
      <c r="DW113" s="175"/>
      <c r="DX113" s="190"/>
      <c r="DY113" s="190"/>
      <c r="DZ113" s="190"/>
      <c r="EA113" s="190"/>
      <c r="EB113" s="190"/>
      <c r="EC113" s="190"/>
      <c r="ED113" s="204"/>
      <c r="EE113" s="204"/>
      <c r="EF113" s="204"/>
      <c r="EG113" s="204"/>
      <c r="EH113" s="205"/>
      <c r="EI113" s="205"/>
      <c r="EJ113" s="205"/>
      <c r="EK113" s="205"/>
      <c r="EL113" s="190"/>
      <c r="EM113" s="313"/>
      <c r="EN113" s="190"/>
      <c r="EO113" s="190"/>
      <c r="EP113" s="190"/>
      <c r="EQ113" s="190"/>
      <c r="ER113" s="190"/>
      <c r="ES113" s="190"/>
      <c r="ET113" s="204"/>
      <c r="EU113" s="204"/>
      <c r="EV113" s="353"/>
      <c r="EW113" s="204"/>
      <c r="EX113" s="205"/>
      <c r="EY113" s="205"/>
      <c r="EZ113" s="205"/>
      <c r="FA113" s="205"/>
      <c r="FB113" s="176"/>
      <c r="FC113" s="313"/>
      <c r="FD113" s="177"/>
      <c r="FE113" s="177"/>
      <c r="FF113" s="177"/>
      <c r="FG113" s="177"/>
      <c r="FH113" s="177"/>
      <c r="FI113" s="177"/>
      <c r="FJ113" s="177"/>
      <c r="FK113" s="177"/>
      <c r="FL113" s="177"/>
      <c r="FM113" s="177"/>
      <c r="FN113" s="177"/>
      <c r="FO113" s="177"/>
      <c r="FP113" s="177"/>
      <c r="FQ113" s="177"/>
      <c r="FR113" s="177"/>
      <c r="FS113" s="177"/>
      <c r="FT113" s="177"/>
      <c r="FU113" s="177"/>
      <c r="FV113" s="177"/>
      <c r="FW113" s="177"/>
      <c r="FX113" s="177"/>
      <c r="FY113" s="177"/>
      <c r="FZ113" s="177"/>
      <c r="GA113" s="177"/>
      <c r="GB113" s="177"/>
      <c r="GC113" s="177"/>
      <c r="GD113" s="177"/>
      <c r="GE113" s="177"/>
      <c r="GF113" s="177"/>
      <c r="GG113" s="177"/>
      <c r="GH113" s="177"/>
      <c r="GI113" s="177"/>
      <c r="GJ113" s="177"/>
      <c r="GK113" s="177"/>
      <c r="GL113" s="177"/>
      <c r="GM113" s="177"/>
      <c r="GN113" s="177"/>
      <c r="GO113" s="177"/>
      <c r="GP113" s="177"/>
      <c r="GQ113" s="177"/>
      <c r="GR113" s="177"/>
      <c r="GS113" s="177"/>
      <c r="GT113" s="177"/>
      <c r="GU113" s="177"/>
      <c r="GV113" s="177"/>
      <c r="GW113" s="177"/>
      <c r="GX113" s="177"/>
      <c r="GY113" s="177"/>
      <c r="GZ113" s="177"/>
      <c r="HA113" s="177"/>
      <c r="HB113" s="177"/>
      <c r="HC113" s="177"/>
      <c r="HD113" s="177"/>
      <c r="HE113" s="177"/>
      <c r="HF113" s="177"/>
      <c r="HG113" s="177"/>
      <c r="HH113" s="177"/>
      <c r="HI113" s="177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  <c r="KJ113" s="177"/>
      <c r="KK113" s="177"/>
      <c r="KL113" s="177"/>
      <c r="KM113" s="177"/>
      <c r="KN113" s="177"/>
      <c r="KO113" s="177"/>
      <c r="KP113" s="177"/>
      <c r="KQ113" s="177"/>
      <c r="KR113" s="177"/>
      <c r="KS113" s="177"/>
      <c r="KT113" s="177"/>
      <c r="KU113" s="177"/>
      <c r="KV113" s="177"/>
      <c r="KW113" s="177"/>
      <c r="KX113" s="177"/>
      <c r="KY113" s="177"/>
      <c r="KZ113" s="177"/>
      <c r="LA113" s="177"/>
      <c r="LB113" s="177"/>
      <c r="LC113" s="177"/>
      <c r="LD113" s="177"/>
      <c r="LE113" s="177"/>
      <c r="LF113" s="177"/>
      <c r="LG113" s="177"/>
      <c r="LH113" s="177"/>
      <c r="LI113" s="177"/>
      <c r="LJ113" s="177"/>
      <c r="LK113" s="177"/>
      <c r="LL113" s="177"/>
      <c r="LM113" s="177"/>
      <c r="LN113" s="177"/>
      <c r="LO113" s="177"/>
      <c r="LP113" s="177"/>
      <c r="LQ113" s="177"/>
      <c r="LR113" s="177"/>
      <c r="LS113" s="177"/>
      <c r="LT113" s="177"/>
      <c r="LU113" s="177"/>
      <c r="LV113" s="177"/>
      <c r="LW113" s="177"/>
      <c r="LX113" s="177"/>
      <c r="LY113" s="177"/>
      <c r="LZ113" s="177"/>
      <c r="MA113" s="177"/>
      <c r="MB113" s="177"/>
      <c r="MC113" s="177"/>
      <c r="MD113" s="177"/>
      <c r="ME113" s="177"/>
      <c r="MF113" s="177"/>
      <c r="MG113" s="177"/>
      <c r="MH113" s="177"/>
      <c r="MI113" s="177"/>
      <c r="MJ113" s="177"/>
      <c r="MK113" s="177"/>
      <c r="ML113" s="177"/>
      <c r="MM113" s="177"/>
      <c r="MN113" s="177"/>
      <c r="MO113" s="177"/>
      <c r="MP113" s="177"/>
      <c r="MQ113" s="177"/>
      <c r="MR113" s="177"/>
      <c r="MS113" s="177"/>
      <c r="MT113" s="177"/>
      <c r="MU113" s="177"/>
      <c r="MV113" s="177"/>
      <c r="MW113" s="177"/>
      <c r="MX113" s="177"/>
      <c r="MY113" s="177"/>
      <c r="MZ113" s="177"/>
      <c r="NA113" s="177"/>
      <c r="NB113" s="177"/>
      <c r="NC113" s="177"/>
      <c r="ND113" s="177"/>
      <c r="NE113" s="177"/>
      <c r="NF113" s="177"/>
      <c r="NG113" s="177"/>
      <c r="NH113" s="177"/>
      <c r="NI113" s="177"/>
      <c r="NJ113" s="177"/>
      <c r="NK113" s="177"/>
      <c r="NL113" s="177"/>
      <c r="NM113" s="177"/>
      <c r="NN113" s="177"/>
      <c r="NO113" s="177"/>
      <c r="NP113" s="177"/>
      <c r="NQ113" s="177"/>
      <c r="NR113" s="177"/>
      <c r="NS113" s="177"/>
      <c r="NT113" s="177"/>
      <c r="NU113" s="177"/>
      <c r="NV113" s="177"/>
    </row>
    <row r="114" spans="1:386" s="178" customFormat="1" ht="18.75">
      <c r="A114" s="189" t="s">
        <v>67</v>
      </c>
      <c r="B114" s="421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134"/>
      <c r="AB114" s="134"/>
      <c r="AC114" s="49"/>
      <c r="AD114" s="49"/>
      <c r="AE114" s="49"/>
      <c r="AF114" s="49"/>
      <c r="AG114" s="125"/>
      <c r="AH114" s="125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135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176"/>
      <c r="BO114" s="176"/>
      <c r="BP114" s="175"/>
      <c r="BQ114" s="49"/>
      <c r="BR114" s="49"/>
      <c r="BS114" s="49"/>
      <c r="BT114" s="49"/>
      <c r="BU114" s="49"/>
      <c r="BV114" s="49"/>
      <c r="BW114" s="138"/>
      <c r="BX114" s="138"/>
      <c r="BY114" s="138"/>
      <c r="BZ114" s="138"/>
      <c r="CA114" s="139"/>
      <c r="CB114" s="139"/>
      <c r="CC114" s="139"/>
      <c r="CD114" s="139"/>
      <c r="CE114" s="176"/>
      <c r="CF114" s="125"/>
      <c r="CG114" s="49"/>
      <c r="CH114" s="49"/>
      <c r="CI114" s="49"/>
      <c r="CJ114" s="49"/>
      <c r="CK114" s="49"/>
      <c r="CL114" s="49"/>
      <c r="CM114" s="480"/>
      <c r="CN114" s="138"/>
      <c r="CO114" s="138"/>
      <c r="CP114" s="138"/>
      <c r="CQ114" s="139"/>
      <c r="CR114" s="139"/>
      <c r="CS114" s="139"/>
      <c r="CT114" s="139"/>
      <c r="CU114" s="176"/>
      <c r="CV114" s="134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176"/>
      <c r="DV114" s="176"/>
      <c r="DW114" s="175"/>
      <c r="DX114" s="190"/>
      <c r="DY114" s="190"/>
      <c r="DZ114" s="190"/>
      <c r="EA114" s="190"/>
      <c r="EB114" s="190"/>
      <c r="EC114" s="190"/>
      <c r="ED114" s="204"/>
      <c r="EE114" s="204"/>
      <c r="EF114" s="204"/>
      <c r="EG114" s="204"/>
      <c r="EH114" s="205"/>
      <c r="EI114" s="205"/>
      <c r="EJ114" s="205"/>
      <c r="EK114" s="205"/>
      <c r="EL114" s="190"/>
      <c r="EM114" s="313"/>
      <c r="EN114" s="190"/>
      <c r="EO114" s="190"/>
      <c r="EP114" s="190"/>
      <c r="EQ114" s="190"/>
      <c r="ER114" s="190"/>
      <c r="ES114" s="190"/>
      <c r="ET114" s="204"/>
      <c r="EU114" s="204"/>
      <c r="EV114" s="353"/>
      <c r="EW114" s="204"/>
      <c r="EX114" s="205"/>
      <c r="EY114" s="205"/>
      <c r="EZ114" s="205"/>
      <c r="FA114" s="205"/>
      <c r="FB114" s="176"/>
      <c r="FC114" s="313"/>
      <c r="FD114" s="177"/>
      <c r="FE114" s="177"/>
      <c r="FF114" s="177"/>
      <c r="FG114" s="177"/>
      <c r="FH114" s="177"/>
      <c r="FI114" s="177"/>
      <c r="FJ114" s="177"/>
      <c r="FK114" s="177"/>
      <c r="FL114" s="177"/>
      <c r="FM114" s="177"/>
      <c r="FN114" s="177"/>
      <c r="FO114" s="177"/>
      <c r="FP114" s="177"/>
      <c r="FQ114" s="177"/>
      <c r="FR114" s="177"/>
      <c r="FS114" s="177"/>
      <c r="FT114" s="177"/>
      <c r="FU114" s="177"/>
      <c r="FV114" s="177"/>
      <c r="FW114" s="177"/>
      <c r="FX114" s="177"/>
      <c r="FY114" s="177"/>
      <c r="FZ114" s="177"/>
      <c r="GA114" s="177"/>
      <c r="GB114" s="177"/>
      <c r="GC114" s="177"/>
      <c r="GD114" s="177"/>
      <c r="GE114" s="177"/>
      <c r="GF114" s="177"/>
      <c r="GG114" s="177"/>
      <c r="GH114" s="177"/>
      <c r="GI114" s="177"/>
      <c r="GJ114" s="177"/>
      <c r="GK114" s="177"/>
      <c r="GL114" s="177"/>
      <c r="GM114" s="177"/>
      <c r="GN114" s="177"/>
      <c r="GO114" s="177"/>
      <c r="GP114" s="177"/>
      <c r="GQ114" s="177"/>
      <c r="GR114" s="177"/>
      <c r="GS114" s="177"/>
      <c r="GT114" s="177"/>
      <c r="GU114" s="177"/>
      <c r="GV114" s="177"/>
      <c r="GW114" s="177"/>
      <c r="GX114" s="177"/>
      <c r="GY114" s="177"/>
      <c r="GZ114" s="177"/>
      <c r="HA114" s="177"/>
      <c r="HB114" s="177"/>
      <c r="HC114" s="177"/>
      <c r="HD114" s="177"/>
      <c r="HE114" s="177"/>
      <c r="HF114" s="177"/>
      <c r="HG114" s="177"/>
      <c r="HH114" s="177"/>
      <c r="HI114" s="177"/>
      <c r="HJ114" s="177"/>
      <c r="HK114" s="177"/>
      <c r="HL114" s="177"/>
      <c r="HM114" s="177"/>
      <c r="HN114" s="177"/>
      <c r="HO114" s="177"/>
      <c r="HP114" s="177"/>
      <c r="HQ114" s="177"/>
      <c r="HR114" s="177"/>
      <c r="HS114" s="177"/>
      <c r="HT114" s="177"/>
      <c r="HU114" s="177"/>
      <c r="HV114" s="177"/>
      <c r="HW114" s="177"/>
      <c r="HX114" s="177"/>
      <c r="HY114" s="177"/>
      <c r="HZ114" s="177"/>
      <c r="IA114" s="177"/>
      <c r="IB114" s="177"/>
      <c r="IC114" s="177"/>
      <c r="ID114" s="177"/>
      <c r="IE114" s="177"/>
      <c r="IF114" s="177"/>
      <c r="IG114" s="177"/>
      <c r="IH114" s="177"/>
      <c r="II114" s="177"/>
      <c r="IJ114" s="177"/>
      <c r="IK114" s="177"/>
      <c r="IL114" s="177"/>
      <c r="IM114" s="177"/>
      <c r="IN114" s="177"/>
      <c r="IO114" s="177"/>
      <c r="IP114" s="177"/>
      <c r="IQ114" s="177"/>
      <c r="IR114" s="177"/>
      <c r="IS114" s="177"/>
      <c r="IT114" s="177"/>
      <c r="IU114" s="177"/>
      <c r="IV114" s="177"/>
      <c r="IW114" s="177"/>
      <c r="IX114" s="177"/>
      <c r="IY114" s="177"/>
      <c r="IZ114" s="177"/>
      <c r="JA114" s="177"/>
      <c r="JB114" s="177"/>
      <c r="JC114" s="177"/>
      <c r="JD114" s="177"/>
      <c r="JE114" s="177"/>
      <c r="JF114" s="177"/>
      <c r="JG114" s="177"/>
      <c r="JH114" s="177"/>
      <c r="JI114" s="177"/>
      <c r="JJ114" s="177"/>
      <c r="JK114" s="177"/>
      <c r="JL114" s="177"/>
      <c r="JM114" s="177"/>
      <c r="JN114" s="177"/>
      <c r="JO114" s="177"/>
      <c r="JP114" s="177"/>
      <c r="JQ114" s="177"/>
      <c r="JR114" s="177"/>
      <c r="JS114" s="177"/>
      <c r="JT114" s="177"/>
      <c r="JU114" s="177"/>
      <c r="JV114" s="177"/>
      <c r="JW114" s="177"/>
      <c r="JX114" s="177"/>
      <c r="JY114" s="177"/>
      <c r="JZ114" s="177"/>
      <c r="KA114" s="177"/>
      <c r="KB114" s="177"/>
      <c r="KC114" s="177"/>
      <c r="KD114" s="177"/>
      <c r="KE114" s="177"/>
      <c r="KF114" s="177"/>
      <c r="KG114" s="177"/>
      <c r="KH114" s="177"/>
      <c r="KI114" s="177"/>
      <c r="KJ114" s="177"/>
      <c r="KK114" s="177"/>
      <c r="KL114" s="177"/>
      <c r="KM114" s="177"/>
      <c r="KN114" s="177"/>
      <c r="KO114" s="177"/>
      <c r="KP114" s="177"/>
      <c r="KQ114" s="177"/>
      <c r="KR114" s="177"/>
      <c r="KS114" s="177"/>
      <c r="KT114" s="177"/>
      <c r="KU114" s="177"/>
      <c r="KV114" s="177"/>
      <c r="KW114" s="177"/>
      <c r="KX114" s="177"/>
      <c r="KY114" s="177"/>
      <c r="KZ114" s="177"/>
      <c r="LA114" s="177"/>
      <c r="LB114" s="177"/>
      <c r="LC114" s="177"/>
      <c r="LD114" s="177"/>
      <c r="LE114" s="177"/>
      <c r="LF114" s="177"/>
      <c r="LG114" s="177"/>
      <c r="LH114" s="177"/>
      <c r="LI114" s="177"/>
      <c r="LJ114" s="177"/>
      <c r="LK114" s="177"/>
      <c r="LL114" s="177"/>
      <c r="LM114" s="177"/>
      <c r="LN114" s="177"/>
      <c r="LO114" s="177"/>
      <c r="LP114" s="177"/>
      <c r="LQ114" s="177"/>
      <c r="LR114" s="177"/>
      <c r="LS114" s="177"/>
      <c r="LT114" s="177"/>
      <c r="LU114" s="177"/>
      <c r="LV114" s="177"/>
      <c r="LW114" s="177"/>
      <c r="LX114" s="177"/>
      <c r="LY114" s="177"/>
      <c r="LZ114" s="177"/>
      <c r="MA114" s="177"/>
      <c r="MB114" s="177"/>
      <c r="MC114" s="177"/>
      <c r="MD114" s="177"/>
      <c r="ME114" s="177"/>
      <c r="MF114" s="177"/>
      <c r="MG114" s="177"/>
      <c r="MH114" s="177"/>
      <c r="MI114" s="177"/>
      <c r="MJ114" s="177"/>
      <c r="MK114" s="177"/>
      <c r="ML114" s="177"/>
      <c r="MM114" s="177"/>
      <c r="MN114" s="177"/>
      <c r="MO114" s="177"/>
      <c r="MP114" s="177"/>
      <c r="MQ114" s="177"/>
      <c r="MR114" s="177"/>
      <c r="MS114" s="177"/>
      <c r="MT114" s="177"/>
      <c r="MU114" s="177"/>
      <c r="MV114" s="177"/>
      <c r="MW114" s="177"/>
      <c r="MX114" s="177"/>
      <c r="MY114" s="177"/>
      <c r="MZ114" s="177"/>
      <c r="NA114" s="177"/>
      <c r="NB114" s="177"/>
      <c r="NC114" s="177"/>
      <c r="ND114" s="177"/>
      <c r="NE114" s="177"/>
      <c r="NF114" s="177"/>
      <c r="NG114" s="177"/>
      <c r="NH114" s="177"/>
      <c r="NI114" s="177"/>
      <c r="NJ114" s="177"/>
      <c r="NK114" s="177"/>
      <c r="NL114" s="177"/>
      <c r="NM114" s="177"/>
      <c r="NN114" s="177"/>
      <c r="NO114" s="177"/>
      <c r="NP114" s="177"/>
      <c r="NQ114" s="177"/>
      <c r="NR114" s="177"/>
      <c r="NS114" s="177"/>
      <c r="NT114" s="177"/>
      <c r="NU114" s="177"/>
      <c r="NV114" s="177"/>
    </row>
    <row r="115" spans="1:386" s="178" customFormat="1" ht="18.75">
      <c r="A115" s="349" t="s">
        <v>9</v>
      </c>
      <c r="B115" s="351" t="s">
        <v>150</v>
      </c>
      <c r="C115" s="49">
        <f>C113</f>
        <v>12800</v>
      </c>
      <c r="D115" s="49">
        <f t="shared" ref="D115:AB115" si="84">D113</f>
        <v>13219.7</v>
      </c>
      <c r="E115" s="49" t="str">
        <f t="shared" si="84"/>
        <v>-</v>
      </c>
      <c r="F115" s="49" t="str">
        <f t="shared" si="84"/>
        <v>-</v>
      </c>
      <c r="G115" s="49" t="str">
        <f t="shared" si="84"/>
        <v>-</v>
      </c>
      <c r="H115" s="49" t="str">
        <f t="shared" si="84"/>
        <v>-</v>
      </c>
      <c r="I115" s="49" t="str">
        <f t="shared" si="84"/>
        <v>-</v>
      </c>
      <c r="J115" s="49" t="str">
        <f t="shared" si="84"/>
        <v>-</v>
      </c>
      <c r="K115" s="49" t="str">
        <f t="shared" si="84"/>
        <v>-</v>
      </c>
      <c r="L115" s="49" t="str">
        <f t="shared" si="84"/>
        <v>-</v>
      </c>
      <c r="M115" s="49" t="str">
        <f t="shared" si="84"/>
        <v>-</v>
      </c>
      <c r="N115" s="49" t="str">
        <f t="shared" si="84"/>
        <v>-</v>
      </c>
      <c r="O115" s="49">
        <f t="shared" si="84"/>
        <v>15104</v>
      </c>
      <c r="P115" s="49">
        <f t="shared" si="84"/>
        <v>15599.245999999999</v>
      </c>
      <c r="Q115" s="49" t="str">
        <f t="shared" si="84"/>
        <v>-</v>
      </c>
      <c r="R115" s="49" t="str">
        <f t="shared" si="84"/>
        <v>-</v>
      </c>
      <c r="S115" s="49" t="str">
        <f t="shared" si="84"/>
        <v>-</v>
      </c>
      <c r="T115" s="49" t="str">
        <f t="shared" si="84"/>
        <v>-</v>
      </c>
      <c r="U115" s="49" t="str">
        <f t="shared" si="84"/>
        <v>-</v>
      </c>
      <c r="V115" s="49" t="str">
        <f t="shared" si="84"/>
        <v>-</v>
      </c>
      <c r="W115" s="49" t="str">
        <f t="shared" si="84"/>
        <v>-</v>
      </c>
      <c r="X115" s="49" t="str">
        <f t="shared" si="84"/>
        <v>-</v>
      </c>
      <c r="Y115" s="49" t="str">
        <f t="shared" si="84"/>
        <v>-</v>
      </c>
      <c r="Z115" s="49" t="str">
        <f t="shared" si="84"/>
        <v>-</v>
      </c>
      <c r="AA115" s="49"/>
      <c r="AB115" s="125" t="str">
        <f t="shared" si="84"/>
        <v>14.12.2017 № 745</v>
      </c>
      <c r="AC115" s="49">
        <v>2680</v>
      </c>
      <c r="AD115" s="49">
        <v>2840</v>
      </c>
      <c r="AE115" s="49"/>
      <c r="AF115" s="49"/>
      <c r="AG115" s="125"/>
      <c r="AH115" s="125" t="str">
        <f>AB115</f>
        <v>14.12.2017 № 745</v>
      </c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135"/>
      <c r="AV115" s="49">
        <v>116.46</v>
      </c>
      <c r="AW115" s="49">
        <v>120.33</v>
      </c>
      <c r="AX115" s="49" t="s">
        <v>146</v>
      </c>
      <c r="AY115" s="49" t="s">
        <v>146</v>
      </c>
      <c r="AZ115" s="49" t="s">
        <v>146</v>
      </c>
      <c r="BA115" s="49" t="s">
        <v>146</v>
      </c>
      <c r="BB115" s="49">
        <f>AV115*1.18</f>
        <v>137.4228</v>
      </c>
      <c r="BC115" s="49">
        <f>AW115*1.18</f>
        <v>141.98939999999999</v>
      </c>
      <c r="BD115" s="49" t="s">
        <v>146</v>
      </c>
      <c r="BE115" s="49" t="s">
        <v>146</v>
      </c>
      <c r="BF115" s="49" t="s">
        <v>146</v>
      </c>
      <c r="BG115" s="49" t="s">
        <v>146</v>
      </c>
      <c r="BH115" s="49">
        <v>96</v>
      </c>
      <c r="BI115" s="49">
        <f>BH115</f>
        <v>96</v>
      </c>
      <c r="BJ115" s="49" t="s">
        <v>146</v>
      </c>
      <c r="BK115" s="49" t="s">
        <v>146</v>
      </c>
      <c r="BL115" s="49" t="s">
        <v>146</v>
      </c>
      <c r="BM115" s="49" t="s">
        <v>146</v>
      </c>
      <c r="BN115" s="125"/>
      <c r="BO115" s="176" t="s">
        <v>690</v>
      </c>
      <c r="BP115" s="175"/>
      <c r="BQ115" s="49">
        <v>12800</v>
      </c>
      <c r="BR115" s="49">
        <v>116.46</v>
      </c>
      <c r="BS115" s="49">
        <f>BQ115*1.18</f>
        <v>15104</v>
      </c>
      <c r="BT115" s="49">
        <f>BR115*1.18</f>
        <v>137.4228</v>
      </c>
      <c r="BU115" s="49">
        <v>2680</v>
      </c>
      <c r="BV115" s="49">
        <v>96</v>
      </c>
      <c r="BW115" s="480" t="s">
        <v>691</v>
      </c>
      <c r="BX115" s="138"/>
      <c r="BY115" s="138"/>
      <c r="BZ115" s="138"/>
      <c r="CA115" s="139"/>
      <c r="CB115" s="139"/>
      <c r="CC115" s="139"/>
      <c r="CD115" s="139"/>
      <c r="CE115" s="125"/>
      <c r="CF115" s="125" t="s">
        <v>689</v>
      </c>
      <c r="CG115" s="49">
        <v>13219.7</v>
      </c>
      <c r="CH115" s="49">
        <v>120.33</v>
      </c>
      <c r="CI115" s="49">
        <f>CG115*1.18</f>
        <v>15599.245999999999</v>
      </c>
      <c r="CJ115" s="49">
        <f>CH115*1.18</f>
        <v>141.98939999999999</v>
      </c>
      <c r="CK115" s="49">
        <v>2680</v>
      </c>
      <c r="CL115" s="49">
        <v>96</v>
      </c>
      <c r="CM115" s="480" t="s">
        <v>691</v>
      </c>
      <c r="CN115" s="138"/>
      <c r="CO115" s="138"/>
      <c r="CP115" s="138"/>
      <c r="CQ115" s="139"/>
      <c r="CR115" s="139"/>
      <c r="CS115" s="139"/>
      <c r="CT115" s="139"/>
      <c r="CU115" s="125"/>
      <c r="CV115" s="125" t="s">
        <v>689</v>
      </c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125"/>
      <c r="DV115" s="176"/>
      <c r="DW115" s="175"/>
      <c r="DX115" s="190"/>
      <c r="DY115" s="190"/>
      <c r="DZ115" s="190"/>
      <c r="EA115" s="190"/>
      <c r="EB115" s="190"/>
      <c r="EC115" s="190"/>
      <c r="ED115" s="204"/>
      <c r="EE115" s="204"/>
      <c r="EF115" s="204"/>
      <c r="EG115" s="204"/>
      <c r="EH115" s="205"/>
      <c r="EI115" s="205"/>
      <c r="EJ115" s="205"/>
      <c r="EK115" s="205"/>
      <c r="EL115" s="190"/>
      <c r="EM115" s="313"/>
      <c r="EN115" s="190"/>
      <c r="EO115" s="190"/>
      <c r="EP115" s="190"/>
      <c r="EQ115" s="190"/>
      <c r="ER115" s="190"/>
      <c r="ES115" s="190"/>
      <c r="ET115" s="204"/>
      <c r="EU115" s="204"/>
      <c r="EV115" s="353"/>
      <c r="EW115" s="204"/>
      <c r="EX115" s="205"/>
      <c r="EY115" s="205"/>
      <c r="EZ115" s="205"/>
      <c r="FA115" s="205"/>
      <c r="FB115" s="176"/>
      <c r="FC115" s="313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177"/>
      <c r="FV115" s="177"/>
      <c r="FW115" s="177"/>
      <c r="FX115" s="177"/>
      <c r="FY115" s="177"/>
      <c r="FZ115" s="177"/>
      <c r="GA115" s="177"/>
      <c r="GB115" s="177"/>
      <c r="GC115" s="177"/>
      <c r="GD115" s="177"/>
      <c r="GE115" s="177"/>
      <c r="GF115" s="177"/>
      <c r="GG115" s="177"/>
      <c r="GH115" s="177"/>
      <c r="GI115" s="177"/>
      <c r="GJ115" s="177"/>
      <c r="GK115" s="177"/>
      <c r="GL115" s="177"/>
      <c r="GM115" s="177"/>
      <c r="GN115" s="177"/>
      <c r="GO115" s="177"/>
      <c r="GP115" s="177"/>
      <c r="GQ115" s="177"/>
      <c r="GR115" s="177"/>
      <c r="GS115" s="177"/>
      <c r="GT115" s="177"/>
      <c r="GU115" s="177"/>
      <c r="GV115" s="177"/>
      <c r="GW115" s="177"/>
      <c r="GX115" s="177"/>
      <c r="GY115" s="177"/>
      <c r="GZ115" s="177"/>
      <c r="HA115" s="177"/>
      <c r="HB115" s="177"/>
      <c r="HC115" s="177"/>
      <c r="HD115" s="177"/>
      <c r="HE115" s="177"/>
      <c r="HF115" s="177"/>
      <c r="HG115" s="177"/>
      <c r="HH115" s="177"/>
      <c r="HI115" s="177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  <c r="KH115" s="177"/>
      <c r="KI115" s="177"/>
      <c r="KJ115" s="177"/>
      <c r="KK115" s="177"/>
      <c r="KL115" s="177"/>
      <c r="KM115" s="177"/>
      <c r="KN115" s="177"/>
      <c r="KO115" s="177"/>
      <c r="KP115" s="177"/>
      <c r="KQ115" s="177"/>
      <c r="KR115" s="177"/>
      <c r="KS115" s="177"/>
      <c r="KT115" s="177"/>
      <c r="KU115" s="177"/>
      <c r="KV115" s="177"/>
      <c r="KW115" s="177"/>
      <c r="KX115" s="177"/>
      <c r="KY115" s="177"/>
      <c r="KZ115" s="177"/>
      <c r="LA115" s="177"/>
      <c r="LB115" s="177"/>
      <c r="LC115" s="177"/>
      <c r="LD115" s="177"/>
      <c r="LE115" s="177"/>
      <c r="LF115" s="177"/>
      <c r="LG115" s="177"/>
      <c r="LH115" s="177"/>
      <c r="LI115" s="177"/>
      <c r="LJ115" s="177"/>
      <c r="LK115" s="177"/>
      <c r="LL115" s="177"/>
      <c r="LM115" s="177"/>
      <c r="LN115" s="177"/>
      <c r="LO115" s="177"/>
      <c r="LP115" s="177"/>
      <c r="LQ115" s="177"/>
      <c r="LR115" s="177"/>
      <c r="LS115" s="177"/>
      <c r="LT115" s="177"/>
      <c r="LU115" s="177"/>
      <c r="LV115" s="177"/>
      <c r="LW115" s="177"/>
      <c r="LX115" s="177"/>
      <c r="LY115" s="177"/>
      <c r="LZ115" s="177"/>
      <c r="MA115" s="177"/>
      <c r="MB115" s="177"/>
      <c r="MC115" s="177"/>
      <c r="MD115" s="177"/>
      <c r="ME115" s="177"/>
      <c r="MF115" s="177"/>
      <c r="MG115" s="177"/>
      <c r="MH115" s="177"/>
      <c r="MI115" s="177"/>
      <c r="MJ115" s="177"/>
      <c r="MK115" s="177"/>
      <c r="ML115" s="177"/>
      <c r="MM115" s="177"/>
      <c r="MN115" s="177"/>
      <c r="MO115" s="177"/>
      <c r="MP115" s="177"/>
      <c r="MQ115" s="177"/>
      <c r="MR115" s="177"/>
      <c r="MS115" s="177"/>
      <c r="MT115" s="177"/>
      <c r="MU115" s="177"/>
      <c r="MV115" s="177"/>
      <c r="MW115" s="177"/>
      <c r="MX115" s="177"/>
      <c r="MY115" s="177"/>
      <c r="MZ115" s="177"/>
      <c r="NA115" s="177"/>
      <c r="NB115" s="177"/>
      <c r="NC115" s="177"/>
      <c r="ND115" s="177"/>
      <c r="NE115" s="177"/>
      <c r="NF115" s="177"/>
      <c r="NG115" s="177"/>
      <c r="NH115" s="177"/>
      <c r="NI115" s="177"/>
      <c r="NJ115" s="177"/>
      <c r="NK115" s="177"/>
      <c r="NL115" s="177"/>
      <c r="NM115" s="177"/>
      <c r="NN115" s="177"/>
      <c r="NO115" s="177"/>
      <c r="NP115" s="177"/>
      <c r="NQ115" s="177"/>
      <c r="NR115" s="177"/>
      <c r="NS115" s="177"/>
      <c r="NT115" s="177"/>
      <c r="NU115" s="177"/>
      <c r="NV115" s="177"/>
    </row>
    <row r="116" spans="1:386" s="178" customFormat="1" ht="18.75">
      <c r="A116" s="189" t="s">
        <v>68</v>
      </c>
      <c r="B116" s="421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125"/>
      <c r="AC116" s="49"/>
      <c r="AD116" s="49"/>
      <c r="AE116" s="49"/>
      <c r="AF116" s="49"/>
      <c r="AG116" s="125"/>
      <c r="AH116" s="125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135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176"/>
      <c r="BO116" s="176"/>
      <c r="BP116" s="175"/>
      <c r="BQ116" s="49"/>
      <c r="BR116" s="49"/>
      <c r="BS116" s="49"/>
      <c r="BT116" s="49"/>
      <c r="BU116" s="49"/>
      <c r="BV116" s="49"/>
      <c r="BW116" s="480"/>
      <c r="BX116" s="138"/>
      <c r="BY116" s="138"/>
      <c r="BZ116" s="138"/>
      <c r="CA116" s="139"/>
      <c r="CB116" s="139"/>
      <c r="CC116" s="139"/>
      <c r="CD116" s="139"/>
      <c r="CE116" s="176"/>
      <c r="CF116" s="125"/>
      <c r="CG116" s="49"/>
      <c r="CH116" s="49"/>
      <c r="CI116" s="49"/>
      <c r="CJ116" s="49"/>
      <c r="CK116" s="49"/>
      <c r="CL116" s="49"/>
      <c r="CM116" s="480"/>
      <c r="CN116" s="138"/>
      <c r="CO116" s="138"/>
      <c r="CP116" s="138"/>
      <c r="CQ116" s="139"/>
      <c r="CR116" s="139"/>
      <c r="CS116" s="139"/>
      <c r="CT116" s="139"/>
      <c r="CU116" s="176"/>
      <c r="CV116" s="134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190"/>
      <c r="DO116" s="49"/>
      <c r="DP116" s="49"/>
      <c r="DQ116" s="49"/>
      <c r="DR116" s="49"/>
      <c r="DS116" s="49"/>
      <c r="DT116" s="49"/>
      <c r="DU116" s="176"/>
      <c r="DV116" s="176"/>
      <c r="DW116" s="175"/>
      <c r="DX116" s="190"/>
      <c r="DY116" s="190"/>
      <c r="DZ116" s="190"/>
      <c r="EA116" s="190"/>
      <c r="EB116" s="190"/>
      <c r="EC116" s="190"/>
      <c r="ED116" s="204"/>
      <c r="EE116" s="204"/>
      <c r="EF116" s="204"/>
      <c r="EG116" s="204"/>
      <c r="EH116" s="205"/>
      <c r="EI116" s="205"/>
      <c r="EJ116" s="205"/>
      <c r="EK116" s="205"/>
      <c r="EL116" s="190"/>
      <c r="EM116" s="313"/>
      <c r="EN116" s="190"/>
      <c r="EO116" s="190"/>
      <c r="EP116" s="190"/>
      <c r="EQ116" s="190"/>
      <c r="ER116" s="190"/>
      <c r="ES116" s="190"/>
      <c r="ET116" s="204"/>
      <c r="EU116" s="204"/>
      <c r="EV116" s="353"/>
      <c r="EW116" s="204"/>
      <c r="EX116" s="205"/>
      <c r="EY116" s="205"/>
      <c r="EZ116" s="205"/>
      <c r="FA116" s="205"/>
      <c r="FB116" s="176"/>
      <c r="FC116" s="313"/>
      <c r="FD116" s="177"/>
      <c r="FE116" s="177"/>
      <c r="FF116" s="177"/>
      <c r="FG116" s="177"/>
      <c r="FH116" s="177"/>
      <c r="FI116" s="177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7"/>
      <c r="FU116" s="177"/>
      <c r="FV116" s="177"/>
      <c r="FW116" s="177"/>
      <c r="FX116" s="177"/>
      <c r="FY116" s="177"/>
      <c r="FZ116" s="177"/>
      <c r="GA116" s="177"/>
      <c r="GB116" s="177"/>
      <c r="GC116" s="177"/>
      <c r="GD116" s="177"/>
      <c r="GE116" s="177"/>
      <c r="GF116" s="177"/>
      <c r="GG116" s="177"/>
      <c r="GH116" s="177"/>
      <c r="GI116" s="177"/>
      <c r="GJ116" s="177"/>
      <c r="GK116" s="177"/>
      <c r="GL116" s="177"/>
      <c r="GM116" s="177"/>
      <c r="GN116" s="177"/>
      <c r="GO116" s="177"/>
      <c r="GP116" s="177"/>
      <c r="GQ116" s="177"/>
      <c r="GR116" s="177"/>
      <c r="GS116" s="177"/>
      <c r="GT116" s="177"/>
      <c r="GU116" s="177"/>
      <c r="GV116" s="177"/>
      <c r="GW116" s="177"/>
      <c r="GX116" s="177"/>
      <c r="GY116" s="177"/>
      <c r="GZ116" s="177"/>
      <c r="HA116" s="177"/>
      <c r="HB116" s="177"/>
      <c r="HC116" s="177"/>
      <c r="HD116" s="177"/>
      <c r="HE116" s="177"/>
      <c r="HF116" s="177"/>
      <c r="HG116" s="177"/>
      <c r="HH116" s="177"/>
      <c r="HI116" s="177"/>
      <c r="HJ116" s="177"/>
      <c r="HK116" s="177"/>
      <c r="HL116" s="177"/>
      <c r="HM116" s="177"/>
      <c r="HN116" s="177"/>
      <c r="HO116" s="177"/>
      <c r="HP116" s="177"/>
      <c r="HQ116" s="177"/>
      <c r="HR116" s="177"/>
      <c r="HS116" s="177"/>
      <c r="HT116" s="177"/>
      <c r="HU116" s="177"/>
      <c r="HV116" s="177"/>
      <c r="HW116" s="177"/>
      <c r="HX116" s="177"/>
      <c r="HY116" s="177"/>
      <c r="HZ116" s="177"/>
      <c r="IA116" s="177"/>
      <c r="IB116" s="177"/>
      <c r="IC116" s="177"/>
      <c r="ID116" s="177"/>
      <c r="IE116" s="177"/>
      <c r="IF116" s="177"/>
      <c r="IG116" s="177"/>
      <c r="IH116" s="177"/>
      <c r="II116" s="177"/>
      <c r="IJ116" s="177"/>
      <c r="IK116" s="177"/>
      <c r="IL116" s="177"/>
      <c r="IM116" s="177"/>
      <c r="IN116" s="177"/>
      <c r="IO116" s="177"/>
      <c r="IP116" s="177"/>
      <c r="IQ116" s="177"/>
      <c r="IR116" s="177"/>
      <c r="IS116" s="177"/>
      <c r="IT116" s="177"/>
      <c r="IU116" s="177"/>
      <c r="IV116" s="177"/>
      <c r="IW116" s="177"/>
      <c r="IX116" s="177"/>
      <c r="IY116" s="177"/>
      <c r="IZ116" s="177"/>
      <c r="JA116" s="177"/>
      <c r="JB116" s="177"/>
      <c r="JC116" s="177"/>
      <c r="JD116" s="177"/>
      <c r="JE116" s="177"/>
      <c r="JF116" s="177"/>
      <c r="JG116" s="177"/>
      <c r="JH116" s="177"/>
      <c r="JI116" s="177"/>
      <c r="JJ116" s="177"/>
      <c r="JK116" s="177"/>
      <c r="JL116" s="177"/>
      <c r="JM116" s="177"/>
      <c r="JN116" s="177"/>
      <c r="JO116" s="177"/>
      <c r="JP116" s="177"/>
      <c r="JQ116" s="177"/>
      <c r="JR116" s="177"/>
      <c r="JS116" s="177"/>
      <c r="JT116" s="177"/>
      <c r="JU116" s="177"/>
      <c r="JV116" s="177"/>
      <c r="JW116" s="177"/>
      <c r="JX116" s="177"/>
      <c r="JY116" s="177"/>
      <c r="JZ116" s="177"/>
      <c r="KA116" s="177"/>
      <c r="KB116" s="177"/>
      <c r="KC116" s="177"/>
      <c r="KD116" s="177"/>
      <c r="KE116" s="177"/>
      <c r="KF116" s="177"/>
      <c r="KG116" s="177"/>
      <c r="KH116" s="177"/>
      <c r="KI116" s="177"/>
      <c r="KJ116" s="177"/>
      <c r="KK116" s="177"/>
      <c r="KL116" s="177"/>
      <c r="KM116" s="177"/>
      <c r="KN116" s="177"/>
      <c r="KO116" s="177"/>
      <c r="KP116" s="177"/>
      <c r="KQ116" s="177"/>
      <c r="KR116" s="177"/>
      <c r="KS116" s="177"/>
      <c r="KT116" s="177"/>
      <c r="KU116" s="177"/>
      <c r="KV116" s="177"/>
      <c r="KW116" s="177"/>
      <c r="KX116" s="177"/>
      <c r="KY116" s="177"/>
      <c r="KZ116" s="177"/>
      <c r="LA116" s="177"/>
      <c r="LB116" s="177"/>
      <c r="LC116" s="177"/>
      <c r="LD116" s="177"/>
      <c r="LE116" s="177"/>
      <c r="LF116" s="177"/>
      <c r="LG116" s="177"/>
      <c r="LH116" s="177"/>
      <c r="LI116" s="177"/>
      <c r="LJ116" s="177"/>
      <c r="LK116" s="177"/>
      <c r="LL116" s="177"/>
      <c r="LM116" s="177"/>
      <c r="LN116" s="177"/>
      <c r="LO116" s="177"/>
      <c r="LP116" s="177"/>
      <c r="LQ116" s="177"/>
      <c r="LR116" s="177"/>
      <c r="LS116" s="177"/>
      <c r="LT116" s="177"/>
      <c r="LU116" s="177"/>
      <c r="LV116" s="177"/>
      <c r="LW116" s="177"/>
      <c r="LX116" s="177"/>
      <c r="LY116" s="177"/>
      <c r="LZ116" s="177"/>
      <c r="MA116" s="177"/>
      <c r="MB116" s="177"/>
      <c r="MC116" s="177"/>
      <c r="MD116" s="177"/>
      <c r="ME116" s="177"/>
      <c r="MF116" s="177"/>
      <c r="MG116" s="177"/>
      <c r="MH116" s="177"/>
      <c r="MI116" s="177"/>
      <c r="MJ116" s="177"/>
      <c r="MK116" s="177"/>
      <c r="ML116" s="177"/>
      <c r="MM116" s="177"/>
      <c r="MN116" s="177"/>
      <c r="MO116" s="177"/>
      <c r="MP116" s="177"/>
      <c r="MQ116" s="177"/>
      <c r="MR116" s="177"/>
      <c r="MS116" s="177"/>
      <c r="MT116" s="177"/>
      <c r="MU116" s="177"/>
      <c r="MV116" s="177"/>
      <c r="MW116" s="177"/>
      <c r="MX116" s="177"/>
      <c r="MY116" s="177"/>
      <c r="MZ116" s="177"/>
      <c r="NA116" s="177"/>
      <c r="NB116" s="177"/>
      <c r="NC116" s="177"/>
      <c r="ND116" s="177"/>
      <c r="NE116" s="177"/>
      <c r="NF116" s="177"/>
      <c r="NG116" s="177"/>
      <c r="NH116" s="177"/>
      <c r="NI116" s="177"/>
      <c r="NJ116" s="177"/>
      <c r="NK116" s="177"/>
      <c r="NL116" s="177"/>
      <c r="NM116" s="177"/>
      <c r="NN116" s="177"/>
      <c r="NO116" s="177"/>
      <c r="NP116" s="177"/>
      <c r="NQ116" s="177"/>
      <c r="NR116" s="177"/>
      <c r="NS116" s="177"/>
      <c r="NT116" s="177"/>
      <c r="NU116" s="177"/>
      <c r="NV116" s="177"/>
    </row>
    <row r="117" spans="1:386" s="178" customFormat="1" ht="18.75">
      <c r="A117" s="349" t="s">
        <v>9</v>
      </c>
      <c r="B117" s="351" t="s">
        <v>150</v>
      </c>
      <c r="C117" s="49">
        <f>C115</f>
        <v>12800</v>
      </c>
      <c r="D117" s="49">
        <f t="shared" ref="D117:AB117" si="85">D115</f>
        <v>13219.7</v>
      </c>
      <c r="E117" s="49" t="str">
        <f t="shared" si="85"/>
        <v>-</v>
      </c>
      <c r="F117" s="49" t="str">
        <f t="shared" si="85"/>
        <v>-</v>
      </c>
      <c r="G117" s="49" t="str">
        <f t="shared" si="85"/>
        <v>-</v>
      </c>
      <c r="H117" s="49" t="str">
        <f t="shared" si="85"/>
        <v>-</v>
      </c>
      <c r="I117" s="49" t="str">
        <f t="shared" si="85"/>
        <v>-</v>
      </c>
      <c r="J117" s="49" t="str">
        <f t="shared" si="85"/>
        <v>-</v>
      </c>
      <c r="K117" s="49" t="str">
        <f t="shared" si="85"/>
        <v>-</v>
      </c>
      <c r="L117" s="49" t="str">
        <f t="shared" si="85"/>
        <v>-</v>
      </c>
      <c r="M117" s="49" t="str">
        <f t="shared" si="85"/>
        <v>-</v>
      </c>
      <c r="N117" s="49" t="str">
        <f t="shared" si="85"/>
        <v>-</v>
      </c>
      <c r="O117" s="49">
        <f t="shared" si="85"/>
        <v>15104</v>
      </c>
      <c r="P117" s="49">
        <f t="shared" si="85"/>
        <v>15599.245999999999</v>
      </c>
      <c r="Q117" s="49" t="str">
        <f t="shared" si="85"/>
        <v>-</v>
      </c>
      <c r="R117" s="49" t="str">
        <f t="shared" si="85"/>
        <v>-</v>
      </c>
      <c r="S117" s="49" t="str">
        <f t="shared" si="85"/>
        <v>-</v>
      </c>
      <c r="T117" s="49" t="str">
        <f t="shared" si="85"/>
        <v>-</v>
      </c>
      <c r="U117" s="49" t="str">
        <f t="shared" si="85"/>
        <v>-</v>
      </c>
      <c r="V117" s="49" t="str">
        <f t="shared" si="85"/>
        <v>-</v>
      </c>
      <c r="W117" s="49" t="str">
        <f t="shared" si="85"/>
        <v>-</v>
      </c>
      <c r="X117" s="49" t="str">
        <f t="shared" si="85"/>
        <v>-</v>
      </c>
      <c r="Y117" s="49" t="str">
        <f t="shared" si="85"/>
        <v>-</v>
      </c>
      <c r="Z117" s="49" t="str">
        <f t="shared" si="85"/>
        <v>-</v>
      </c>
      <c r="AA117" s="49"/>
      <c r="AB117" s="125" t="str">
        <f t="shared" si="85"/>
        <v>14.12.2017 № 745</v>
      </c>
      <c r="AC117" s="49">
        <v>2680</v>
      </c>
      <c r="AD117" s="49">
        <v>2840</v>
      </c>
      <c r="AE117" s="49"/>
      <c r="AF117" s="49"/>
      <c r="AG117" s="125"/>
      <c r="AH117" s="125" t="str">
        <f>AB117</f>
        <v>14.12.2017 № 745</v>
      </c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135"/>
      <c r="AV117" s="49">
        <f>AV115</f>
        <v>116.46</v>
      </c>
      <c r="AW117" s="49">
        <f t="shared" ref="AW117:BO117" si="86">AW115</f>
        <v>120.33</v>
      </c>
      <c r="AX117" s="49" t="str">
        <f t="shared" si="86"/>
        <v>-</v>
      </c>
      <c r="AY117" s="49" t="str">
        <f t="shared" si="86"/>
        <v>-</v>
      </c>
      <c r="AZ117" s="49" t="str">
        <f t="shared" si="86"/>
        <v>-</v>
      </c>
      <c r="BA117" s="49" t="str">
        <f t="shared" si="86"/>
        <v>-</v>
      </c>
      <c r="BB117" s="49">
        <f t="shared" si="86"/>
        <v>137.4228</v>
      </c>
      <c r="BC117" s="49">
        <f t="shared" si="86"/>
        <v>141.98939999999999</v>
      </c>
      <c r="BD117" s="49" t="str">
        <f t="shared" si="86"/>
        <v>-</v>
      </c>
      <c r="BE117" s="49" t="str">
        <f t="shared" si="86"/>
        <v>-</v>
      </c>
      <c r="BF117" s="49" t="str">
        <f t="shared" si="86"/>
        <v>-</v>
      </c>
      <c r="BG117" s="49" t="str">
        <f t="shared" si="86"/>
        <v>-</v>
      </c>
      <c r="BH117" s="49">
        <f t="shared" si="86"/>
        <v>96</v>
      </c>
      <c r="BI117" s="49">
        <f t="shared" si="86"/>
        <v>96</v>
      </c>
      <c r="BJ117" s="49" t="str">
        <f t="shared" si="86"/>
        <v>-</v>
      </c>
      <c r="BK117" s="49" t="str">
        <f t="shared" si="86"/>
        <v>-</v>
      </c>
      <c r="BL117" s="49" t="str">
        <f t="shared" si="86"/>
        <v>-</v>
      </c>
      <c r="BM117" s="49" t="str">
        <f t="shared" si="86"/>
        <v>-</v>
      </c>
      <c r="BN117" s="49"/>
      <c r="BO117" s="125" t="str">
        <f t="shared" si="86"/>
        <v>14.12.2017 №745</v>
      </c>
      <c r="BP117" s="175"/>
      <c r="BQ117" s="49">
        <f>BQ115</f>
        <v>12800</v>
      </c>
      <c r="BR117" s="49">
        <f t="shared" ref="BR117:BV117" si="87">BR115</f>
        <v>116.46</v>
      </c>
      <c r="BS117" s="49">
        <f t="shared" si="87"/>
        <v>15104</v>
      </c>
      <c r="BT117" s="49">
        <f t="shared" si="87"/>
        <v>137.4228</v>
      </c>
      <c r="BU117" s="49">
        <f t="shared" si="87"/>
        <v>2680</v>
      </c>
      <c r="BV117" s="49">
        <f t="shared" si="87"/>
        <v>96</v>
      </c>
      <c r="BW117" s="480" t="str">
        <f>BW115</f>
        <v>нет населения</v>
      </c>
      <c r="BX117" s="138"/>
      <c r="BY117" s="138"/>
      <c r="BZ117" s="138"/>
      <c r="CA117" s="139"/>
      <c r="CB117" s="139"/>
      <c r="CC117" s="139"/>
      <c r="CD117" s="139"/>
      <c r="CE117" s="125"/>
      <c r="CF117" s="125" t="str">
        <f>CF115</f>
        <v>14.12.2017 № 745</v>
      </c>
      <c r="CG117" s="49">
        <f>CG115</f>
        <v>13219.7</v>
      </c>
      <c r="CH117" s="49">
        <f t="shared" ref="CH117:CL117" si="88">CH115</f>
        <v>120.33</v>
      </c>
      <c r="CI117" s="49">
        <f t="shared" si="88"/>
        <v>15599.245999999999</v>
      </c>
      <c r="CJ117" s="49">
        <f t="shared" si="88"/>
        <v>141.98939999999999</v>
      </c>
      <c r="CK117" s="49">
        <f t="shared" si="88"/>
        <v>2680</v>
      </c>
      <c r="CL117" s="49">
        <f t="shared" si="88"/>
        <v>96</v>
      </c>
      <c r="CM117" s="480" t="str">
        <f>CM115</f>
        <v>нет населения</v>
      </c>
      <c r="CN117" s="140"/>
      <c r="CO117" s="140"/>
      <c r="CP117" s="140"/>
      <c r="CQ117" s="141"/>
      <c r="CR117" s="141"/>
      <c r="CS117" s="141"/>
      <c r="CT117" s="141"/>
      <c r="CU117" s="125"/>
      <c r="CV117" s="125" t="str">
        <f>CV115</f>
        <v>14.12.2017 № 745</v>
      </c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75"/>
      <c r="DX117" s="190"/>
      <c r="DY117" s="190"/>
      <c r="DZ117" s="190"/>
      <c r="EA117" s="190"/>
      <c r="EB117" s="190"/>
      <c r="EC117" s="190"/>
      <c r="ED117" s="204"/>
      <c r="EE117" s="204"/>
      <c r="EF117" s="204"/>
      <c r="EG117" s="204"/>
      <c r="EH117" s="205"/>
      <c r="EI117" s="205"/>
      <c r="EJ117" s="205"/>
      <c r="EK117" s="205"/>
      <c r="EL117" s="190"/>
      <c r="EM117" s="313"/>
      <c r="EN117" s="190"/>
      <c r="EO117" s="190"/>
      <c r="EP117" s="190"/>
      <c r="EQ117" s="190"/>
      <c r="ER117" s="190"/>
      <c r="ES117" s="190"/>
      <c r="ET117" s="204"/>
      <c r="EU117" s="204"/>
      <c r="EV117" s="353"/>
      <c r="EW117" s="204"/>
      <c r="EX117" s="205"/>
      <c r="EY117" s="205"/>
      <c r="EZ117" s="205"/>
      <c r="FA117" s="205"/>
      <c r="FB117" s="176"/>
      <c r="FC117" s="313"/>
      <c r="FD117" s="177"/>
      <c r="FE117" s="177"/>
      <c r="FF117" s="177"/>
      <c r="FG117" s="177"/>
      <c r="FH117" s="177"/>
      <c r="FI117" s="177"/>
      <c r="FJ117" s="177"/>
      <c r="FK117" s="177"/>
      <c r="FL117" s="177"/>
      <c r="FM117" s="177"/>
      <c r="FN117" s="177"/>
      <c r="FO117" s="177"/>
      <c r="FP117" s="177"/>
      <c r="FQ117" s="177"/>
      <c r="FR117" s="177"/>
      <c r="FS117" s="177"/>
      <c r="FT117" s="177"/>
      <c r="FU117" s="177"/>
      <c r="FV117" s="177"/>
      <c r="FW117" s="177"/>
      <c r="FX117" s="177"/>
      <c r="FY117" s="177"/>
      <c r="FZ117" s="177"/>
      <c r="GA117" s="177"/>
      <c r="GB117" s="177"/>
      <c r="GC117" s="177"/>
      <c r="GD117" s="177"/>
      <c r="GE117" s="177"/>
      <c r="GF117" s="177"/>
      <c r="GG117" s="177"/>
      <c r="GH117" s="177"/>
      <c r="GI117" s="177"/>
      <c r="GJ117" s="177"/>
      <c r="GK117" s="177"/>
      <c r="GL117" s="177"/>
      <c r="GM117" s="177"/>
      <c r="GN117" s="177"/>
      <c r="GO117" s="177"/>
      <c r="GP117" s="177"/>
      <c r="GQ117" s="177"/>
      <c r="GR117" s="177"/>
      <c r="GS117" s="177"/>
      <c r="GT117" s="177"/>
      <c r="GU117" s="177"/>
      <c r="GV117" s="177"/>
      <c r="GW117" s="177"/>
      <c r="GX117" s="177"/>
      <c r="GY117" s="177"/>
      <c r="GZ117" s="177"/>
      <c r="HA117" s="177"/>
      <c r="HB117" s="177"/>
      <c r="HC117" s="177"/>
      <c r="HD117" s="177"/>
      <c r="HE117" s="177"/>
      <c r="HF117" s="177"/>
      <c r="HG117" s="177"/>
      <c r="HH117" s="177"/>
      <c r="HI117" s="177"/>
      <c r="HJ117" s="177"/>
      <c r="HK117" s="177"/>
      <c r="HL117" s="177"/>
      <c r="HM117" s="177"/>
      <c r="HN117" s="177"/>
      <c r="HO117" s="177"/>
      <c r="HP117" s="177"/>
      <c r="HQ117" s="177"/>
      <c r="HR117" s="177"/>
      <c r="HS117" s="177"/>
      <c r="HT117" s="177"/>
      <c r="HU117" s="177"/>
      <c r="HV117" s="177"/>
      <c r="HW117" s="177"/>
      <c r="HX117" s="177"/>
      <c r="HY117" s="177"/>
      <c r="HZ117" s="177"/>
      <c r="IA117" s="177"/>
      <c r="IB117" s="177"/>
      <c r="IC117" s="177"/>
      <c r="ID117" s="177"/>
      <c r="IE117" s="177"/>
      <c r="IF117" s="177"/>
      <c r="IG117" s="177"/>
      <c r="IH117" s="177"/>
      <c r="II117" s="177"/>
      <c r="IJ117" s="177"/>
      <c r="IK117" s="177"/>
      <c r="IL117" s="177"/>
      <c r="IM117" s="177"/>
      <c r="IN117" s="177"/>
      <c r="IO117" s="177"/>
      <c r="IP117" s="177"/>
      <c r="IQ117" s="177"/>
      <c r="IR117" s="177"/>
      <c r="IS117" s="177"/>
      <c r="IT117" s="177"/>
      <c r="IU117" s="177"/>
      <c r="IV117" s="177"/>
      <c r="IW117" s="177"/>
      <c r="IX117" s="177"/>
      <c r="IY117" s="177"/>
      <c r="IZ117" s="177"/>
      <c r="JA117" s="177"/>
      <c r="JB117" s="177"/>
      <c r="JC117" s="177"/>
      <c r="JD117" s="177"/>
      <c r="JE117" s="177"/>
      <c r="JF117" s="177"/>
      <c r="JG117" s="177"/>
      <c r="JH117" s="177"/>
      <c r="JI117" s="177"/>
      <c r="JJ117" s="177"/>
      <c r="JK117" s="177"/>
      <c r="JL117" s="177"/>
      <c r="JM117" s="177"/>
      <c r="JN117" s="177"/>
      <c r="JO117" s="177"/>
      <c r="JP117" s="177"/>
      <c r="JQ117" s="177"/>
      <c r="JR117" s="177"/>
      <c r="JS117" s="177"/>
      <c r="JT117" s="177"/>
      <c r="JU117" s="177"/>
      <c r="JV117" s="177"/>
      <c r="JW117" s="177"/>
      <c r="JX117" s="177"/>
      <c r="JY117" s="177"/>
      <c r="JZ117" s="177"/>
      <c r="KA117" s="177"/>
      <c r="KB117" s="177"/>
      <c r="KC117" s="177"/>
      <c r="KD117" s="177"/>
      <c r="KE117" s="177"/>
      <c r="KF117" s="177"/>
      <c r="KG117" s="177"/>
      <c r="KH117" s="177"/>
      <c r="KI117" s="177"/>
      <c r="KJ117" s="177"/>
      <c r="KK117" s="177"/>
      <c r="KL117" s="177"/>
      <c r="KM117" s="177"/>
      <c r="KN117" s="177"/>
      <c r="KO117" s="177"/>
      <c r="KP117" s="177"/>
      <c r="KQ117" s="177"/>
      <c r="KR117" s="177"/>
      <c r="KS117" s="177"/>
      <c r="KT117" s="177"/>
      <c r="KU117" s="177"/>
      <c r="KV117" s="177"/>
      <c r="KW117" s="177"/>
      <c r="KX117" s="177"/>
      <c r="KY117" s="177"/>
      <c r="KZ117" s="177"/>
      <c r="LA117" s="177"/>
      <c r="LB117" s="177"/>
      <c r="LC117" s="177"/>
      <c r="LD117" s="177"/>
      <c r="LE117" s="177"/>
      <c r="LF117" s="177"/>
      <c r="LG117" s="177"/>
      <c r="LH117" s="177"/>
      <c r="LI117" s="177"/>
      <c r="LJ117" s="177"/>
      <c r="LK117" s="177"/>
      <c r="LL117" s="177"/>
      <c r="LM117" s="177"/>
      <c r="LN117" s="177"/>
      <c r="LO117" s="177"/>
      <c r="LP117" s="177"/>
      <c r="LQ117" s="177"/>
      <c r="LR117" s="177"/>
      <c r="LS117" s="177"/>
      <c r="LT117" s="177"/>
      <c r="LU117" s="177"/>
      <c r="LV117" s="177"/>
      <c r="LW117" s="177"/>
      <c r="LX117" s="177"/>
      <c r="LY117" s="177"/>
      <c r="LZ117" s="177"/>
      <c r="MA117" s="177"/>
      <c r="MB117" s="177"/>
      <c r="MC117" s="177"/>
      <c r="MD117" s="177"/>
      <c r="ME117" s="177"/>
      <c r="MF117" s="177"/>
      <c r="MG117" s="177"/>
      <c r="MH117" s="177"/>
      <c r="MI117" s="177"/>
      <c r="MJ117" s="177"/>
      <c r="MK117" s="177"/>
      <c r="ML117" s="177"/>
      <c r="MM117" s="177"/>
      <c r="MN117" s="177"/>
      <c r="MO117" s="177"/>
      <c r="MP117" s="177"/>
      <c r="MQ117" s="177"/>
      <c r="MR117" s="177"/>
      <c r="MS117" s="177"/>
      <c r="MT117" s="177"/>
      <c r="MU117" s="177"/>
      <c r="MV117" s="177"/>
      <c r="MW117" s="177"/>
      <c r="MX117" s="177"/>
      <c r="MY117" s="177"/>
      <c r="MZ117" s="177"/>
      <c r="NA117" s="177"/>
      <c r="NB117" s="177"/>
      <c r="NC117" s="177"/>
      <c r="ND117" s="177"/>
      <c r="NE117" s="177"/>
      <c r="NF117" s="177"/>
      <c r="NG117" s="177"/>
      <c r="NH117" s="177"/>
      <c r="NI117" s="177"/>
      <c r="NJ117" s="177"/>
      <c r="NK117" s="177"/>
      <c r="NL117" s="177"/>
      <c r="NM117" s="177"/>
      <c r="NN117" s="177"/>
      <c r="NO117" s="177"/>
      <c r="NP117" s="177"/>
      <c r="NQ117" s="177"/>
      <c r="NR117" s="177"/>
      <c r="NS117" s="177"/>
      <c r="NT117" s="177"/>
      <c r="NU117" s="177"/>
      <c r="NV117" s="177"/>
    </row>
    <row r="118" spans="1:386" s="178" customFormat="1" ht="18.75">
      <c r="A118" s="189" t="s">
        <v>69</v>
      </c>
      <c r="B118" s="421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125"/>
      <c r="AC118" s="49"/>
      <c r="AD118" s="49"/>
      <c r="AE118" s="49"/>
      <c r="AF118" s="49"/>
      <c r="AG118" s="125"/>
      <c r="AH118" s="125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135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176"/>
      <c r="BO118" s="176"/>
      <c r="BP118" s="175"/>
      <c r="BQ118" s="49"/>
      <c r="BR118" s="49"/>
      <c r="BS118" s="49"/>
      <c r="BT118" s="49"/>
      <c r="BU118" s="49"/>
      <c r="BV118" s="49"/>
      <c r="BW118" s="481"/>
      <c r="BX118" s="138"/>
      <c r="BY118" s="138"/>
      <c r="BZ118" s="138"/>
      <c r="CA118" s="139"/>
      <c r="CB118" s="139"/>
      <c r="CC118" s="139"/>
      <c r="CD118" s="139"/>
      <c r="CE118" s="176"/>
      <c r="CF118" s="125"/>
      <c r="CG118" s="49"/>
      <c r="CH118" s="49"/>
      <c r="CI118" s="49"/>
      <c r="CJ118" s="49"/>
      <c r="CK118" s="49"/>
      <c r="CL118" s="49"/>
      <c r="CM118" s="480"/>
      <c r="CN118" s="138"/>
      <c r="CO118" s="138"/>
      <c r="CP118" s="138"/>
      <c r="CQ118" s="139"/>
      <c r="CR118" s="139"/>
      <c r="CS118" s="139"/>
      <c r="CT118" s="139"/>
      <c r="CU118" s="176"/>
      <c r="CV118" s="134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176"/>
      <c r="DV118" s="176"/>
      <c r="DW118" s="175"/>
      <c r="DX118" s="190"/>
      <c r="DY118" s="190"/>
      <c r="DZ118" s="190"/>
      <c r="EA118" s="190"/>
      <c r="EB118" s="190"/>
      <c r="EC118" s="190"/>
      <c r="ED118" s="204"/>
      <c r="EE118" s="204"/>
      <c r="EF118" s="204"/>
      <c r="EG118" s="204"/>
      <c r="EH118" s="205"/>
      <c r="EI118" s="205"/>
      <c r="EJ118" s="205"/>
      <c r="EK118" s="205"/>
      <c r="EL118" s="190"/>
      <c r="EM118" s="313"/>
      <c r="EN118" s="190"/>
      <c r="EO118" s="190"/>
      <c r="EP118" s="190"/>
      <c r="EQ118" s="190"/>
      <c r="ER118" s="190"/>
      <c r="ES118" s="190"/>
      <c r="ET118" s="204"/>
      <c r="EU118" s="204"/>
      <c r="EV118" s="353"/>
      <c r="EW118" s="204"/>
      <c r="EX118" s="205"/>
      <c r="EY118" s="205"/>
      <c r="EZ118" s="205"/>
      <c r="FA118" s="205"/>
      <c r="FB118" s="176"/>
      <c r="FC118" s="313"/>
      <c r="FD118" s="177"/>
      <c r="FE118" s="177"/>
      <c r="FF118" s="177"/>
      <c r="FG118" s="177"/>
      <c r="FH118" s="177"/>
      <c r="FI118" s="177"/>
      <c r="FJ118" s="177"/>
      <c r="FK118" s="177"/>
      <c r="FL118" s="177"/>
      <c r="FM118" s="177"/>
      <c r="FN118" s="177"/>
      <c r="FO118" s="177"/>
      <c r="FP118" s="177"/>
      <c r="FQ118" s="177"/>
      <c r="FR118" s="177"/>
      <c r="FS118" s="177"/>
      <c r="FT118" s="177"/>
      <c r="FU118" s="177"/>
      <c r="FV118" s="177"/>
      <c r="FW118" s="177"/>
      <c r="FX118" s="177"/>
      <c r="FY118" s="177"/>
      <c r="FZ118" s="177"/>
      <c r="GA118" s="177"/>
      <c r="GB118" s="177"/>
      <c r="GC118" s="177"/>
      <c r="GD118" s="177"/>
      <c r="GE118" s="177"/>
      <c r="GF118" s="177"/>
      <c r="GG118" s="177"/>
      <c r="GH118" s="177"/>
      <c r="GI118" s="177"/>
      <c r="GJ118" s="177"/>
      <c r="GK118" s="177"/>
      <c r="GL118" s="177"/>
      <c r="GM118" s="177"/>
      <c r="GN118" s="177"/>
      <c r="GO118" s="177"/>
      <c r="GP118" s="177"/>
      <c r="GQ118" s="177"/>
      <c r="GR118" s="177"/>
      <c r="GS118" s="177"/>
      <c r="GT118" s="177"/>
      <c r="GU118" s="177"/>
      <c r="GV118" s="177"/>
      <c r="GW118" s="177"/>
      <c r="GX118" s="177"/>
      <c r="GY118" s="177"/>
      <c r="GZ118" s="177"/>
      <c r="HA118" s="177"/>
      <c r="HB118" s="177"/>
      <c r="HC118" s="177"/>
      <c r="HD118" s="177"/>
      <c r="HE118" s="177"/>
      <c r="HF118" s="177"/>
      <c r="HG118" s="177"/>
      <c r="HH118" s="177"/>
      <c r="HI118" s="177"/>
      <c r="HJ118" s="177"/>
      <c r="HK118" s="177"/>
      <c r="HL118" s="177"/>
      <c r="HM118" s="177"/>
      <c r="HN118" s="177"/>
      <c r="HO118" s="177"/>
      <c r="HP118" s="177"/>
      <c r="HQ118" s="177"/>
      <c r="HR118" s="177"/>
      <c r="HS118" s="177"/>
      <c r="HT118" s="177"/>
      <c r="HU118" s="177"/>
      <c r="HV118" s="177"/>
      <c r="HW118" s="177"/>
      <c r="HX118" s="177"/>
      <c r="HY118" s="177"/>
      <c r="HZ118" s="177"/>
      <c r="IA118" s="177"/>
      <c r="IB118" s="177"/>
      <c r="IC118" s="177"/>
      <c r="ID118" s="177"/>
      <c r="IE118" s="177"/>
      <c r="IF118" s="177"/>
      <c r="IG118" s="177"/>
      <c r="IH118" s="177"/>
      <c r="II118" s="177"/>
      <c r="IJ118" s="177"/>
      <c r="IK118" s="177"/>
      <c r="IL118" s="177"/>
      <c r="IM118" s="177"/>
      <c r="IN118" s="177"/>
      <c r="IO118" s="177"/>
      <c r="IP118" s="177"/>
      <c r="IQ118" s="177"/>
      <c r="IR118" s="177"/>
      <c r="IS118" s="177"/>
      <c r="IT118" s="177"/>
      <c r="IU118" s="177"/>
      <c r="IV118" s="177"/>
      <c r="IW118" s="177"/>
      <c r="IX118" s="177"/>
      <c r="IY118" s="177"/>
      <c r="IZ118" s="177"/>
      <c r="JA118" s="177"/>
      <c r="JB118" s="177"/>
      <c r="JC118" s="177"/>
      <c r="JD118" s="177"/>
      <c r="JE118" s="177"/>
      <c r="JF118" s="177"/>
      <c r="JG118" s="177"/>
      <c r="JH118" s="177"/>
      <c r="JI118" s="177"/>
      <c r="JJ118" s="177"/>
      <c r="JK118" s="177"/>
      <c r="JL118" s="177"/>
      <c r="JM118" s="177"/>
      <c r="JN118" s="177"/>
      <c r="JO118" s="177"/>
      <c r="JP118" s="177"/>
      <c r="JQ118" s="177"/>
      <c r="JR118" s="177"/>
      <c r="JS118" s="177"/>
      <c r="JT118" s="177"/>
      <c r="JU118" s="177"/>
      <c r="JV118" s="177"/>
      <c r="JW118" s="177"/>
      <c r="JX118" s="177"/>
      <c r="JY118" s="177"/>
      <c r="JZ118" s="177"/>
      <c r="KA118" s="177"/>
      <c r="KB118" s="177"/>
      <c r="KC118" s="177"/>
      <c r="KD118" s="177"/>
      <c r="KE118" s="177"/>
      <c r="KF118" s="177"/>
      <c r="KG118" s="177"/>
      <c r="KH118" s="177"/>
      <c r="KI118" s="177"/>
      <c r="KJ118" s="177"/>
      <c r="KK118" s="177"/>
      <c r="KL118" s="177"/>
      <c r="KM118" s="177"/>
      <c r="KN118" s="177"/>
      <c r="KO118" s="177"/>
      <c r="KP118" s="177"/>
      <c r="KQ118" s="177"/>
      <c r="KR118" s="177"/>
      <c r="KS118" s="177"/>
      <c r="KT118" s="177"/>
      <c r="KU118" s="177"/>
      <c r="KV118" s="177"/>
      <c r="KW118" s="177"/>
      <c r="KX118" s="177"/>
      <c r="KY118" s="177"/>
      <c r="KZ118" s="177"/>
      <c r="LA118" s="177"/>
      <c r="LB118" s="177"/>
      <c r="LC118" s="177"/>
      <c r="LD118" s="177"/>
      <c r="LE118" s="177"/>
      <c r="LF118" s="177"/>
      <c r="LG118" s="177"/>
      <c r="LH118" s="177"/>
      <c r="LI118" s="177"/>
      <c r="LJ118" s="177"/>
      <c r="LK118" s="177"/>
      <c r="LL118" s="177"/>
      <c r="LM118" s="177"/>
      <c r="LN118" s="177"/>
      <c r="LO118" s="177"/>
      <c r="LP118" s="177"/>
      <c r="LQ118" s="177"/>
      <c r="LR118" s="177"/>
      <c r="LS118" s="177"/>
      <c r="LT118" s="177"/>
      <c r="LU118" s="177"/>
      <c r="LV118" s="177"/>
      <c r="LW118" s="177"/>
      <c r="LX118" s="177"/>
      <c r="LY118" s="177"/>
      <c r="LZ118" s="177"/>
      <c r="MA118" s="177"/>
      <c r="MB118" s="177"/>
      <c r="MC118" s="177"/>
      <c r="MD118" s="177"/>
      <c r="ME118" s="177"/>
      <c r="MF118" s="177"/>
      <c r="MG118" s="177"/>
      <c r="MH118" s="177"/>
      <c r="MI118" s="177"/>
      <c r="MJ118" s="177"/>
      <c r="MK118" s="177"/>
      <c r="ML118" s="177"/>
      <c r="MM118" s="177"/>
      <c r="MN118" s="177"/>
      <c r="MO118" s="177"/>
      <c r="MP118" s="177"/>
      <c r="MQ118" s="177"/>
      <c r="MR118" s="177"/>
      <c r="MS118" s="177"/>
      <c r="MT118" s="177"/>
      <c r="MU118" s="177"/>
      <c r="MV118" s="177"/>
      <c r="MW118" s="177"/>
      <c r="MX118" s="177"/>
      <c r="MY118" s="177"/>
      <c r="MZ118" s="177"/>
      <c r="NA118" s="177"/>
      <c r="NB118" s="177"/>
      <c r="NC118" s="177"/>
      <c r="ND118" s="177"/>
      <c r="NE118" s="177"/>
      <c r="NF118" s="177"/>
      <c r="NG118" s="177"/>
      <c r="NH118" s="177"/>
      <c r="NI118" s="177"/>
      <c r="NJ118" s="177"/>
      <c r="NK118" s="177"/>
      <c r="NL118" s="177"/>
      <c r="NM118" s="177"/>
      <c r="NN118" s="177"/>
      <c r="NO118" s="177"/>
      <c r="NP118" s="177"/>
      <c r="NQ118" s="177"/>
      <c r="NR118" s="177"/>
      <c r="NS118" s="177"/>
      <c r="NT118" s="177"/>
      <c r="NU118" s="177"/>
      <c r="NV118" s="177"/>
    </row>
    <row r="119" spans="1:386" s="178" customFormat="1" ht="18.75">
      <c r="A119" s="349" t="s">
        <v>9</v>
      </c>
      <c r="B119" s="351" t="s">
        <v>150</v>
      </c>
      <c r="C119" s="49">
        <f>C117</f>
        <v>12800</v>
      </c>
      <c r="D119" s="49">
        <f t="shared" ref="D119:AB119" si="89">D117</f>
        <v>13219.7</v>
      </c>
      <c r="E119" s="49" t="str">
        <f t="shared" si="89"/>
        <v>-</v>
      </c>
      <c r="F119" s="49" t="str">
        <f t="shared" si="89"/>
        <v>-</v>
      </c>
      <c r="G119" s="49" t="str">
        <f t="shared" si="89"/>
        <v>-</v>
      </c>
      <c r="H119" s="49" t="str">
        <f t="shared" si="89"/>
        <v>-</v>
      </c>
      <c r="I119" s="49" t="str">
        <f t="shared" si="89"/>
        <v>-</v>
      </c>
      <c r="J119" s="49" t="str">
        <f t="shared" si="89"/>
        <v>-</v>
      </c>
      <c r="K119" s="49" t="str">
        <f t="shared" si="89"/>
        <v>-</v>
      </c>
      <c r="L119" s="49" t="str">
        <f t="shared" si="89"/>
        <v>-</v>
      </c>
      <c r="M119" s="49" t="str">
        <f t="shared" si="89"/>
        <v>-</v>
      </c>
      <c r="N119" s="49" t="str">
        <f t="shared" si="89"/>
        <v>-</v>
      </c>
      <c r="O119" s="49">
        <f t="shared" si="89"/>
        <v>15104</v>
      </c>
      <c r="P119" s="49">
        <f t="shared" si="89"/>
        <v>15599.245999999999</v>
      </c>
      <c r="Q119" s="49" t="str">
        <f t="shared" si="89"/>
        <v>-</v>
      </c>
      <c r="R119" s="49" t="str">
        <f t="shared" si="89"/>
        <v>-</v>
      </c>
      <c r="S119" s="49" t="str">
        <f t="shared" si="89"/>
        <v>-</v>
      </c>
      <c r="T119" s="49" t="str">
        <f t="shared" si="89"/>
        <v>-</v>
      </c>
      <c r="U119" s="49" t="str">
        <f t="shared" si="89"/>
        <v>-</v>
      </c>
      <c r="V119" s="49" t="str">
        <f t="shared" si="89"/>
        <v>-</v>
      </c>
      <c r="W119" s="49" t="str">
        <f t="shared" si="89"/>
        <v>-</v>
      </c>
      <c r="X119" s="49" t="str">
        <f t="shared" si="89"/>
        <v>-</v>
      </c>
      <c r="Y119" s="49" t="str">
        <f t="shared" si="89"/>
        <v>-</v>
      </c>
      <c r="Z119" s="49" t="str">
        <f t="shared" si="89"/>
        <v>-</v>
      </c>
      <c r="AA119" s="49"/>
      <c r="AB119" s="125" t="str">
        <f t="shared" si="89"/>
        <v>14.12.2017 № 745</v>
      </c>
      <c r="AC119" s="49">
        <v>2840</v>
      </c>
      <c r="AD119" s="49">
        <v>3010</v>
      </c>
      <c r="AE119" s="49"/>
      <c r="AF119" s="49"/>
      <c r="AG119" s="125"/>
      <c r="AH119" s="125" t="str">
        <f>AB119</f>
        <v>14.12.2017 № 745</v>
      </c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135"/>
      <c r="AV119" s="173">
        <f>AV113</f>
        <v>83.93</v>
      </c>
      <c r="AW119" s="173">
        <f t="shared" ref="AW119:BO119" si="90">AW113</f>
        <v>85.46</v>
      </c>
      <c r="AX119" s="173" t="str">
        <f t="shared" si="90"/>
        <v>-</v>
      </c>
      <c r="AY119" s="173" t="str">
        <f t="shared" si="90"/>
        <v>-</v>
      </c>
      <c r="AZ119" s="173" t="str">
        <f t="shared" si="90"/>
        <v>-</v>
      </c>
      <c r="BA119" s="173" t="str">
        <f t="shared" si="90"/>
        <v>-</v>
      </c>
      <c r="BB119" s="352">
        <f t="shared" si="90"/>
        <v>99.037400000000005</v>
      </c>
      <c r="BC119" s="352">
        <f t="shared" si="90"/>
        <v>100.84279999999998</v>
      </c>
      <c r="BD119" s="173" t="str">
        <f t="shared" si="90"/>
        <v>-</v>
      </c>
      <c r="BE119" s="173" t="str">
        <f t="shared" si="90"/>
        <v>-</v>
      </c>
      <c r="BF119" s="173" t="str">
        <f t="shared" si="90"/>
        <v>-</v>
      </c>
      <c r="BG119" s="173" t="str">
        <f t="shared" si="90"/>
        <v>-</v>
      </c>
      <c r="BH119" s="352">
        <f t="shared" si="90"/>
        <v>97</v>
      </c>
      <c r="BI119" s="352">
        <f t="shared" si="90"/>
        <v>90</v>
      </c>
      <c r="BJ119" s="173" t="str">
        <f t="shared" si="90"/>
        <v>-</v>
      </c>
      <c r="BK119" s="173" t="str">
        <f t="shared" si="90"/>
        <v>-</v>
      </c>
      <c r="BL119" s="173" t="str">
        <f t="shared" si="90"/>
        <v>-</v>
      </c>
      <c r="BM119" s="173" t="str">
        <f t="shared" si="90"/>
        <v>-</v>
      </c>
      <c r="BN119" s="173"/>
      <c r="BO119" s="176" t="str">
        <f t="shared" si="90"/>
        <v>14.12.2017 №745</v>
      </c>
      <c r="BP119" s="175"/>
      <c r="BQ119" s="49">
        <f>BQ113</f>
        <v>13219.7</v>
      </c>
      <c r="BR119" s="49">
        <f t="shared" ref="BR119:BV119" si="91">BR113</f>
        <v>85.46</v>
      </c>
      <c r="BS119" s="49">
        <f t="shared" si="91"/>
        <v>15599.245999999999</v>
      </c>
      <c r="BT119" s="49">
        <f t="shared" si="91"/>
        <v>100.84279999999998</v>
      </c>
      <c r="BU119" s="49">
        <f t="shared" si="91"/>
        <v>2840</v>
      </c>
      <c r="BV119" s="49">
        <f t="shared" si="91"/>
        <v>97</v>
      </c>
      <c r="BW119" s="138" t="str">
        <f>BW115</f>
        <v>нет населения</v>
      </c>
      <c r="BX119" s="138"/>
      <c r="BY119" s="138"/>
      <c r="BZ119" s="138"/>
      <c r="CA119" s="139"/>
      <c r="CB119" s="139"/>
      <c r="CC119" s="139"/>
      <c r="CD119" s="139"/>
      <c r="CE119" s="125"/>
      <c r="CF119" s="125" t="str">
        <f>CF117</f>
        <v>14.12.2017 № 745</v>
      </c>
      <c r="CG119" s="49">
        <f>CG113</f>
        <v>13219.7</v>
      </c>
      <c r="CH119" s="49">
        <f t="shared" ref="CH119:CM119" si="92">CH113</f>
        <v>85.46</v>
      </c>
      <c r="CI119" s="49">
        <f t="shared" si="92"/>
        <v>15599.245999999999</v>
      </c>
      <c r="CJ119" s="49">
        <f t="shared" si="92"/>
        <v>100.84279999999998</v>
      </c>
      <c r="CK119" s="49">
        <f t="shared" si="92"/>
        <v>3010</v>
      </c>
      <c r="CL119" s="49">
        <f t="shared" si="92"/>
        <v>90</v>
      </c>
      <c r="CM119" s="480" t="str">
        <f t="shared" si="92"/>
        <v>нет населения</v>
      </c>
      <c r="CN119" s="138"/>
      <c r="CO119" s="138"/>
      <c r="CP119" s="138"/>
      <c r="CQ119" s="139"/>
      <c r="CR119" s="139"/>
      <c r="CS119" s="139"/>
      <c r="CT119" s="139"/>
      <c r="CU119" s="125"/>
      <c r="CV119" s="134" t="str">
        <f>CV117</f>
        <v>14.12.2017 № 745</v>
      </c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125"/>
      <c r="DV119" s="125"/>
      <c r="DW119" s="175"/>
      <c r="DX119" s="190"/>
      <c r="DY119" s="190"/>
      <c r="DZ119" s="190"/>
      <c r="EA119" s="190"/>
      <c r="EB119" s="190"/>
      <c r="EC119" s="190"/>
      <c r="ED119" s="204"/>
      <c r="EE119" s="204"/>
      <c r="EF119" s="204"/>
      <c r="EG119" s="204"/>
      <c r="EH119" s="205"/>
      <c r="EI119" s="205"/>
      <c r="EJ119" s="205"/>
      <c r="EK119" s="205"/>
      <c r="EL119" s="190"/>
      <c r="EM119" s="313"/>
      <c r="EN119" s="190"/>
      <c r="EO119" s="190"/>
      <c r="EP119" s="190"/>
      <c r="EQ119" s="190"/>
      <c r="ER119" s="190"/>
      <c r="ES119" s="190"/>
      <c r="ET119" s="204"/>
      <c r="EU119" s="204"/>
      <c r="EV119" s="353"/>
      <c r="EW119" s="204"/>
      <c r="EX119" s="205"/>
      <c r="EY119" s="205"/>
      <c r="EZ119" s="205"/>
      <c r="FA119" s="205"/>
      <c r="FB119" s="176"/>
      <c r="FC119" s="313"/>
      <c r="FD119" s="177"/>
      <c r="FE119" s="177"/>
      <c r="FF119" s="177"/>
      <c r="FG119" s="177"/>
      <c r="FH119" s="177"/>
      <c r="FI119" s="177"/>
      <c r="FJ119" s="177"/>
      <c r="FK119" s="177"/>
      <c r="FL119" s="177"/>
      <c r="FM119" s="177"/>
      <c r="FN119" s="177"/>
      <c r="FO119" s="177"/>
      <c r="FP119" s="177"/>
      <c r="FQ119" s="177"/>
      <c r="FR119" s="177"/>
      <c r="FS119" s="177"/>
      <c r="FT119" s="177"/>
      <c r="FU119" s="177"/>
      <c r="FV119" s="177"/>
      <c r="FW119" s="177"/>
      <c r="FX119" s="177"/>
      <c r="FY119" s="177"/>
      <c r="FZ119" s="177"/>
      <c r="GA119" s="177"/>
      <c r="GB119" s="177"/>
      <c r="GC119" s="177"/>
      <c r="GD119" s="177"/>
      <c r="GE119" s="177"/>
      <c r="GF119" s="177"/>
      <c r="GG119" s="177"/>
      <c r="GH119" s="177"/>
      <c r="GI119" s="177"/>
      <c r="GJ119" s="177"/>
      <c r="GK119" s="177"/>
      <c r="GL119" s="177"/>
      <c r="GM119" s="177"/>
      <c r="GN119" s="177"/>
      <c r="GO119" s="177"/>
      <c r="GP119" s="177"/>
      <c r="GQ119" s="177"/>
      <c r="GR119" s="177"/>
      <c r="GS119" s="177"/>
      <c r="GT119" s="177"/>
      <c r="GU119" s="177"/>
      <c r="GV119" s="177"/>
      <c r="GW119" s="177"/>
      <c r="GX119" s="177"/>
      <c r="GY119" s="177"/>
      <c r="GZ119" s="177"/>
      <c r="HA119" s="177"/>
      <c r="HB119" s="177"/>
      <c r="HC119" s="177"/>
      <c r="HD119" s="177"/>
      <c r="HE119" s="177"/>
      <c r="HF119" s="177"/>
      <c r="HG119" s="177"/>
      <c r="HH119" s="177"/>
      <c r="HI119" s="177"/>
      <c r="HJ119" s="177"/>
      <c r="HK119" s="177"/>
      <c r="HL119" s="177"/>
      <c r="HM119" s="177"/>
      <c r="HN119" s="177"/>
      <c r="HO119" s="177"/>
      <c r="HP119" s="177"/>
      <c r="HQ119" s="177"/>
      <c r="HR119" s="177"/>
      <c r="HS119" s="177"/>
      <c r="HT119" s="177"/>
      <c r="HU119" s="177"/>
      <c r="HV119" s="177"/>
      <c r="HW119" s="177"/>
      <c r="HX119" s="177"/>
      <c r="HY119" s="177"/>
      <c r="HZ119" s="177"/>
      <c r="IA119" s="177"/>
      <c r="IB119" s="177"/>
      <c r="IC119" s="177"/>
      <c r="ID119" s="177"/>
      <c r="IE119" s="177"/>
      <c r="IF119" s="177"/>
      <c r="IG119" s="177"/>
      <c r="IH119" s="177"/>
      <c r="II119" s="177"/>
      <c r="IJ119" s="177"/>
      <c r="IK119" s="177"/>
      <c r="IL119" s="177"/>
      <c r="IM119" s="177"/>
      <c r="IN119" s="177"/>
      <c r="IO119" s="177"/>
      <c r="IP119" s="177"/>
      <c r="IQ119" s="177"/>
      <c r="IR119" s="177"/>
      <c r="IS119" s="177"/>
      <c r="IT119" s="177"/>
      <c r="IU119" s="177"/>
      <c r="IV119" s="177"/>
      <c r="IW119" s="177"/>
      <c r="IX119" s="177"/>
      <c r="IY119" s="177"/>
      <c r="IZ119" s="177"/>
      <c r="JA119" s="177"/>
      <c r="JB119" s="177"/>
      <c r="JC119" s="177"/>
      <c r="JD119" s="177"/>
      <c r="JE119" s="177"/>
      <c r="JF119" s="177"/>
      <c r="JG119" s="177"/>
      <c r="JH119" s="177"/>
      <c r="JI119" s="177"/>
      <c r="JJ119" s="177"/>
      <c r="JK119" s="177"/>
      <c r="JL119" s="177"/>
      <c r="JM119" s="177"/>
      <c r="JN119" s="177"/>
      <c r="JO119" s="177"/>
      <c r="JP119" s="177"/>
      <c r="JQ119" s="177"/>
      <c r="JR119" s="177"/>
      <c r="JS119" s="177"/>
      <c r="JT119" s="177"/>
      <c r="JU119" s="177"/>
      <c r="JV119" s="177"/>
      <c r="JW119" s="177"/>
      <c r="JX119" s="177"/>
      <c r="JY119" s="177"/>
      <c r="JZ119" s="177"/>
      <c r="KA119" s="177"/>
      <c r="KB119" s="177"/>
      <c r="KC119" s="177"/>
      <c r="KD119" s="177"/>
      <c r="KE119" s="177"/>
      <c r="KF119" s="177"/>
      <c r="KG119" s="177"/>
      <c r="KH119" s="177"/>
      <c r="KI119" s="177"/>
      <c r="KJ119" s="177"/>
      <c r="KK119" s="177"/>
      <c r="KL119" s="177"/>
      <c r="KM119" s="177"/>
      <c r="KN119" s="177"/>
      <c r="KO119" s="177"/>
      <c r="KP119" s="177"/>
      <c r="KQ119" s="177"/>
      <c r="KR119" s="177"/>
      <c r="KS119" s="177"/>
      <c r="KT119" s="177"/>
      <c r="KU119" s="177"/>
      <c r="KV119" s="177"/>
      <c r="KW119" s="177"/>
      <c r="KX119" s="177"/>
      <c r="KY119" s="177"/>
      <c r="KZ119" s="177"/>
      <c r="LA119" s="177"/>
      <c r="LB119" s="177"/>
      <c r="LC119" s="177"/>
      <c r="LD119" s="177"/>
      <c r="LE119" s="177"/>
      <c r="LF119" s="177"/>
      <c r="LG119" s="177"/>
      <c r="LH119" s="177"/>
      <c r="LI119" s="177"/>
      <c r="LJ119" s="177"/>
      <c r="LK119" s="177"/>
      <c r="LL119" s="177"/>
      <c r="LM119" s="177"/>
      <c r="LN119" s="177"/>
      <c r="LO119" s="177"/>
      <c r="LP119" s="177"/>
      <c r="LQ119" s="177"/>
      <c r="LR119" s="177"/>
      <c r="LS119" s="177"/>
      <c r="LT119" s="177"/>
      <c r="LU119" s="177"/>
      <c r="LV119" s="177"/>
      <c r="LW119" s="177"/>
      <c r="LX119" s="177"/>
      <c r="LY119" s="177"/>
      <c r="LZ119" s="177"/>
      <c r="MA119" s="177"/>
      <c r="MB119" s="177"/>
      <c r="MC119" s="177"/>
      <c r="MD119" s="177"/>
      <c r="ME119" s="177"/>
      <c r="MF119" s="177"/>
      <c r="MG119" s="177"/>
      <c r="MH119" s="177"/>
      <c r="MI119" s="177"/>
      <c r="MJ119" s="177"/>
      <c r="MK119" s="177"/>
      <c r="ML119" s="177"/>
      <c r="MM119" s="177"/>
      <c r="MN119" s="177"/>
      <c r="MO119" s="177"/>
      <c r="MP119" s="177"/>
      <c r="MQ119" s="177"/>
      <c r="MR119" s="177"/>
      <c r="MS119" s="177"/>
      <c r="MT119" s="177"/>
      <c r="MU119" s="177"/>
      <c r="MV119" s="177"/>
      <c r="MW119" s="177"/>
      <c r="MX119" s="177"/>
      <c r="MY119" s="177"/>
      <c r="MZ119" s="177"/>
      <c r="NA119" s="177"/>
      <c r="NB119" s="177"/>
      <c r="NC119" s="177"/>
      <c r="ND119" s="177"/>
      <c r="NE119" s="177"/>
      <c r="NF119" s="177"/>
      <c r="NG119" s="177"/>
      <c r="NH119" s="177"/>
      <c r="NI119" s="177"/>
      <c r="NJ119" s="177"/>
      <c r="NK119" s="177"/>
      <c r="NL119" s="177"/>
      <c r="NM119" s="177"/>
      <c r="NN119" s="177"/>
      <c r="NO119" s="177"/>
      <c r="NP119" s="177"/>
      <c r="NQ119" s="177"/>
      <c r="NR119" s="177"/>
      <c r="NS119" s="177"/>
      <c r="NT119" s="177"/>
      <c r="NU119" s="177"/>
      <c r="NV119" s="177"/>
    </row>
    <row r="120" spans="1:386" s="178" customFormat="1" ht="18.75">
      <c r="A120" s="189" t="s">
        <v>70</v>
      </c>
      <c r="B120" s="421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/>
      <c r="AC120" s="49"/>
      <c r="AD120" s="49"/>
      <c r="AE120" s="49"/>
      <c r="AF120" s="49"/>
      <c r="AG120" s="125"/>
      <c r="AH120" s="125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135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176"/>
      <c r="BO120" s="176"/>
      <c r="BP120" s="175"/>
      <c r="BQ120" s="49"/>
      <c r="BR120" s="49"/>
      <c r="BS120" s="49"/>
      <c r="BT120" s="49"/>
      <c r="BU120" s="49"/>
      <c r="BV120" s="49"/>
      <c r="BW120" s="138"/>
      <c r="BX120" s="138"/>
      <c r="BY120" s="138"/>
      <c r="BZ120" s="138"/>
      <c r="CA120" s="139"/>
      <c r="CB120" s="139"/>
      <c r="CC120" s="139"/>
      <c r="CD120" s="139"/>
      <c r="CE120" s="49"/>
      <c r="CF120" s="125"/>
      <c r="CG120" s="49"/>
      <c r="CH120" s="49"/>
      <c r="CI120" s="49"/>
      <c r="CJ120" s="49"/>
      <c r="CK120" s="49"/>
      <c r="CL120" s="49"/>
      <c r="CM120" s="480"/>
      <c r="CN120" s="138"/>
      <c r="CO120" s="138"/>
      <c r="CP120" s="138"/>
      <c r="CQ120" s="139"/>
      <c r="CR120" s="139"/>
      <c r="CS120" s="139"/>
      <c r="CT120" s="139"/>
      <c r="CU120" s="49"/>
      <c r="CV120" s="134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176"/>
      <c r="DV120" s="190"/>
      <c r="DW120" s="175"/>
      <c r="DX120" s="190"/>
      <c r="DY120" s="190"/>
      <c r="DZ120" s="190"/>
      <c r="EA120" s="190"/>
      <c r="EB120" s="190"/>
      <c r="EC120" s="190"/>
      <c r="ED120" s="204"/>
      <c r="EE120" s="204"/>
      <c r="EF120" s="204"/>
      <c r="EG120" s="204"/>
      <c r="EH120" s="205"/>
      <c r="EI120" s="205"/>
      <c r="EJ120" s="205"/>
      <c r="EK120" s="205"/>
      <c r="EL120" s="190"/>
      <c r="EM120" s="313"/>
      <c r="EN120" s="190"/>
      <c r="EO120" s="190"/>
      <c r="EP120" s="190"/>
      <c r="EQ120" s="190"/>
      <c r="ER120" s="190"/>
      <c r="ES120" s="190"/>
      <c r="ET120" s="204"/>
      <c r="EU120" s="204"/>
      <c r="EV120" s="353"/>
      <c r="EW120" s="204"/>
      <c r="EX120" s="205"/>
      <c r="EY120" s="205"/>
      <c r="EZ120" s="205"/>
      <c r="FA120" s="205"/>
      <c r="FB120" s="176"/>
      <c r="FC120" s="313"/>
      <c r="FD120" s="177"/>
      <c r="FE120" s="177"/>
      <c r="FF120" s="177"/>
      <c r="FG120" s="177"/>
      <c r="FH120" s="177"/>
      <c r="FI120" s="177"/>
      <c r="FJ120" s="177"/>
      <c r="FK120" s="177"/>
      <c r="FL120" s="177"/>
      <c r="FM120" s="177"/>
      <c r="FN120" s="177"/>
      <c r="FO120" s="177"/>
      <c r="FP120" s="177"/>
      <c r="FQ120" s="177"/>
      <c r="FR120" s="177"/>
      <c r="FS120" s="177"/>
      <c r="FT120" s="177"/>
      <c r="FU120" s="177"/>
      <c r="FV120" s="177"/>
      <c r="FW120" s="177"/>
      <c r="FX120" s="177"/>
      <c r="FY120" s="177"/>
      <c r="FZ120" s="177"/>
      <c r="GA120" s="177"/>
      <c r="GB120" s="177"/>
      <c r="GC120" s="177"/>
      <c r="GD120" s="177"/>
      <c r="GE120" s="177"/>
      <c r="GF120" s="177"/>
      <c r="GG120" s="177"/>
      <c r="GH120" s="177"/>
      <c r="GI120" s="177"/>
      <c r="GJ120" s="177"/>
      <c r="GK120" s="177"/>
      <c r="GL120" s="177"/>
      <c r="GM120" s="177"/>
      <c r="GN120" s="177"/>
      <c r="GO120" s="177"/>
      <c r="GP120" s="177"/>
      <c r="GQ120" s="177"/>
      <c r="GR120" s="177"/>
      <c r="GS120" s="177"/>
      <c r="GT120" s="177"/>
      <c r="GU120" s="177"/>
      <c r="GV120" s="177"/>
      <c r="GW120" s="177"/>
      <c r="GX120" s="177"/>
      <c r="GY120" s="177"/>
      <c r="GZ120" s="177"/>
      <c r="HA120" s="177"/>
      <c r="HB120" s="177"/>
      <c r="HC120" s="177"/>
      <c r="HD120" s="177"/>
      <c r="HE120" s="177"/>
      <c r="HF120" s="177"/>
      <c r="HG120" s="177"/>
      <c r="HH120" s="177"/>
      <c r="HI120" s="177"/>
      <c r="HJ120" s="177"/>
      <c r="HK120" s="177"/>
      <c r="HL120" s="177"/>
      <c r="HM120" s="177"/>
      <c r="HN120" s="177"/>
      <c r="HO120" s="177"/>
      <c r="HP120" s="177"/>
      <c r="HQ120" s="177"/>
      <c r="HR120" s="177"/>
      <c r="HS120" s="177"/>
      <c r="HT120" s="177"/>
      <c r="HU120" s="177"/>
      <c r="HV120" s="177"/>
      <c r="HW120" s="177"/>
      <c r="HX120" s="177"/>
      <c r="HY120" s="177"/>
      <c r="HZ120" s="177"/>
      <c r="IA120" s="177"/>
      <c r="IB120" s="177"/>
      <c r="IC120" s="177"/>
      <c r="ID120" s="177"/>
      <c r="IE120" s="177"/>
      <c r="IF120" s="177"/>
      <c r="IG120" s="177"/>
      <c r="IH120" s="177"/>
      <c r="II120" s="177"/>
      <c r="IJ120" s="177"/>
      <c r="IK120" s="177"/>
      <c r="IL120" s="177"/>
      <c r="IM120" s="177"/>
      <c r="IN120" s="177"/>
      <c r="IO120" s="177"/>
      <c r="IP120" s="177"/>
      <c r="IQ120" s="177"/>
      <c r="IR120" s="177"/>
      <c r="IS120" s="177"/>
      <c r="IT120" s="177"/>
      <c r="IU120" s="177"/>
      <c r="IV120" s="177"/>
      <c r="IW120" s="177"/>
      <c r="IX120" s="177"/>
      <c r="IY120" s="177"/>
      <c r="IZ120" s="177"/>
      <c r="JA120" s="177"/>
      <c r="JB120" s="177"/>
      <c r="JC120" s="177"/>
      <c r="JD120" s="177"/>
      <c r="JE120" s="177"/>
      <c r="JF120" s="177"/>
      <c r="JG120" s="177"/>
      <c r="JH120" s="177"/>
      <c r="JI120" s="177"/>
      <c r="JJ120" s="177"/>
      <c r="JK120" s="177"/>
      <c r="JL120" s="177"/>
      <c r="JM120" s="177"/>
      <c r="JN120" s="177"/>
      <c r="JO120" s="177"/>
      <c r="JP120" s="177"/>
      <c r="JQ120" s="177"/>
      <c r="JR120" s="177"/>
      <c r="JS120" s="177"/>
      <c r="JT120" s="177"/>
      <c r="JU120" s="177"/>
      <c r="JV120" s="177"/>
      <c r="JW120" s="177"/>
      <c r="JX120" s="177"/>
      <c r="JY120" s="177"/>
      <c r="JZ120" s="177"/>
      <c r="KA120" s="177"/>
      <c r="KB120" s="177"/>
      <c r="KC120" s="177"/>
      <c r="KD120" s="177"/>
      <c r="KE120" s="177"/>
      <c r="KF120" s="177"/>
      <c r="KG120" s="177"/>
      <c r="KH120" s="177"/>
      <c r="KI120" s="177"/>
      <c r="KJ120" s="177"/>
      <c r="KK120" s="177"/>
      <c r="KL120" s="177"/>
      <c r="KM120" s="177"/>
      <c r="KN120" s="177"/>
      <c r="KO120" s="177"/>
      <c r="KP120" s="177"/>
      <c r="KQ120" s="177"/>
      <c r="KR120" s="177"/>
      <c r="KS120" s="177"/>
      <c r="KT120" s="177"/>
      <c r="KU120" s="177"/>
      <c r="KV120" s="177"/>
      <c r="KW120" s="177"/>
      <c r="KX120" s="177"/>
      <c r="KY120" s="177"/>
      <c r="KZ120" s="177"/>
      <c r="LA120" s="177"/>
      <c r="LB120" s="177"/>
      <c r="LC120" s="177"/>
      <c r="LD120" s="177"/>
      <c r="LE120" s="177"/>
      <c r="LF120" s="177"/>
      <c r="LG120" s="177"/>
      <c r="LH120" s="177"/>
      <c r="LI120" s="177"/>
      <c r="LJ120" s="177"/>
      <c r="LK120" s="177"/>
      <c r="LL120" s="177"/>
      <c r="LM120" s="177"/>
      <c r="LN120" s="177"/>
      <c r="LO120" s="177"/>
      <c r="LP120" s="177"/>
      <c r="LQ120" s="177"/>
      <c r="LR120" s="177"/>
      <c r="LS120" s="177"/>
      <c r="LT120" s="177"/>
      <c r="LU120" s="177"/>
      <c r="LV120" s="177"/>
      <c r="LW120" s="177"/>
      <c r="LX120" s="177"/>
      <c r="LY120" s="177"/>
      <c r="LZ120" s="177"/>
      <c r="MA120" s="177"/>
      <c r="MB120" s="177"/>
      <c r="MC120" s="177"/>
      <c r="MD120" s="177"/>
      <c r="ME120" s="177"/>
      <c r="MF120" s="177"/>
      <c r="MG120" s="177"/>
      <c r="MH120" s="177"/>
      <c r="MI120" s="177"/>
      <c r="MJ120" s="177"/>
      <c r="MK120" s="177"/>
      <c r="ML120" s="177"/>
      <c r="MM120" s="177"/>
      <c r="MN120" s="177"/>
      <c r="MO120" s="177"/>
      <c r="MP120" s="177"/>
      <c r="MQ120" s="177"/>
      <c r="MR120" s="177"/>
      <c r="MS120" s="177"/>
      <c r="MT120" s="177"/>
      <c r="MU120" s="177"/>
      <c r="MV120" s="177"/>
      <c r="MW120" s="177"/>
      <c r="MX120" s="177"/>
      <c r="MY120" s="177"/>
      <c r="MZ120" s="177"/>
      <c r="NA120" s="177"/>
      <c r="NB120" s="177"/>
      <c r="NC120" s="177"/>
      <c r="ND120" s="177"/>
      <c r="NE120" s="177"/>
      <c r="NF120" s="177"/>
      <c r="NG120" s="177"/>
      <c r="NH120" s="177"/>
      <c r="NI120" s="177"/>
      <c r="NJ120" s="177"/>
      <c r="NK120" s="177"/>
      <c r="NL120" s="177"/>
      <c r="NM120" s="177"/>
      <c r="NN120" s="177"/>
      <c r="NO120" s="177"/>
      <c r="NP120" s="177"/>
      <c r="NQ120" s="177"/>
      <c r="NR120" s="177"/>
      <c r="NS120" s="177"/>
      <c r="NT120" s="177"/>
      <c r="NU120" s="177"/>
      <c r="NV120" s="177"/>
    </row>
    <row r="121" spans="1:386" s="178" customFormat="1">
      <c r="A121" s="349" t="s">
        <v>9</v>
      </c>
      <c r="B121" s="482" t="s">
        <v>150</v>
      </c>
      <c r="C121" s="49">
        <f>C119</f>
        <v>12800</v>
      </c>
      <c r="D121" s="49">
        <f t="shared" ref="D121:AB121" si="93">D119</f>
        <v>13219.7</v>
      </c>
      <c r="E121" s="49" t="str">
        <f t="shared" si="93"/>
        <v>-</v>
      </c>
      <c r="F121" s="49" t="str">
        <f t="shared" si="93"/>
        <v>-</v>
      </c>
      <c r="G121" s="49" t="str">
        <f t="shared" si="93"/>
        <v>-</v>
      </c>
      <c r="H121" s="49" t="str">
        <f t="shared" si="93"/>
        <v>-</v>
      </c>
      <c r="I121" s="49" t="str">
        <f t="shared" si="93"/>
        <v>-</v>
      </c>
      <c r="J121" s="49" t="str">
        <f t="shared" si="93"/>
        <v>-</v>
      </c>
      <c r="K121" s="49" t="str">
        <f t="shared" si="93"/>
        <v>-</v>
      </c>
      <c r="L121" s="49" t="str">
        <f t="shared" si="93"/>
        <v>-</v>
      </c>
      <c r="M121" s="49" t="str">
        <f t="shared" si="93"/>
        <v>-</v>
      </c>
      <c r="N121" s="49" t="str">
        <f t="shared" si="93"/>
        <v>-</v>
      </c>
      <c r="O121" s="49">
        <f t="shared" si="93"/>
        <v>15104</v>
      </c>
      <c r="P121" s="49">
        <f t="shared" si="93"/>
        <v>15599.245999999999</v>
      </c>
      <c r="Q121" s="49" t="str">
        <f t="shared" si="93"/>
        <v>-</v>
      </c>
      <c r="R121" s="49" t="str">
        <f t="shared" si="93"/>
        <v>-</v>
      </c>
      <c r="S121" s="49" t="str">
        <f t="shared" si="93"/>
        <v>-</v>
      </c>
      <c r="T121" s="49" t="str">
        <f t="shared" si="93"/>
        <v>-</v>
      </c>
      <c r="U121" s="49" t="str">
        <f t="shared" si="93"/>
        <v>-</v>
      </c>
      <c r="V121" s="49" t="str">
        <f t="shared" si="93"/>
        <v>-</v>
      </c>
      <c r="W121" s="49" t="str">
        <f t="shared" si="93"/>
        <v>-</v>
      </c>
      <c r="X121" s="49" t="str">
        <f t="shared" si="93"/>
        <v>-</v>
      </c>
      <c r="Y121" s="49" t="str">
        <f t="shared" si="93"/>
        <v>-</v>
      </c>
      <c r="Z121" s="49" t="str">
        <f t="shared" si="93"/>
        <v>-</v>
      </c>
      <c r="AA121" s="49"/>
      <c r="AB121" s="125" t="str">
        <f t="shared" si="93"/>
        <v>14.12.2017 № 745</v>
      </c>
      <c r="AC121" s="49">
        <v>2680</v>
      </c>
      <c r="AD121" s="49">
        <v>2830</v>
      </c>
      <c r="AE121" s="49"/>
      <c r="AF121" s="49"/>
      <c r="AG121" s="125"/>
      <c r="AH121" s="125" t="str">
        <f>AB121</f>
        <v>14.12.2017 № 745</v>
      </c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135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176"/>
      <c r="BO121" s="176"/>
      <c r="BP121" s="175"/>
      <c r="BQ121" s="49"/>
      <c r="BR121" s="49"/>
      <c r="BS121" s="49"/>
      <c r="BT121" s="49"/>
      <c r="BU121" s="49"/>
      <c r="BV121" s="49"/>
      <c r="BW121" s="138"/>
      <c r="BX121" s="138"/>
      <c r="BY121" s="138"/>
      <c r="BZ121" s="138"/>
      <c r="CA121" s="139"/>
      <c r="CB121" s="139"/>
      <c r="CC121" s="139"/>
      <c r="CD121" s="139"/>
      <c r="CE121" s="49"/>
      <c r="CF121" s="125"/>
      <c r="CG121" s="49"/>
      <c r="CH121" s="49"/>
      <c r="CI121" s="49"/>
      <c r="CJ121" s="49"/>
      <c r="CK121" s="49"/>
      <c r="CL121" s="49"/>
      <c r="CM121" s="138"/>
      <c r="CN121" s="138"/>
      <c r="CO121" s="138"/>
      <c r="CP121" s="138"/>
      <c r="CQ121" s="139"/>
      <c r="CR121" s="139"/>
      <c r="CS121" s="139"/>
      <c r="CT121" s="139"/>
      <c r="CU121" s="49"/>
      <c r="CV121" s="134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176"/>
      <c r="DV121" s="190"/>
      <c r="DW121" s="175"/>
      <c r="DX121" s="190"/>
      <c r="DY121" s="190"/>
      <c r="DZ121" s="190"/>
      <c r="EA121" s="190"/>
      <c r="EB121" s="190"/>
      <c r="EC121" s="190"/>
      <c r="ED121" s="204"/>
      <c r="EE121" s="204"/>
      <c r="EF121" s="204"/>
      <c r="EG121" s="204"/>
      <c r="EH121" s="205"/>
      <c r="EI121" s="205"/>
      <c r="EJ121" s="205"/>
      <c r="EK121" s="205"/>
      <c r="EL121" s="190"/>
      <c r="EM121" s="313"/>
      <c r="EN121" s="190"/>
      <c r="EO121" s="190"/>
      <c r="EP121" s="190"/>
      <c r="EQ121" s="190"/>
      <c r="ER121" s="190"/>
      <c r="ES121" s="190"/>
      <c r="ET121" s="204"/>
      <c r="EU121" s="204"/>
      <c r="EV121" s="353"/>
      <c r="EW121" s="204"/>
      <c r="EX121" s="205"/>
      <c r="EY121" s="205"/>
      <c r="EZ121" s="205"/>
      <c r="FA121" s="205"/>
      <c r="FB121" s="176"/>
      <c r="FC121" s="313"/>
      <c r="FD121" s="177"/>
      <c r="FE121" s="177"/>
      <c r="FF121" s="177"/>
      <c r="FG121" s="177"/>
      <c r="FH121" s="177"/>
      <c r="FI121" s="177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177"/>
      <c r="FU121" s="177"/>
      <c r="FV121" s="177"/>
      <c r="FW121" s="177"/>
      <c r="FX121" s="177"/>
      <c r="FY121" s="177"/>
      <c r="FZ121" s="177"/>
      <c r="GA121" s="177"/>
      <c r="GB121" s="177"/>
      <c r="GC121" s="177"/>
      <c r="GD121" s="177"/>
      <c r="GE121" s="177"/>
      <c r="GF121" s="177"/>
      <c r="GG121" s="177"/>
      <c r="GH121" s="177"/>
      <c r="GI121" s="177"/>
      <c r="GJ121" s="177"/>
      <c r="GK121" s="177"/>
      <c r="GL121" s="177"/>
      <c r="GM121" s="177"/>
      <c r="GN121" s="177"/>
      <c r="GO121" s="177"/>
      <c r="GP121" s="177"/>
      <c r="GQ121" s="177"/>
      <c r="GR121" s="177"/>
      <c r="GS121" s="177"/>
      <c r="GT121" s="177"/>
      <c r="GU121" s="177"/>
      <c r="GV121" s="177"/>
      <c r="GW121" s="177"/>
      <c r="GX121" s="177"/>
      <c r="GY121" s="177"/>
      <c r="GZ121" s="177"/>
      <c r="HA121" s="177"/>
      <c r="HB121" s="177"/>
      <c r="HC121" s="177"/>
      <c r="HD121" s="177"/>
      <c r="HE121" s="177"/>
      <c r="HF121" s="177"/>
      <c r="HG121" s="177"/>
      <c r="HH121" s="177"/>
      <c r="HI121" s="177"/>
      <c r="HJ121" s="177"/>
      <c r="HK121" s="177"/>
      <c r="HL121" s="177"/>
      <c r="HM121" s="177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177"/>
      <c r="HY121" s="177"/>
      <c r="HZ121" s="177"/>
      <c r="IA121" s="177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177"/>
      <c r="IM121" s="177"/>
      <c r="IN121" s="177"/>
      <c r="IO121" s="177"/>
      <c r="IP121" s="177"/>
      <c r="IQ121" s="177"/>
      <c r="IR121" s="177"/>
      <c r="IS121" s="177"/>
      <c r="IT121" s="177"/>
      <c r="IU121" s="177"/>
      <c r="IV121" s="177"/>
      <c r="IW121" s="177"/>
      <c r="IX121" s="177"/>
      <c r="IY121" s="177"/>
      <c r="IZ121" s="177"/>
      <c r="JA121" s="177"/>
      <c r="JB121" s="177"/>
      <c r="JC121" s="177"/>
      <c r="JD121" s="177"/>
      <c r="JE121" s="177"/>
      <c r="JF121" s="177"/>
      <c r="JG121" s="177"/>
      <c r="JH121" s="177"/>
      <c r="JI121" s="177"/>
      <c r="JJ121" s="177"/>
      <c r="JK121" s="177"/>
      <c r="JL121" s="177"/>
      <c r="JM121" s="177"/>
      <c r="JN121" s="177"/>
      <c r="JO121" s="177"/>
      <c r="JP121" s="177"/>
      <c r="JQ121" s="177"/>
      <c r="JR121" s="177"/>
      <c r="JS121" s="177"/>
      <c r="JT121" s="177"/>
      <c r="JU121" s="177"/>
      <c r="JV121" s="177"/>
      <c r="JW121" s="177"/>
      <c r="JX121" s="177"/>
      <c r="JY121" s="177"/>
      <c r="JZ121" s="177"/>
      <c r="KA121" s="177"/>
      <c r="KB121" s="177"/>
      <c r="KC121" s="177"/>
      <c r="KD121" s="177"/>
      <c r="KE121" s="177"/>
      <c r="KF121" s="177"/>
      <c r="KG121" s="177"/>
      <c r="KH121" s="177"/>
      <c r="KI121" s="177"/>
      <c r="KJ121" s="177"/>
      <c r="KK121" s="177"/>
      <c r="KL121" s="177"/>
      <c r="KM121" s="177"/>
      <c r="KN121" s="177"/>
      <c r="KO121" s="177"/>
      <c r="KP121" s="177"/>
      <c r="KQ121" s="177"/>
      <c r="KR121" s="177"/>
      <c r="KS121" s="177"/>
      <c r="KT121" s="177"/>
      <c r="KU121" s="177"/>
      <c r="KV121" s="177"/>
      <c r="KW121" s="177"/>
      <c r="KX121" s="177"/>
      <c r="KY121" s="177"/>
      <c r="KZ121" s="177"/>
      <c r="LA121" s="177"/>
      <c r="LB121" s="177"/>
      <c r="LC121" s="177"/>
      <c r="LD121" s="177"/>
      <c r="LE121" s="177"/>
      <c r="LF121" s="177"/>
      <c r="LG121" s="177"/>
      <c r="LH121" s="177"/>
      <c r="LI121" s="177"/>
      <c r="LJ121" s="177"/>
      <c r="LK121" s="177"/>
      <c r="LL121" s="177"/>
      <c r="LM121" s="177"/>
      <c r="LN121" s="177"/>
      <c r="LO121" s="177"/>
      <c r="LP121" s="177"/>
      <c r="LQ121" s="177"/>
      <c r="LR121" s="177"/>
      <c r="LS121" s="177"/>
      <c r="LT121" s="177"/>
      <c r="LU121" s="177"/>
      <c r="LV121" s="177"/>
      <c r="LW121" s="177"/>
      <c r="LX121" s="177"/>
      <c r="LY121" s="177"/>
      <c r="LZ121" s="177"/>
      <c r="MA121" s="177"/>
      <c r="MB121" s="177"/>
      <c r="MC121" s="177"/>
      <c r="MD121" s="177"/>
      <c r="ME121" s="177"/>
      <c r="MF121" s="177"/>
      <c r="MG121" s="177"/>
      <c r="MH121" s="177"/>
      <c r="MI121" s="177"/>
      <c r="MJ121" s="177"/>
      <c r="MK121" s="177"/>
      <c r="ML121" s="177"/>
      <c r="MM121" s="177"/>
      <c r="MN121" s="177"/>
      <c r="MO121" s="177"/>
      <c r="MP121" s="177"/>
      <c r="MQ121" s="177"/>
      <c r="MR121" s="177"/>
      <c r="MS121" s="177"/>
      <c r="MT121" s="177"/>
      <c r="MU121" s="177"/>
      <c r="MV121" s="177"/>
      <c r="MW121" s="177"/>
      <c r="MX121" s="177"/>
      <c r="MY121" s="177"/>
      <c r="MZ121" s="177"/>
      <c r="NA121" s="177"/>
      <c r="NB121" s="177"/>
      <c r="NC121" s="177"/>
      <c r="ND121" s="177"/>
      <c r="NE121" s="177"/>
      <c r="NF121" s="177"/>
      <c r="NG121" s="177"/>
      <c r="NH121" s="177"/>
      <c r="NI121" s="177"/>
      <c r="NJ121" s="177"/>
      <c r="NK121" s="177"/>
      <c r="NL121" s="177"/>
      <c r="NM121" s="177"/>
      <c r="NN121" s="177"/>
      <c r="NO121" s="177"/>
      <c r="NP121" s="177"/>
      <c r="NQ121" s="177"/>
      <c r="NR121" s="177"/>
      <c r="NS121" s="177"/>
      <c r="NT121" s="177"/>
      <c r="NU121" s="177"/>
      <c r="NV121" s="177"/>
    </row>
    <row r="122" spans="1:386" s="178" customFormat="1" ht="18.75">
      <c r="A122" s="189" t="s">
        <v>692</v>
      </c>
      <c r="B122" s="483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/>
      <c r="AC122" s="49"/>
      <c r="AD122" s="49"/>
      <c r="AE122" s="49"/>
      <c r="AF122" s="49"/>
      <c r="AG122" s="125"/>
      <c r="AH122" s="125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135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176"/>
      <c r="BO122" s="176"/>
      <c r="BP122" s="175"/>
      <c r="BQ122" s="49"/>
      <c r="BR122" s="49"/>
      <c r="BS122" s="49"/>
      <c r="BT122" s="49"/>
      <c r="BU122" s="49"/>
      <c r="BV122" s="49"/>
      <c r="BW122" s="138"/>
      <c r="BX122" s="138"/>
      <c r="BY122" s="138"/>
      <c r="BZ122" s="138"/>
      <c r="CA122" s="139"/>
      <c r="CB122" s="139"/>
      <c r="CC122" s="139"/>
      <c r="CD122" s="139"/>
      <c r="CE122" s="49"/>
      <c r="CF122" s="125"/>
      <c r="CG122" s="49"/>
      <c r="CH122" s="49"/>
      <c r="CI122" s="49"/>
      <c r="CJ122" s="49"/>
      <c r="CK122" s="49"/>
      <c r="CL122" s="49"/>
      <c r="CM122" s="138"/>
      <c r="CN122" s="138"/>
      <c r="CO122" s="138"/>
      <c r="CP122" s="138"/>
      <c r="CQ122" s="139"/>
      <c r="CR122" s="139"/>
      <c r="CS122" s="139"/>
      <c r="CT122" s="139"/>
      <c r="CU122" s="49"/>
      <c r="CV122" s="134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176"/>
      <c r="DV122" s="190"/>
      <c r="DW122" s="175"/>
      <c r="DX122" s="190"/>
      <c r="DY122" s="190"/>
      <c r="DZ122" s="190"/>
      <c r="EA122" s="190"/>
      <c r="EB122" s="190"/>
      <c r="EC122" s="190"/>
      <c r="ED122" s="204"/>
      <c r="EE122" s="204"/>
      <c r="EF122" s="204"/>
      <c r="EG122" s="204"/>
      <c r="EH122" s="205"/>
      <c r="EI122" s="205"/>
      <c r="EJ122" s="205"/>
      <c r="EK122" s="205"/>
      <c r="EL122" s="190"/>
      <c r="EM122" s="313"/>
      <c r="EN122" s="190"/>
      <c r="EO122" s="190"/>
      <c r="EP122" s="190"/>
      <c r="EQ122" s="190"/>
      <c r="ER122" s="190"/>
      <c r="ES122" s="190"/>
      <c r="ET122" s="204"/>
      <c r="EU122" s="204"/>
      <c r="EV122" s="353"/>
      <c r="EW122" s="204"/>
      <c r="EX122" s="205"/>
      <c r="EY122" s="205"/>
      <c r="EZ122" s="205"/>
      <c r="FA122" s="205"/>
      <c r="FB122" s="176"/>
      <c r="FC122" s="313"/>
      <c r="FD122" s="177"/>
      <c r="FE122" s="177"/>
      <c r="FF122" s="177"/>
      <c r="FG122" s="177"/>
      <c r="FH122" s="177"/>
      <c r="FI122" s="177"/>
      <c r="FJ122" s="177"/>
      <c r="FK122" s="177"/>
      <c r="FL122" s="177"/>
      <c r="FM122" s="177"/>
      <c r="FN122" s="177"/>
      <c r="FO122" s="177"/>
      <c r="FP122" s="177"/>
      <c r="FQ122" s="177"/>
      <c r="FR122" s="177"/>
      <c r="FS122" s="177"/>
      <c r="FT122" s="177"/>
      <c r="FU122" s="177"/>
      <c r="FV122" s="177"/>
      <c r="FW122" s="177"/>
      <c r="FX122" s="177"/>
      <c r="FY122" s="177"/>
      <c r="FZ122" s="177"/>
      <c r="GA122" s="177"/>
      <c r="GB122" s="177"/>
      <c r="GC122" s="177"/>
      <c r="GD122" s="177"/>
      <c r="GE122" s="177"/>
      <c r="GF122" s="177"/>
      <c r="GG122" s="177"/>
      <c r="GH122" s="177"/>
      <c r="GI122" s="177"/>
      <c r="GJ122" s="177"/>
      <c r="GK122" s="177"/>
      <c r="GL122" s="177"/>
      <c r="GM122" s="177"/>
      <c r="GN122" s="177"/>
      <c r="GO122" s="177"/>
      <c r="GP122" s="177"/>
      <c r="GQ122" s="177"/>
      <c r="GR122" s="177"/>
      <c r="GS122" s="177"/>
      <c r="GT122" s="177"/>
      <c r="GU122" s="177"/>
      <c r="GV122" s="177"/>
      <c r="GW122" s="177"/>
      <c r="GX122" s="177"/>
      <c r="GY122" s="177"/>
      <c r="GZ122" s="177"/>
      <c r="HA122" s="177"/>
      <c r="HB122" s="177"/>
      <c r="HC122" s="177"/>
      <c r="HD122" s="177"/>
      <c r="HE122" s="177"/>
      <c r="HF122" s="177"/>
      <c r="HG122" s="177"/>
      <c r="HH122" s="177"/>
      <c r="HI122" s="177"/>
      <c r="HJ122" s="177"/>
      <c r="HK122" s="177"/>
      <c r="HL122" s="177"/>
      <c r="HM122" s="177"/>
      <c r="HN122" s="177"/>
      <c r="HO122" s="177"/>
      <c r="HP122" s="177"/>
      <c r="HQ122" s="177"/>
      <c r="HR122" s="177"/>
      <c r="HS122" s="177"/>
      <c r="HT122" s="177"/>
      <c r="HU122" s="177"/>
      <c r="HV122" s="177"/>
      <c r="HW122" s="177"/>
      <c r="HX122" s="177"/>
      <c r="HY122" s="177"/>
      <c r="HZ122" s="177"/>
      <c r="IA122" s="177"/>
      <c r="IB122" s="177"/>
      <c r="IC122" s="177"/>
      <c r="ID122" s="177"/>
      <c r="IE122" s="177"/>
      <c r="IF122" s="177"/>
      <c r="IG122" s="177"/>
      <c r="IH122" s="177"/>
      <c r="II122" s="177"/>
      <c r="IJ122" s="177"/>
      <c r="IK122" s="177"/>
      <c r="IL122" s="177"/>
      <c r="IM122" s="177"/>
      <c r="IN122" s="177"/>
      <c r="IO122" s="177"/>
      <c r="IP122" s="177"/>
      <c r="IQ122" s="177"/>
      <c r="IR122" s="177"/>
      <c r="IS122" s="177"/>
      <c r="IT122" s="177"/>
      <c r="IU122" s="177"/>
      <c r="IV122" s="177"/>
      <c r="IW122" s="177"/>
      <c r="IX122" s="177"/>
      <c r="IY122" s="177"/>
      <c r="IZ122" s="177"/>
      <c r="JA122" s="177"/>
      <c r="JB122" s="177"/>
      <c r="JC122" s="177"/>
      <c r="JD122" s="177"/>
      <c r="JE122" s="177"/>
      <c r="JF122" s="177"/>
      <c r="JG122" s="177"/>
      <c r="JH122" s="177"/>
      <c r="JI122" s="177"/>
      <c r="JJ122" s="177"/>
      <c r="JK122" s="177"/>
      <c r="JL122" s="177"/>
      <c r="JM122" s="177"/>
      <c r="JN122" s="177"/>
      <c r="JO122" s="177"/>
      <c r="JP122" s="177"/>
      <c r="JQ122" s="177"/>
      <c r="JR122" s="177"/>
      <c r="JS122" s="177"/>
      <c r="JT122" s="177"/>
      <c r="JU122" s="177"/>
      <c r="JV122" s="177"/>
      <c r="JW122" s="177"/>
      <c r="JX122" s="177"/>
      <c r="JY122" s="177"/>
      <c r="JZ122" s="177"/>
      <c r="KA122" s="177"/>
      <c r="KB122" s="177"/>
      <c r="KC122" s="177"/>
      <c r="KD122" s="177"/>
      <c r="KE122" s="177"/>
      <c r="KF122" s="177"/>
      <c r="KG122" s="177"/>
      <c r="KH122" s="177"/>
      <c r="KI122" s="177"/>
      <c r="KJ122" s="177"/>
      <c r="KK122" s="177"/>
      <c r="KL122" s="177"/>
      <c r="KM122" s="177"/>
      <c r="KN122" s="177"/>
      <c r="KO122" s="177"/>
      <c r="KP122" s="177"/>
      <c r="KQ122" s="177"/>
      <c r="KR122" s="177"/>
      <c r="KS122" s="177"/>
      <c r="KT122" s="177"/>
      <c r="KU122" s="177"/>
      <c r="KV122" s="177"/>
      <c r="KW122" s="177"/>
      <c r="KX122" s="177"/>
      <c r="KY122" s="177"/>
      <c r="KZ122" s="177"/>
      <c r="LA122" s="177"/>
      <c r="LB122" s="177"/>
      <c r="LC122" s="177"/>
      <c r="LD122" s="177"/>
      <c r="LE122" s="177"/>
      <c r="LF122" s="177"/>
      <c r="LG122" s="177"/>
      <c r="LH122" s="177"/>
      <c r="LI122" s="177"/>
      <c r="LJ122" s="177"/>
      <c r="LK122" s="177"/>
      <c r="LL122" s="177"/>
      <c r="LM122" s="177"/>
      <c r="LN122" s="177"/>
      <c r="LO122" s="177"/>
      <c r="LP122" s="177"/>
      <c r="LQ122" s="177"/>
      <c r="LR122" s="177"/>
      <c r="LS122" s="177"/>
      <c r="LT122" s="177"/>
      <c r="LU122" s="177"/>
      <c r="LV122" s="177"/>
      <c r="LW122" s="177"/>
      <c r="LX122" s="177"/>
      <c r="LY122" s="177"/>
      <c r="LZ122" s="177"/>
      <c r="MA122" s="177"/>
      <c r="MB122" s="177"/>
      <c r="MC122" s="177"/>
      <c r="MD122" s="177"/>
      <c r="ME122" s="177"/>
      <c r="MF122" s="177"/>
      <c r="MG122" s="177"/>
      <c r="MH122" s="177"/>
      <c r="MI122" s="177"/>
      <c r="MJ122" s="177"/>
      <c r="MK122" s="177"/>
      <c r="ML122" s="177"/>
      <c r="MM122" s="177"/>
      <c r="MN122" s="177"/>
      <c r="MO122" s="177"/>
      <c r="MP122" s="177"/>
      <c r="MQ122" s="177"/>
      <c r="MR122" s="177"/>
      <c r="MS122" s="177"/>
      <c r="MT122" s="177"/>
      <c r="MU122" s="177"/>
      <c r="MV122" s="177"/>
      <c r="MW122" s="177"/>
      <c r="MX122" s="177"/>
      <c r="MY122" s="177"/>
      <c r="MZ122" s="177"/>
      <c r="NA122" s="177"/>
      <c r="NB122" s="177"/>
      <c r="NC122" s="177"/>
      <c r="ND122" s="177"/>
      <c r="NE122" s="177"/>
      <c r="NF122" s="177"/>
      <c r="NG122" s="177"/>
      <c r="NH122" s="177"/>
      <c r="NI122" s="177"/>
      <c r="NJ122" s="177"/>
      <c r="NK122" s="177"/>
      <c r="NL122" s="177"/>
      <c r="NM122" s="177"/>
      <c r="NN122" s="177"/>
      <c r="NO122" s="177"/>
      <c r="NP122" s="177"/>
      <c r="NQ122" s="177"/>
      <c r="NR122" s="177"/>
      <c r="NS122" s="177"/>
      <c r="NT122" s="177"/>
      <c r="NU122" s="177"/>
      <c r="NV122" s="177"/>
    </row>
    <row r="123" spans="1:386" s="178" customFormat="1">
      <c r="A123" s="349"/>
      <c r="B123" s="351" t="s">
        <v>150</v>
      </c>
      <c r="C123" s="49">
        <f>C121</f>
        <v>12800</v>
      </c>
      <c r="D123" s="49">
        <f t="shared" ref="D123:AB123" si="94">D121</f>
        <v>13219.7</v>
      </c>
      <c r="E123" s="49" t="str">
        <f t="shared" si="94"/>
        <v>-</v>
      </c>
      <c r="F123" s="49" t="str">
        <f t="shared" si="94"/>
        <v>-</v>
      </c>
      <c r="G123" s="49" t="str">
        <f t="shared" si="94"/>
        <v>-</v>
      </c>
      <c r="H123" s="49" t="str">
        <f t="shared" si="94"/>
        <v>-</v>
      </c>
      <c r="I123" s="49" t="str">
        <f t="shared" si="94"/>
        <v>-</v>
      </c>
      <c r="J123" s="49" t="str">
        <f t="shared" si="94"/>
        <v>-</v>
      </c>
      <c r="K123" s="49" t="str">
        <f t="shared" si="94"/>
        <v>-</v>
      </c>
      <c r="L123" s="49" t="str">
        <f t="shared" si="94"/>
        <v>-</v>
      </c>
      <c r="M123" s="49" t="str">
        <f t="shared" si="94"/>
        <v>-</v>
      </c>
      <c r="N123" s="49" t="str">
        <f t="shared" si="94"/>
        <v>-</v>
      </c>
      <c r="O123" s="49">
        <f t="shared" si="94"/>
        <v>15104</v>
      </c>
      <c r="P123" s="49">
        <f t="shared" si="94"/>
        <v>15599.245999999999</v>
      </c>
      <c r="Q123" s="49" t="str">
        <f t="shared" si="94"/>
        <v>-</v>
      </c>
      <c r="R123" s="49" t="str">
        <f t="shared" si="94"/>
        <v>-</v>
      </c>
      <c r="S123" s="49" t="str">
        <f t="shared" si="94"/>
        <v>-</v>
      </c>
      <c r="T123" s="49" t="str">
        <f t="shared" si="94"/>
        <v>-</v>
      </c>
      <c r="U123" s="49" t="str">
        <f t="shared" si="94"/>
        <v>-</v>
      </c>
      <c r="V123" s="49" t="str">
        <f t="shared" si="94"/>
        <v>-</v>
      </c>
      <c r="W123" s="49" t="str">
        <f t="shared" si="94"/>
        <v>-</v>
      </c>
      <c r="X123" s="49" t="str">
        <f t="shared" si="94"/>
        <v>-</v>
      </c>
      <c r="Y123" s="49" t="str">
        <f t="shared" si="94"/>
        <v>-</v>
      </c>
      <c r="Z123" s="49" t="str">
        <f t="shared" si="94"/>
        <v>-</v>
      </c>
      <c r="AA123" s="49"/>
      <c r="AB123" s="125" t="str">
        <f t="shared" si="94"/>
        <v>14.12.2017 № 745</v>
      </c>
      <c r="AC123" s="49"/>
      <c r="AD123" s="49"/>
      <c r="AE123" s="49"/>
      <c r="AF123" s="49"/>
      <c r="AG123" s="125"/>
      <c r="AH123" s="125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135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176"/>
      <c r="BO123" s="176"/>
      <c r="BP123" s="175"/>
      <c r="BQ123" s="49"/>
      <c r="BR123" s="49"/>
      <c r="BS123" s="49"/>
      <c r="BT123" s="49"/>
      <c r="BU123" s="49"/>
      <c r="BV123" s="49"/>
      <c r="BW123" s="138"/>
      <c r="BX123" s="138"/>
      <c r="BY123" s="138"/>
      <c r="BZ123" s="138"/>
      <c r="CA123" s="139"/>
      <c r="CB123" s="139"/>
      <c r="CC123" s="139"/>
      <c r="CD123" s="139"/>
      <c r="CE123" s="49"/>
      <c r="CF123" s="125"/>
      <c r="CG123" s="49"/>
      <c r="CH123" s="49"/>
      <c r="CI123" s="49"/>
      <c r="CJ123" s="49"/>
      <c r="CK123" s="49"/>
      <c r="CL123" s="49"/>
      <c r="CM123" s="138"/>
      <c r="CN123" s="138"/>
      <c r="CO123" s="138"/>
      <c r="CP123" s="138"/>
      <c r="CQ123" s="139"/>
      <c r="CR123" s="139"/>
      <c r="CS123" s="139"/>
      <c r="CT123" s="139"/>
      <c r="CU123" s="49"/>
      <c r="CV123" s="134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176"/>
      <c r="DV123" s="190"/>
      <c r="DW123" s="175"/>
      <c r="DX123" s="190"/>
      <c r="DY123" s="190"/>
      <c r="DZ123" s="190"/>
      <c r="EA123" s="190"/>
      <c r="EB123" s="190"/>
      <c r="EC123" s="190"/>
      <c r="ED123" s="204"/>
      <c r="EE123" s="204"/>
      <c r="EF123" s="204"/>
      <c r="EG123" s="204"/>
      <c r="EH123" s="205"/>
      <c r="EI123" s="205"/>
      <c r="EJ123" s="205"/>
      <c r="EK123" s="205"/>
      <c r="EL123" s="190"/>
      <c r="EM123" s="313"/>
      <c r="EN123" s="190"/>
      <c r="EO123" s="190"/>
      <c r="EP123" s="190"/>
      <c r="EQ123" s="190"/>
      <c r="ER123" s="190"/>
      <c r="ES123" s="190"/>
      <c r="ET123" s="204"/>
      <c r="EU123" s="204"/>
      <c r="EV123" s="204"/>
      <c r="EW123" s="204"/>
      <c r="EX123" s="205"/>
      <c r="EY123" s="205"/>
      <c r="EZ123" s="205"/>
      <c r="FA123" s="205"/>
      <c r="FB123" s="176"/>
      <c r="FC123" s="313"/>
      <c r="FD123" s="177"/>
      <c r="FE123" s="177"/>
      <c r="FF123" s="177"/>
      <c r="FG123" s="177"/>
      <c r="FH123" s="177"/>
      <c r="FI123" s="177"/>
      <c r="FJ123" s="177"/>
      <c r="FK123" s="177"/>
      <c r="FL123" s="177"/>
      <c r="FM123" s="177"/>
      <c r="FN123" s="177"/>
      <c r="FO123" s="177"/>
      <c r="FP123" s="177"/>
      <c r="FQ123" s="177"/>
      <c r="FR123" s="177"/>
      <c r="FS123" s="177"/>
      <c r="FT123" s="177"/>
      <c r="FU123" s="177"/>
      <c r="FV123" s="177"/>
      <c r="FW123" s="177"/>
      <c r="FX123" s="177"/>
      <c r="FY123" s="177"/>
      <c r="FZ123" s="177"/>
      <c r="GA123" s="177"/>
      <c r="GB123" s="177"/>
      <c r="GC123" s="177"/>
      <c r="GD123" s="177"/>
      <c r="GE123" s="177"/>
      <c r="GF123" s="177"/>
      <c r="GG123" s="177"/>
      <c r="GH123" s="177"/>
      <c r="GI123" s="177"/>
      <c r="GJ123" s="177"/>
      <c r="GK123" s="177"/>
      <c r="GL123" s="177"/>
      <c r="GM123" s="177"/>
      <c r="GN123" s="177"/>
      <c r="GO123" s="177"/>
      <c r="GP123" s="177"/>
      <c r="GQ123" s="177"/>
      <c r="GR123" s="177"/>
      <c r="GS123" s="177"/>
      <c r="GT123" s="177"/>
      <c r="GU123" s="177"/>
      <c r="GV123" s="177"/>
      <c r="GW123" s="177"/>
      <c r="GX123" s="177"/>
      <c r="GY123" s="177"/>
      <c r="GZ123" s="177"/>
      <c r="HA123" s="177"/>
      <c r="HB123" s="177"/>
      <c r="HC123" s="177"/>
      <c r="HD123" s="177"/>
      <c r="HE123" s="177"/>
      <c r="HF123" s="177"/>
      <c r="HG123" s="177"/>
      <c r="HH123" s="177"/>
      <c r="HI123" s="177"/>
      <c r="HJ123" s="177"/>
      <c r="HK123" s="177"/>
      <c r="HL123" s="177"/>
      <c r="HM123" s="177"/>
      <c r="HN123" s="177"/>
      <c r="HO123" s="177"/>
      <c r="HP123" s="177"/>
      <c r="HQ123" s="177"/>
      <c r="HR123" s="177"/>
      <c r="HS123" s="177"/>
      <c r="HT123" s="177"/>
      <c r="HU123" s="177"/>
      <c r="HV123" s="177"/>
      <c r="HW123" s="177"/>
      <c r="HX123" s="177"/>
      <c r="HY123" s="177"/>
      <c r="HZ123" s="177"/>
      <c r="IA123" s="177"/>
      <c r="IB123" s="177"/>
      <c r="IC123" s="177"/>
      <c r="ID123" s="177"/>
      <c r="IE123" s="177"/>
      <c r="IF123" s="177"/>
      <c r="IG123" s="177"/>
      <c r="IH123" s="177"/>
      <c r="II123" s="177"/>
      <c r="IJ123" s="177"/>
      <c r="IK123" s="177"/>
      <c r="IL123" s="177"/>
      <c r="IM123" s="177"/>
      <c r="IN123" s="177"/>
      <c r="IO123" s="177"/>
      <c r="IP123" s="177"/>
      <c r="IQ123" s="177"/>
      <c r="IR123" s="177"/>
      <c r="IS123" s="177"/>
      <c r="IT123" s="177"/>
      <c r="IU123" s="177"/>
      <c r="IV123" s="177"/>
      <c r="IW123" s="177"/>
      <c r="IX123" s="177"/>
      <c r="IY123" s="177"/>
      <c r="IZ123" s="177"/>
      <c r="JA123" s="177"/>
      <c r="JB123" s="177"/>
      <c r="JC123" s="177"/>
      <c r="JD123" s="177"/>
      <c r="JE123" s="177"/>
      <c r="JF123" s="177"/>
      <c r="JG123" s="177"/>
      <c r="JH123" s="177"/>
      <c r="JI123" s="177"/>
      <c r="JJ123" s="177"/>
      <c r="JK123" s="177"/>
      <c r="JL123" s="177"/>
      <c r="JM123" s="177"/>
      <c r="JN123" s="177"/>
      <c r="JO123" s="177"/>
      <c r="JP123" s="177"/>
      <c r="JQ123" s="177"/>
      <c r="JR123" s="177"/>
      <c r="JS123" s="177"/>
      <c r="JT123" s="177"/>
      <c r="JU123" s="177"/>
      <c r="JV123" s="177"/>
      <c r="JW123" s="177"/>
      <c r="JX123" s="177"/>
      <c r="JY123" s="177"/>
      <c r="JZ123" s="177"/>
      <c r="KA123" s="177"/>
      <c r="KB123" s="177"/>
      <c r="KC123" s="177"/>
      <c r="KD123" s="177"/>
      <c r="KE123" s="177"/>
      <c r="KF123" s="177"/>
      <c r="KG123" s="177"/>
      <c r="KH123" s="177"/>
      <c r="KI123" s="177"/>
      <c r="KJ123" s="177"/>
      <c r="KK123" s="177"/>
      <c r="KL123" s="177"/>
      <c r="KM123" s="177"/>
      <c r="KN123" s="177"/>
      <c r="KO123" s="177"/>
      <c r="KP123" s="177"/>
      <c r="KQ123" s="177"/>
      <c r="KR123" s="177"/>
      <c r="KS123" s="177"/>
      <c r="KT123" s="177"/>
      <c r="KU123" s="177"/>
      <c r="KV123" s="177"/>
      <c r="KW123" s="177"/>
      <c r="KX123" s="177"/>
      <c r="KY123" s="177"/>
      <c r="KZ123" s="177"/>
      <c r="LA123" s="177"/>
      <c r="LB123" s="177"/>
      <c r="LC123" s="177"/>
      <c r="LD123" s="177"/>
      <c r="LE123" s="177"/>
      <c r="LF123" s="177"/>
      <c r="LG123" s="177"/>
      <c r="LH123" s="177"/>
      <c r="LI123" s="177"/>
      <c r="LJ123" s="177"/>
      <c r="LK123" s="177"/>
      <c r="LL123" s="177"/>
      <c r="LM123" s="177"/>
      <c r="LN123" s="177"/>
      <c r="LO123" s="177"/>
      <c r="LP123" s="177"/>
      <c r="LQ123" s="177"/>
      <c r="LR123" s="177"/>
      <c r="LS123" s="177"/>
      <c r="LT123" s="177"/>
      <c r="LU123" s="177"/>
      <c r="LV123" s="177"/>
      <c r="LW123" s="177"/>
      <c r="LX123" s="177"/>
      <c r="LY123" s="177"/>
      <c r="LZ123" s="177"/>
      <c r="MA123" s="177"/>
      <c r="MB123" s="177"/>
      <c r="MC123" s="177"/>
      <c r="MD123" s="177"/>
      <c r="ME123" s="177"/>
      <c r="MF123" s="177"/>
      <c r="MG123" s="177"/>
      <c r="MH123" s="177"/>
      <c r="MI123" s="177"/>
      <c r="MJ123" s="177"/>
      <c r="MK123" s="177"/>
      <c r="ML123" s="177"/>
      <c r="MM123" s="177"/>
      <c r="MN123" s="177"/>
      <c r="MO123" s="177"/>
      <c r="MP123" s="177"/>
      <c r="MQ123" s="177"/>
      <c r="MR123" s="177"/>
      <c r="MS123" s="177"/>
      <c r="MT123" s="177"/>
      <c r="MU123" s="177"/>
      <c r="MV123" s="177"/>
      <c r="MW123" s="177"/>
      <c r="MX123" s="177"/>
      <c r="MY123" s="177"/>
      <c r="MZ123" s="177"/>
      <c r="NA123" s="177"/>
      <c r="NB123" s="177"/>
      <c r="NC123" s="177"/>
      <c r="ND123" s="177"/>
      <c r="NE123" s="177"/>
      <c r="NF123" s="177"/>
      <c r="NG123" s="177"/>
      <c r="NH123" s="177"/>
      <c r="NI123" s="177"/>
      <c r="NJ123" s="177"/>
      <c r="NK123" s="177"/>
      <c r="NL123" s="177"/>
      <c r="NM123" s="177"/>
      <c r="NN123" s="177"/>
      <c r="NO123" s="177"/>
      <c r="NP123" s="177"/>
      <c r="NQ123" s="177"/>
      <c r="NR123" s="177"/>
      <c r="NS123" s="177"/>
      <c r="NT123" s="177"/>
      <c r="NU123" s="177"/>
      <c r="NV123" s="177"/>
    </row>
    <row r="124" spans="1:386" s="100" customFormat="1" ht="26.25">
      <c r="A124" s="280" t="s">
        <v>12</v>
      </c>
      <c r="B124" s="346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347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2"/>
      <c r="CG124" s="281"/>
      <c r="CH124" s="281"/>
      <c r="CI124" s="281"/>
      <c r="CJ124" s="281"/>
      <c r="CK124" s="281"/>
      <c r="CL124" s="281"/>
      <c r="CM124" s="282"/>
      <c r="CN124" s="282"/>
      <c r="CO124" s="282"/>
      <c r="CP124" s="282"/>
      <c r="CQ124" s="282"/>
      <c r="CR124" s="282"/>
      <c r="CS124" s="282"/>
      <c r="CT124" s="282"/>
      <c r="CU124" s="281"/>
      <c r="CV124" s="282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281"/>
      <c r="DT124" s="281"/>
      <c r="DU124" s="281"/>
      <c r="DV124" s="281"/>
      <c r="DW124" s="281"/>
      <c r="DX124" s="281"/>
      <c r="DY124" s="281"/>
      <c r="DZ124" s="281"/>
      <c r="EA124" s="281"/>
      <c r="EB124" s="281"/>
      <c r="EC124" s="281"/>
      <c r="ED124" s="281"/>
      <c r="EE124" s="281"/>
      <c r="EF124" s="281"/>
      <c r="EG124" s="281"/>
      <c r="EH124" s="281"/>
      <c r="EI124" s="281"/>
      <c r="EJ124" s="281"/>
      <c r="EK124" s="281"/>
      <c r="EL124" s="281"/>
      <c r="EM124" s="281"/>
      <c r="EN124" s="281"/>
      <c r="EO124" s="281"/>
      <c r="EP124" s="281"/>
      <c r="EQ124" s="281"/>
      <c r="ER124" s="281"/>
      <c r="ES124" s="281"/>
      <c r="ET124" s="281"/>
      <c r="EU124" s="281"/>
      <c r="EV124" s="281"/>
      <c r="EW124" s="354"/>
      <c r="EX124" s="354"/>
      <c r="EY124" s="354"/>
      <c r="EZ124" s="354"/>
      <c r="FA124" s="354"/>
      <c r="FB124" s="354"/>
      <c r="FC124" s="355"/>
      <c r="FD124" s="99"/>
      <c r="FE124" s="99"/>
      <c r="FF124" s="99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  <c r="HA124" s="99"/>
      <c r="HB124" s="99"/>
      <c r="HC124" s="99"/>
      <c r="HD124" s="99"/>
      <c r="HE124" s="99"/>
      <c r="HF124" s="99"/>
      <c r="HG124" s="99"/>
      <c r="HH124" s="99"/>
      <c r="HI124" s="99"/>
      <c r="HJ124" s="99"/>
      <c r="HK124" s="99"/>
      <c r="HL124" s="99"/>
      <c r="HM124" s="99"/>
      <c r="HN124" s="99"/>
      <c r="HO124" s="99"/>
      <c r="HP124" s="99"/>
      <c r="HQ124" s="99"/>
      <c r="HR124" s="99"/>
      <c r="HS124" s="99"/>
      <c r="HT124" s="99"/>
      <c r="HU124" s="99"/>
      <c r="HV124" s="99"/>
      <c r="HW124" s="99"/>
      <c r="HX124" s="99"/>
      <c r="HY124" s="99"/>
      <c r="HZ124" s="99"/>
      <c r="IA124" s="99"/>
      <c r="IB124" s="99"/>
      <c r="IC124" s="99"/>
      <c r="ID124" s="99"/>
      <c r="IE124" s="99"/>
      <c r="IF124" s="99"/>
      <c r="IG124" s="99"/>
      <c r="IH124" s="99"/>
      <c r="II124" s="99"/>
      <c r="IJ124" s="99"/>
      <c r="IK124" s="99"/>
      <c r="IL124" s="99"/>
      <c r="IM124" s="99"/>
      <c r="IN124" s="99"/>
      <c r="IO124" s="99"/>
      <c r="IP124" s="99"/>
      <c r="IQ124" s="99"/>
      <c r="IR124" s="99"/>
      <c r="IS124" s="99"/>
      <c r="IT124" s="99"/>
      <c r="IU124" s="99"/>
      <c r="IV124" s="99"/>
      <c r="IW124" s="99"/>
      <c r="IX124" s="99"/>
      <c r="IY124" s="99"/>
      <c r="IZ124" s="99"/>
      <c r="JA124" s="99"/>
      <c r="JB124" s="99"/>
      <c r="JC124" s="99"/>
      <c r="JD124" s="99"/>
      <c r="JE124" s="99"/>
      <c r="JF124" s="99"/>
      <c r="JG124" s="99"/>
      <c r="JH124" s="99"/>
      <c r="JI124" s="99"/>
      <c r="JJ124" s="99"/>
      <c r="JK124" s="99"/>
      <c r="JL124" s="99"/>
      <c r="JM124" s="99"/>
      <c r="JN124" s="99"/>
      <c r="JO124" s="99"/>
      <c r="JP124" s="99"/>
      <c r="JQ124" s="99"/>
      <c r="JR124" s="99"/>
      <c r="JS124" s="99"/>
      <c r="JT124" s="99"/>
      <c r="JU124" s="99"/>
      <c r="JV124" s="99"/>
      <c r="JW124" s="99"/>
      <c r="JX124" s="99"/>
      <c r="JY124" s="99"/>
      <c r="JZ124" s="99"/>
      <c r="KA124" s="99"/>
      <c r="KB124" s="99"/>
      <c r="KC124" s="99"/>
      <c r="KD124" s="99"/>
      <c r="KE124" s="99"/>
      <c r="KF124" s="99"/>
      <c r="KG124" s="99"/>
      <c r="KH124" s="99"/>
      <c r="KI124" s="99"/>
      <c r="KJ124" s="99"/>
      <c r="KK124" s="99"/>
      <c r="KL124" s="99"/>
      <c r="KM124" s="99"/>
      <c r="KN124" s="99"/>
      <c r="KO124" s="99"/>
      <c r="KP124" s="99"/>
      <c r="KQ124" s="99"/>
      <c r="KR124" s="99"/>
      <c r="KS124" s="99"/>
      <c r="KT124" s="99"/>
      <c r="KU124" s="99"/>
      <c r="KV124" s="99"/>
      <c r="KW124" s="99"/>
      <c r="KX124" s="99"/>
      <c r="KY124" s="99"/>
      <c r="KZ124" s="99"/>
      <c r="LA124" s="99"/>
      <c r="LB124" s="99"/>
      <c r="LC124" s="99"/>
      <c r="LD124" s="99"/>
      <c r="LE124" s="99"/>
      <c r="LF124" s="99"/>
      <c r="LG124" s="99"/>
      <c r="LH124" s="99"/>
      <c r="LI124" s="99"/>
      <c r="LJ124" s="99"/>
      <c r="LK124" s="99"/>
      <c r="LL124" s="99"/>
      <c r="LM124" s="99"/>
      <c r="LN124" s="99"/>
      <c r="LO124" s="99"/>
      <c r="LP124" s="99"/>
      <c r="LQ124" s="99"/>
      <c r="LR124" s="99"/>
      <c r="LS124" s="99"/>
      <c r="LT124" s="99"/>
      <c r="LU124" s="99"/>
      <c r="LV124" s="99"/>
      <c r="LW124" s="99"/>
      <c r="LX124" s="99"/>
      <c r="LY124" s="99"/>
      <c r="LZ124" s="99"/>
      <c r="MA124" s="99"/>
      <c r="MB124" s="99"/>
      <c r="MC124" s="99"/>
      <c r="MD124" s="99"/>
      <c r="ME124" s="99"/>
      <c r="MF124" s="99"/>
      <c r="MG124" s="99"/>
      <c r="MH124" s="99"/>
      <c r="MI124" s="99"/>
      <c r="MJ124" s="99"/>
      <c r="MK124" s="99"/>
      <c r="ML124" s="99"/>
      <c r="MM124" s="99"/>
      <c r="MN124" s="99"/>
      <c r="MO124" s="99"/>
      <c r="MP124" s="99"/>
      <c r="MQ124" s="99"/>
      <c r="MR124" s="99"/>
      <c r="MS124" s="99"/>
      <c r="MT124" s="99"/>
      <c r="MU124" s="99"/>
      <c r="MV124" s="99"/>
      <c r="MW124" s="99"/>
      <c r="MX124" s="99"/>
      <c r="MY124" s="99"/>
      <c r="MZ124" s="99"/>
      <c r="NA124" s="99"/>
      <c r="NB124" s="99"/>
      <c r="NC124" s="99"/>
      <c r="ND124" s="99"/>
      <c r="NE124" s="99"/>
      <c r="NF124" s="99"/>
      <c r="NG124" s="99"/>
      <c r="NH124" s="99"/>
      <c r="NI124" s="99"/>
      <c r="NJ124" s="99"/>
      <c r="NK124" s="99"/>
      <c r="NL124" s="99"/>
      <c r="NM124" s="99"/>
      <c r="NN124" s="99"/>
      <c r="NO124" s="99"/>
      <c r="NP124" s="99"/>
      <c r="NQ124" s="99"/>
      <c r="NR124" s="99"/>
      <c r="NS124" s="99"/>
      <c r="NT124" s="99"/>
      <c r="NU124" s="99"/>
      <c r="NV124" s="99"/>
    </row>
    <row r="125" spans="1:386" s="2" customFormat="1" ht="23.25">
      <c r="A125" s="16" t="s">
        <v>9</v>
      </c>
      <c r="B125" s="484" t="s">
        <v>159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1065" t="s">
        <v>693</v>
      </c>
      <c r="AB125" s="134"/>
      <c r="AC125" s="49"/>
      <c r="AD125" s="49"/>
      <c r="AE125" s="49"/>
      <c r="AF125" s="49"/>
      <c r="AG125" s="125"/>
      <c r="AH125" s="125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111"/>
      <c r="AV125" s="27"/>
      <c r="AW125" s="27"/>
      <c r="AX125" s="27"/>
      <c r="AY125" s="27"/>
      <c r="AZ125" s="27"/>
      <c r="BA125" s="27"/>
      <c r="BB125" s="16"/>
      <c r="BC125" s="16"/>
      <c r="BD125" s="16"/>
      <c r="BE125" s="16"/>
      <c r="BF125" s="16"/>
      <c r="BG125" s="16"/>
      <c r="BH125" s="49"/>
      <c r="BI125" s="49"/>
      <c r="BJ125" s="49"/>
      <c r="BK125" s="49"/>
      <c r="BL125" s="27"/>
      <c r="BM125" s="27"/>
      <c r="BN125" s="110"/>
      <c r="BO125" s="36"/>
      <c r="BP125" s="103"/>
      <c r="BQ125" s="485"/>
      <c r="BR125" s="126"/>
      <c r="BS125" s="126"/>
      <c r="BT125" s="126"/>
      <c r="BU125" s="126"/>
      <c r="BV125" s="126"/>
      <c r="BW125" s="237"/>
      <c r="BX125" s="237"/>
      <c r="BY125" s="237"/>
      <c r="BZ125" s="237"/>
      <c r="CA125" s="238"/>
      <c r="CB125" s="238"/>
      <c r="CC125" s="238"/>
      <c r="CD125" s="238"/>
      <c r="CE125" s="126"/>
      <c r="CF125" s="462"/>
      <c r="CG125" s="126"/>
      <c r="CH125" s="126"/>
      <c r="CI125" s="126"/>
      <c r="CJ125" s="126"/>
      <c r="CK125" s="126"/>
      <c r="CL125" s="126"/>
      <c r="CM125" s="324"/>
      <c r="CN125" s="324"/>
      <c r="CO125" s="324"/>
      <c r="CP125" s="324"/>
      <c r="CQ125" s="325"/>
      <c r="CR125" s="325"/>
      <c r="CS125" s="325"/>
      <c r="CT125" s="325"/>
      <c r="CU125" s="126"/>
      <c r="CV125" s="48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36"/>
      <c r="DV125" s="12"/>
      <c r="DW125" s="103"/>
      <c r="DX125" s="27"/>
      <c r="DY125" s="27"/>
      <c r="DZ125" s="27"/>
      <c r="EA125" s="27"/>
      <c r="EB125" s="27"/>
      <c r="EC125" s="27"/>
      <c r="ED125" s="237"/>
      <c r="EE125" s="237"/>
      <c r="EF125" s="237"/>
      <c r="EG125" s="237"/>
      <c r="EH125" s="312"/>
      <c r="EI125" s="116"/>
      <c r="EJ125" s="312"/>
      <c r="EK125" s="116"/>
      <c r="EL125" s="27"/>
      <c r="EM125" s="310"/>
      <c r="EN125" s="27"/>
      <c r="EO125" s="27"/>
      <c r="EP125" s="27"/>
      <c r="EQ125" s="27"/>
      <c r="ER125" s="27"/>
      <c r="ES125" s="27"/>
      <c r="ET125" s="237"/>
      <c r="EU125" s="237"/>
      <c r="EV125" s="487"/>
      <c r="EW125" s="237"/>
      <c r="EX125" s="312"/>
      <c r="EY125" s="116"/>
      <c r="EZ125" s="312"/>
      <c r="FA125" s="116"/>
      <c r="FB125" s="27"/>
      <c r="FC125" s="31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  <c r="KJ125" s="53"/>
      <c r="KK125" s="53"/>
      <c r="KL125" s="53"/>
      <c r="KM125" s="53"/>
      <c r="KN125" s="53"/>
      <c r="KO125" s="53"/>
      <c r="KP125" s="53"/>
      <c r="KQ125" s="53"/>
      <c r="KR125" s="53"/>
      <c r="KS125" s="53"/>
      <c r="KT125" s="53"/>
      <c r="KU125" s="53"/>
      <c r="KV125" s="53"/>
      <c r="KW125" s="53"/>
      <c r="KX125" s="53"/>
      <c r="KY125" s="53"/>
      <c r="KZ125" s="53"/>
      <c r="LA125" s="53"/>
      <c r="LB125" s="53"/>
      <c r="LC125" s="53"/>
      <c r="LD125" s="53"/>
      <c r="LE125" s="53"/>
      <c r="LF125" s="53"/>
      <c r="LG125" s="53"/>
      <c r="LH125" s="53"/>
      <c r="LI125" s="53"/>
      <c r="LJ125" s="53"/>
      <c r="LK125" s="53"/>
      <c r="LL125" s="53"/>
      <c r="LM125" s="53"/>
      <c r="LN125" s="53"/>
      <c r="LO125" s="53"/>
      <c r="LP125" s="53"/>
      <c r="LQ125" s="53"/>
      <c r="LR125" s="53"/>
      <c r="LS125" s="53"/>
      <c r="LT125" s="53"/>
      <c r="LU125" s="53"/>
      <c r="LV125" s="53"/>
      <c r="LW125" s="53"/>
      <c r="LX125" s="53"/>
      <c r="LY125" s="53"/>
      <c r="LZ125" s="53"/>
      <c r="MA125" s="53"/>
      <c r="MB125" s="53"/>
      <c r="MC125" s="53"/>
      <c r="MD125" s="53"/>
      <c r="ME125" s="53"/>
      <c r="MF125" s="53"/>
      <c r="MG125" s="53"/>
      <c r="MH125" s="53"/>
      <c r="MI125" s="53"/>
      <c r="MJ125" s="53"/>
      <c r="MK125" s="53"/>
      <c r="ML125" s="53"/>
      <c r="MM125" s="53"/>
      <c r="MN125" s="53"/>
      <c r="MO125" s="53"/>
      <c r="MP125" s="53"/>
      <c r="MQ125" s="53"/>
      <c r="MR125" s="53"/>
      <c r="MS125" s="53"/>
      <c r="MT125" s="53"/>
      <c r="MU125" s="53"/>
      <c r="MV125" s="53"/>
      <c r="MW125" s="53"/>
      <c r="MX125" s="53"/>
      <c r="MY125" s="53"/>
      <c r="MZ125" s="53"/>
      <c r="NA125" s="53"/>
      <c r="NB125" s="53"/>
      <c r="NC125" s="53"/>
      <c r="ND125" s="53"/>
      <c r="NE125" s="53"/>
      <c r="NF125" s="53"/>
      <c r="NG125" s="53"/>
      <c r="NH125" s="53"/>
      <c r="NI125" s="53"/>
      <c r="NJ125" s="53"/>
      <c r="NK125" s="53"/>
      <c r="NL125" s="53"/>
      <c r="NM125" s="53"/>
      <c r="NN125" s="53"/>
      <c r="NO125" s="53"/>
      <c r="NP125" s="53"/>
      <c r="NQ125" s="53"/>
      <c r="NR125" s="53"/>
      <c r="NS125" s="53"/>
      <c r="NT125" s="53"/>
      <c r="NU125" s="53"/>
      <c r="NV125" s="53"/>
    </row>
    <row r="126" spans="1:386" s="178" customFormat="1">
      <c r="A126" s="173"/>
      <c r="B126" s="488" t="s">
        <v>694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1065"/>
      <c r="AB126" s="364"/>
      <c r="AC126" s="49"/>
      <c r="AD126" s="49"/>
      <c r="AE126" s="49"/>
      <c r="AF126" s="49"/>
      <c r="AG126" s="125"/>
      <c r="AH126" s="125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135"/>
      <c r="AV126" s="49">
        <v>42.97</v>
      </c>
      <c r="AW126" s="49">
        <v>42.97</v>
      </c>
      <c r="AX126" s="49"/>
      <c r="AY126" s="49"/>
      <c r="AZ126" s="49"/>
      <c r="BA126" s="49"/>
      <c r="BB126" s="173"/>
      <c r="BC126" s="173"/>
      <c r="BD126" s="173"/>
      <c r="BE126" s="173"/>
      <c r="BF126" s="173"/>
      <c r="BG126" s="173"/>
      <c r="BH126" s="49">
        <v>50.7</v>
      </c>
      <c r="BI126" s="49">
        <v>50.7</v>
      </c>
      <c r="BJ126" s="49"/>
      <c r="BK126" s="49"/>
      <c r="BL126" s="49"/>
      <c r="BM126" s="49"/>
      <c r="BN126" s="176" t="str">
        <f>BN127</f>
        <v>14.12.2017 № 743</v>
      </c>
      <c r="BO126" s="190"/>
      <c r="BP126" s="175"/>
      <c r="BQ126" s="190"/>
      <c r="BR126" s="190"/>
      <c r="BS126" s="190"/>
      <c r="BT126" s="190"/>
      <c r="BU126" s="190"/>
      <c r="BV126" s="190"/>
      <c r="BW126" s="324"/>
      <c r="BX126" s="324"/>
      <c r="BY126" s="324"/>
      <c r="BZ126" s="324"/>
      <c r="CA126" s="205"/>
      <c r="CB126" s="205"/>
      <c r="CC126" s="325"/>
      <c r="CD126" s="325"/>
      <c r="CE126" s="125" t="s">
        <v>754</v>
      </c>
      <c r="CF126" s="462"/>
      <c r="CG126" s="49"/>
      <c r="CH126" s="49"/>
      <c r="CI126" s="49"/>
      <c r="CJ126" s="49"/>
      <c r="CK126" s="49"/>
      <c r="CL126" s="49"/>
      <c r="CM126" s="324"/>
      <c r="CN126" s="324"/>
      <c r="CO126" s="324"/>
      <c r="CP126" s="324"/>
      <c r="CQ126" s="205"/>
      <c r="CR126" s="205"/>
      <c r="CS126" s="560"/>
      <c r="CT126" s="325"/>
      <c r="CU126" s="136"/>
      <c r="CV126" s="190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76"/>
      <c r="DV126" s="190"/>
      <c r="DW126" s="175"/>
      <c r="DX126" s="190"/>
      <c r="DY126" s="190"/>
      <c r="DZ126" s="190"/>
      <c r="EA126" s="190"/>
      <c r="EB126" s="190"/>
      <c r="EC126" s="190"/>
      <c r="ED126" s="204"/>
      <c r="EE126" s="204"/>
      <c r="EF126" s="204"/>
      <c r="EG126" s="204"/>
      <c r="EH126" s="181">
        <v>7.1300000000000002E-2</v>
      </c>
      <c r="EI126" s="181">
        <v>353.73</v>
      </c>
      <c r="EJ126" s="181">
        <v>6.5799999999999997E-2</v>
      </c>
      <c r="EK126" s="181">
        <v>330.35</v>
      </c>
      <c r="EL126" s="176" t="s">
        <v>693</v>
      </c>
      <c r="EM126" s="190"/>
      <c r="EN126" s="49">
        <v>5425.86</v>
      </c>
      <c r="EO126" s="49">
        <v>42.97</v>
      </c>
      <c r="EP126" s="49">
        <f>EN126*1.18</f>
        <v>6402.514799999999</v>
      </c>
      <c r="EQ126" s="49">
        <f>EO126*1.18</f>
        <v>50.704599999999999</v>
      </c>
      <c r="ER126" s="49">
        <v>4100</v>
      </c>
      <c r="ES126" s="49">
        <v>50.7</v>
      </c>
      <c r="ET126" s="324"/>
      <c r="EU126" s="324"/>
      <c r="EV126" s="324"/>
      <c r="EW126" s="324"/>
      <c r="EX126" s="181">
        <v>7.1300000000000002E-2</v>
      </c>
      <c r="EY126" s="181">
        <v>343.03</v>
      </c>
      <c r="EZ126" s="181">
        <v>6.5799999999999997E-2</v>
      </c>
      <c r="FA126" s="181">
        <v>320.48</v>
      </c>
      <c r="FB126" s="176" t="s">
        <v>693</v>
      </c>
      <c r="FC126" s="129" t="s">
        <v>755</v>
      </c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177"/>
      <c r="FV126" s="177"/>
      <c r="FW126" s="177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  <c r="KI126" s="177"/>
      <c r="KJ126" s="177"/>
      <c r="KK126" s="177"/>
      <c r="KL126" s="177"/>
      <c r="KM126" s="177"/>
      <c r="KN126" s="177"/>
      <c r="KO126" s="177"/>
      <c r="KP126" s="177"/>
      <c r="KQ126" s="177"/>
      <c r="KR126" s="177"/>
      <c r="KS126" s="177"/>
      <c r="KT126" s="177"/>
      <c r="KU126" s="177"/>
      <c r="KV126" s="177"/>
      <c r="KW126" s="177"/>
      <c r="KX126" s="177"/>
      <c r="KY126" s="177"/>
      <c r="KZ126" s="177"/>
      <c r="LA126" s="177"/>
      <c r="LB126" s="177"/>
      <c r="LC126" s="177"/>
      <c r="LD126" s="177"/>
      <c r="LE126" s="177"/>
      <c r="LF126" s="177"/>
      <c r="LG126" s="177"/>
      <c r="LH126" s="177"/>
      <c r="LI126" s="177"/>
      <c r="LJ126" s="177"/>
      <c r="LK126" s="177"/>
      <c r="LL126" s="177"/>
      <c r="LM126" s="177"/>
      <c r="LN126" s="177"/>
      <c r="LO126" s="177"/>
      <c r="LP126" s="177"/>
      <c r="LQ126" s="177"/>
      <c r="LR126" s="177"/>
      <c r="LS126" s="177"/>
      <c r="LT126" s="177"/>
      <c r="LU126" s="177"/>
      <c r="LV126" s="177"/>
      <c r="LW126" s="177"/>
      <c r="LX126" s="177"/>
      <c r="LY126" s="177"/>
      <c r="LZ126" s="177"/>
      <c r="MA126" s="177"/>
      <c r="MB126" s="177"/>
      <c r="MC126" s="177"/>
      <c r="MD126" s="177"/>
      <c r="ME126" s="177"/>
      <c r="MF126" s="177"/>
      <c r="MG126" s="177"/>
      <c r="MH126" s="177"/>
      <c r="MI126" s="177"/>
      <c r="MJ126" s="177"/>
      <c r="MK126" s="177"/>
      <c r="ML126" s="177"/>
      <c r="MM126" s="177"/>
      <c r="MN126" s="177"/>
      <c r="MO126" s="177"/>
      <c r="MP126" s="177"/>
      <c r="MQ126" s="177"/>
      <c r="MR126" s="177"/>
      <c r="MS126" s="177"/>
      <c r="MT126" s="177"/>
      <c r="MU126" s="177"/>
      <c r="MV126" s="177"/>
      <c r="MW126" s="177"/>
      <c r="MX126" s="177"/>
      <c r="MY126" s="177"/>
      <c r="MZ126" s="177"/>
      <c r="NA126" s="177"/>
      <c r="NB126" s="177"/>
      <c r="NC126" s="177"/>
      <c r="ND126" s="177"/>
      <c r="NE126" s="177"/>
      <c r="NF126" s="177"/>
      <c r="NG126" s="177"/>
      <c r="NH126" s="177"/>
      <c r="NI126" s="177"/>
      <c r="NJ126" s="177"/>
      <c r="NK126" s="177"/>
      <c r="NL126" s="177"/>
      <c r="NM126" s="177"/>
      <c r="NN126" s="177"/>
      <c r="NO126" s="177"/>
      <c r="NP126" s="177"/>
      <c r="NQ126" s="177"/>
      <c r="NR126" s="177"/>
      <c r="NS126" s="177"/>
      <c r="NT126" s="177"/>
      <c r="NU126" s="177"/>
      <c r="NV126" s="177"/>
    </row>
    <row r="127" spans="1:386" s="2" customFormat="1">
      <c r="A127" s="16"/>
      <c r="B127" s="239" t="s">
        <v>366</v>
      </c>
      <c r="C127" s="49">
        <v>3116.32</v>
      </c>
      <c r="D127" s="49">
        <v>3116.32</v>
      </c>
      <c r="E127" s="49" t="s">
        <v>146</v>
      </c>
      <c r="F127" s="49" t="s">
        <v>146</v>
      </c>
      <c r="G127" s="49" t="s">
        <v>146</v>
      </c>
      <c r="H127" s="49" t="s">
        <v>146</v>
      </c>
      <c r="I127" s="49" t="s">
        <v>146</v>
      </c>
      <c r="J127" s="49" t="s">
        <v>146</v>
      </c>
      <c r="K127" s="49" t="s">
        <v>146</v>
      </c>
      <c r="L127" s="49" t="s">
        <v>146</v>
      </c>
      <c r="M127" s="49" t="s">
        <v>146</v>
      </c>
      <c r="N127" s="49" t="s">
        <v>146</v>
      </c>
      <c r="O127" s="49">
        <f>C127*1.18</f>
        <v>3677.2575999999999</v>
      </c>
      <c r="P127" s="49">
        <f>D127*1.18</f>
        <v>3677.2575999999999</v>
      </c>
      <c r="Q127" s="49" t="s">
        <v>146</v>
      </c>
      <c r="R127" s="49" t="s">
        <v>146</v>
      </c>
      <c r="S127" s="49" t="s">
        <v>146</v>
      </c>
      <c r="T127" s="49" t="s">
        <v>146</v>
      </c>
      <c r="U127" s="49" t="s">
        <v>146</v>
      </c>
      <c r="V127" s="49" t="s">
        <v>146</v>
      </c>
      <c r="W127" s="49" t="s">
        <v>146</v>
      </c>
      <c r="X127" s="49" t="s">
        <v>146</v>
      </c>
      <c r="Y127" s="49" t="s">
        <v>146</v>
      </c>
      <c r="Z127" s="49" t="s">
        <v>146</v>
      </c>
      <c r="AA127" s="1065"/>
      <c r="AB127" s="250" t="s">
        <v>755</v>
      </c>
      <c r="AC127" s="49">
        <v>3500</v>
      </c>
      <c r="AD127" s="49">
        <v>3500</v>
      </c>
      <c r="AE127" s="49"/>
      <c r="AF127" s="49"/>
      <c r="AG127" s="125"/>
      <c r="AH127" s="125" t="s">
        <v>695</v>
      </c>
      <c r="AI127" s="27"/>
      <c r="AJ127" s="27"/>
      <c r="AK127" s="27">
        <v>3353.62</v>
      </c>
      <c r="AL127" s="27">
        <f>AK127</f>
        <v>3353.62</v>
      </c>
      <c r="AM127" s="110" t="str">
        <f>AH127</f>
        <v>14.12.2017 №743</v>
      </c>
      <c r="AN127" s="12"/>
      <c r="AO127" s="27"/>
      <c r="AP127" s="27"/>
      <c r="AQ127" s="27"/>
      <c r="AR127" s="27"/>
      <c r="AS127" s="27"/>
      <c r="AT127" s="27"/>
      <c r="AU127" s="111"/>
      <c r="AV127" s="27">
        <v>94.98</v>
      </c>
      <c r="AW127" s="27">
        <f>AV127</f>
        <v>94.98</v>
      </c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49">
        <v>112.08</v>
      </c>
      <c r="BI127" s="49">
        <v>112.08</v>
      </c>
      <c r="BJ127" s="49"/>
      <c r="BK127" s="49"/>
      <c r="BL127" s="27"/>
      <c r="BM127" s="27"/>
      <c r="BN127" s="36" t="s">
        <v>693</v>
      </c>
      <c r="BO127" s="12"/>
      <c r="BP127" s="103"/>
      <c r="BQ127" s="49">
        <v>3116.32</v>
      </c>
      <c r="BR127" s="49">
        <v>94.98</v>
      </c>
      <c r="BS127" s="49">
        <f>BQ127*1.18</f>
        <v>3677.2575999999999</v>
      </c>
      <c r="BT127" s="49">
        <f>BR127*1.18</f>
        <v>112.07639999999999</v>
      </c>
      <c r="BU127" s="49">
        <v>3353.62</v>
      </c>
      <c r="BV127" s="49">
        <v>112.08</v>
      </c>
      <c r="BW127" s="115"/>
      <c r="BX127" s="115"/>
      <c r="BY127" s="115"/>
      <c r="BZ127" s="115"/>
      <c r="CA127" s="311">
        <v>8.3699999999999997E-2</v>
      </c>
      <c r="CB127" s="139">
        <v>392.78</v>
      </c>
      <c r="CC127" s="116"/>
      <c r="CD127" s="116"/>
      <c r="CE127" s="110"/>
      <c r="CF127" s="289"/>
      <c r="CG127" s="49">
        <v>3116.32</v>
      </c>
      <c r="CH127" s="49">
        <v>94.98</v>
      </c>
      <c r="CI127" s="49">
        <f>CG127*1.18</f>
        <v>3677.2575999999999</v>
      </c>
      <c r="CJ127" s="49">
        <f>CH127*1.18</f>
        <v>112.07639999999999</v>
      </c>
      <c r="CK127" s="49">
        <v>3353.62</v>
      </c>
      <c r="CL127" s="49">
        <v>112.08</v>
      </c>
      <c r="CM127" s="138"/>
      <c r="CN127" s="138"/>
      <c r="CO127" s="138"/>
      <c r="CP127" s="138"/>
      <c r="CQ127" s="311">
        <v>8.3699999999999997E-2</v>
      </c>
      <c r="CR127" s="139">
        <v>392.78</v>
      </c>
      <c r="CS127" s="288"/>
      <c r="CT127" s="139"/>
      <c r="CU127" s="134" t="s">
        <v>693</v>
      </c>
      <c r="CV127" s="12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110"/>
      <c r="DV127" s="12"/>
      <c r="DW127" s="103"/>
      <c r="DX127" s="27">
        <v>5408.1</v>
      </c>
      <c r="DY127" s="27">
        <v>42.97</v>
      </c>
      <c r="DZ127" s="27">
        <f>DX127*1.18</f>
        <v>6381.558</v>
      </c>
      <c r="EA127" s="27">
        <f>DY127*1.18</f>
        <v>50.704599999999999</v>
      </c>
      <c r="EB127" s="27">
        <v>4250</v>
      </c>
      <c r="EC127" s="27">
        <v>50.7</v>
      </c>
      <c r="ED127" s="237"/>
      <c r="EE127" s="237"/>
      <c r="EF127" s="237"/>
      <c r="EG127" s="237"/>
      <c r="EH127" s="312">
        <v>7.0900000000000005E-2</v>
      </c>
      <c r="EI127" s="116">
        <v>352.03</v>
      </c>
      <c r="EJ127" s="312">
        <v>6.5500000000000003E-2</v>
      </c>
      <c r="EK127" s="116">
        <v>329.08</v>
      </c>
      <c r="EL127" s="110" t="s">
        <v>693</v>
      </c>
      <c r="EM127" s="310"/>
      <c r="EN127" s="126"/>
      <c r="EO127" s="126"/>
      <c r="EP127" s="126"/>
      <c r="EQ127" s="126"/>
      <c r="ER127" s="126"/>
      <c r="ES127" s="126"/>
      <c r="ET127" s="237"/>
      <c r="EU127" s="237"/>
      <c r="EV127" s="487"/>
      <c r="EW127" s="237"/>
      <c r="EX127" s="312">
        <v>7.0900000000000005E-2</v>
      </c>
      <c r="EY127" s="116">
        <v>341.39</v>
      </c>
      <c r="EZ127" s="312">
        <v>6.5500000000000003E-2</v>
      </c>
      <c r="FA127" s="116">
        <v>319.25</v>
      </c>
      <c r="FB127" s="110" t="s">
        <v>693</v>
      </c>
      <c r="FC127" s="31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  <c r="MN127" s="53"/>
      <c r="MO127" s="53"/>
      <c r="MP127" s="53"/>
      <c r="MQ127" s="53"/>
      <c r="MR127" s="53"/>
      <c r="MS127" s="53"/>
      <c r="MT127" s="53"/>
      <c r="MU127" s="53"/>
      <c r="MV127" s="53"/>
      <c r="MW127" s="53"/>
      <c r="MX127" s="53"/>
      <c r="MY127" s="53"/>
      <c r="MZ127" s="53"/>
      <c r="NA127" s="53"/>
      <c r="NB127" s="53"/>
      <c r="NC127" s="53"/>
      <c r="ND127" s="53"/>
      <c r="NE127" s="53"/>
      <c r="NF127" s="53"/>
      <c r="NG127" s="53"/>
      <c r="NH127" s="53"/>
      <c r="NI127" s="53"/>
      <c r="NJ127" s="53"/>
      <c r="NK127" s="53"/>
      <c r="NL127" s="53"/>
      <c r="NM127" s="53"/>
      <c r="NN127" s="53"/>
      <c r="NO127" s="53"/>
      <c r="NP127" s="53"/>
      <c r="NQ127" s="53"/>
      <c r="NR127" s="53"/>
      <c r="NS127" s="53"/>
      <c r="NT127" s="53"/>
      <c r="NU127" s="53"/>
      <c r="NV127" s="53"/>
    </row>
    <row r="128" spans="1:386" s="2" customFormat="1" ht="30">
      <c r="A128" s="16"/>
      <c r="B128" s="239" t="s">
        <v>371</v>
      </c>
      <c r="C128" s="49">
        <v>5408.1</v>
      </c>
      <c r="D128" s="49">
        <v>5425.86</v>
      </c>
      <c r="E128" s="49" t="s">
        <v>146</v>
      </c>
      <c r="F128" s="49" t="s">
        <v>146</v>
      </c>
      <c r="G128" s="49" t="s">
        <v>146</v>
      </c>
      <c r="H128" s="49" t="s">
        <v>146</v>
      </c>
      <c r="I128" s="49" t="s">
        <v>146</v>
      </c>
      <c r="J128" s="49" t="s">
        <v>146</v>
      </c>
      <c r="K128" s="49" t="s">
        <v>146</v>
      </c>
      <c r="L128" s="49" t="s">
        <v>146</v>
      </c>
      <c r="M128" s="49" t="s">
        <v>146</v>
      </c>
      <c r="N128" s="49" t="s">
        <v>146</v>
      </c>
      <c r="O128" s="49">
        <f>C128*1.18</f>
        <v>6381.558</v>
      </c>
      <c r="P128" s="49">
        <f t="shared" ref="P128" si="95">D128*1.18</f>
        <v>6402.514799999999</v>
      </c>
      <c r="Q128" s="49" t="s">
        <v>146</v>
      </c>
      <c r="R128" s="49" t="s">
        <v>146</v>
      </c>
      <c r="S128" s="49" t="s">
        <v>146</v>
      </c>
      <c r="T128" s="49" t="s">
        <v>146</v>
      </c>
      <c r="U128" s="49" t="s">
        <v>146</v>
      </c>
      <c r="V128" s="49" t="s">
        <v>146</v>
      </c>
      <c r="W128" s="49" t="s">
        <v>146</v>
      </c>
      <c r="X128" s="49" t="s">
        <v>146</v>
      </c>
      <c r="Y128" s="49" t="s">
        <v>146</v>
      </c>
      <c r="Z128" s="49" t="s">
        <v>146</v>
      </c>
      <c r="AA128" s="1065"/>
      <c r="AB128" s="489"/>
      <c r="AC128" s="352">
        <v>4400</v>
      </c>
      <c r="AD128" s="352">
        <v>4250</v>
      </c>
      <c r="AE128" s="490"/>
      <c r="AF128" s="490"/>
      <c r="AG128" s="125"/>
      <c r="AH128" s="125" t="s">
        <v>695</v>
      </c>
      <c r="AI128" s="27"/>
      <c r="AJ128" s="27"/>
      <c r="AK128" s="27">
        <v>3540</v>
      </c>
      <c r="AL128" s="27">
        <v>3390</v>
      </c>
      <c r="AM128" s="110" t="str">
        <f>AH128</f>
        <v>14.12.2017 №743</v>
      </c>
      <c r="AN128" s="109" t="s">
        <v>756</v>
      </c>
      <c r="AO128" s="244"/>
      <c r="AP128" s="244"/>
      <c r="AQ128" s="27">
        <v>4250</v>
      </c>
      <c r="AR128" s="27">
        <v>4100</v>
      </c>
      <c r="AS128" s="110" t="str">
        <f>AM128</f>
        <v>14.12.2017 №743</v>
      </c>
      <c r="AT128" s="109" t="s">
        <v>756</v>
      </c>
      <c r="AU128" s="111"/>
      <c r="AV128" s="27">
        <v>42.97</v>
      </c>
      <c r="AW128" s="27">
        <f>AV128</f>
        <v>42.97</v>
      </c>
      <c r="AX128" s="27"/>
      <c r="AY128" s="27"/>
      <c r="AZ128" s="27"/>
      <c r="BA128" s="27"/>
      <c r="BB128" s="16"/>
      <c r="BC128" s="16"/>
      <c r="BD128" s="16"/>
      <c r="BE128" s="16"/>
      <c r="BF128" s="16"/>
      <c r="BG128" s="16"/>
      <c r="BH128" s="49">
        <v>50.7</v>
      </c>
      <c r="BI128" s="49">
        <v>50.7</v>
      </c>
      <c r="BJ128" s="49"/>
      <c r="BK128" s="49"/>
      <c r="BL128" s="27"/>
      <c r="BN128" s="36" t="str">
        <f>BN127</f>
        <v>14.12.2017 № 743</v>
      </c>
      <c r="BO128" s="109" t="s">
        <v>756</v>
      </c>
      <c r="BP128" s="103"/>
      <c r="BQ128" s="27">
        <v>5408.1</v>
      </c>
      <c r="BR128" s="27">
        <v>42.97</v>
      </c>
      <c r="BS128" s="27">
        <f>BQ128*1.18</f>
        <v>6381.558</v>
      </c>
      <c r="BT128" s="27">
        <f>BR128*1.18</f>
        <v>50.704599999999999</v>
      </c>
      <c r="BU128" s="27">
        <v>3540</v>
      </c>
      <c r="BV128" s="27">
        <v>50.7</v>
      </c>
      <c r="BW128" s="115"/>
      <c r="BX128" s="115"/>
      <c r="BY128" s="115"/>
      <c r="BZ128" s="115"/>
      <c r="CA128" s="312">
        <v>6.4799999999999996E-2</v>
      </c>
      <c r="CB128" s="116">
        <v>280.09199999999998</v>
      </c>
      <c r="CC128" s="312">
        <v>5.9799999999999999E-2</v>
      </c>
      <c r="CD128" s="116">
        <v>262.392</v>
      </c>
      <c r="CE128" s="110" t="s">
        <v>754</v>
      </c>
      <c r="CF128" s="176"/>
      <c r="CG128" s="27">
        <v>5425.86</v>
      </c>
      <c r="CH128" s="27">
        <v>42.97</v>
      </c>
      <c r="CI128" s="27">
        <f>CG128*1.18</f>
        <v>6402.514799999999</v>
      </c>
      <c r="CJ128" s="27">
        <f>CH128*1.18</f>
        <v>50.704599999999999</v>
      </c>
      <c r="CK128" s="27">
        <v>3390</v>
      </c>
      <c r="CL128" s="27">
        <v>50.7</v>
      </c>
      <c r="CM128" s="138"/>
      <c r="CN128" s="138"/>
      <c r="CO128" s="138"/>
      <c r="CP128" s="138"/>
      <c r="CQ128" s="312">
        <v>6.4799999999999996E-2</v>
      </c>
      <c r="CR128" s="116">
        <v>270.37200000000001</v>
      </c>
      <c r="CS128" s="312">
        <v>5.9799999999999999E-2</v>
      </c>
      <c r="CT128" s="116">
        <v>253.422</v>
      </c>
      <c r="CU128" s="289" t="s">
        <v>693</v>
      </c>
      <c r="CV128" s="168" t="s">
        <v>757</v>
      </c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110"/>
      <c r="DV128" s="12"/>
      <c r="DW128" s="103"/>
      <c r="DX128" s="27"/>
      <c r="DY128" s="27"/>
      <c r="DZ128" s="27"/>
      <c r="EA128" s="27"/>
      <c r="EB128" s="27"/>
      <c r="EC128" s="27"/>
      <c r="ED128" s="115"/>
      <c r="EE128" s="115"/>
      <c r="EF128" s="115"/>
      <c r="EG128" s="115"/>
      <c r="EH128" s="119"/>
      <c r="EI128" s="128"/>
      <c r="EJ128" s="119"/>
      <c r="EK128" s="128"/>
      <c r="EL128" s="245"/>
      <c r="EM128" s="284"/>
      <c r="EN128" s="27"/>
      <c r="EO128" s="27"/>
      <c r="EP128" s="27"/>
      <c r="EQ128" s="27"/>
      <c r="ER128" s="27"/>
      <c r="ES128" s="27"/>
      <c r="ET128" s="115"/>
      <c r="EU128" s="115"/>
      <c r="EV128" s="395"/>
      <c r="EW128" s="115"/>
      <c r="EX128" s="172"/>
      <c r="EY128" s="128"/>
      <c r="EZ128" s="172"/>
      <c r="FA128" s="128"/>
      <c r="FB128" s="36"/>
      <c r="FC128" s="134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  <c r="MN128" s="53"/>
      <c r="MO128" s="53"/>
      <c r="MP128" s="53"/>
      <c r="MQ128" s="53"/>
      <c r="MR128" s="53"/>
      <c r="MS128" s="53"/>
      <c r="MT128" s="53"/>
      <c r="MU128" s="53"/>
      <c r="MV128" s="53"/>
      <c r="MW128" s="53"/>
      <c r="MX128" s="53"/>
      <c r="MY128" s="53"/>
      <c r="MZ128" s="53"/>
      <c r="NA128" s="53"/>
      <c r="NB128" s="53"/>
      <c r="NC128" s="53"/>
      <c r="ND128" s="53"/>
      <c r="NE128" s="53"/>
      <c r="NF128" s="53"/>
      <c r="NG128" s="53"/>
      <c r="NH128" s="53"/>
      <c r="NI128" s="53"/>
      <c r="NJ128" s="53"/>
      <c r="NK128" s="53"/>
      <c r="NL128" s="53"/>
      <c r="NM128" s="53"/>
      <c r="NN128" s="53"/>
      <c r="NO128" s="53"/>
      <c r="NP128" s="53"/>
      <c r="NQ128" s="53"/>
      <c r="NR128" s="53"/>
      <c r="NS128" s="53"/>
      <c r="NT128" s="53"/>
      <c r="NU128" s="53"/>
      <c r="NV128" s="53"/>
    </row>
    <row r="129" spans="1:386" s="2" customFormat="1">
      <c r="A129" s="16"/>
      <c r="B129" s="348" t="s">
        <v>373</v>
      </c>
      <c r="C129" s="49">
        <v>2838.58</v>
      </c>
      <c r="D129" s="49">
        <v>2838.58</v>
      </c>
      <c r="E129" s="49" t="s">
        <v>146</v>
      </c>
      <c r="F129" s="49" t="s">
        <v>146</v>
      </c>
      <c r="G129" s="49" t="s">
        <v>146</v>
      </c>
      <c r="H129" s="49" t="s">
        <v>146</v>
      </c>
      <c r="I129" s="49" t="s">
        <v>146</v>
      </c>
      <c r="J129" s="49" t="s">
        <v>146</v>
      </c>
      <c r="K129" s="49" t="s">
        <v>146</v>
      </c>
      <c r="L129" s="49" t="s">
        <v>146</v>
      </c>
      <c r="M129" s="49" t="s">
        <v>146</v>
      </c>
      <c r="N129" s="49" t="s">
        <v>146</v>
      </c>
      <c r="O129" s="49">
        <f>C129*1.18</f>
        <v>3349.5243999999998</v>
      </c>
      <c r="P129" s="49">
        <f>D129*1.18</f>
        <v>3349.5243999999998</v>
      </c>
      <c r="Q129" s="49" t="s">
        <v>146</v>
      </c>
      <c r="R129" s="49" t="s">
        <v>146</v>
      </c>
      <c r="S129" s="49" t="s">
        <v>146</v>
      </c>
      <c r="T129" s="49" t="s">
        <v>146</v>
      </c>
      <c r="U129" s="49" t="s">
        <v>146</v>
      </c>
      <c r="V129" s="49" t="s">
        <v>146</v>
      </c>
      <c r="W129" s="49" t="s">
        <v>146</v>
      </c>
      <c r="X129" s="49" t="s">
        <v>146</v>
      </c>
      <c r="Y129" s="49" t="s">
        <v>146</v>
      </c>
      <c r="Z129" s="49" t="s">
        <v>146</v>
      </c>
      <c r="AA129" s="1065"/>
      <c r="AB129" s="489"/>
      <c r="AC129" s="490"/>
      <c r="AD129" s="490"/>
      <c r="AE129" s="490"/>
      <c r="AF129" s="490"/>
      <c r="AG129" s="125"/>
      <c r="AH129" s="125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111"/>
      <c r="AV129" s="27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27"/>
      <c r="BI129" s="16"/>
      <c r="BJ129" s="16"/>
      <c r="BK129" s="16"/>
      <c r="BL129" s="16"/>
      <c r="BM129" s="16"/>
      <c r="BN129" s="110"/>
      <c r="BO129" s="36"/>
      <c r="BP129" s="103"/>
      <c r="BQ129" s="27"/>
      <c r="BR129" s="27"/>
      <c r="BS129" s="27"/>
      <c r="BT129" s="27"/>
      <c r="BU129" s="27"/>
      <c r="BV129" s="27"/>
      <c r="BW129" s="115"/>
      <c r="BX129" s="115"/>
      <c r="BY129" s="115"/>
      <c r="BZ129" s="115"/>
      <c r="CA129" s="312">
        <v>6.0600000000000001E-2</v>
      </c>
      <c r="CB129" s="116">
        <v>265.32240000000002</v>
      </c>
      <c r="CC129" s="312">
        <v>5.5899999999999998E-2</v>
      </c>
      <c r="CD129" s="116">
        <v>248.58600000000001</v>
      </c>
      <c r="CE129" s="110" t="s">
        <v>754</v>
      </c>
      <c r="CF129" s="125"/>
      <c r="CG129" s="27"/>
      <c r="CH129" s="27"/>
      <c r="CI129" s="27"/>
      <c r="CJ129" s="27"/>
      <c r="CK129" s="27"/>
      <c r="CL129" s="27"/>
      <c r="CM129" s="138"/>
      <c r="CN129" s="138"/>
      <c r="CO129" s="138"/>
      <c r="CP129" s="138"/>
      <c r="CQ129" s="311">
        <v>6.0600000000000001E-2</v>
      </c>
      <c r="CR129" s="139">
        <v>256.13400000000001</v>
      </c>
      <c r="CS129" s="311">
        <v>5.5899999999999998E-2</v>
      </c>
      <c r="CT129" s="139">
        <v>240.20099999999999</v>
      </c>
      <c r="CU129" s="134" t="s">
        <v>693</v>
      </c>
      <c r="CV129" s="12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36"/>
      <c r="DV129" s="12"/>
      <c r="DW129" s="103"/>
      <c r="DX129" s="27"/>
      <c r="DY129" s="27"/>
      <c r="DZ129" s="27"/>
      <c r="EA129" s="27"/>
      <c r="EB129" s="27"/>
      <c r="EC129" s="27"/>
      <c r="ED129" s="115"/>
      <c r="EE129" s="115"/>
      <c r="EF129" s="115"/>
      <c r="EG129" s="115"/>
      <c r="EH129" s="116"/>
      <c r="EI129" s="116"/>
      <c r="EJ129" s="116"/>
      <c r="EK129" s="116"/>
      <c r="EL129" s="245"/>
      <c r="EM129" s="284"/>
      <c r="EN129" s="27"/>
      <c r="EO129" s="27"/>
      <c r="EP129" s="27"/>
      <c r="EQ129" s="27"/>
      <c r="ER129" s="27"/>
      <c r="ES129" s="27"/>
      <c r="ET129" s="115"/>
      <c r="EU129" s="115"/>
      <c r="EV129" s="395"/>
      <c r="EW129" s="115"/>
      <c r="EX129" s="116"/>
      <c r="EY129" s="116"/>
      <c r="EZ129" s="116"/>
      <c r="FA129" s="116"/>
      <c r="FB129" s="36"/>
      <c r="FC129" s="31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  <c r="KJ129" s="53"/>
      <c r="KK129" s="53"/>
      <c r="KL129" s="53"/>
      <c r="KM129" s="53"/>
      <c r="KN129" s="53"/>
      <c r="KO129" s="53"/>
      <c r="KP129" s="53"/>
      <c r="KQ129" s="53"/>
      <c r="KR129" s="53"/>
      <c r="KS129" s="53"/>
      <c r="KT129" s="53"/>
      <c r="KU129" s="53"/>
      <c r="KV129" s="53"/>
      <c r="KW129" s="53"/>
      <c r="KX129" s="53"/>
      <c r="KY129" s="53"/>
      <c r="KZ129" s="53"/>
      <c r="LA129" s="53"/>
      <c r="LB129" s="53"/>
      <c r="LC129" s="53"/>
      <c r="LD129" s="53"/>
      <c r="LE129" s="53"/>
      <c r="LF129" s="53"/>
      <c r="LG129" s="53"/>
      <c r="LH129" s="53"/>
      <c r="LI129" s="53"/>
      <c r="LJ129" s="53"/>
      <c r="LK129" s="53"/>
      <c r="LL129" s="53"/>
      <c r="LM129" s="53"/>
      <c r="LN129" s="53"/>
      <c r="LO129" s="53"/>
      <c r="LP129" s="53"/>
      <c r="LQ129" s="53"/>
      <c r="LR129" s="53"/>
      <c r="LS129" s="53"/>
      <c r="LT129" s="53"/>
      <c r="LU129" s="53"/>
      <c r="LV129" s="53"/>
      <c r="LW129" s="53"/>
      <c r="LX129" s="53"/>
      <c r="LY129" s="53"/>
      <c r="LZ129" s="53"/>
      <c r="MA129" s="53"/>
      <c r="MB129" s="53"/>
      <c r="MC129" s="53"/>
      <c r="MD129" s="53"/>
      <c r="ME129" s="53"/>
      <c r="MF129" s="53"/>
      <c r="MG129" s="53"/>
      <c r="MH129" s="53"/>
      <c r="MI129" s="53"/>
      <c r="MJ129" s="53"/>
      <c r="MK129" s="53"/>
      <c r="ML129" s="53"/>
      <c r="MM129" s="53"/>
      <c r="MN129" s="53"/>
      <c r="MO129" s="53"/>
      <c r="MP129" s="53"/>
      <c r="MQ129" s="53"/>
      <c r="MR129" s="53"/>
      <c r="MS129" s="53"/>
      <c r="MT129" s="53"/>
      <c r="MU129" s="53"/>
      <c r="MV129" s="53"/>
      <c r="MW129" s="53"/>
      <c r="MX129" s="53"/>
      <c r="MY129" s="53"/>
      <c r="MZ129" s="53"/>
      <c r="NA129" s="53"/>
      <c r="NB129" s="53"/>
      <c r="NC129" s="53"/>
      <c r="ND129" s="53"/>
      <c r="NE129" s="53"/>
      <c r="NF129" s="53"/>
      <c r="NG129" s="53"/>
      <c r="NH129" s="53"/>
      <c r="NI129" s="53"/>
      <c r="NJ129" s="53"/>
      <c r="NK129" s="53"/>
      <c r="NL129" s="53"/>
      <c r="NM129" s="53"/>
      <c r="NN129" s="53"/>
      <c r="NO129" s="53"/>
      <c r="NP129" s="53"/>
      <c r="NQ129" s="53"/>
      <c r="NR129" s="53"/>
      <c r="NS129" s="53"/>
      <c r="NT129" s="53"/>
      <c r="NU129" s="53"/>
      <c r="NV129" s="53"/>
    </row>
    <row r="130" spans="1:386" s="2" customFormat="1">
      <c r="A130" s="16"/>
      <c r="B130" s="491" t="s">
        <v>375</v>
      </c>
      <c r="C130" s="49">
        <v>3691.19</v>
      </c>
      <c r="D130" s="49">
        <v>3691.19</v>
      </c>
      <c r="E130" s="49" t="s">
        <v>146</v>
      </c>
      <c r="F130" s="49" t="s">
        <v>146</v>
      </c>
      <c r="G130" s="49" t="s">
        <v>146</v>
      </c>
      <c r="H130" s="49" t="s">
        <v>146</v>
      </c>
      <c r="I130" s="49" t="s">
        <v>146</v>
      </c>
      <c r="J130" s="49" t="s">
        <v>146</v>
      </c>
      <c r="K130" s="49" t="s">
        <v>146</v>
      </c>
      <c r="L130" s="49" t="s">
        <v>146</v>
      </c>
      <c r="M130" s="49" t="s">
        <v>146</v>
      </c>
      <c r="N130" s="49" t="s">
        <v>146</v>
      </c>
      <c r="O130" s="49">
        <f>C130*1.18</f>
        <v>4355.6041999999998</v>
      </c>
      <c r="P130" s="49">
        <f>D130*1.18</f>
        <v>4355.6041999999998</v>
      </c>
      <c r="Q130" s="49" t="s">
        <v>146</v>
      </c>
      <c r="R130" s="49" t="s">
        <v>146</v>
      </c>
      <c r="S130" s="49" t="s">
        <v>146</v>
      </c>
      <c r="T130" s="49" t="s">
        <v>146</v>
      </c>
      <c r="U130" s="49" t="s">
        <v>146</v>
      </c>
      <c r="V130" s="49" t="s">
        <v>146</v>
      </c>
      <c r="W130" s="49" t="s">
        <v>146</v>
      </c>
      <c r="X130" s="49" t="s">
        <v>146</v>
      </c>
      <c r="Y130" s="49" t="s">
        <v>146</v>
      </c>
      <c r="Z130" s="49" t="s">
        <v>146</v>
      </c>
      <c r="AA130" s="1065"/>
      <c r="AB130" s="134"/>
      <c r="AC130" s="49"/>
      <c r="AD130" s="49"/>
      <c r="AE130" s="49"/>
      <c r="AF130" s="49"/>
      <c r="AG130" s="125"/>
      <c r="AH130" s="125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111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16"/>
      <c r="BJ130" s="16"/>
      <c r="BK130" s="16"/>
      <c r="BL130" s="16"/>
      <c r="BM130" s="16"/>
      <c r="BN130" s="110"/>
      <c r="BO130" s="36"/>
      <c r="BP130" s="103"/>
      <c r="BQ130" s="126"/>
      <c r="BR130" s="126"/>
      <c r="BS130" s="126"/>
      <c r="BT130" s="126"/>
      <c r="BU130" s="126"/>
      <c r="BV130" s="126"/>
      <c r="BW130" s="237"/>
      <c r="BX130" s="237"/>
      <c r="BY130" s="237"/>
      <c r="BZ130" s="237"/>
      <c r="CA130" s="238"/>
      <c r="CB130" s="238"/>
      <c r="CC130" s="238"/>
      <c r="CD130" s="238"/>
      <c r="CE130" s="126"/>
      <c r="CF130" s="462"/>
      <c r="CG130" s="126"/>
      <c r="CH130" s="126"/>
      <c r="CI130" s="126"/>
      <c r="CJ130" s="126"/>
      <c r="CK130" s="126"/>
      <c r="CL130" s="126"/>
      <c r="CM130" s="324"/>
      <c r="CN130" s="324"/>
      <c r="CO130" s="324"/>
      <c r="CP130" s="324"/>
      <c r="CQ130" s="325"/>
      <c r="CR130" s="325"/>
      <c r="CS130" s="325"/>
      <c r="CT130" s="325"/>
      <c r="CU130" s="126"/>
      <c r="CV130" s="48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36"/>
      <c r="DV130" s="12"/>
      <c r="DW130" s="103"/>
      <c r="DX130" s="126"/>
      <c r="DY130" s="126"/>
      <c r="DZ130" s="126"/>
      <c r="EA130" s="126"/>
      <c r="EB130" s="126"/>
      <c r="EC130" s="126"/>
      <c r="ED130" s="237"/>
      <c r="EE130" s="237"/>
      <c r="EF130" s="237"/>
      <c r="EG130" s="237"/>
      <c r="EH130" s="238"/>
      <c r="EI130" s="238"/>
      <c r="EJ130" s="238"/>
      <c r="EK130" s="238"/>
      <c r="EL130" s="241"/>
      <c r="EM130" s="284"/>
      <c r="EN130" s="126"/>
      <c r="EO130" s="126"/>
      <c r="EP130" s="126"/>
      <c r="EQ130" s="126"/>
      <c r="ER130" s="126"/>
      <c r="ES130" s="126"/>
      <c r="ET130" s="237"/>
      <c r="EU130" s="237"/>
      <c r="EV130" s="487"/>
      <c r="EW130" s="237"/>
      <c r="EX130" s="238"/>
      <c r="EY130" s="238"/>
      <c r="EZ130" s="238"/>
      <c r="FA130" s="238"/>
      <c r="FB130" s="36"/>
      <c r="FC130" s="31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  <c r="MG130" s="53"/>
      <c r="MH130" s="53"/>
      <c r="MI130" s="53"/>
      <c r="MJ130" s="53"/>
      <c r="MK130" s="53"/>
      <c r="ML130" s="53"/>
      <c r="MM130" s="53"/>
      <c r="MN130" s="53"/>
      <c r="MO130" s="53"/>
      <c r="MP130" s="53"/>
      <c r="MQ130" s="53"/>
      <c r="MR130" s="53"/>
      <c r="MS130" s="53"/>
      <c r="MT130" s="53"/>
      <c r="MU130" s="53"/>
      <c r="MV130" s="53"/>
      <c r="MW130" s="53"/>
      <c r="MX130" s="53"/>
      <c r="MY130" s="53"/>
      <c r="MZ130" s="53"/>
      <c r="NA130" s="53"/>
      <c r="NB130" s="53"/>
      <c r="NC130" s="53"/>
      <c r="ND130" s="53"/>
      <c r="NE130" s="53"/>
      <c r="NF130" s="53"/>
      <c r="NG130" s="53"/>
      <c r="NH130" s="53"/>
      <c r="NI130" s="53"/>
      <c r="NJ130" s="53"/>
      <c r="NK130" s="53"/>
      <c r="NL130" s="53"/>
      <c r="NM130" s="53"/>
      <c r="NN130" s="53"/>
      <c r="NO130" s="53"/>
      <c r="NP130" s="53"/>
      <c r="NQ130" s="53"/>
      <c r="NR130" s="53"/>
      <c r="NS130" s="53"/>
      <c r="NT130" s="53"/>
      <c r="NU130" s="53"/>
      <c r="NV130" s="53"/>
    </row>
    <row r="131" spans="1:386" s="7" customFormat="1" ht="33.75" customHeight="1">
      <c r="A131" s="536" t="s">
        <v>10</v>
      </c>
      <c r="B131" s="374" t="s">
        <v>696</v>
      </c>
      <c r="C131" s="173">
        <v>2661.07</v>
      </c>
      <c r="D131" s="173">
        <v>2774.44</v>
      </c>
      <c r="E131" s="173">
        <f>D131</f>
        <v>2774.44</v>
      </c>
      <c r="F131" s="173">
        <v>2828.95</v>
      </c>
      <c r="G131" s="173">
        <f>F131</f>
        <v>2828.95</v>
      </c>
      <c r="H131" s="173">
        <v>2947.77</v>
      </c>
      <c r="I131" s="173">
        <f>H131</f>
        <v>2947.77</v>
      </c>
      <c r="J131" s="173">
        <v>2969.19</v>
      </c>
      <c r="K131" s="173">
        <f>J131</f>
        <v>2969.19</v>
      </c>
      <c r="L131" s="173">
        <v>3142.52</v>
      </c>
      <c r="M131" s="173" t="s">
        <v>146</v>
      </c>
      <c r="N131" s="173" t="s">
        <v>146</v>
      </c>
      <c r="O131" s="173">
        <f>C131</f>
        <v>2661.07</v>
      </c>
      <c r="P131" s="173">
        <f t="shared" ref="P131:Z131" si="96">D131</f>
        <v>2774.44</v>
      </c>
      <c r="Q131" s="173">
        <f t="shared" si="96"/>
        <v>2774.44</v>
      </c>
      <c r="R131" s="173">
        <f t="shared" si="96"/>
        <v>2828.95</v>
      </c>
      <c r="S131" s="173">
        <f t="shared" si="96"/>
        <v>2828.95</v>
      </c>
      <c r="T131" s="173">
        <f t="shared" si="96"/>
        <v>2947.77</v>
      </c>
      <c r="U131" s="173">
        <f t="shared" si="96"/>
        <v>2947.77</v>
      </c>
      <c r="V131" s="173">
        <f t="shared" si="96"/>
        <v>2969.19</v>
      </c>
      <c r="W131" s="173">
        <f t="shared" si="96"/>
        <v>2969.19</v>
      </c>
      <c r="X131" s="173">
        <f t="shared" si="96"/>
        <v>3142.52</v>
      </c>
      <c r="Y131" s="173" t="str">
        <f t="shared" si="96"/>
        <v>-</v>
      </c>
      <c r="Z131" s="173" t="str">
        <f t="shared" si="96"/>
        <v>-</v>
      </c>
      <c r="AA131" s="341" t="s">
        <v>697</v>
      </c>
      <c r="AB131" s="176"/>
      <c r="AC131" s="244"/>
      <c r="AD131" s="244"/>
      <c r="AE131" s="244"/>
      <c r="AF131" s="244"/>
      <c r="AG131" s="125"/>
      <c r="AH131" s="256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48"/>
      <c r="AV131" s="28">
        <v>50.7</v>
      </c>
      <c r="AW131" s="28">
        <v>53.24</v>
      </c>
      <c r="AX131" s="28">
        <f>AW131</f>
        <v>53.24</v>
      </c>
      <c r="AY131" s="28">
        <v>55.37</v>
      </c>
      <c r="AZ131" s="28">
        <f>AY131</f>
        <v>55.37</v>
      </c>
      <c r="BA131" s="28">
        <v>57.58</v>
      </c>
      <c r="BB131" s="28">
        <f>AV131</f>
        <v>50.7</v>
      </c>
      <c r="BC131" s="28">
        <f t="shared" ref="BC131:BG132" si="97">AW131</f>
        <v>53.24</v>
      </c>
      <c r="BD131" s="28">
        <f t="shared" si="97"/>
        <v>53.24</v>
      </c>
      <c r="BE131" s="28">
        <f t="shared" si="97"/>
        <v>55.37</v>
      </c>
      <c r="BF131" s="28">
        <f t="shared" si="97"/>
        <v>55.37</v>
      </c>
      <c r="BG131" s="28">
        <f t="shared" si="97"/>
        <v>57.58</v>
      </c>
      <c r="BH131" s="28" t="s">
        <v>146</v>
      </c>
      <c r="BI131" s="28" t="s">
        <v>146</v>
      </c>
      <c r="BJ131" s="28" t="s">
        <v>146</v>
      </c>
      <c r="BK131" s="28" t="s">
        <v>146</v>
      </c>
      <c r="BL131" s="28" t="s">
        <v>146</v>
      </c>
      <c r="BM131" s="28" t="s">
        <v>146</v>
      </c>
      <c r="BN131" s="125" t="s">
        <v>697</v>
      </c>
      <c r="BO131" s="36"/>
      <c r="BP131" s="96"/>
      <c r="BQ131" s="27"/>
      <c r="BR131" s="27"/>
      <c r="BS131" s="27"/>
      <c r="BT131" s="27"/>
      <c r="BU131" s="27"/>
      <c r="BV131" s="27"/>
      <c r="BW131" s="115"/>
      <c r="BX131" s="115"/>
      <c r="BY131" s="115"/>
      <c r="BZ131" s="115"/>
      <c r="CA131" s="116"/>
      <c r="CB131" s="116"/>
      <c r="CC131" s="116"/>
      <c r="CD131" s="116"/>
      <c r="CE131" s="27"/>
      <c r="CF131" s="125"/>
      <c r="CG131" s="27"/>
      <c r="CH131" s="27"/>
      <c r="CI131" s="27"/>
      <c r="CJ131" s="27"/>
      <c r="CK131" s="27"/>
      <c r="CL131" s="27"/>
      <c r="CM131" s="138"/>
      <c r="CN131" s="138"/>
      <c r="CO131" s="138"/>
      <c r="CP131" s="138"/>
      <c r="CQ131" s="139"/>
      <c r="CR131" s="139"/>
      <c r="CS131" s="139"/>
      <c r="CT131" s="139"/>
      <c r="CU131" s="27"/>
      <c r="CV131" s="134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36"/>
      <c r="DV131" s="16"/>
      <c r="DW131" s="96"/>
      <c r="DX131" s="27">
        <v>2661.07</v>
      </c>
      <c r="DY131" s="27">
        <v>50.7</v>
      </c>
      <c r="DZ131" s="27">
        <v>2661.07</v>
      </c>
      <c r="EA131" s="27">
        <v>50.7</v>
      </c>
      <c r="EB131" s="27">
        <v>1891.61</v>
      </c>
      <c r="EC131" s="27">
        <v>50.7</v>
      </c>
      <c r="ED131" s="115"/>
      <c r="EE131" s="115"/>
      <c r="EF131" s="321"/>
      <c r="EG131" s="115"/>
      <c r="EH131" s="116"/>
      <c r="EI131" s="116"/>
      <c r="EJ131" s="288">
        <v>7.0300000000000001E-2</v>
      </c>
      <c r="EK131" s="139">
        <v>183.68</v>
      </c>
      <c r="EL131" s="268" t="s">
        <v>698</v>
      </c>
      <c r="EM131" s="322"/>
      <c r="EN131" s="27">
        <v>2774.44</v>
      </c>
      <c r="EO131" s="27">
        <v>53.24</v>
      </c>
      <c r="EP131" s="27">
        <f>EN131</f>
        <v>2774.44</v>
      </c>
      <c r="EQ131" s="27">
        <f>EO131</f>
        <v>53.24</v>
      </c>
      <c r="ER131" s="27">
        <v>1985</v>
      </c>
      <c r="ES131" s="27">
        <v>53.24</v>
      </c>
      <c r="ET131" s="115"/>
      <c r="EU131" s="115"/>
      <c r="EV131" s="395"/>
      <c r="EW131" s="115"/>
      <c r="EX131" s="116"/>
      <c r="EY131" s="116"/>
      <c r="EZ131" s="326">
        <v>7.0300000000000001E-2</v>
      </c>
      <c r="FA131" s="326">
        <v>192.79</v>
      </c>
      <c r="FB131" s="36" t="s">
        <v>698</v>
      </c>
      <c r="FC131" s="289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  <c r="II131" s="183"/>
      <c r="IJ131" s="183"/>
      <c r="IK131" s="183"/>
      <c r="IL131" s="183"/>
      <c r="IM131" s="183"/>
      <c r="IN131" s="183"/>
      <c r="IO131" s="183"/>
      <c r="IP131" s="183"/>
      <c r="IQ131" s="183"/>
      <c r="IR131" s="183"/>
      <c r="IS131" s="183"/>
      <c r="IT131" s="183"/>
      <c r="IU131" s="183"/>
      <c r="IV131" s="183"/>
      <c r="IW131" s="183"/>
      <c r="IX131" s="183"/>
      <c r="IY131" s="183"/>
      <c r="IZ131" s="183"/>
      <c r="JA131" s="183"/>
      <c r="JB131" s="183"/>
      <c r="JC131" s="183"/>
      <c r="JD131" s="183"/>
      <c r="JE131" s="183"/>
      <c r="JF131" s="183"/>
      <c r="JG131" s="183"/>
      <c r="JH131" s="183"/>
      <c r="JI131" s="183"/>
      <c r="JJ131" s="183"/>
      <c r="JK131" s="183"/>
      <c r="JL131" s="183"/>
      <c r="JM131" s="183"/>
      <c r="JN131" s="183"/>
      <c r="JO131" s="183"/>
      <c r="JP131" s="183"/>
      <c r="JQ131" s="183"/>
      <c r="JR131" s="183"/>
      <c r="JS131" s="183"/>
      <c r="JT131" s="183"/>
      <c r="JU131" s="183"/>
      <c r="JV131" s="183"/>
      <c r="JW131" s="183"/>
      <c r="JX131" s="183"/>
      <c r="JY131" s="183"/>
      <c r="JZ131" s="183"/>
      <c r="KA131" s="183"/>
      <c r="KB131" s="183"/>
      <c r="KC131" s="183"/>
      <c r="KD131" s="183"/>
      <c r="KE131" s="183"/>
      <c r="KF131" s="183"/>
      <c r="KG131" s="183"/>
      <c r="KH131" s="183"/>
      <c r="KI131" s="183"/>
      <c r="KJ131" s="183"/>
      <c r="KK131" s="183"/>
      <c r="KL131" s="183"/>
      <c r="KM131" s="183"/>
      <c r="KN131" s="183"/>
      <c r="KO131" s="183"/>
      <c r="KP131" s="183"/>
      <c r="KQ131" s="183"/>
      <c r="KR131" s="183"/>
      <c r="KS131" s="183"/>
      <c r="KT131" s="183"/>
      <c r="KU131" s="183"/>
      <c r="KV131" s="183"/>
      <c r="KW131" s="183"/>
      <c r="KX131" s="183"/>
      <c r="KY131" s="183"/>
      <c r="KZ131" s="183"/>
      <c r="LA131" s="183"/>
      <c r="LB131" s="183"/>
      <c r="LC131" s="183"/>
      <c r="LD131" s="183"/>
      <c r="LE131" s="183"/>
      <c r="LF131" s="183"/>
      <c r="LG131" s="183"/>
      <c r="LH131" s="183"/>
      <c r="LI131" s="183"/>
      <c r="LJ131" s="183"/>
      <c r="LK131" s="183"/>
      <c r="LL131" s="183"/>
      <c r="LM131" s="183"/>
      <c r="LN131" s="183"/>
      <c r="LO131" s="183"/>
      <c r="LP131" s="183"/>
      <c r="LQ131" s="183"/>
      <c r="LR131" s="183"/>
      <c r="LS131" s="183"/>
      <c r="LT131" s="183"/>
      <c r="LU131" s="183"/>
      <c r="LV131" s="183"/>
      <c r="LW131" s="183"/>
      <c r="LX131" s="183"/>
      <c r="LY131" s="183"/>
      <c r="LZ131" s="183"/>
      <c r="MA131" s="183"/>
      <c r="MB131" s="183"/>
      <c r="MC131" s="183"/>
      <c r="MD131" s="183"/>
      <c r="ME131" s="183"/>
      <c r="MF131" s="183"/>
      <c r="MG131" s="183"/>
      <c r="MH131" s="183"/>
      <c r="MI131" s="183"/>
      <c r="MJ131" s="183"/>
      <c r="MK131" s="183"/>
      <c r="ML131" s="183"/>
      <c r="MM131" s="183"/>
      <c r="MN131" s="183"/>
      <c r="MO131" s="183"/>
      <c r="MP131" s="183"/>
      <c r="MQ131" s="183"/>
      <c r="MR131" s="183"/>
      <c r="MS131" s="183"/>
      <c r="MT131" s="183"/>
      <c r="MU131" s="183"/>
      <c r="MV131" s="183"/>
      <c r="MW131" s="183"/>
      <c r="MX131" s="183"/>
      <c r="MY131" s="183"/>
      <c r="MZ131" s="183"/>
      <c r="NA131" s="183"/>
      <c r="NB131" s="183"/>
      <c r="NC131" s="183"/>
      <c r="ND131" s="183"/>
      <c r="NE131" s="183"/>
      <c r="NF131" s="183"/>
      <c r="NG131" s="183"/>
      <c r="NH131" s="183"/>
      <c r="NI131" s="183"/>
      <c r="NJ131" s="183"/>
      <c r="NK131" s="183"/>
      <c r="NL131" s="183"/>
      <c r="NM131" s="183"/>
      <c r="NN131" s="183"/>
      <c r="NO131" s="183"/>
      <c r="NP131" s="183"/>
      <c r="NQ131" s="183"/>
      <c r="NR131" s="183"/>
      <c r="NS131" s="183"/>
      <c r="NT131" s="183"/>
      <c r="NU131" s="183"/>
      <c r="NV131" s="183"/>
    </row>
    <row r="132" spans="1:386" s="494" customFormat="1">
      <c r="A132" s="492"/>
      <c r="B132" s="493"/>
      <c r="C132" s="406"/>
      <c r="D132" s="406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B132" s="412"/>
      <c r="AC132" s="495"/>
      <c r="AD132" s="495"/>
      <c r="AE132" s="495"/>
      <c r="AF132" s="495"/>
      <c r="AG132" s="410"/>
      <c r="AH132" s="496"/>
      <c r="AI132" s="495"/>
      <c r="AJ132" s="495"/>
      <c r="AK132" s="495"/>
      <c r="AL132" s="495"/>
      <c r="AM132" s="495"/>
      <c r="AN132" s="495"/>
      <c r="AO132" s="495"/>
      <c r="AP132" s="495"/>
      <c r="AQ132" s="495"/>
      <c r="AR132" s="495"/>
      <c r="AS132" s="495"/>
      <c r="AT132" s="495"/>
      <c r="AU132" s="497"/>
      <c r="AV132" s="495">
        <v>50.7</v>
      </c>
      <c r="AW132" s="495">
        <v>50.7</v>
      </c>
      <c r="AX132" s="495">
        <v>50.7</v>
      </c>
      <c r="AY132" s="495">
        <v>52.73</v>
      </c>
      <c r="AZ132" s="495">
        <v>54.84</v>
      </c>
      <c r="BA132" s="495">
        <v>57.04</v>
      </c>
      <c r="BB132" s="495">
        <f>AV132</f>
        <v>50.7</v>
      </c>
      <c r="BC132" s="495">
        <f t="shared" si="97"/>
        <v>50.7</v>
      </c>
      <c r="BD132" s="495">
        <f t="shared" si="97"/>
        <v>50.7</v>
      </c>
      <c r="BE132" s="495">
        <f t="shared" si="97"/>
        <v>52.73</v>
      </c>
      <c r="BF132" s="495">
        <f t="shared" si="97"/>
        <v>54.84</v>
      </c>
      <c r="BG132" s="495">
        <f t="shared" si="97"/>
        <v>57.04</v>
      </c>
      <c r="BH132" s="495" t="s">
        <v>146</v>
      </c>
      <c r="BI132" s="495" t="s">
        <v>146</v>
      </c>
      <c r="BJ132" s="495" t="s">
        <v>146</v>
      </c>
      <c r="BK132" s="495" t="s">
        <v>146</v>
      </c>
      <c r="BL132" s="495" t="s">
        <v>146</v>
      </c>
      <c r="BM132" s="495" t="s">
        <v>146</v>
      </c>
      <c r="BN132" s="410"/>
      <c r="BO132" s="412" t="s">
        <v>639</v>
      </c>
      <c r="BP132" s="498"/>
      <c r="BQ132" s="408"/>
      <c r="BR132" s="408"/>
      <c r="BS132" s="408"/>
      <c r="BT132" s="408"/>
      <c r="BU132" s="408"/>
      <c r="BV132" s="408"/>
      <c r="BW132" s="414"/>
      <c r="BX132" s="414"/>
      <c r="BY132" s="414"/>
      <c r="BZ132" s="414"/>
      <c r="CA132" s="416"/>
      <c r="CB132" s="416"/>
      <c r="CC132" s="416"/>
      <c r="CD132" s="416"/>
      <c r="CE132" s="408"/>
      <c r="CF132" s="410"/>
      <c r="CG132" s="408"/>
      <c r="CH132" s="408"/>
      <c r="CI132" s="408"/>
      <c r="CJ132" s="408"/>
      <c r="CK132" s="408"/>
      <c r="CL132" s="408"/>
      <c r="CM132" s="414"/>
      <c r="CN132" s="414"/>
      <c r="CO132" s="414"/>
      <c r="CP132" s="414"/>
      <c r="CQ132" s="416"/>
      <c r="CR132" s="416"/>
      <c r="CS132" s="416"/>
      <c r="CT132" s="416"/>
      <c r="CU132" s="408"/>
      <c r="CV132" s="409"/>
      <c r="CW132" s="408"/>
      <c r="CX132" s="408"/>
      <c r="CY132" s="408"/>
      <c r="CZ132" s="408"/>
      <c r="DA132" s="408"/>
      <c r="DB132" s="408"/>
      <c r="DC132" s="408"/>
      <c r="DD132" s="408"/>
      <c r="DE132" s="408"/>
      <c r="DF132" s="408"/>
      <c r="DG132" s="408"/>
      <c r="DH132" s="408"/>
      <c r="DI132" s="408"/>
      <c r="DJ132" s="408"/>
      <c r="DK132" s="408"/>
      <c r="DL132" s="408"/>
      <c r="DM132" s="408"/>
      <c r="DN132" s="408"/>
      <c r="DO132" s="408"/>
      <c r="DP132" s="408"/>
      <c r="DQ132" s="408"/>
      <c r="DR132" s="408"/>
      <c r="DS132" s="408"/>
      <c r="DT132" s="408"/>
      <c r="DU132" s="412"/>
      <c r="DV132" s="406"/>
      <c r="DW132" s="498"/>
      <c r="DX132" s="408"/>
      <c r="DY132" s="408"/>
      <c r="DZ132" s="408"/>
      <c r="EA132" s="408"/>
      <c r="EB132" s="408"/>
      <c r="EC132" s="408"/>
      <c r="ED132" s="414"/>
      <c r="EE132" s="414"/>
      <c r="EF132" s="456"/>
      <c r="EG132" s="414"/>
      <c r="EH132" s="416"/>
      <c r="EI132" s="416"/>
      <c r="EJ132" s="415"/>
      <c r="EK132" s="416"/>
      <c r="EL132" s="499"/>
      <c r="EM132" s="458"/>
      <c r="EN132" s="408">
        <v>2774.44</v>
      </c>
      <c r="EO132" s="408">
        <v>50.7</v>
      </c>
      <c r="EP132" s="408">
        <v>2774.44</v>
      </c>
      <c r="EQ132" s="408">
        <v>50.7</v>
      </c>
      <c r="ER132" s="408">
        <v>1985</v>
      </c>
      <c r="ES132" s="408">
        <v>50.7</v>
      </c>
      <c r="ET132" s="414"/>
      <c r="EU132" s="414"/>
      <c r="EV132" s="417"/>
      <c r="EW132" s="414"/>
      <c r="EX132" s="416"/>
      <c r="EY132" s="416"/>
      <c r="EZ132" s="500">
        <v>7.0300000000000001E-2</v>
      </c>
      <c r="FA132" s="500">
        <v>190.25</v>
      </c>
      <c r="FB132" s="412"/>
      <c r="FC132" s="435" t="s">
        <v>640</v>
      </c>
      <c r="FD132" s="501"/>
      <c r="FE132" s="501"/>
      <c r="FF132" s="501"/>
      <c r="FG132" s="501"/>
      <c r="FH132" s="501"/>
      <c r="FI132" s="501"/>
      <c r="FJ132" s="501"/>
      <c r="FK132" s="501"/>
      <c r="FL132" s="501"/>
      <c r="FM132" s="501"/>
      <c r="FN132" s="501"/>
      <c r="FO132" s="501"/>
      <c r="FP132" s="501"/>
      <c r="FQ132" s="501"/>
      <c r="FR132" s="501"/>
      <c r="FS132" s="501"/>
      <c r="FT132" s="501"/>
      <c r="FU132" s="501"/>
      <c r="FV132" s="501"/>
      <c r="FW132" s="501"/>
      <c r="FX132" s="501"/>
      <c r="FY132" s="501"/>
      <c r="FZ132" s="501"/>
      <c r="GA132" s="501"/>
      <c r="GB132" s="501"/>
      <c r="GC132" s="501"/>
      <c r="GD132" s="501"/>
      <c r="GE132" s="501"/>
      <c r="GF132" s="501"/>
      <c r="GG132" s="501"/>
      <c r="GH132" s="501"/>
      <c r="GI132" s="501"/>
      <c r="GJ132" s="501"/>
      <c r="GK132" s="501"/>
      <c r="GL132" s="501"/>
      <c r="GM132" s="501"/>
      <c r="GN132" s="501"/>
      <c r="GO132" s="501"/>
      <c r="GP132" s="501"/>
      <c r="GQ132" s="501"/>
      <c r="GR132" s="501"/>
      <c r="GS132" s="501"/>
      <c r="GT132" s="501"/>
      <c r="GU132" s="501"/>
      <c r="GV132" s="501"/>
      <c r="GW132" s="501"/>
      <c r="GX132" s="501"/>
      <c r="GY132" s="501"/>
      <c r="GZ132" s="501"/>
      <c r="HA132" s="501"/>
      <c r="HB132" s="501"/>
      <c r="HC132" s="501"/>
      <c r="HD132" s="501"/>
      <c r="HE132" s="501"/>
      <c r="HF132" s="501"/>
      <c r="HG132" s="501"/>
      <c r="HH132" s="501"/>
      <c r="HI132" s="501"/>
      <c r="HJ132" s="501"/>
      <c r="HK132" s="501"/>
      <c r="HL132" s="501"/>
      <c r="HM132" s="501"/>
      <c r="HN132" s="501"/>
      <c r="HO132" s="501"/>
      <c r="HP132" s="501"/>
      <c r="HQ132" s="501"/>
      <c r="HR132" s="501"/>
      <c r="HS132" s="501"/>
      <c r="HT132" s="501"/>
      <c r="HU132" s="501"/>
      <c r="HV132" s="501"/>
      <c r="HW132" s="501"/>
      <c r="HX132" s="501"/>
      <c r="HY132" s="501"/>
      <c r="HZ132" s="501"/>
      <c r="IA132" s="501"/>
      <c r="IB132" s="501"/>
      <c r="IC132" s="501"/>
      <c r="ID132" s="501"/>
      <c r="IE132" s="501"/>
      <c r="IF132" s="501"/>
      <c r="IG132" s="501"/>
      <c r="IH132" s="501"/>
      <c r="II132" s="501"/>
      <c r="IJ132" s="501"/>
      <c r="IK132" s="501"/>
      <c r="IL132" s="501"/>
      <c r="IM132" s="501"/>
      <c r="IN132" s="501"/>
      <c r="IO132" s="501"/>
      <c r="IP132" s="501"/>
      <c r="IQ132" s="501"/>
      <c r="IR132" s="501"/>
      <c r="IS132" s="501"/>
      <c r="IT132" s="501"/>
      <c r="IU132" s="501"/>
      <c r="IV132" s="501"/>
      <c r="IW132" s="501"/>
      <c r="IX132" s="501"/>
      <c r="IY132" s="501"/>
      <c r="IZ132" s="501"/>
      <c r="JA132" s="501"/>
      <c r="JB132" s="501"/>
      <c r="JC132" s="501"/>
      <c r="JD132" s="501"/>
      <c r="JE132" s="501"/>
      <c r="JF132" s="501"/>
      <c r="JG132" s="501"/>
      <c r="JH132" s="501"/>
      <c r="JI132" s="501"/>
      <c r="JJ132" s="501"/>
      <c r="JK132" s="501"/>
      <c r="JL132" s="501"/>
      <c r="JM132" s="501"/>
      <c r="JN132" s="501"/>
      <c r="JO132" s="501"/>
      <c r="JP132" s="501"/>
      <c r="JQ132" s="501"/>
      <c r="JR132" s="501"/>
      <c r="JS132" s="501"/>
      <c r="JT132" s="501"/>
      <c r="JU132" s="501"/>
      <c r="JV132" s="501"/>
      <c r="JW132" s="501"/>
      <c r="JX132" s="501"/>
      <c r="JY132" s="501"/>
      <c r="JZ132" s="501"/>
      <c r="KA132" s="501"/>
      <c r="KB132" s="501"/>
      <c r="KC132" s="501"/>
      <c r="KD132" s="501"/>
      <c r="KE132" s="501"/>
      <c r="KF132" s="501"/>
      <c r="KG132" s="501"/>
      <c r="KH132" s="501"/>
      <c r="KI132" s="501"/>
      <c r="KJ132" s="501"/>
      <c r="KK132" s="501"/>
      <c r="KL132" s="501"/>
      <c r="KM132" s="501"/>
      <c r="KN132" s="501"/>
      <c r="KO132" s="501"/>
      <c r="KP132" s="501"/>
      <c r="KQ132" s="501"/>
      <c r="KR132" s="501"/>
      <c r="KS132" s="501"/>
      <c r="KT132" s="501"/>
      <c r="KU132" s="501"/>
      <c r="KV132" s="501"/>
      <c r="KW132" s="501"/>
      <c r="KX132" s="501"/>
      <c r="KY132" s="501"/>
      <c r="KZ132" s="501"/>
      <c r="LA132" s="501"/>
      <c r="LB132" s="501"/>
      <c r="LC132" s="501"/>
      <c r="LD132" s="501"/>
      <c r="LE132" s="501"/>
      <c r="LF132" s="501"/>
      <c r="LG132" s="501"/>
      <c r="LH132" s="501"/>
      <c r="LI132" s="501"/>
      <c r="LJ132" s="501"/>
      <c r="LK132" s="501"/>
      <c r="LL132" s="501"/>
      <c r="LM132" s="501"/>
      <c r="LN132" s="501"/>
      <c r="LO132" s="501"/>
      <c r="LP132" s="501"/>
      <c r="LQ132" s="501"/>
      <c r="LR132" s="501"/>
      <c r="LS132" s="501"/>
      <c r="LT132" s="501"/>
      <c r="LU132" s="501"/>
      <c r="LV132" s="501"/>
      <c r="LW132" s="501"/>
      <c r="LX132" s="501"/>
      <c r="LY132" s="501"/>
      <c r="LZ132" s="501"/>
      <c r="MA132" s="501"/>
      <c r="MB132" s="501"/>
      <c r="MC132" s="501"/>
      <c r="MD132" s="501"/>
      <c r="ME132" s="501"/>
      <c r="MF132" s="501"/>
      <c r="MG132" s="501"/>
      <c r="MH132" s="501"/>
      <c r="MI132" s="501"/>
      <c r="MJ132" s="501"/>
      <c r="MK132" s="501"/>
      <c r="ML132" s="501"/>
      <c r="MM132" s="501"/>
      <c r="MN132" s="501"/>
      <c r="MO132" s="501"/>
      <c r="MP132" s="501"/>
      <c r="MQ132" s="501"/>
      <c r="MR132" s="501"/>
      <c r="MS132" s="501"/>
      <c r="MT132" s="501"/>
      <c r="MU132" s="501"/>
      <c r="MV132" s="501"/>
      <c r="MW132" s="501"/>
      <c r="MX132" s="501"/>
      <c r="MY132" s="501"/>
      <c r="MZ132" s="501"/>
      <c r="NA132" s="501"/>
      <c r="NB132" s="501"/>
      <c r="NC132" s="501"/>
      <c r="ND132" s="501"/>
      <c r="NE132" s="501"/>
      <c r="NF132" s="501"/>
      <c r="NG132" s="501"/>
      <c r="NH132" s="501"/>
      <c r="NI132" s="501"/>
      <c r="NJ132" s="501"/>
      <c r="NK132" s="501"/>
      <c r="NL132" s="501"/>
      <c r="NM132" s="501"/>
      <c r="NN132" s="501"/>
      <c r="NO132" s="501"/>
      <c r="NP132" s="501"/>
      <c r="NQ132" s="501"/>
      <c r="NR132" s="501"/>
      <c r="NS132" s="501"/>
      <c r="NT132" s="501"/>
      <c r="NU132" s="501"/>
      <c r="NV132" s="501"/>
    </row>
    <row r="133" spans="1:386" s="494" customFormat="1">
      <c r="A133" s="492"/>
      <c r="B133" s="493"/>
      <c r="C133" s="406"/>
      <c r="D133" s="406"/>
      <c r="E133" s="406"/>
      <c r="F133" s="406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B133" s="412"/>
      <c r="AC133" s="495"/>
      <c r="AD133" s="495"/>
      <c r="AE133" s="495"/>
      <c r="AF133" s="495"/>
      <c r="AG133" s="410"/>
      <c r="AH133" s="496"/>
      <c r="AI133" s="495"/>
      <c r="AJ133" s="495"/>
      <c r="AK133" s="495"/>
      <c r="AL133" s="495"/>
      <c r="AM133" s="495"/>
      <c r="AN133" s="495"/>
      <c r="AO133" s="495"/>
      <c r="AP133" s="495"/>
      <c r="AQ133" s="495"/>
      <c r="AR133" s="495"/>
      <c r="AS133" s="495"/>
      <c r="AT133" s="495"/>
      <c r="AU133" s="497"/>
      <c r="AV133" s="495">
        <v>50.7</v>
      </c>
      <c r="AW133" s="495">
        <v>50.7</v>
      </c>
      <c r="AX133" s="495">
        <v>53.24</v>
      </c>
      <c r="AY133" s="495">
        <v>55.37</v>
      </c>
      <c r="AZ133" s="495">
        <v>55.37</v>
      </c>
      <c r="BA133" s="495">
        <v>57.58</v>
      </c>
      <c r="BB133" s="495">
        <v>50.7</v>
      </c>
      <c r="BC133" s="495">
        <v>50.7</v>
      </c>
      <c r="BD133" s="495">
        <v>53.24</v>
      </c>
      <c r="BE133" s="495">
        <v>55.37</v>
      </c>
      <c r="BF133" s="495">
        <v>55.37</v>
      </c>
      <c r="BG133" s="495">
        <v>57.37</v>
      </c>
      <c r="BH133" s="495" t="s">
        <v>146</v>
      </c>
      <c r="BI133" s="495" t="s">
        <v>146</v>
      </c>
      <c r="BJ133" s="495" t="s">
        <v>146</v>
      </c>
      <c r="BK133" s="495" t="s">
        <v>146</v>
      </c>
      <c r="BL133" s="495" t="s">
        <v>146</v>
      </c>
      <c r="BM133" s="495" t="s">
        <v>146</v>
      </c>
      <c r="BN133" s="410"/>
      <c r="BO133" s="412" t="s">
        <v>758</v>
      </c>
      <c r="BP133" s="498"/>
      <c r="BQ133" s="408"/>
      <c r="BR133" s="408"/>
      <c r="BS133" s="408"/>
      <c r="BT133" s="408"/>
      <c r="BU133" s="408"/>
      <c r="BV133" s="408"/>
      <c r="BW133" s="414"/>
      <c r="BX133" s="414"/>
      <c r="BY133" s="414"/>
      <c r="BZ133" s="414"/>
      <c r="CA133" s="416"/>
      <c r="CB133" s="416"/>
      <c r="CC133" s="416"/>
      <c r="CD133" s="416"/>
      <c r="CE133" s="408"/>
      <c r="CF133" s="410"/>
      <c r="CG133" s="408"/>
      <c r="CH133" s="408"/>
      <c r="CI133" s="408"/>
      <c r="CJ133" s="408"/>
      <c r="CK133" s="408"/>
      <c r="CL133" s="408"/>
      <c r="CM133" s="414"/>
      <c r="CN133" s="414"/>
      <c r="CO133" s="414"/>
      <c r="CP133" s="414"/>
      <c r="CQ133" s="416"/>
      <c r="CR133" s="416"/>
      <c r="CS133" s="416"/>
      <c r="CT133" s="416"/>
      <c r="CU133" s="408"/>
      <c r="CV133" s="409"/>
      <c r="CW133" s="408"/>
      <c r="CX133" s="408"/>
      <c r="CY133" s="408"/>
      <c r="CZ133" s="408"/>
      <c r="DA133" s="408"/>
      <c r="DB133" s="408"/>
      <c r="DC133" s="408"/>
      <c r="DD133" s="408"/>
      <c r="DE133" s="408"/>
      <c r="DF133" s="408"/>
      <c r="DG133" s="408"/>
      <c r="DH133" s="408"/>
      <c r="DI133" s="408"/>
      <c r="DJ133" s="408"/>
      <c r="DK133" s="408"/>
      <c r="DL133" s="408"/>
      <c r="DM133" s="408"/>
      <c r="DN133" s="408"/>
      <c r="DO133" s="408"/>
      <c r="DP133" s="408"/>
      <c r="DQ133" s="408"/>
      <c r="DR133" s="408"/>
      <c r="DS133" s="408"/>
      <c r="DT133" s="408"/>
      <c r="DU133" s="412"/>
      <c r="DV133" s="406"/>
      <c r="DW133" s="498"/>
      <c r="DX133" s="408">
        <v>2774.44</v>
      </c>
      <c r="DY133" s="408">
        <v>50.7</v>
      </c>
      <c r="DZ133" s="408">
        <v>2774.44</v>
      </c>
      <c r="EA133" s="408">
        <v>50.85</v>
      </c>
      <c r="EB133" s="408">
        <v>1985</v>
      </c>
      <c r="EC133" s="408">
        <v>50.7</v>
      </c>
      <c r="ED133" s="414"/>
      <c r="EE133" s="414"/>
      <c r="EF133" s="456"/>
      <c r="EG133" s="414"/>
      <c r="EH133" s="416"/>
      <c r="EI133" s="416"/>
      <c r="EJ133" s="415"/>
      <c r="EK133" s="416"/>
      <c r="EL133" s="499"/>
      <c r="EM133" s="458"/>
      <c r="EN133" s="408">
        <v>2774.44</v>
      </c>
      <c r="EO133" s="408">
        <v>50.85</v>
      </c>
      <c r="EP133" s="408">
        <v>2774.44</v>
      </c>
      <c r="EQ133" s="408">
        <v>50.85</v>
      </c>
      <c r="ER133" s="408">
        <v>1982.93</v>
      </c>
      <c r="ES133" s="408">
        <v>50.85</v>
      </c>
      <c r="ET133" s="414"/>
      <c r="EU133" s="414"/>
      <c r="EV133" s="417"/>
      <c r="EW133" s="414"/>
      <c r="EX133" s="416"/>
      <c r="EY133" s="416"/>
      <c r="EZ133" s="500">
        <v>7.0300000000000001E-2</v>
      </c>
      <c r="FA133" s="500">
        <v>190.25</v>
      </c>
      <c r="FB133" s="412"/>
      <c r="FC133" s="435" t="s">
        <v>759</v>
      </c>
      <c r="FD133" s="501"/>
      <c r="FE133" s="501"/>
      <c r="FF133" s="501"/>
      <c r="FG133" s="501"/>
      <c r="FH133" s="501"/>
      <c r="FI133" s="501"/>
      <c r="FJ133" s="501"/>
      <c r="FK133" s="501"/>
      <c r="FL133" s="501"/>
      <c r="FM133" s="501"/>
      <c r="FN133" s="501"/>
      <c r="FO133" s="501"/>
      <c r="FP133" s="501"/>
      <c r="FQ133" s="501"/>
      <c r="FR133" s="501"/>
      <c r="FS133" s="501"/>
      <c r="FT133" s="501"/>
      <c r="FU133" s="501"/>
      <c r="FV133" s="501"/>
      <c r="FW133" s="501"/>
      <c r="FX133" s="501"/>
      <c r="FY133" s="501"/>
      <c r="FZ133" s="501"/>
      <c r="GA133" s="501"/>
      <c r="GB133" s="501"/>
      <c r="GC133" s="501"/>
      <c r="GD133" s="501"/>
      <c r="GE133" s="501"/>
      <c r="GF133" s="501"/>
      <c r="GG133" s="501"/>
      <c r="GH133" s="501"/>
      <c r="GI133" s="501"/>
      <c r="GJ133" s="501"/>
      <c r="GK133" s="501"/>
      <c r="GL133" s="501"/>
      <c r="GM133" s="501"/>
      <c r="GN133" s="501"/>
      <c r="GO133" s="501"/>
      <c r="GP133" s="501"/>
      <c r="GQ133" s="501"/>
      <c r="GR133" s="501"/>
      <c r="GS133" s="501"/>
      <c r="GT133" s="501"/>
      <c r="GU133" s="501"/>
      <c r="GV133" s="501"/>
      <c r="GW133" s="501"/>
      <c r="GX133" s="501"/>
      <c r="GY133" s="501"/>
      <c r="GZ133" s="501"/>
      <c r="HA133" s="501"/>
      <c r="HB133" s="501"/>
      <c r="HC133" s="501"/>
      <c r="HD133" s="501"/>
      <c r="HE133" s="501"/>
      <c r="HF133" s="501"/>
      <c r="HG133" s="501"/>
      <c r="HH133" s="501"/>
      <c r="HI133" s="501"/>
      <c r="HJ133" s="501"/>
      <c r="HK133" s="501"/>
      <c r="HL133" s="501"/>
      <c r="HM133" s="501"/>
      <c r="HN133" s="501"/>
      <c r="HO133" s="501"/>
      <c r="HP133" s="501"/>
      <c r="HQ133" s="501"/>
      <c r="HR133" s="501"/>
      <c r="HS133" s="501"/>
      <c r="HT133" s="501"/>
      <c r="HU133" s="501"/>
      <c r="HV133" s="501"/>
      <c r="HW133" s="501"/>
      <c r="HX133" s="501"/>
      <c r="HY133" s="501"/>
      <c r="HZ133" s="501"/>
      <c r="IA133" s="501"/>
      <c r="IB133" s="501"/>
      <c r="IC133" s="501"/>
      <c r="ID133" s="501"/>
      <c r="IE133" s="501"/>
      <c r="IF133" s="501"/>
      <c r="IG133" s="501"/>
      <c r="IH133" s="501"/>
      <c r="II133" s="501"/>
      <c r="IJ133" s="501"/>
      <c r="IK133" s="501"/>
      <c r="IL133" s="501"/>
      <c r="IM133" s="501"/>
      <c r="IN133" s="501"/>
      <c r="IO133" s="501"/>
      <c r="IP133" s="501"/>
      <c r="IQ133" s="501"/>
      <c r="IR133" s="501"/>
      <c r="IS133" s="501"/>
      <c r="IT133" s="501"/>
      <c r="IU133" s="501"/>
      <c r="IV133" s="501"/>
      <c r="IW133" s="501"/>
      <c r="IX133" s="501"/>
      <c r="IY133" s="501"/>
      <c r="IZ133" s="501"/>
      <c r="JA133" s="501"/>
      <c r="JB133" s="501"/>
      <c r="JC133" s="501"/>
      <c r="JD133" s="501"/>
      <c r="JE133" s="501"/>
      <c r="JF133" s="501"/>
      <c r="JG133" s="501"/>
      <c r="JH133" s="501"/>
      <c r="JI133" s="501"/>
      <c r="JJ133" s="501"/>
      <c r="JK133" s="501"/>
      <c r="JL133" s="501"/>
      <c r="JM133" s="501"/>
      <c r="JN133" s="501"/>
      <c r="JO133" s="501"/>
      <c r="JP133" s="501"/>
      <c r="JQ133" s="501"/>
      <c r="JR133" s="501"/>
      <c r="JS133" s="501"/>
      <c r="JT133" s="501"/>
      <c r="JU133" s="501"/>
      <c r="JV133" s="501"/>
      <c r="JW133" s="501"/>
      <c r="JX133" s="501"/>
      <c r="JY133" s="501"/>
      <c r="JZ133" s="501"/>
      <c r="KA133" s="501"/>
      <c r="KB133" s="501"/>
      <c r="KC133" s="501"/>
      <c r="KD133" s="501"/>
      <c r="KE133" s="501"/>
      <c r="KF133" s="501"/>
      <c r="KG133" s="501"/>
      <c r="KH133" s="501"/>
      <c r="KI133" s="501"/>
      <c r="KJ133" s="501"/>
      <c r="KK133" s="501"/>
      <c r="KL133" s="501"/>
      <c r="KM133" s="501"/>
      <c r="KN133" s="501"/>
      <c r="KO133" s="501"/>
      <c r="KP133" s="501"/>
      <c r="KQ133" s="501"/>
      <c r="KR133" s="501"/>
      <c r="KS133" s="501"/>
      <c r="KT133" s="501"/>
      <c r="KU133" s="501"/>
      <c r="KV133" s="501"/>
      <c r="KW133" s="501"/>
      <c r="KX133" s="501"/>
      <c r="KY133" s="501"/>
      <c r="KZ133" s="501"/>
      <c r="LA133" s="501"/>
      <c r="LB133" s="501"/>
      <c r="LC133" s="501"/>
      <c r="LD133" s="501"/>
      <c r="LE133" s="501"/>
      <c r="LF133" s="501"/>
      <c r="LG133" s="501"/>
      <c r="LH133" s="501"/>
      <c r="LI133" s="501"/>
      <c r="LJ133" s="501"/>
      <c r="LK133" s="501"/>
      <c r="LL133" s="501"/>
      <c r="LM133" s="501"/>
      <c r="LN133" s="501"/>
      <c r="LO133" s="501"/>
      <c r="LP133" s="501"/>
      <c r="LQ133" s="501"/>
      <c r="LR133" s="501"/>
      <c r="LS133" s="501"/>
      <c r="LT133" s="501"/>
      <c r="LU133" s="501"/>
      <c r="LV133" s="501"/>
      <c r="LW133" s="501"/>
      <c r="LX133" s="501"/>
      <c r="LY133" s="501"/>
      <c r="LZ133" s="501"/>
      <c r="MA133" s="501"/>
      <c r="MB133" s="501"/>
      <c r="MC133" s="501"/>
      <c r="MD133" s="501"/>
      <c r="ME133" s="501"/>
      <c r="MF133" s="501"/>
      <c r="MG133" s="501"/>
      <c r="MH133" s="501"/>
      <c r="MI133" s="501"/>
      <c r="MJ133" s="501"/>
      <c r="MK133" s="501"/>
      <c r="ML133" s="501"/>
      <c r="MM133" s="501"/>
      <c r="MN133" s="501"/>
      <c r="MO133" s="501"/>
      <c r="MP133" s="501"/>
      <c r="MQ133" s="501"/>
      <c r="MR133" s="501"/>
      <c r="MS133" s="501"/>
      <c r="MT133" s="501"/>
      <c r="MU133" s="501"/>
      <c r="MV133" s="501"/>
      <c r="MW133" s="501"/>
      <c r="MX133" s="501"/>
      <c r="MY133" s="501"/>
      <c r="MZ133" s="501"/>
      <c r="NA133" s="501"/>
      <c r="NB133" s="501"/>
      <c r="NC133" s="501"/>
      <c r="ND133" s="501"/>
      <c r="NE133" s="501"/>
      <c r="NF133" s="501"/>
      <c r="NG133" s="501"/>
      <c r="NH133" s="501"/>
      <c r="NI133" s="501"/>
      <c r="NJ133" s="501"/>
      <c r="NK133" s="501"/>
      <c r="NL133" s="501"/>
      <c r="NM133" s="501"/>
      <c r="NN133" s="501"/>
      <c r="NO133" s="501"/>
      <c r="NP133" s="501"/>
      <c r="NQ133" s="501"/>
      <c r="NR133" s="501"/>
      <c r="NS133" s="501"/>
      <c r="NT133" s="501"/>
      <c r="NU133" s="501"/>
      <c r="NV133" s="501"/>
    </row>
    <row r="134" spans="1:386" s="2" customFormat="1">
      <c r="A134" s="16" t="s">
        <v>27</v>
      </c>
      <c r="B134" s="502" t="s">
        <v>166</v>
      </c>
      <c r="C134" s="49">
        <v>15704.32</v>
      </c>
      <c r="D134" s="49">
        <v>16126.71</v>
      </c>
      <c r="E134" s="49" t="s">
        <v>146</v>
      </c>
      <c r="F134" s="49" t="s">
        <v>146</v>
      </c>
      <c r="G134" s="49" t="s">
        <v>146</v>
      </c>
      <c r="H134" s="49" t="s">
        <v>146</v>
      </c>
      <c r="I134" s="49" t="s">
        <v>146</v>
      </c>
      <c r="J134" s="49" t="s">
        <v>146</v>
      </c>
      <c r="K134" s="49" t="s">
        <v>146</v>
      </c>
      <c r="L134" s="49" t="s">
        <v>146</v>
      </c>
      <c r="M134" s="49" t="s">
        <v>146</v>
      </c>
      <c r="N134" s="49" t="s">
        <v>146</v>
      </c>
      <c r="O134" s="49">
        <f>C134*1.18</f>
        <v>18531.097599999997</v>
      </c>
      <c r="P134" s="49">
        <f>D134*1.18</f>
        <v>19029.517799999998</v>
      </c>
      <c r="Q134" s="49" t="s">
        <v>146</v>
      </c>
      <c r="R134" s="49" t="s">
        <v>146</v>
      </c>
      <c r="S134" s="49" t="s">
        <v>146</v>
      </c>
      <c r="T134" s="49" t="s">
        <v>146</v>
      </c>
      <c r="U134" s="49" t="s">
        <v>146</v>
      </c>
      <c r="V134" s="49" t="s">
        <v>146</v>
      </c>
      <c r="W134" s="49" t="s">
        <v>146</v>
      </c>
      <c r="X134" s="49" t="s">
        <v>146</v>
      </c>
      <c r="Y134" s="49" t="s">
        <v>146</v>
      </c>
      <c r="Z134" s="49" t="s">
        <v>146</v>
      </c>
      <c r="AA134" s="134"/>
      <c r="AB134" s="134" t="s">
        <v>699</v>
      </c>
      <c r="AC134" s="49">
        <v>4500</v>
      </c>
      <c r="AD134" s="49">
        <v>4500</v>
      </c>
      <c r="AE134" s="49">
        <v>4000</v>
      </c>
      <c r="AF134" s="49">
        <v>4000</v>
      </c>
      <c r="AG134" s="125"/>
      <c r="AH134" s="125" t="s">
        <v>699</v>
      </c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111"/>
      <c r="AV134" s="27">
        <v>42.97</v>
      </c>
      <c r="AW134" s="27">
        <v>48.93</v>
      </c>
      <c r="AX134" s="27" t="s">
        <v>146</v>
      </c>
      <c r="AY134" s="27" t="s">
        <v>146</v>
      </c>
      <c r="AZ134" s="27" t="s">
        <v>146</v>
      </c>
      <c r="BA134" s="27" t="s">
        <v>146</v>
      </c>
      <c r="BB134" s="49">
        <f>AV134*1.18</f>
        <v>50.704599999999999</v>
      </c>
      <c r="BC134" s="49">
        <f>AW134*1.18</f>
        <v>57.737399999999994</v>
      </c>
      <c r="BD134" s="49" t="s">
        <v>146</v>
      </c>
      <c r="BE134" s="49" t="s">
        <v>146</v>
      </c>
      <c r="BF134" s="49" t="s">
        <v>146</v>
      </c>
      <c r="BG134" s="49" t="s">
        <v>146</v>
      </c>
      <c r="BH134" s="27">
        <f>BB134</f>
        <v>50.704599999999999</v>
      </c>
      <c r="BI134" s="27">
        <f t="shared" ref="BI134:BM135" si="98">BC134</f>
        <v>57.737399999999994</v>
      </c>
      <c r="BJ134" s="27" t="str">
        <f t="shared" si="98"/>
        <v>-</v>
      </c>
      <c r="BK134" s="27" t="str">
        <f t="shared" si="98"/>
        <v>-</v>
      </c>
      <c r="BL134" s="27" t="str">
        <f t="shared" si="98"/>
        <v>-</v>
      </c>
      <c r="BM134" s="27" t="str">
        <f t="shared" si="98"/>
        <v>-</v>
      </c>
      <c r="BN134" s="125"/>
      <c r="BO134" s="36" t="s">
        <v>699</v>
      </c>
      <c r="BP134" s="103"/>
      <c r="BQ134" s="27">
        <v>15704.32</v>
      </c>
      <c r="BR134" s="27">
        <v>42.97</v>
      </c>
      <c r="BS134" s="27">
        <f>BQ134*1.18</f>
        <v>18531.097599999997</v>
      </c>
      <c r="BT134" s="27">
        <f>BR134*1.18</f>
        <v>50.704599999999999</v>
      </c>
      <c r="BU134" s="27">
        <v>4000</v>
      </c>
      <c r="BV134" s="27">
        <v>50.7</v>
      </c>
      <c r="BW134" s="115"/>
      <c r="BX134" s="115"/>
      <c r="BY134" s="115"/>
      <c r="BZ134" s="115"/>
      <c r="CA134" s="288">
        <v>7.0300000000000001E-2</v>
      </c>
      <c r="CB134" s="139">
        <v>331.9</v>
      </c>
      <c r="CC134" s="116"/>
      <c r="CD134" s="116"/>
      <c r="CE134" s="110"/>
      <c r="CF134" s="289" t="s">
        <v>699</v>
      </c>
      <c r="CG134" s="27">
        <v>16126.71</v>
      </c>
      <c r="CH134" s="27">
        <v>48.93</v>
      </c>
      <c r="CI134" s="27">
        <f>CG134*1.18</f>
        <v>19029.517799999998</v>
      </c>
      <c r="CJ134" s="27">
        <f>CH134*1.18</f>
        <v>57.737399999999994</v>
      </c>
      <c r="CK134" s="27">
        <v>4000</v>
      </c>
      <c r="CL134" s="27">
        <f>CJ134</f>
        <v>57.737399999999994</v>
      </c>
      <c r="CM134" s="138"/>
      <c r="CN134" s="138"/>
      <c r="CO134" s="138"/>
      <c r="CP134" s="138"/>
      <c r="CQ134" s="288">
        <v>7.0300000000000001E-2</v>
      </c>
      <c r="CR134" s="139">
        <v>338.94</v>
      </c>
      <c r="CS134" s="139"/>
      <c r="CT134" s="139"/>
      <c r="CU134" s="125"/>
      <c r="CV134" s="289" t="s">
        <v>699</v>
      </c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110"/>
      <c r="DV134" s="12"/>
      <c r="DW134" s="103"/>
      <c r="DX134" s="126"/>
      <c r="DY134" s="126"/>
      <c r="DZ134" s="126"/>
      <c r="EA134" s="126"/>
      <c r="EB134" s="126"/>
      <c r="EC134" s="126"/>
      <c r="ED134" s="237"/>
      <c r="EE134" s="237"/>
      <c r="EF134" s="237"/>
      <c r="EG134" s="237"/>
      <c r="EH134" s="238"/>
      <c r="EI134" s="238"/>
      <c r="EJ134" s="238"/>
      <c r="EK134" s="238"/>
      <c r="EL134" s="126"/>
      <c r="EM134" s="284"/>
      <c r="EN134" s="126"/>
      <c r="EO134" s="126"/>
      <c r="EP134" s="126"/>
      <c r="EQ134" s="126"/>
      <c r="ER134" s="126"/>
      <c r="ES134" s="126"/>
      <c r="ET134" s="237"/>
      <c r="EU134" s="237"/>
      <c r="EV134" s="487"/>
      <c r="EW134" s="237"/>
      <c r="EX134" s="238"/>
      <c r="EY134" s="238"/>
      <c r="EZ134" s="238"/>
      <c r="FA134" s="238"/>
      <c r="FB134" s="36"/>
      <c r="FC134" s="31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  <c r="MN134" s="53"/>
      <c r="MO134" s="53"/>
      <c r="MP134" s="53"/>
      <c r="MQ134" s="53"/>
      <c r="MR134" s="53"/>
      <c r="MS134" s="53"/>
      <c r="MT134" s="53"/>
      <c r="MU134" s="53"/>
      <c r="MV134" s="53"/>
      <c r="MW134" s="53"/>
      <c r="MX134" s="53"/>
      <c r="MY134" s="53"/>
      <c r="MZ134" s="53"/>
      <c r="NA134" s="53"/>
      <c r="NB134" s="53"/>
      <c r="NC134" s="53"/>
      <c r="ND134" s="53"/>
      <c r="NE134" s="53"/>
      <c r="NF134" s="53"/>
      <c r="NG134" s="53"/>
      <c r="NH134" s="53"/>
      <c r="NI134" s="53"/>
      <c r="NJ134" s="53"/>
      <c r="NK134" s="53"/>
      <c r="NL134" s="53"/>
      <c r="NM134" s="53"/>
      <c r="NN134" s="53"/>
      <c r="NO134" s="53"/>
      <c r="NP134" s="53"/>
      <c r="NQ134" s="53"/>
      <c r="NR134" s="53"/>
      <c r="NS134" s="53"/>
      <c r="NT134" s="53"/>
      <c r="NU134" s="53"/>
      <c r="NV134" s="53"/>
    </row>
    <row r="135" spans="1:386" s="420" customFormat="1">
      <c r="A135" s="406"/>
      <c r="B135" s="503"/>
      <c r="C135" s="408"/>
      <c r="D135" s="408"/>
      <c r="E135" s="408"/>
      <c r="F135" s="408"/>
      <c r="G135" s="408"/>
      <c r="H135" s="408"/>
      <c r="I135" s="408"/>
      <c r="J135" s="408"/>
      <c r="K135" s="408"/>
      <c r="L135" s="408"/>
      <c r="M135" s="408"/>
      <c r="N135" s="408"/>
      <c r="O135" s="408"/>
      <c r="P135" s="408"/>
      <c r="Q135" s="408"/>
      <c r="R135" s="408"/>
      <c r="S135" s="408"/>
      <c r="T135" s="408"/>
      <c r="U135" s="408"/>
      <c r="V135" s="408"/>
      <c r="W135" s="408"/>
      <c r="X135" s="408"/>
      <c r="Y135" s="408"/>
      <c r="Z135" s="408"/>
      <c r="AA135" s="409"/>
      <c r="AB135" s="409"/>
      <c r="AC135" s="410">
        <v>4400</v>
      </c>
      <c r="AD135" s="410">
        <v>4250</v>
      </c>
      <c r="AE135" s="410"/>
      <c r="AF135" s="408"/>
      <c r="AG135" s="410"/>
      <c r="AH135" s="410" t="s">
        <v>760</v>
      </c>
      <c r="AI135" s="408"/>
      <c r="AJ135" s="408"/>
      <c r="AK135" s="408"/>
      <c r="AL135" s="408"/>
      <c r="AM135" s="408"/>
      <c r="AN135" s="408"/>
      <c r="AO135" s="408"/>
      <c r="AP135" s="408"/>
      <c r="AQ135" s="408"/>
      <c r="AR135" s="408"/>
      <c r="AS135" s="408"/>
      <c r="AT135" s="408"/>
      <c r="AU135" s="411"/>
      <c r="AV135" s="408">
        <v>42.97</v>
      </c>
      <c r="AW135" s="408">
        <v>42.97</v>
      </c>
      <c r="AX135" s="408" t="s">
        <v>146</v>
      </c>
      <c r="AY135" s="408" t="s">
        <v>146</v>
      </c>
      <c r="AZ135" s="408" t="s">
        <v>146</v>
      </c>
      <c r="BA135" s="408" t="s">
        <v>146</v>
      </c>
      <c r="BB135" s="408">
        <f>AV135*1.18</f>
        <v>50.704599999999999</v>
      </c>
      <c r="BC135" s="408">
        <f>AW135*1.18</f>
        <v>50.704599999999999</v>
      </c>
      <c r="BD135" s="408" t="s">
        <v>146</v>
      </c>
      <c r="BE135" s="408" t="s">
        <v>146</v>
      </c>
      <c r="BF135" s="408" t="s">
        <v>146</v>
      </c>
      <c r="BG135" s="408" t="s">
        <v>146</v>
      </c>
      <c r="BH135" s="408">
        <f>BB135</f>
        <v>50.704599999999999</v>
      </c>
      <c r="BI135" s="408">
        <f t="shared" si="98"/>
        <v>50.704599999999999</v>
      </c>
      <c r="BJ135" s="408" t="str">
        <f t="shared" si="98"/>
        <v>-</v>
      </c>
      <c r="BK135" s="408" t="str">
        <f t="shared" si="98"/>
        <v>-</v>
      </c>
      <c r="BL135" s="408" t="str">
        <f t="shared" si="98"/>
        <v>-</v>
      </c>
      <c r="BM135" s="408" t="str">
        <f t="shared" si="98"/>
        <v>-</v>
      </c>
      <c r="BN135" s="410"/>
      <c r="BO135" s="412" t="s">
        <v>644</v>
      </c>
      <c r="BP135" s="413"/>
      <c r="BQ135" s="408">
        <v>15704.32</v>
      </c>
      <c r="BR135" s="408">
        <v>42.97</v>
      </c>
      <c r="BS135" s="408">
        <f>BQ135*1.18</f>
        <v>18531.097599999997</v>
      </c>
      <c r="BT135" s="408">
        <f>BR135*1.18</f>
        <v>50.704599999999999</v>
      </c>
      <c r="BU135" s="408">
        <v>4000</v>
      </c>
      <c r="BV135" s="408">
        <v>50.7</v>
      </c>
      <c r="BW135" s="414"/>
      <c r="BX135" s="414"/>
      <c r="BY135" s="414"/>
      <c r="BZ135" s="414"/>
      <c r="CA135" s="415">
        <v>7.0300000000000001E-2</v>
      </c>
      <c r="CB135" s="416">
        <v>331.9</v>
      </c>
      <c r="CC135" s="416"/>
      <c r="CD135" s="416"/>
      <c r="CE135" s="410"/>
      <c r="CF135" s="435" t="s">
        <v>644</v>
      </c>
      <c r="CG135" s="408">
        <v>16126.71</v>
      </c>
      <c r="CH135" s="408">
        <v>42.97</v>
      </c>
      <c r="CI135" s="408">
        <f>CG135*1.18</f>
        <v>19029.517799999998</v>
      </c>
      <c r="CJ135" s="408">
        <f>CH135*1.18</f>
        <v>50.704599999999999</v>
      </c>
      <c r="CK135" s="408">
        <v>4000</v>
      </c>
      <c r="CL135" s="408">
        <v>50.7</v>
      </c>
      <c r="CM135" s="414"/>
      <c r="CN135" s="414"/>
      <c r="CO135" s="414"/>
      <c r="CP135" s="414"/>
      <c r="CQ135" s="415">
        <v>7.0300000000000001E-2</v>
      </c>
      <c r="CR135" s="416">
        <v>331.9</v>
      </c>
      <c r="CS135" s="416"/>
      <c r="CT135" s="416"/>
      <c r="CU135" s="410"/>
      <c r="CV135" s="435" t="s">
        <v>644</v>
      </c>
      <c r="CW135" s="408"/>
      <c r="CX135" s="408"/>
      <c r="CY135" s="408"/>
      <c r="CZ135" s="408"/>
      <c r="DA135" s="408"/>
      <c r="DB135" s="408"/>
      <c r="DC135" s="408"/>
      <c r="DD135" s="408"/>
      <c r="DE135" s="408"/>
      <c r="DF135" s="408"/>
      <c r="DG135" s="408"/>
      <c r="DH135" s="408"/>
      <c r="DI135" s="408"/>
      <c r="DJ135" s="408"/>
      <c r="DK135" s="408"/>
      <c r="DL135" s="408"/>
      <c r="DM135" s="408"/>
      <c r="DN135" s="408"/>
      <c r="DO135" s="408"/>
      <c r="DP135" s="408"/>
      <c r="DQ135" s="408"/>
      <c r="DR135" s="408"/>
      <c r="DS135" s="408"/>
      <c r="DT135" s="408"/>
      <c r="DU135" s="410"/>
      <c r="DV135" s="434"/>
      <c r="DW135" s="413"/>
      <c r="DX135" s="504"/>
      <c r="DY135" s="504"/>
      <c r="DZ135" s="504"/>
      <c r="EA135" s="504"/>
      <c r="EB135" s="504"/>
      <c r="EC135" s="504"/>
      <c r="ED135" s="505"/>
      <c r="EE135" s="505"/>
      <c r="EF135" s="505"/>
      <c r="EG135" s="505"/>
      <c r="EH135" s="506"/>
      <c r="EI135" s="506"/>
      <c r="EJ135" s="441">
        <v>7.0300000000000001E-2</v>
      </c>
      <c r="EK135" s="416">
        <v>190.25</v>
      </c>
      <c r="EL135" s="504"/>
      <c r="EM135" s="435" t="s">
        <v>759</v>
      </c>
      <c r="EN135" s="504"/>
      <c r="EO135" s="504"/>
      <c r="EP135" s="504"/>
      <c r="EQ135" s="504"/>
      <c r="ER135" s="504"/>
      <c r="ES135" s="504"/>
      <c r="ET135" s="505"/>
      <c r="EU135" s="505"/>
      <c r="EV135" s="507"/>
      <c r="EW135" s="505"/>
      <c r="EX135" s="506"/>
      <c r="EY135" s="506"/>
      <c r="EZ135" s="506"/>
      <c r="FA135" s="506"/>
      <c r="FB135" s="412"/>
      <c r="FC135" s="418"/>
      <c r="FD135" s="419"/>
      <c r="FE135" s="419"/>
      <c r="FF135" s="419"/>
      <c r="FG135" s="419"/>
      <c r="FH135" s="419"/>
      <c r="FI135" s="419"/>
      <c r="FJ135" s="419"/>
      <c r="FK135" s="419"/>
      <c r="FL135" s="419"/>
      <c r="FM135" s="419"/>
      <c r="FN135" s="419"/>
      <c r="FO135" s="419"/>
      <c r="FP135" s="419"/>
      <c r="FQ135" s="419"/>
      <c r="FR135" s="419"/>
      <c r="FS135" s="419"/>
      <c r="FT135" s="419"/>
      <c r="FU135" s="419"/>
      <c r="FV135" s="419"/>
      <c r="FW135" s="419"/>
      <c r="FX135" s="419"/>
      <c r="FY135" s="419"/>
      <c r="FZ135" s="419"/>
      <c r="GA135" s="419"/>
      <c r="GB135" s="419"/>
      <c r="GC135" s="419"/>
      <c r="GD135" s="419"/>
      <c r="GE135" s="419"/>
      <c r="GF135" s="419"/>
      <c r="GG135" s="419"/>
      <c r="GH135" s="419"/>
      <c r="GI135" s="419"/>
      <c r="GJ135" s="419"/>
      <c r="GK135" s="419"/>
      <c r="GL135" s="419"/>
      <c r="GM135" s="419"/>
      <c r="GN135" s="419"/>
      <c r="GO135" s="419"/>
      <c r="GP135" s="419"/>
      <c r="GQ135" s="419"/>
      <c r="GR135" s="419"/>
      <c r="GS135" s="419"/>
      <c r="GT135" s="419"/>
      <c r="GU135" s="419"/>
      <c r="GV135" s="419"/>
      <c r="GW135" s="419"/>
      <c r="GX135" s="419"/>
      <c r="GY135" s="419"/>
      <c r="GZ135" s="419"/>
      <c r="HA135" s="419"/>
      <c r="HB135" s="419"/>
      <c r="HC135" s="419"/>
      <c r="HD135" s="419"/>
      <c r="HE135" s="419"/>
      <c r="HF135" s="419"/>
      <c r="HG135" s="419"/>
      <c r="HH135" s="419"/>
      <c r="HI135" s="419"/>
      <c r="HJ135" s="419"/>
      <c r="HK135" s="419"/>
      <c r="HL135" s="419"/>
      <c r="HM135" s="419"/>
      <c r="HN135" s="419"/>
      <c r="HO135" s="419"/>
      <c r="HP135" s="419"/>
      <c r="HQ135" s="419"/>
      <c r="HR135" s="419"/>
      <c r="HS135" s="419"/>
      <c r="HT135" s="419"/>
      <c r="HU135" s="419"/>
      <c r="HV135" s="419"/>
      <c r="HW135" s="419"/>
      <c r="HX135" s="419"/>
      <c r="HY135" s="419"/>
      <c r="HZ135" s="419"/>
      <c r="IA135" s="419"/>
      <c r="IB135" s="419"/>
      <c r="IC135" s="419"/>
      <c r="ID135" s="419"/>
      <c r="IE135" s="419"/>
      <c r="IF135" s="419"/>
      <c r="IG135" s="419"/>
      <c r="IH135" s="419"/>
      <c r="II135" s="419"/>
      <c r="IJ135" s="419"/>
      <c r="IK135" s="419"/>
      <c r="IL135" s="419"/>
      <c r="IM135" s="419"/>
      <c r="IN135" s="419"/>
      <c r="IO135" s="419"/>
      <c r="IP135" s="419"/>
      <c r="IQ135" s="419"/>
      <c r="IR135" s="419"/>
      <c r="IS135" s="419"/>
      <c r="IT135" s="419"/>
      <c r="IU135" s="419"/>
      <c r="IV135" s="419"/>
      <c r="IW135" s="419"/>
      <c r="IX135" s="419"/>
      <c r="IY135" s="419"/>
      <c r="IZ135" s="419"/>
      <c r="JA135" s="419"/>
      <c r="JB135" s="419"/>
      <c r="JC135" s="419"/>
      <c r="JD135" s="419"/>
      <c r="JE135" s="419"/>
      <c r="JF135" s="419"/>
      <c r="JG135" s="419"/>
      <c r="JH135" s="419"/>
      <c r="JI135" s="419"/>
      <c r="JJ135" s="419"/>
      <c r="JK135" s="419"/>
      <c r="JL135" s="419"/>
      <c r="JM135" s="419"/>
      <c r="JN135" s="419"/>
      <c r="JO135" s="419"/>
      <c r="JP135" s="419"/>
      <c r="JQ135" s="419"/>
      <c r="JR135" s="419"/>
      <c r="JS135" s="419"/>
      <c r="JT135" s="419"/>
      <c r="JU135" s="419"/>
      <c r="JV135" s="419"/>
      <c r="JW135" s="419"/>
      <c r="JX135" s="419"/>
      <c r="JY135" s="419"/>
      <c r="JZ135" s="419"/>
      <c r="KA135" s="419"/>
      <c r="KB135" s="419"/>
      <c r="KC135" s="419"/>
      <c r="KD135" s="419"/>
      <c r="KE135" s="419"/>
      <c r="KF135" s="419"/>
      <c r="KG135" s="419"/>
      <c r="KH135" s="419"/>
      <c r="KI135" s="419"/>
      <c r="KJ135" s="419"/>
      <c r="KK135" s="419"/>
      <c r="KL135" s="419"/>
      <c r="KM135" s="419"/>
      <c r="KN135" s="419"/>
      <c r="KO135" s="419"/>
      <c r="KP135" s="419"/>
      <c r="KQ135" s="419"/>
      <c r="KR135" s="419"/>
      <c r="KS135" s="419"/>
      <c r="KT135" s="419"/>
      <c r="KU135" s="419"/>
      <c r="KV135" s="419"/>
      <c r="KW135" s="419"/>
      <c r="KX135" s="419"/>
      <c r="KY135" s="419"/>
      <c r="KZ135" s="419"/>
      <c r="LA135" s="419"/>
      <c r="LB135" s="419"/>
      <c r="LC135" s="419"/>
      <c r="LD135" s="419"/>
      <c r="LE135" s="419"/>
      <c r="LF135" s="419"/>
      <c r="LG135" s="419"/>
      <c r="LH135" s="419"/>
      <c r="LI135" s="419"/>
      <c r="LJ135" s="419"/>
      <c r="LK135" s="419"/>
      <c r="LL135" s="419"/>
      <c r="LM135" s="419"/>
      <c r="LN135" s="419"/>
      <c r="LO135" s="419"/>
      <c r="LP135" s="419"/>
      <c r="LQ135" s="419"/>
      <c r="LR135" s="419"/>
      <c r="LS135" s="419"/>
      <c r="LT135" s="419"/>
      <c r="LU135" s="419"/>
      <c r="LV135" s="419"/>
      <c r="LW135" s="419"/>
      <c r="LX135" s="419"/>
      <c r="LY135" s="419"/>
      <c r="LZ135" s="419"/>
      <c r="MA135" s="419"/>
      <c r="MB135" s="419"/>
      <c r="MC135" s="419"/>
      <c r="MD135" s="419"/>
      <c r="ME135" s="419"/>
      <c r="MF135" s="419"/>
      <c r="MG135" s="419"/>
      <c r="MH135" s="419"/>
      <c r="MI135" s="419"/>
      <c r="MJ135" s="419"/>
      <c r="MK135" s="419"/>
      <c r="ML135" s="419"/>
      <c r="MM135" s="419"/>
      <c r="MN135" s="419"/>
      <c r="MO135" s="419"/>
      <c r="MP135" s="419"/>
      <c r="MQ135" s="419"/>
      <c r="MR135" s="419"/>
      <c r="MS135" s="419"/>
      <c r="MT135" s="419"/>
      <c r="MU135" s="419"/>
      <c r="MV135" s="419"/>
      <c r="MW135" s="419"/>
      <c r="MX135" s="419"/>
      <c r="MY135" s="419"/>
      <c r="MZ135" s="419"/>
      <c r="NA135" s="419"/>
      <c r="NB135" s="419"/>
      <c r="NC135" s="419"/>
      <c r="ND135" s="419"/>
      <c r="NE135" s="419"/>
      <c r="NF135" s="419"/>
      <c r="NG135" s="419"/>
      <c r="NH135" s="419"/>
      <c r="NI135" s="419"/>
      <c r="NJ135" s="419"/>
      <c r="NK135" s="419"/>
      <c r="NL135" s="419"/>
      <c r="NM135" s="419"/>
      <c r="NN135" s="419"/>
      <c r="NO135" s="419"/>
      <c r="NP135" s="419"/>
      <c r="NQ135" s="419"/>
      <c r="NR135" s="419"/>
      <c r="NS135" s="419"/>
      <c r="NT135" s="419"/>
      <c r="NU135" s="419"/>
      <c r="NV135" s="419"/>
    </row>
    <row r="136" spans="1:386" s="167" customFormat="1">
      <c r="A136" s="157"/>
      <c r="B136" s="561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29"/>
      <c r="AB136" s="129"/>
      <c r="AC136" s="145"/>
      <c r="AD136" s="145"/>
      <c r="AE136" s="145"/>
      <c r="AF136" s="159"/>
      <c r="AG136" s="145"/>
      <c r="AH136" s="145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61"/>
      <c r="AV136" s="159">
        <v>42.97</v>
      </c>
      <c r="AW136" s="159">
        <v>42.97</v>
      </c>
      <c r="AX136" s="159"/>
      <c r="AY136" s="159"/>
      <c r="AZ136" s="159"/>
      <c r="BA136" s="159"/>
      <c r="BB136" s="159">
        <v>50.7</v>
      </c>
      <c r="BC136" s="159">
        <v>50.7</v>
      </c>
      <c r="BD136" s="159"/>
      <c r="BE136" s="159"/>
      <c r="BF136" s="159"/>
      <c r="BG136" s="159"/>
      <c r="BH136" s="159">
        <v>50.7</v>
      </c>
      <c r="BI136" s="159">
        <v>50.7</v>
      </c>
      <c r="BJ136" s="159"/>
      <c r="BK136" s="159"/>
      <c r="BL136" s="159"/>
      <c r="BM136" s="159"/>
      <c r="BN136" s="145"/>
      <c r="BO136" s="169" t="s">
        <v>761</v>
      </c>
      <c r="BP136" s="162"/>
      <c r="BQ136" s="159">
        <v>15704.32</v>
      </c>
      <c r="BR136" s="159">
        <v>42.97</v>
      </c>
      <c r="BS136" s="159">
        <v>18531.099999999999</v>
      </c>
      <c r="BT136" s="159">
        <v>50.7</v>
      </c>
      <c r="BU136" s="159">
        <v>4000</v>
      </c>
      <c r="BV136" s="159">
        <v>50.7</v>
      </c>
      <c r="BW136" s="163"/>
      <c r="BX136" s="163"/>
      <c r="BY136" s="163"/>
      <c r="BZ136" s="163"/>
      <c r="CA136" s="119">
        <v>7.0300000000000001E-2</v>
      </c>
      <c r="CB136" s="128">
        <v>331.9</v>
      </c>
      <c r="CC136" s="128"/>
      <c r="CD136" s="128"/>
      <c r="CE136" s="145"/>
      <c r="CF136" s="168" t="s">
        <v>761</v>
      </c>
      <c r="CG136" s="159">
        <v>16126.71</v>
      </c>
      <c r="CH136" s="159">
        <v>42.97</v>
      </c>
      <c r="CI136" s="159">
        <v>19029.52</v>
      </c>
      <c r="CJ136" s="159">
        <v>50.7</v>
      </c>
      <c r="CK136" s="159">
        <v>4000</v>
      </c>
      <c r="CL136" s="159">
        <v>50.7</v>
      </c>
      <c r="CM136" s="163"/>
      <c r="CN136" s="163"/>
      <c r="CO136" s="163"/>
      <c r="CP136" s="163"/>
      <c r="CQ136" s="119">
        <v>0.70299999999999996</v>
      </c>
      <c r="CR136" s="128">
        <v>331.9</v>
      </c>
      <c r="CS136" s="128"/>
      <c r="CT136" s="128"/>
      <c r="CU136" s="145"/>
      <c r="CV136" s="168" t="s">
        <v>761</v>
      </c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45"/>
      <c r="DV136" s="160"/>
      <c r="DW136" s="162"/>
      <c r="DX136" s="562"/>
      <c r="DY136" s="562"/>
      <c r="DZ136" s="562"/>
      <c r="EA136" s="562"/>
      <c r="EB136" s="562"/>
      <c r="EC136" s="562"/>
      <c r="ED136" s="563"/>
      <c r="EE136" s="563"/>
      <c r="EF136" s="563"/>
      <c r="EG136" s="563"/>
      <c r="EH136" s="240"/>
      <c r="EI136" s="240"/>
      <c r="EJ136" s="172"/>
      <c r="EK136" s="128"/>
      <c r="EL136" s="562"/>
      <c r="EM136" s="168"/>
      <c r="EN136" s="562"/>
      <c r="EO136" s="562"/>
      <c r="EP136" s="562"/>
      <c r="EQ136" s="562"/>
      <c r="ER136" s="562"/>
      <c r="ES136" s="562"/>
      <c r="ET136" s="563"/>
      <c r="EU136" s="563"/>
      <c r="EV136" s="564"/>
      <c r="EW136" s="563"/>
      <c r="EX136" s="240"/>
      <c r="EY136" s="240"/>
      <c r="EZ136" s="240"/>
      <c r="FA136" s="240"/>
      <c r="FB136" s="169"/>
      <c r="FC136" s="213"/>
      <c r="FD136" s="166"/>
      <c r="FE136" s="166"/>
      <c r="FF136" s="166"/>
      <c r="FG136" s="166"/>
      <c r="FH136" s="166"/>
      <c r="FI136" s="166"/>
      <c r="FJ136" s="166"/>
      <c r="FK136" s="166"/>
      <c r="FL136" s="166"/>
      <c r="FM136" s="166"/>
      <c r="FN136" s="166"/>
      <c r="FO136" s="166"/>
      <c r="FP136" s="166"/>
      <c r="FQ136" s="166"/>
      <c r="FR136" s="166"/>
      <c r="FS136" s="166"/>
      <c r="FT136" s="166"/>
      <c r="FU136" s="166"/>
      <c r="FV136" s="166"/>
      <c r="FW136" s="166"/>
      <c r="FX136" s="166"/>
      <c r="FY136" s="166"/>
      <c r="FZ136" s="166"/>
      <c r="GA136" s="166"/>
      <c r="GB136" s="166"/>
      <c r="GC136" s="166"/>
      <c r="GD136" s="166"/>
      <c r="GE136" s="166"/>
      <c r="GF136" s="166"/>
      <c r="GG136" s="166"/>
      <c r="GH136" s="166"/>
      <c r="GI136" s="166"/>
      <c r="GJ136" s="166"/>
      <c r="GK136" s="166"/>
      <c r="GL136" s="166"/>
      <c r="GM136" s="166"/>
      <c r="GN136" s="166"/>
      <c r="GO136" s="166"/>
      <c r="GP136" s="166"/>
      <c r="GQ136" s="166"/>
      <c r="GR136" s="166"/>
      <c r="GS136" s="166"/>
      <c r="GT136" s="166"/>
      <c r="GU136" s="166"/>
      <c r="GV136" s="166"/>
      <c r="GW136" s="166"/>
      <c r="GX136" s="166"/>
      <c r="GY136" s="166"/>
      <c r="GZ136" s="166"/>
      <c r="HA136" s="166"/>
      <c r="HB136" s="166"/>
      <c r="HC136" s="166"/>
      <c r="HD136" s="166"/>
      <c r="HE136" s="166"/>
      <c r="HF136" s="166"/>
      <c r="HG136" s="166"/>
      <c r="HH136" s="166"/>
      <c r="HI136" s="166"/>
      <c r="HJ136" s="166"/>
      <c r="HK136" s="166"/>
      <c r="HL136" s="166"/>
      <c r="HM136" s="166"/>
      <c r="HN136" s="166"/>
      <c r="HO136" s="166"/>
      <c r="HP136" s="166"/>
      <c r="HQ136" s="166"/>
      <c r="HR136" s="166"/>
      <c r="HS136" s="166"/>
      <c r="HT136" s="166"/>
      <c r="HU136" s="166"/>
      <c r="HV136" s="166"/>
      <c r="HW136" s="166"/>
      <c r="HX136" s="166"/>
      <c r="HY136" s="166"/>
      <c r="HZ136" s="166"/>
      <c r="IA136" s="166"/>
      <c r="IB136" s="166"/>
      <c r="IC136" s="166"/>
      <c r="ID136" s="166"/>
      <c r="IE136" s="166"/>
      <c r="IF136" s="166"/>
      <c r="IG136" s="166"/>
      <c r="IH136" s="166"/>
      <c r="II136" s="166"/>
      <c r="IJ136" s="166"/>
      <c r="IK136" s="166"/>
      <c r="IL136" s="166"/>
      <c r="IM136" s="166"/>
      <c r="IN136" s="166"/>
      <c r="IO136" s="166"/>
      <c r="IP136" s="166"/>
      <c r="IQ136" s="166"/>
      <c r="IR136" s="166"/>
      <c r="IS136" s="166"/>
      <c r="IT136" s="166"/>
      <c r="IU136" s="166"/>
      <c r="IV136" s="166"/>
      <c r="IW136" s="166"/>
      <c r="IX136" s="166"/>
      <c r="IY136" s="166"/>
      <c r="IZ136" s="166"/>
      <c r="JA136" s="166"/>
      <c r="JB136" s="166"/>
      <c r="JC136" s="166"/>
      <c r="JD136" s="166"/>
      <c r="JE136" s="166"/>
      <c r="JF136" s="166"/>
      <c r="JG136" s="166"/>
      <c r="JH136" s="166"/>
      <c r="JI136" s="166"/>
      <c r="JJ136" s="166"/>
      <c r="JK136" s="166"/>
      <c r="JL136" s="166"/>
      <c r="JM136" s="166"/>
      <c r="JN136" s="166"/>
      <c r="JO136" s="166"/>
      <c r="JP136" s="166"/>
      <c r="JQ136" s="166"/>
      <c r="JR136" s="166"/>
      <c r="JS136" s="166"/>
      <c r="JT136" s="166"/>
      <c r="JU136" s="166"/>
      <c r="JV136" s="166"/>
      <c r="JW136" s="166"/>
      <c r="JX136" s="166"/>
      <c r="JY136" s="166"/>
      <c r="JZ136" s="166"/>
      <c r="KA136" s="166"/>
      <c r="KB136" s="166"/>
      <c r="KC136" s="166"/>
      <c r="KD136" s="166"/>
      <c r="KE136" s="166"/>
      <c r="KF136" s="166"/>
      <c r="KG136" s="166"/>
      <c r="KH136" s="166"/>
      <c r="KI136" s="166"/>
      <c r="KJ136" s="166"/>
      <c r="KK136" s="166"/>
      <c r="KL136" s="166"/>
      <c r="KM136" s="166"/>
      <c r="KN136" s="166"/>
      <c r="KO136" s="166"/>
      <c r="KP136" s="166"/>
      <c r="KQ136" s="166"/>
      <c r="KR136" s="166"/>
      <c r="KS136" s="166"/>
      <c r="KT136" s="166"/>
      <c r="KU136" s="166"/>
      <c r="KV136" s="166"/>
      <c r="KW136" s="166"/>
      <c r="KX136" s="166"/>
      <c r="KY136" s="166"/>
      <c r="KZ136" s="166"/>
      <c r="LA136" s="166"/>
      <c r="LB136" s="166"/>
      <c r="LC136" s="166"/>
      <c r="LD136" s="166"/>
      <c r="LE136" s="166"/>
      <c r="LF136" s="166"/>
      <c r="LG136" s="166"/>
      <c r="LH136" s="166"/>
      <c r="LI136" s="166"/>
      <c r="LJ136" s="166"/>
      <c r="LK136" s="166"/>
      <c r="LL136" s="166"/>
      <c r="LM136" s="166"/>
      <c r="LN136" s="166"/>
      <c r="LO136" s="166"/>
      <c r="LP136" s="166"/>
      <c r="LQ136" s="166"/>
      <c r="LR136" s="166"/>
      <c r="LS136" s="166"/>
      <c r="LT136" s="166"/>
      <c r="LU136" s="166"/>
      <c r="LV136" s="166"/>
      <c r="LW136" s="166"/>
      <c r="LX136" s="166"/>
      <c r="LY136" s="166"/>
      <c r="LZ136" s="166"/>
      <c r="MA136" s="166"/>
      <c r="MB136" s="166"/>
      <c r="MC136" s="166"/>
      <c r="MD136" s="166"/>
      <c r="ME136" s="166"/>
      <c r="MF136" s="166"/>
      <c r="MG136" s="166"/>
      <c r="MH136" s="166"/>
      <c r="MI136" s="166"/>
      <c r="MJ136" s="166"/>
      <c r="MK136" s="166"/>
      <c r="ML136" s="166"/>
      <c r="MM136" s="166"/>
      <c r="MN136" s="166"/>
      <c r="MO136" s="166"/>
      <c r="MP136" s="166"/>
      <c r="MQ136" s="166"/>
      <c r="MR136" s="166"/>
      <c r="MS136" s="166"/>
      <c r="MT136" s="166"/>
      <c r="MU136" s="166"/>
      <c r="MV136" s="166"/>
      <c r="MW136" s="166"/>
      <c r="MX136" s="166"/>
      <c r="MY136" s="166"/>
      <c r="MZ136" s="166"/>
      <c r="NA136" s="166"/>
      <c r="NB136" s="166"/>
      <c r="NC136" s="166"/>
      <c r="ND136" s="166"/>
      <c r="NE136" s="166"/>
      <c r="NF136" s="166"/>
      <c r="NG136" s="166"/>
      <c r="NH136" s="166"/>
      <c r="NI136" s="166"/>
      <c r="NJ136" s="166"/>
      <c r="NK136" s="166"/>
      <c r="NL136" s="166"/>
      <c r="NM136" s="166"/>
      <c r="NN136" s="166"/>
      <c r="NO136" s="166"/>
      <c r="NP136" s="166"/>
      <c r="NQ136" s="166"/>
      <c r="NR136" s="166"/>
      <c r="NS136" s="166"/>
      <c r="NT136" s="166"/>
      <c r="NU136" s="166"/>
      <c r="NV136" s="166"/>
    </row>
    <row r="137" spans="1:386" s="178" customFormat="1">
      <c r="A137" s="173" t="s">
        <v>33</v>
      </c>
      <c r="B137" s="502" t="s">
        <v>126</v>
      </c>
      <c r="C137" s="49">
        <v>3812.08</v>
      </c>
      <c r="D137" s="49">
        <v>3912.34</v>
      </c>
      <c r="E137" s="49">
        <f>D137</f>
        <v>3912.34</v>
      </c>
      <c r="F137" s="49">
        <v>4114.58</v>
      </c>
      <c r="G137" s="49">
        <v>4050</v>
      </c>
      <c r="H137" s="49">
        <v>4221.29</v>
      </c>
      <c r="I137" s="49">
        <v>4150</v>
      </c>
      <c r="J137" s="49">
        <v>4404.3100000000004</v>
      </c>
      <c r="K137" s="49" t="s">
        <v>146</v>
      </c>
      <c r="L137" s="49" t="s">
        <v>146</v>
      </c>
      <c r="M137" s="49" t="s">
        <v>146</v>
      </c>
      <c r="N137" s="49" t="s">
        <v>146</v>
      </c>
      <c r="O137" s="49">
        <f>C137</f>
        <v>3812.08</v>
      </c>
      <c r="P137" s="49">
        <f t="shared" ref="P137:Z137" si="99">D137</f>
        <v>3912.34</v>
      </c>
      <c r="Q137" s="49">
        <f t="shared" si="99"/>
        <v>3912.34</v>
      </c>
      <c r="R137" s="49">
        <f t="shared" si="99"/>
        <v>4114.58</v>
      </c>
      <c r="S137" s="49">
        <f t="shared" si="99"/>
        <v>4050</v>
      </c>
      <c r="T137" s="49">
        <f t="shared" si="99"/>
        <v>4221.29</v>
      </c>
      <c r="U137" s="49">
        <f t="shared" si="99"/>
        <v>4150</v>
      </c>
      <c r="V137" s="49">
        <f t="shared" si="99"/>
        <v>4404.3100000000004</v>
      </c>
      <c r="W137" s="49" t="str">
        <f t="shared" si="99"/>
        <v>-</v>
      </c>
      <c r="X137" s="49" t="str">
        <f t="shared" si="99"/>
        <v>-</v>
      </c>
      <c r="Y137" s="49" t="str">
        <f t="shared" si="99"/>
        <v>-</v>
      </c>
      <c r="Z137" s="49" t="str">
        <f t="shared" si="99"/>
        <v>-</v>
      </c>
      <c r="AA137" s="134"/>
      <c r="AB137" s="134" t="s">
        <v>700</v>
      </c>
      <c r="AC137" s="49" t="s">
        <v>146</v>
      </c>
      <c r="AD137" s="49" t="s">
        <v>146</v>
      </c>
      <c r="AE137" s="49" t="s">
        <v>146</v>
      </c>
      <c r="AF137" s="49" t="s">
        <v>146</v>
      </c>
      <c r="AG137" s="125"/>
      <c r="AH137" s="125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135"/>
      <c r="AV137" s="49">
        <v>40.79</v>
      </c>
      <c r="AW137" s="49">
        <v>43.8</v>
      </c>
      <c r="AX137" s="49">
        <f>AW137</f>
        <v>43.8</v>
      </c>
      <c r="AY137" s="49">
        <v>45.55</v>
      </c>
      <c r="AZ137" s="49">
        <f>AY137</f>
        <v>45.55</v>
      </c>
      <c r="BA137" s="49">
        <v>47.37</v>
      </c>
      <c r="BB137" s="49">
        <f>AV137</f>
        <v>40.79</v>
      </c>
      <c r="BC137" s="49">
        <f t="shared" ref="BC137:BG137" si="100">AW137</f>
        <v>43.8</v>
      </c>
      <c r="BD137" s="49">
        <f t="shared" si="100"/>
        <v>43.8</v>
      </c>
      <c r="BE137" s="49">
        <f t="shared" si="100"/>
        <v>45.55</v>
      </c>
      <c r="BF137" s="49">
        <f t="shared" si="100"/>
        <v>45.55</v>
      </c>
      <c r="BG137" s="49">
        <f t="shared" si="100"/>
        <v>47.37</v>
      </c>
      <c r="BH137" s="49"/>
      <c r="BI137" s="49"/>
      <c r="BJ137" s="49"/>
      <c r="BK137" s="49"/>
      <c r="BL137" s="49"/>
      <c r="BM137" s="49"/>
      <c r="BN137" s="125"/>
      <c r="BO137" s="508" t="s">
        <v>700</v>
      </c>
      <c r="BP137" s="175"/>
      <c r="BQ137" s="49"/>
      <c r="BR137" s="49"/>
      <c r="BS137" s="49"/>
      <c r="BT137" s="49"/>
      <c r="BU137" s="49"/>
      <c r="BV137" s="49"/>
      <c r="BW137" s="138"/>
      <c r="BX137" s="138"/>
      <c r="BY137" s="138"/>
      <c r="BZ137" s="138"/>
      <c r="CA137" s="139"/>
      <c r="CB137" s="139"/>
      <c r="CC137" s="139"/>
      <c r="CD137" s="139"/>
      <c r="CE137" s="49"/>
      <c r="CF137" s="125"/>
      <c r="CG137" s="49"/>
      <c r="CH137" s="49"/>
      <c r="CI137" s="49"/>
      <c r="CJ137" s="49"/>
      <c r="CK137" s="49"/>
      <c r="CL137" s="49"/>
      <c r="CM137" s="138"/>
      <c r="CN137" s="138"/>
      <c r="CO137" s="138"/>
      <c r="CP137" s="138"/>
      <c r="CQ137" s="139"/>
      <c r="CR137" s="139"/>
      <c r="CS137" s="139"/>
      <c r="CT137" s="139"/>
      <c r="CU137" s="49"/>
      <c r="CV137" s="134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176"/>
      <c r="DV137" s="190"/>
      <c r="DW137" s="175"/>
      <c r="DX137" s="49">
        <v>3812.08</v>
      </c>
      <c r="DY137" s="49">
        <v>40.79</v>
      </c>
      <c r="DZ137" s="49"/>
      <c r="EA137" s="49"/>
      <c r="EB137" s="49"/>
      <c r="EC137" s="49"/>
      <c r="ED137" s="138"/>
      <c r="EE137" s="138"/>
      <c r="EF137" s="138"/>
      <c r="EG137" s="138"/>
      <c r="EH137" s="139"/>
      <c r="EI137" s="139"/>
      <c r="EJ137" s="311">
        <v>7.0300000000000001E-2</v>
      </c>
      <c r="EK137" s="139">
        <v>308.77999999999997</v>
      </c>
      <c r="EL137" s="508" t="s">
        <v>762</v>
      </c>
      <c r="EM137" s="313"/>
      <c r="EN137" s="49">
        <v>3912.34</v>
      </c>
      <c r="EO137" s="49">
        <v>43.8</v>
      </c>
      <c r="EP137" s="49"/>
      <c r="EQ137" s="49"/>
      <c r="ER137" s="49"/>
      <c r="ES137" s="49"/>
      <c r="ET137" s="138"/>
      <c r="EU137" s="138"/>
      <c r="EV137" s="360"/>
      <c r="EW137" s="138"/>
      <c r="EX137" s="139"/>
      <c r="EY137" s="139"/>
      <c r="EZ137" s="288">
        <v>7.0300000000000001E-2</v>
      </c>
      <c r="FA137" s="139">
        <v>318.83999999999997</v>
      </c>
      <c r="FB137" s="36" t="s">
        <v>762</v>
      </c>
      <c r="FC137" s="313"/>
      <c r="FD137" s="177"/>
      <c r="FE137" s="177"/>
      <c r="FF137" s="177"/>
      <c r="FG137" s="177"/>
      <c r="FH137" s="177"/>
      <c r="FI137" s="177"/>
      <c r="FJ137" s="177"/>
      <c r="FK137" s="177"/>
      <c r="FL137" s="177"/>
      <c r="FM137" s="177"/>
      <c r="FN137" s="177"/>
      <c r="FO137" s="177"/>
      <c r="FP137" s="177"/>
      <c r="FQ137" s="177"/>
      <c r="FR137" s="177"/>
      <c r="FS137" s="177"/>
      <c r="FT137" s="177"/>
      <c r="FU137" s="177"/>
      <c r="FV137" s="177"/>
      <c r="FW137" s="177"/>
      <c r="FX137" s="177"/>
      <c r="FY137" s="177"/>
      <c r="FZ137" s="177"/>
      <c r="GA137" s="177"/>
      <c r="GB137" s="177"/>
      <c r="GC137" s="177"/>
      <c r="GD137" s="177"/>
      <c r="GE137" s="177"/>
      <c r="GF137" s="177"/>
      <c r="GG137" s="177"/>
      <c r="GH137" s="177"/>
      <c r="GI137" s="177"/>
      <c r="GJ137" s="177"/>
      <c r="GK137" s="177"/>
      <c r="GL137" s="177"/>
      <c r="GM137" s="177"/>
      <c r="GN137" s="177"/>
      <c r="GO137" s="177"/>
      <c r="GP137" s="177"/>
      <c r="GQ137" s="177"/>
      <c r="GR137" s="177"/>
      <c r="GS137" s="177"/>
      <c r="GT137" s="177"/>
      <c r="GU137" s="177"/>
      <c r="GV137" s="177"/>
      <c r="GW137" s="177"/>
      <c r="GX137" s="177"/>
      <c r="GY137" s="177"/>
      <c r="GZ137" s="177"/>
      <c r="HA137" s="177"/>
      <c r="HB137" s="177"/>
      <c r="HC137" s="177"/>
      <c r="HD137" s="177"/>
      <c r="HE137" s="177"/>
      <c r="HF137" s="177"/>
      <c r="HG137" s="177"/>
      <c r="HH137" s="177"/>
      <c r="HI137" s="177"/>
      <c r="HJ137" s="177"/>
      <c r="HK137" s="177"/>
      <c r="HL137" s="177"/>
      <c r="HM137" s="177"/>
      <c r="HN137" s="177"/>
      <c r="HO137" s="177"/>
      <c r="HP137" s="177"/>
      <c r="HQ137" s="177"/>
      <c r="HR137" s="177"/>
      <c r="HS137" s="177"/>
      <c r="HT137" s="177"/>
      <c r="HU137" s="177"/>
      <c r="HV137" s="177"/>
      <c r="HW137" s="177"/>
      <c r="HX137" s="177"/>
      <c r="HY137" s="177"/>
      <c r="HZ137" s="177"/>
      <c r="IA137" s="177"/>
      <c r="IB137" s="177"/>
      <c r="IC137" s="177"/>
      <c r="ID137" s="177"/>
      <c r="IE137" s="177"/>
      <c r="IF137" s="177"/>
      <c r="IG137" s="177"/>
      <c r="IH137" s="177"/>
      <c r="II137" s="177"/>
      <c r="IJ137" s="177"/>
      <c r="IK137" s="177"/>
      <c r="IL137" s="177"/>
      <c r="IM137" s="177"/>
      <c r="IN137" s="177"/>
      <c r="IO137" s="177"/>
      <c r="IP137" s="177"/>
      <c r="IQ137" s="177"/>
      <c r="IR137" s="177"/>
      <c r="IS137" s="177"/>
      <c r="IT137" s="177"/>
      <c r="IU137" s="177"/>
      <c r="IV137" s="177"/>
      <c r="IW137" s="177"/>
      <c r="IX137" s="177"/>
      <c r="IY137" s="177"/>
      <c r="IZ137" s="177"/>
      <c r="JA137" s="177"/>
      <c r="JB137" s="177"/>
      <c r="JC137" s="177"/>
      <c r="JD137" s="177"/>
      <c r="JE137" s="177"/>
      <c r="JF137" s="177"/>
      <c r="JG137" s="177"/>
      <c r="JH137" s="177"/>
      <c r="JI137" s="177"/>
      <c r="JJ137" s="177"/>
      <c r="JK137" s="177"/>
      <c r="JL137" s="177"/>
      <c r="JM137" s="177"/>
      <c r="JN137" s="177"/>
      <c r="JO137" s="177"/>
      <c r="JP137" s="177"/>
      <c r="JQ137" s="177"/>
      <c r="JR137" s="177"/>
      <c r="JS137" s="177"/>
      <c r="JT137" s="177"/>
      <c r="JU137" s="177"/>
      <c r="JV137" s="177"/>
      <c r="JW137" s="177"/>
      <c r="JX137" s="177"/>
      <c r="JY137" s="177"/>
      <c r="JZ137" s="177"/>
      <c r="KA137" s="177"/>
      <c r="KB137" s="177"/>
      <c r="KC137" s="177"/>
      <c r="KD137" s="177"/>
      <c r="KE137" s="177"/>
      <c r="KF137" s="177"/>
      <c r="KG137" s="177"/>
      <c r="KH137" s="177"/>
      <c r="KI137" s="177"/>
      <c r="KJ137" s="177"/>
      <c r="KK137" s="177"/>
      <c r="KL137" s="177"/>
      <c r="KM137" s="177"/>
      <c r="KN137" s="177"/>
      <c r="KO137" s="177"/>
      <c r="KP137" s="177"/>
      <c r="KQ137" s="177"/>
      <c r="KR137" s="177"/>
      <c r="KS137" s="177"/>
      <c r="KT137" s="177"/>
      <c r="KU137" s="177"/>
      <c r="KV137" s="177"/>
      <c r="KW137" s="177"/>
      <c r="KX137" s="177"/>
      <c r="KY137" s="177"/>
      <c r="KZ137" s="177"/>
      <c r="LA137" s="177"/>
      <c r="LB137" s="177"/>
      <c r="LC137" s="177"/>
      <c r="LD137" s="177"/>
      <c r="LE137" s="177"/>
      <c r="LF137" s="177"/>
      <c r="LG137" s="177"/>
      <c r="LH137" s="177"/>
      <c r="LI137" s="177"/>
      <c r="LJ137" s="177"/>
      <c r="LK137" s="177"/>
      <c r="LL137" s="177"/>
      <c r="LM137" s="177"/>
      <c r="LN137" s="177"/>
      <c r="LO137" s="177"/>
      <c r="LP137" s="177"/>
      <c r="LQ137" s="177"/>
      <c r="LR137" s="177"/>
      <c r="LS137" s="177"/>
      <c r="LT137" s="177"/>
      <c r="LU137" s="177"/>
      <c r="LV137" s="177"/>
      <c r="LW137" s="177"/>
      <c r="LX137" s="177"/>
      <c r="LY137" s="177"/>
      <c r="LZ137" s="177"/>
      <c r="MA137" s="177"/>
      <c r="MB137" s="177"/>
      <c r="MC137" s="177"/>
      <c r="MD137" s="177"/>
      <c r="ME137" s="177"/>
      <c r="MF137" s="177"/>
      <c r="MG137" s="177"/>
      <c r="MH137" s="177"/>
      <c r="MI137" s="177"/>
      <c r="MJ137" s="177"/>
      <c r="MK137" s="177"/>
      <c r="ML137" s="177"/>
      <c r="MM137" s="177"/>
      <c r="MN137" s="177"/>
      <c r="MO137" s="177"/>
      <c r="MP137" s="177"/>
      <c r="MQ137" s="177"/>
      <c r="MR137" s="177"/>
      <c r="MS137" s="177"/>
      <c r="MT137" s="177"/>
      <c r="MU137" s="177"/>
      <c r="MV137" s="177"/>
      <c r="MW137" s="177"/>
      <c r="MX137" s="177"/>
      <c r="MY137" s="177"/>
      <c r="MZ137" s="177"/>
      <c r="NA137" s="177"/>
      <c r="NB137" s="177"/>
      <c r="NC137" s="177"/>
      <c r="ND137" s="177"/>
      <c r="NE137" s="177"/>
      <c r="NF137" s="177"/>
      <c r="NG137" s="177"/>
      <c r="NH137" s="177"/>
      <c r="NI137" s="177"/>
      <c r="NJ137" s="177"/>
      <c r="NK137" s="177"/>
      <c r="NL137" s="177"/>
      <c r="NM137" s="177"/>
      <c r="NN137" s="177"/>
      <c r="NO137" s="177"/>
      <c r="NP137" s="177"/>
      <c r="NQ137" s="177"/>
      <c r="NR137" s="177"/>
      <c r="NS137" s="177"/>
      <c r="NT137" s="177"/>
      <c r="NU137" s="177"/>
      <c r="NV137" s="177"/>
    </row>
    <row r="138" spans="1:386" s="178" customFormat="1">
      <c r="A138" s="173" t="s">
        <v>34</v>
      </c>
      <c r="B138" s="509" t="s">
        <v>542</v>
      </c>
      <c r="C138" s="49">
        <v>6721</v>
      </c>
      <c r="D138" s="49">
        <v>6990.2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>
        <v>7930.78</v>
      </c>
      <c r="P138" s="49">
        <v>8248.44</v>
      </c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190"/>
      <c r="AB138" s="134" t="s">
        <v>701</v>
      </c>
      <c r="AC138" s="49">
        <v>4400</v>
      </c>
      <c r="AD138" s="49">
        <v>4250</v>
      </c>
      <c r="AE138" s="49"/>
      <c r="AF138" s="49"/>
      <c r="AG138" s="125"/>
      <c r="AH138" s="125" t="s">
        <v>702</v>
      </c>
      <c r="AI138" s="49"/>
      <c r="AJ138" s="49"/>
      <c r="AK138" s="49">
        <v>3195</v>
      </c>
      <c r="AL138" s="49">
        <v>3195</v>
      </c>
      <c r="AM138" s="159"/>
      <c r="AN138" s="125" t="str">
        <f>AH138</f>
        <v>19.12.2017 № 823</v>
      </c>
      <c r="AO138" s="49"/>
      <c r="AP138" s="49"/>
      <c r="AQ138" s="49">
        <v>4400</v>
      </c>
      <c r="AR138" s="49">
        <v>4250</v>
      </c>
      <c r="AS138" s="49"/>
      <c r="AT138" s="125" t="str">
        <f>AN138</f>
        <v>19.12.2017 № 823</v>
      </c>
      <c r="AU138" s="135"/>
      <c r="AV138" s="49">
        <v>42.97</v>
      </c>
      <c r="AW138" s="49">
        <v>50.8</v>
      </c>
      <c r="AX138" s="49"/>
      <c r="AY138" s="49"/>
      <c r="AZ138" s="49"/>
      <c r="BA138" s="49"/>
      <c r="BB138" s="49">
        <f>AV138*1.18</f>
        <v>50.704599999999999</v>
      </c>
      <c r="BC138" s="49">
        <f>AW138*1.18</f>
        <v>59.943999999999996</v>
      </c>
      <c r="BD138" s="49"/>
      <c r="BE138" s="49"/>
      <c r="BF138" s="49"/>
      <c r="BG138" s="49"/>
      <c r="BH138" s="49">
        <f>BB138</f>
        <v>50.704599999999999</v>
      </c>
      <c r="BI138" s="49">
        <f>BC138</f>
        <v>59.943999999999996</v>
      </c>
      <c r="BJ138" s="49"/>
      <c r="BK138" s="49"/>
      <c r="BL138" s="49"/>
      <c r="BM138" s="49"/>
      <c r="BN138" s="110"/>
      <c r="BO138" s="176" t="s">
        <v>701</v>
      </c>
      <c r="BP138" s="175"/>
      <c r="BQ138" s="49">
        <v>6721</v>
      </c>
      <c r="BR138" s="49">
        <v>42.97</v>
      </c>
      <c r="BS138" s="49">
        <f t="shared" ref="BS138:BT140" si="101">BQ138*1.18</f>
        <v>7930.78</v>
      </c>
      <c r="BT138" s="49">
        <f t="shared" si="101"/>
        <v>50.704599999999999</v>
      </c>
      <c r="BU138" s="49"/>
      <c r="BV138" s="49">
        <f>BT138</f>
        <v>50.704599999999999</v>
      </c>
      <c r="BW138" s="138"/>
      <c r="BX138" s="138"/>
      <c r="BY138" s="138"/>
      <c r="BZ138" s="138"/>
      <c r="CA138" s="311"/>
      <c r="CB138" s="139"/>
      <c r="CC138" s="139"/>
      <c r="CD138" s="139"/>
      <c r="CE138" s="49"/>
      <c r="CF138" s="125" t="s">
        <v>701</v>
      </c>
      <c r="CG138" s="49">
        <v>6990.2</v>
      </c>
      <c r="CH138" s="49">
        <v>50.8</v>
      </c>
      <c r="CI138" s="49">
        <f t="shared" ref="CI138:CJ140" si="102">CG138*1.18</f>
        <v>8248.4359999999997</v>
      </c>
      <c r="CJ138" s="49">
        <f t="shared" si="102"/>
        <v>59.943999999999996</v>
      </c>
      <c r="CK138" s="49"/>
      <c r="CL138" s="49">
        <f>CJ138</f>
        <v>59.943999999999996</v>
      </c>
      <c r="CM138" s="138"/>
      <c r="CN138" s="138"/>
      <c r="CO138" s="138"/>
      <c r="CP138" s="138"/>
      <c r="CQ138" s="311"/>
      <c r="CR138" s="139"/>
      <c r="CS138" s="139"/>
      <c r="CT138" s="139"/>
      <c r="CU138" s="125"/>
      <c r="CV138" s="134" t="s">
        <v>701</v>
      </c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176"/>
      <c r="DV138" s="190"/>
      <c r="DW138" s="175"/>
      <c r="DX138" s="49">
        <v>6721</v>
      </c>
      <c r="DY138" s="49">
        <v>42.97</v>
      </c>
      <c r="DZ138" s="49">
        <f>DX138*1.18</f>
        <v>7930.78</v>
      </c>
      <c r="EA138" s="49">
        <f>DY138*1.18</f>
        <v>50.704599999999999</v>
      </c>
      <c r="EB138" s="49">
        <v>4400</v>
      </c>
      <c r="EC138" s="49">
        <v>50.7</v>
      </c>
      <c r="ED138" s="138"/>
      <c r="EE138" s="138"/>
      <c r="EF138" s="138"/>
      <c r="EG138" s="138"/>
      <c r="EH138" s="311">
        <v>6.8199999999999997E-2</v>
      </c>
      <c r="EI138" s="139">
        <v>350.78</v>
      </c>
      <c r="EJ138" s="139"/>
      <c r="EK138" s="139"/>
      <c r="EL138" s="125"/>
      <c r="EM138" s="289" t="s">
        <v>703</v>
      </c>
      <c r="EN138" s="49">
        <v>6990.2</v>
      </c>
      <c r="EO138" s="49">
        <v>42.97</v>
      </c>
      <c r="EP138" s="49">
        <f>EN138*1.18</f>
        <v>8248.4359999999997</v>
      </c>
      <c r="EQ138" s="49">
        <f>EO138*1.18</f>
        <v>50.704599999999999</v>
      </c>
      <c r="ER138" s="49">
        <v>4250</v>
      </c>
      <c r="ES138" s="49">
        <v>50.7</v>
      </c>
      <c r="ET138" s="138"/>
      <c r="EU138" s="138"/>
      <c r="EV138" s="360"/>
      <c r="EW138" s="138"/>
      <c r="EX138" s="311">
        <v>6.8199999999999997E-2</v>
      </c>
      <c r="EY138" s="139">
        <v>340.55</v>
      </c>
      <c r="EZ138" s="139"/>
      <c r="FA138" s="139"/>
      <c r="FB138" s="125"/>
      <c r="FC138" s="289" t="s">
        <v>703</v>
      </c>
      <c r="FD138" s="177"/>
      <c r="FE138" s="177"/>
      <c r="FF138" s="177"/>
      <c r="FG138" s="177"/>
      <c r="FH138" s="177"/>
      <c r="FI138" s="177"/>
      <c r="FJ138" s="177"/>
      <c r="FK138" s="177"/>
      <c r="FL138" s="177"/>
      <c r="FM138" s="177"/>
      <c r="FN138" s="177"/>
      <c r="FO138" s="177"/>
      <c r="FP138" s="177"/>
      <c r="FQ138" s="177"/>
      <c r="FR138" s="177"/>
      <c r="FS138" s="177"/>
      <c r="FT138" s="177"/>
      <c r="FU138" s="177"/>
      <c r="FV138" s="177"/>
      <c r="FW138" s="177"/>
      <c r="FX138" s="177"/>
      <c r="FY138" s="177"/>
      <c r="FZ138" s="177"/>
      <c r="GA138" s="177"/>
      <c r="GB138" s="177"/>
      <c r="GC138" s="177"/>
      <c r="GD138" s="177"/>
      <c r="GE138" s="177"/>
      <c r="GF138" s="177"/>
      <c r="GG138" s="177"/>
      <c r="GH138" s="177"/>
      <c r="GI138" s="177"/>
      <c r="GJ138" s="177"/>
      <c r="GK138" s="177"/>
      <c r="GL138" s="177"/>
      <c r="GM138" s="177"/>
      <c r="GN138" s="177"/>
      <c r="GO138" s="177"/>
      <c r="GP138" s="177"/>
      <c r="GQ138" s="177"/>
      <c r="GR138" s="177"/>
      <c r="GS138" s="177"/>
      <c r="GT138" s="177"/>
      <c r="GU138" s="177"/>
      <c r="GV138" s="177"/>
      <c r="GW138" s="177"/>
      <c r="GX138" s="177"/>
      <c r="GY138" s="177"/>
      <c r="GZ138" s="177"/>
      <c r="HA138" s="177"/>
      <c r="HB138" s="177"/>
      <c r="HC138" s="177"/>
      <c r="HD138" s="177"/>
      <c r="HE138" s="177"/>
      <c r="HF138" s="177"/>
      <c r="HG138" s="177"/>
      <c r="HH138" s="177"/>
      <c r="HI138" s="177"/>
      <c r="HJ138" s="177"/>
      <c r="HK138" s="177"/>
      <c r="HL138" s="177"/>
      <c r="HM138" s="177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177"/>
      <c r="HY138" s="177"/>
      <c r="HZ138" s="177"/>
      <c r="IA138" s="177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177"/>
      <c r="IM138" s="177"/>
      <c r="IN138" s="177"/>
      <c r="IO138" s="177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177"/>
      <c r="JA138" s="177"/>
      <c r="JB138" s="177"/>
      <c r="JC138" s="177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177"/>
      <c r="JO138" s="177"/>
      <c r="JP138" s="177"/>
      <c r="JQ138" s="177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177"/>
      <c r="KC138" s="177"/>
      <c r="KD138" s="177"/>
      <c r="KE138" s="177"/>
      <c r="KF138" s="177"/>
      <c r="KG138" s="177"/>
      <c r="KH138" s="177"/>
      <c r="KI138" s="177"/>
      <c r="KJ138" s="177"/>
      <c r="KK138" s="177"/>
      <c r="KL138" s="177"/>
      <c r="KM138" s="177"/>
      <c r="KN138" s="177"/>
      <c r="KO138" s="177"/>
      <c r="KP138" s="177"/>
      <c r="KQ138" s="177"/>
      <c r="KR138" s="177"/>
      <c r="KS138" s="177"/>
      <c r="KT138" s="177"/>
      <c r="KU138" s="177"/>
      <c r="KV138" s="177"/>
      <c r="KW138" s="177"/>
      <c r="KX138" s="177"/>
      <c r="KY138" s="177"/>
      <c r="KZ138" s="177"/>
      <c r="LA138" s="177"/>
      <c r="LB138" s="177"/>
      <c r="LC138" s="177"/>
      <c r="LD138" s="177"/>
      <c r="LE138" s="177"/>
      <c r="LF138" s="177"/>
      <c r="LG138" s="177"/>
      <c r="LH138" s="177"/>
      <c r="LI138" s="177"/>
      <c r="LJ138" s="177"/>
      <c r="LK138" s="177"/>
      <c r="LL138" s="177"/>
      <c r="LM138" s="177"/>
      <c r="LN138" s="177"/>
      <c r="LO138" s="177"/>
      <c r="LP138" s="177"/>
      <c r="LQ138" s="177"/>
      <c r="LR138" s="177"/>
      <c r="LS138" s="177"/>
      <c r="LT138" s="177"/>
      <c r="LU138" s="177"/>
      <c r="LV138" s="177"/>
      <c r="LW138" s="177"/>
      <c r="LX138" s="177"/>
      <c r="LY138" s="177"/>
      <c r="LZ138" s="177"/>
      <c r="MA138" s="177"/>
      <c r="MB138" s="177"/>
      <c r="MC138" s="177"/>
      <c r="MD138" s="177"/>
      <c r="ME138" s="177"/>
      <c r="MF138" s="177"/>
      <c r="MG138" s="177"/>
      <c r="MH138" s="177"/>
      <c r="MI138" s="177"/>
      <c r="MJ138" s="177"/>
      <c r="MK138" s="177"/>
      <c r="ML138" s="177"/>
      <c r="MM138" s="177"/>
      <c r="MN138" s="177"/>
      <c r="MO138" s="177"/>
      <c r="MP138" s="177"/>
      <c r="MQ138" s="177"/>
      <c r="MR138" s="177"/>
      <c r="MS138" s="177"/>
      <c r="MT138" s="177"/>
      <c r="MU138" s="177"/>
      <c r="MV138" s="177"/>
      <c r="MW138" s="177"/>
      <c r="MX138" s="177"/>
      <c r="MY138" s="177"/>
      <c r="MZ138" s="177"/>
      <c r="NA138" s="177"/>
      <c r="NB138" s="177"/>
      <c r="NC138" s="177"/>
      <c r="ND138" s="177"/>
      <c r="NE138" s="177"/>
      <c r="NF138" s="177"/>
      <c r="NG138" s="177"/>
      <c r="NH138" s="177"/>
      <c r="NI138" s="177"/>
      <c r="NJ138" s="177"/>
      <c r="NK138" s="177"/>
      <c r="NL138" s="177"/>
      <c r="NM138" s="177"/>
      <c r="NN138" s="177"/>
      <c r="NO138" s="177"/>
      <c r="NP138" s="177"/>
      <c r="NQ138" s="177"/>
      <c r="NR138" s="177"/>
      <c r="NS138" s="177"/>
      <c r="NT138" s="177"/>
      <c r="NU138" s="177"/>
      <c r="NV138" s="177"/>
    </row>
    <row r="139" spans="1:386" s="420" customFormat="1">
      <c r="A139" s="406"/>
      <c r="B139" s="503"/>
      <c r="C139" s="408"/>
      <c r="D139" s="408"/>
      <c r="E139" s="408"/>
      <c r="F139" s="408"/>
      <c r="G139" s="408"/>
      <c r="H139" s="408"/>
      <c r="I139" s="408"/>
      <c r="J139" s="408"/>
      <c r="K139" s="408"/>
      <c r="L139" s="408"/>
      <c r="M139" s="408"/>
      <c r="N139" s="408"/>
      <c r="O139" s="408"/>
      <c r="P139" s="408"/>
      <c r="Q139" s="408"/>
      <c r="R139" s="408"/>
      <c r="S139" s="408"/>
      <c r="T139" s="408"/>
      <c r="U139" s="408"/>
      <c r="V139" s="408"/>
      <c r="W139" s="408"/>
      <c r="X139" s="408"/>
      <c r="Y139" s="408"/>
      <c r="Z139" s="408"/>
      <c r="AA139" s="434"/>
      <c r="AB139" s="409"/>
      <c r="AC139" s="408"/>
      <c r="AD139" s="408"/>
      <c r="AE139" s="408"/>
      <c r="AF139" s="408"/>
      <c r="AG139" s="410"/>
      <c r="AH139" s="410"/>
      <c r="AI139" s="408"/>
      <c r="AJ139" s="408"/>
      <c r="AK139" s="408"/>
      <c r="AL139" s="408"/>
      <c r="AM139" s="408"/>
      <c r="AN139" s="410"/>
      <c r="AO139" s="408"/>
      <c r="AP139" s="408"/>
      <c r="AQ139" s="408"/>
      <c r="AR139" s="408"/>
      <c r="AS139" s="408"/>
      <c r="AT139" s="410"/>
      <c r="AU139" s="411"/>
      <c r="AV139" s="408">
        <v>42.97</v>
      </c>
      <c r="AW139" s="408">
        <v>42.97</v>
      </c>
      <c r="AX139" s="408" t="s">
        <v>146</v>
      </c>
      <c r="AY139" s="408" t="s">
        <v>146</v>
      </c>
      <c r="AZ139" s="408" t="s">
        <v>146</v>
      </c>
      <c r="BA139" s="408" t="s">
        <v>146</v>
      </c>
      <c r="BB139" s="408">
        <f>AV139*1.18</f>
        <v>50.704599999999999</v>
      </c>
      <c r="BC139" s="408">
        <f>AW139*1.18</f>
        <v>50.704599999999999</v>
      </c>
      <c r="BD139" s="408" t="s">
        <v>146</v>
      </c>
      <c r="BE139" s="408" t="s">
        <v>146</v>
      </c>
      <c r="BF139" s="408" t="s">
        <v>146</v>
      </c>
      <c r="BG139" s="408" t="s">
        <v>146</v>
      </c>
      <c r="BH139" s="408">
        <f>BB139</f>
        <v>50.704599999999999</v>
      </c>
      <c r="BI139" s="408">
        <f t="shared" ref="BI139:BM140" si="103">BC139</f>
        <v>50.704599999999999</v>
      </c>
      <c r="BJ139" s="408" t="str">
        <f t="shared" si="103"/>
        <v>-</v>
      </c>
      <c r="BK139" s="408" t="str">
        <f t="shared" si="103"/>
        <v>-</v>
      </c>
      <c r="BL139" s="408" t="str">
        <f t="shared" si="103"/>
        <v>-</v>
      </c>
      <c r="BM139" s="408" t="str">
        <f t="shared" si="103"/>
        <v>-</v>
      </c>
      <c r="BN139" s="410"/>
      <c r="BO139" s="412" t="s">
        <v>702</v>
      </c>
      <c r="BP139" s="413"/>
      <c r="BQ139" s="408">
        <v>6721</v>
      </c>
      <c r="BR139" s="408">
        <v>42.97</v>
      </c>
      <c r="BS139" s="408">
        <f t="shared" si="101"/>
        <v>7930.78</v>
      </c>
      <c r="BT139" s="408">
        <f t="shared" si="101"/>
        <v>50.704599999999999</v>
      </c>
      <c r="BU139" s="408">
        <v>3195</v>
      </c>
      <c r="BV139" s="408">
        <v>50.7</v>
      </c>
      <c r="BW139" s="414"/>
      <c r="BX139" s="414"/>
      <c r="BY139" s="414"/>
      <c r="BZ139" s="414"/>
      <c r="CA139" s="441">
        <v>7.1400000000000005E-2</v>
      </c>
      <c r="CB139" s="416">
        <v>278.82</v>
      </c>
      <c r="CC139" s="416"/>
      <c r="CD139" s="416"/>
      <c r="CE139" s="408"/>
      <c r="CF139" s="410" t="s">
        <v>702</v>
      </c>
      <c r="CG139" s="408">
        <v>6990.2</v>
      </c>
      <c r="CH139" s="408">
        <v>42.97</v>
      </c>
      <c r="CI139" s="408">
        <f t="shared" si="102"/>
        <v>8248.4359999999997</v>
      </c>
      <c r="CJ139" s="408">
        <f t="shared" si="102"/>
        <v>50.704599999999999</v>
      </c>
      <c r="CK139" s="408">
        <v>3195</v>
      </c>
      <c r="CL139" s="408">
        <v>50.7</v>
      </c>
      <c r="CM139" s="414"/>
      <c r="CN139" s="414"/>
      <c r="CO139" s="414"/>
      <c r="CP139" s="414"/>
      <c r="CQ139" s="441">
        <v>7.1400000000000005E-2</v>
      </c>
      <c r="CR139" s="416">
        <v>278.82</v>
      </c>
      <c r="CS139" s="416"/>
      <c r="CT139" s="416"/>
      <c r="CU139" s="410"/>
      <c r="CV139" s="409" t="s">
        <v>702</v>
      </c>
      <c r="CW139" s="408"/>
      <c r="CX139" s="408"/>
      <c r="CY139" s="408"/>
      <c r="CZ139" s="408"/>
      <c r="DA139" s="408"/>
      <c r="DB139" s="408"/>
      <c r="DC139" s="408"/>
      <c r="DD139" s="408"/>
      <c r="DE139" s="408"/>
      <c r="DF139" s="408"/>
      <c r="DG139" s="408"/>
      <c r="DH139" s="408"/>
      <c r="DI139" s="408"/>
      <c r="DJ139" s="408"/>
      <c r="DK139" s="408"/>
      <c r="DL139" s="408"/>
      <c r="DM139" s="408"/>
      <c r="DN139" s="408"/>
      <c r="DO139" s="408"/>
      <c r="DP139" s="408"/>
      <c r="DQ139" s="408"/>
      <c r="DR139" s="408"/>
      <c r="DS139" s="408"/>
      <c r="DT139" s="408"/>
      <c r="DU139" s="412"/>
      <c r="DV139" s="434"/>
      <c r="DW139" s="413"/>
      <c r="DX139" s="408"/>
      <c r="DY139" s="408"/>
      <c r="DZ139" s="408"/>
      <c r="EA139" s="408"/>
      <c r="EB139" s="408"/>
      <c r="EC139" s="408"/>
      <c r="ED139" s="414"/>
      <c r="EE139" s="414"/>
      <c r="EF139" s="414"/>
      <c r="EG139" s="414"/>
      <c r="EH139" s="441"/>
      <c r="EI139" s="416"/>
      <c r="EJ139" s="416"/>
      <c r="EK139" s="416"/>
      <c r="EL139" s="410"/>
      <c r="EM139" s="418"/>
      <c r="EN139" s="408"/>
      <c r="EO139" s="408"/>
      <c r="EP139" s="408"/>
      <c r="EQ139" s="408"/>
      <c r="ER139" s="408"/>
      <c r="ES139" s="408"/>
      <c r="ET139" s="414"/>
      <c r="EU139" s="414"/>
      <c r="EV139" s="417"/>
      <c r="EW139" s="414"/>
      <c r="EX139" s="441"/>
      <c r="EY139" s="416"/>
      <c r="EZ139" s="416"/>
      <c r="FA139" s="416"/>
      <c r="FB139" s="410"/>
      <c r="FC139" s="418"/>
      <c r="FD139" s="419"/>
      <c r="FE139" s="419"/>
      <c r="FF139" s="419"/>
      <c r="FG139" s="419"/>
      <c r="FH139" s="419"/>
      <c r="FI139" s="419"/>
      <c r="FJ139" s="419"/>
      <c r="FK139" s="419"/>
      <c r="FL139" s="419"/>
      <c r="FM139" s="419"/>
      <c r="FN139" s="419"/>
      <c r="FO139" s="419"/>
      <c r="FP139" s="419"/>
      <c r="FQ139" s="419"/>
      <c r="FR139" s="419"/>
      <c r="FS139" s="419"/>
      <c r="FT139" s="419"/>
      <c r="FU139" s="419"/>
      <c r="FV139" s="419"/>
      <c r="FW139" s="419"/>
      <c r="FX139" s="419"/>
      <c r="FY139" s="419"/>
      <c r="FZ139" s="419"/>
      <c r="GA139" s="419"/>
      <c r="GB139" s="419"/>
      <c r="GC139" s="419"/>
      <c r="GD139" s="419"/>
      <c r="GE139" s="419"/>
      <c r="GF139" s="419"/>
      <c r="GG139" s="419"/>
      <c r="GH139" s="419"/>
      <c r="GI139" s="419"/>
      <c r="GJ139" s="419"/>
      <c r="GK139" s="419"/>
      <c r="GL139" s="419"/>
      <c r="GM139" s="419"/>
      <c r="GN139" s="419"/>
      <c r="GO139" s="419"/>
      <c r="GP139" s="419"/>
      <c r="GQ139" s="419"/>
      <c r="GR139" s="419"/>
      <c r="GS139" s="419"/>
      <c r="GT139" s="419"/>
      <c r="GU139" s="419"/>
      <c r="GV139" s="419"/>
      <c r="GW139" s="419"/>
      <c r="GX139" s="419"/>
      <c r="GY139" s="419"/>
      <c r="GZ139" s="419"/>
      <c r="HA139" s="419"/>
      <c r="HB139" s="419"/>
      <c r="HC139" s="419"/>
      <c r="HD139" s="419"/>
      <c r="HE139" s="419"/>
      <c r="HF139" s="419"/>
      <c r="HG139" s="419"/>
      <c r="HH139" s="419"/>
      <c r="HI139" s="419"/>
      <c r="HJ139" s="419"/>
      <c r="HK139" s="419"/>
      <c r="HL139" s="419"/>
      <c r="HM139" s="419"/>
      <c r="HN139" s="419"/>
      <c r="HO139" s="419"/>
      <c r="HP139" s="419"/>
      <c r="HQ139" s="419"/>
      <c r="HR139" s="419"/>
      <c r="HS139" s="419"/>
      <c r="HT139" s="419"/>
      <c r="HU139" s="419"/>
      <c r="HV139" s="419"/>
      <c r="HW139" s="419"/>
      <c r="HX139" s="419"/>
      <c r="HY139" s="419"/>
      <c r="HZ139" s="419"/>
      <c r="IA139" s="419"/>
      <c r="IB139" s="419"/>
      <c r="IC139" s="419"/>
      <c r="ID139" s="419"/>
      <c r="IE139" s="419"/>
      <c r="IF139" s="419"/>
      <c r="IG139" s="419"/>
      <c r="IH139" s="419"/>
      <c r="II139" s="419"/>
      <c r="IJ139" s="419"/>
      <c r="IK139" s="419"/>
      <c r="IL139" s="419"/>
      <c r="IM139" s="419"/>
      <c r="IN139" s="419"/>
      <c r="IO139" s="419"/>
      <c r="IP139" s="419"/>
      <c r="IQ139" s="419"/>
      <c r="IR139" s="419"/>
      <c r="IS139" s="419"/>
      <c r="IT139" s="419"/>
      <c r="IU139" s="419"/>
      <c r="IV139" s="419"/>
      <c r="IW139" s="419"/>
      <c r="IX139" s="419"/>
      <c r="IY139" s="419"/>
      <c r="IZ139" s="419"/>
      <c r="JA139" s="419"/>
      <c r="JB139" s="419"/>
      <c r="JC139" s="419"/>
      <c r="JD139" s="419"/>
      <c r="JE139" s="419"/>
      <c r="JF139" s="419"/>
      <c r="JG139" s="419"/>
      <c r="JH139" s="419"/>
      <c r="JI139" s="419"/>
      <c r="JJ139" s="419"/>
      <c r="JK139" s="419"/>
      <c r="JL139" s="419"/>
      <c r="JM139" s="419"/>
      <c r="JN139" s="419"/>
      <c r="JO139" s="419"/>
      <c r="JP139" s="419"/>
      <c r="JQ139" s="419"/>
      <c r="JR139" s="419"/>
      <c r="JS139" s="419"/>
      <c r="JT139" s="419"/>
      <c r="JU139" s="419"/>
      <c r="JV139" s="419"/>
      <c r="JW139" s="419"/>
      <c r="JX139" s="419"/>
      <c r="JY139" s="419"/>
      <c r="JZ139" s="419"/>
      <c r="KA139" s="419"/>
      <c r="KB139" s="419"/>
      <c r="KC139" s="419"/>
      <c r="KD139" s="419"/>
      <c r="KE139" s="419"/>
      <c r="KF139" s="419"/>
      <c r="KG139" s="419"/>
      <c r="KH139" s="419"/>
      <c r="KI139" s="419"/>
      <c r="KJ139" s="419"/>
      <c r="KK139" s="419"/>
      <c r="KL139" s="419"/>
      <c r="KM139" s="419"/>
      <c r="KN139" s="419"/>
      <c r="KO139" s="419"/>
      <c r="KP139" s="419"/>
      <c r="KQ139" s="419"/>
      <c r="KR139" s="419"/>
      <c r="KS139" s="419"/>
      <c r="KT139" s="419"/>
      <c r="KU139" s="419"/>
      <c r="KV139" s="419"/>
      <c r="KW139" s="419"/>
      <c r="KX139" s="419"/>
      <c r="KY139" s="419"/>
      <c r="KZ139" s="419"/>
      <c r="LA139" s="419"/>
      <c r="LB139" s="419"/>
      <c r="LC139" s="419"/>
      <c r="LD139" s="419"/>
      <c r="LE139" s="419"/>
      <c r="LF139" s="419"/>
      <c r="LG139" s="419"/>
      <c r="LH139" s="419"/>
      <c r="LI139" s="419"/>
      <c r="LJ139" s="419"/>
      <c r="LK139" s="419"/>
      <c r="LL139" s="419"/>
      <c r="LM139" s="419"/>
      <c r="LN139" s="419"/>
      <c r="LO139" s="419"/>
      <c r="LP139" s="419"/>
      <c r="LQ139" s="419"/>
      <c r="LR139" s="419"/>
      <c r="LS139" s="419"/>
      <c r="LT139" s="419"/>
      <c r="LU139" s="419"/>
      <c r="LV139" s="419"/>
      <c r="LW139" s="419"/>
      <c r="LX139" s="419"/>
      <c r="LY139" s="419"/>
      <c r="LZ139" s="419"/>
      <c r="MA139" s="419"/>
      <c r="MB139" s="419"/>
      <c r="MC139" s="419"/>
      <c r="MD139" s="419"/>
      <c r="ME139" s="419"/>
      <c r="MF139" s="419"/>
      <c r="MG139" s="419"/>
      <c r="MH139" s="419"/>
      <c r="MI139" s="419"/>
      <c r="MJ139" s="419"/>
      <c r="MK139" s="419"/>
      <c r="ML139" s="419"/>
      <c r="MM139" s="419"/>
      <c r="MN139" s="419"/>
      <c r="MO139" s="419"/>
      <c r="MP139" s="419"/>
      <c r="MQ139" s="419"/>
      <c r="MR139" s="419"/>
      <c r="MS139" s="419"/>
      <c r="MT139" s="419"/>
      <c r="MU139" s="419"/>
      <c r="MV139" s="419"/>
      <c r="MW139" s="419"/>
      <c r="MX139" s="419"/>
      <c r="MY139" s="419"/>
      <c r="MZ139" s="419"/>
      <c r="NA139" s="419"/>
      <c r="NB139" s="419"/>
      <c r="NC139" s="419"/>
      <c r="ND139" s="419"/>
      <c r="NE139" s="419"/>
      <c r="NF139" s="419"/>
      <c r="NG139" s="419"/>
      <c r="NH139" s="419"/>
      <c r="NI139" s="419"/>
      <c r="NJ139" s="419"/>
      <c r="NK139" s="419"/>
      <c r="NL139" s="419"/>
      <c r="NM139" s="419"/>
      <c r="NN139" s="419"/>
      <c r="NO139" s="419"/>
      <c r="NP139" s="419"/>
      <c r="NQ139" s="419"/>
      <c r="NR139" s="419"/>
      <c r="NS139" s="419"/>
      <c r="NT139" s="419"/>
      <c r="NU139" s="419"/>
      <c r="NV139" s="419"/>
    </row>
    <row r="140" spans="1:386" s="420" customFormat="1">
      <c r="A140" s="406"/>
      <c r="B140" s="503"/>
      <c r="C140" s="408"/>
      <c r="D140" s="408"/>
      <c r="E140" s="408"/>
      <c r="F140" s="408"/>
      <c r="G140" s="408"/>
      <c r="H140" s="408"/>
      <c r="I140" s="408"/>
      <c r="J140" s="408"/>
      <c r="K140" s="408"/>
      <c r="L140" s="408"/>
      <c r="M140" s="408"/>
      <c r="N140" s="408"/>
      <c r="O140" s="408"/>
      <c r="P140" s="408"/>
      <c r="Q140" s="408"/>
      <c r="R140" s="408"/>
      <c r="S140" s="408"/>
      <c r="T140" s="408"/>
      <c r="U140" s="408"/>
      <c r="V140" s="408"/>
      <c r="W140" s="408"/>
      <c r="X140" s="408"/>
      <c r="Y140" s="408"/>
      <c r="Z140" s="408"/>
      <c r="AA140" s="434"/>
      <c r="AB140" s="409"/>
      <c r="AC140" s="408"/>
      <c r="AD140" s="408"/>
      <c r="AE140" s="408"/>
      <c r="AF140" s="408"/>
      <c r="AG140" s="410"/>
      <c r="AH140" s="410"/>
      <c r="AI140" s="408"/>
      <c r="AJ140" s="408"/>
      <c r="AK140" s="408"/>
      <c r="AL140" s="408"/>
      <c r="AM140" s="408"/>
      <c r="AN140" s="410"/>
      <c r="AO140" s="408"/>
      <c r="AP140" s="408"/>
      <c r="AQ140" s="408"/>
      <c r="AR140" s="408"/>
      <c r="AS140" s="408"/>
      <c r="AT140" s="410"/>
      <c r="AU140" s="411"/>
      <c r="AV140" s="408">
        <v>42.97</v>
      </c>
      <c r="AW140" s="408">
        <v>42.97</v>
      </c>
      <c r="AX140" s="408" t="s">
        <v>146</v>
      </c>
      <c r="AY140" s="408" t="s">
        <v>146</v>
      </c>
      <c r="AZ140" s="408" t="s">
        <v>146</v>
      </c>
      <c r="BA140" s="408" t="s">
        <v>146</v>
      </c>
      <c r="BB140" s="408">
        <v>50.7</v>
      </c>
      <c r="BC140" s="408">
        <v>50.7</v>
      </c>
      <c r="BD140" s="408" t="s">
        <v>146</v>
      </c>
      <c r="BE140" s="408" t="s">
        <v>146</v>
      </c>
      <c r="BF140" s="408" t="s">
        <v>146</v>
      </c>
      <c r="BG140" s="408" t="s">
        <v>146</v>
      </c>
      <c r="BH140" s="408">
        <v>50.7</v>
      </c>
      <c r="BI140" s="408">
        <v>50.7</v>
      </c>
      <c r="BJ140" s="408" t="str">
        <f t="shared" si="103"/>
        <v>-</v>
      </c>
      <c r="BK140" s="408" t="str">
        <f t="shared" si="103"/>
        <v>-</v>
      </c>
      <c r="BL140" s="408" t="str">
        <f t="shared" si="103"/>
        <v>-</v>
      </c>
      <c r="BM140" s="408" t="str">
        <f t="shared" si="103"/>
        <v>-</v>
      </c>
      <c r="BN140" s="410"/>
      <c r="BO140" s="412" t="s">
        <v>763</v>
      </c>
      <c r="BP140" s="413"/>
      <c r="BQ140" s="408">
        <v>6721</v>
      </c>
      <c r="BR140" s="408">
        <v>42.97</v>
      </c>
      <c r="BS140" s="408">
        <f t="shared" si="101"/>
        <v>7930.78</v>
      </c>
      <c r="BT140" s="408">
        <f t="shared" si="101"/>
        <v>50.704599999999999</v>
      </c>
      <c r="BU140" s="408">
        <v>3195</v>
      </c>
      <c r="BV140" s="408">
        <v>50.7</v>
      </c>
      <c r="BW140" s="414"/>
      <c r="BX140" s="414"/>
      <c r="BY140" s="414"/>
      <c r="BZ140" s="414"/>
      <c r="CA140" s="441">
        <v>7.1400000000000005E-2</v>
      </c>
      <c r="CB140" s="416">
        <v>278.82</v>
      </c>
      <c r="CC140" s="416"/>
      <c r="CD140" s="416"/>
      <c r="CE140" s="408"/>
      <c r="CF140" s="410" t="s">
        <v>763</v>
      </c>
      <c r="CG140" s="408">
        <v>6990.2</v>
      </c>
      <c r="CH140" s="408">
        <v>42.97</v>
      </c>
      <c r="CI140" s="408">
        <f t="shared" si="102"/>
        <v>8248.4359999999997</v>
      </c>
      <c r="CJ140" s="408">
        <f t="shared" si="102"/>
        <v>50.704599999999999</v>
      </c>
      <c r="CK140" s="408">
        <v>3195</v>
      </c>
      <c r="CL140" s="408">
        <v>50.7</v>
      </c>
      <c r="CM140" s="414"/>
      <c r="CN140" s="414"/>
      <c r="CO140" s="414"/>
      <c r="CP140" s="414"/>
      <c r="CQ140" s="441">
        <v>7.1400000000000005E-2</v>
      </c>
      <c r="CR140" s="416">
        <v>278.82</v>
      </c>
      <c r="CS140" s="416"/>
      <c r="CT140" s="416"/>
      <c r="CU140" s="410"/>
      <c r="CV140" s="409" t="s">
        <v>763</v>
      </c>
      <c r="CW140" s="408"/>
      <c r="CX140" s="408"/>
      <c r="CY140" s="408"/>
      <c r="CZ140" s="408"/>
      <c r="DA140" s="408"/>
      <c r="DB140" s="408"/>
      <c r="DC140" s="408"/>
      <c r="DD140" s="408"/>
      <c r="DE140" s="408"/>
      <c r="DF140" s="408"/>
      <c r="DG140" s="408"/>
      <c r="DH140" s="408"/>
      <c r="DI140" s="408"/>
      <c r="DJ140" s="408"/>
      <c r="DK140" s="408"/>
      <c r="DL140" s="408"/>
      <c r="DM140" s="408"/>
      <c r="DN140" s="408"/>
      <c r="DO140" s="408"/>
      <c r="DP140" s="408"/>
      <c r="DQ140" s="408"/>
      <c r="DR140" s="408"/>
      <c r="DS140" s="408"/>
      <c r="DT140" s="408"/>
      <c r="DU140" s="412"/>
      <c r="DV140" s="434"/>
      <c r="DW140" s="413"/>
      <c r="DX140" s="408"/>
      <c r="DY140" s="408"/>
      <c r="DZ140" s="408"/>
      <c r="EA140" s="408"/>
      <c r="EB140" s="408"/>
      <c r="EC140" s="408"/>
      <c r="ED140" s="414"/>
      <c r="EE140" s="414"/>
      <c r="EF140" s="414"/>
      <c r="EG140" s="414"/>
      <c r="EH140" s="441"/>
      <c r="EI140" s="416"/>
      <c r="EJ140" s="416"/>
      <c r="EK140" s="416"/>
      <c r="EL140" s="410"/>
      <c r="EM140" s="418"/>
      <c r="EN140" s="408">
        <v>6990.2</v>
      </c>
      <c r="EO140" s="408">
        <v>42.97</v>
      </c>
      <c r="EP140" s="408">
        <v>8248.4359999999997</v>
      </c>
      <c r="EQ140" s="408">
        <v>50.704599999999999</v>
      </c>
      <c r="ER140" s="408">
        <v>4250</v>
      </c>
      <c r="ES140" s="408">
        <v>50.7</v>
      </c>
      <c r="ET140" s="414"/>
      <c r="EU140" s="414"/>
      <c r="EV140" s="417"/>
      <c r="EW140" s="414"/>
      <c r="EX140" s="441">
        <v>6.8199999999999997E-2</v>
      </c>
      <c r="EY140" s="416">
        <v>340.55</v>
      </c>
      <c r="EZ140" s="416"/>
      <c r="FA140" s="416"/>
      <c r="FB140" s="410"/>
      <c r="FC140" s="435" t="s">
        <v>764</v>
      </c>
      <c r="FD140" s="419"/>
      <c r="FE140" s="419"/>
      <c r="FF140" s="419"/>
      <c r="FG140" s="419"/>
      <c r="FH140" s="419"/>
      <c r="FI140" s="419"/>
      <c r="FJ140" s="419"/>
      <c r="FK140" s="419"/>
      <c r="FL140" s="419"/>
      <c r="FM140" s="419"/>
      <c r="FN140" s="419"/>
      <c r="FO140" s="419"/>
      <c r="FP140" s="419"/>
      <c r="FQ140" s="419"/>
      <c r="FR140" s="419"/>
      <c r="FS140" s="419"/>
      <c r="FT140" s="419"/>
      <c r="FU140" s="419"/>
      <c r="FV140" s="419"/>
      <c r="FW140" s="419"/>
      <c r="FX140" s="419"/>
      <c r="FY140" s="419"/>
      <c r="FZ140" s="419"/>
      <c r="GA140" s="419"/>
      <c r="GB140" s="419"/>
      <c r="GC140" s="419"/>
      <c r="GD140" s="419"/>
      <c r="GE140" s="419"/>
      <c r="GF140" s="419"/>
      <c r="GG140" s="419"/>
      <c r="GH140" s="419"/>
      <c r="GI140" s="419"/>
      <c r="GJ140" s="419"/>
      <c r="GK140" s="419"/>
      <c r="GL140" s="419"/>
      <c r="GM140" s="419"/>
      <c r="GN140" s="419"/>
      <c r="GO140" s="419"/>
      <c r="GP140" s="419"/>
      <c r="GQ140" s="419"/>
      <c r="GR140" s="419"/>
      <c r="GS140" s="419"/>
      <c r="GT140" s="419"/>
      <c r="GU140" s="419"/>
      <c r="GV140" s="419"/>
      <c r="GW140" s="419"/>
      <c r="GX140" s="419"/>
      <c r="GY140" s="419"/>
      <c r="GZ140" s="419"/>
      <c r="HA140" s="419"/>
      <c r="HB140" s="419"/>
      <c r="HC140" s="419"/>
      <c r="HD140" s="419"/>
      <c r="HE140" s="419"/>
      <c r="HF140" s="419"/>
      <c r="HG140" s="419"/>
      <c r="HH140" s="419"/>
      <c r="HI140" s="419"/>
      <c r="HJ140" s="419"/>
      <c r="HK140" s="419"/>
      <c r="HL140" s="419"/>
      <c r="HM140" s="419"/>
      <c r="HN140" s="419"/>
      <c r="HO140" s="419"/>
      <c r="HP140" s="419"/>
      <c r="HQ140" s="419"/>
      <c r="HR140" s="419"/>
      <c r="HS140" s="419"/>
      <c r="HT140" s="419"/>
      <c r="HU140" s="419"/>
      <c r="HV140" s="419"/>
      <c r="HW140" s="419"/>
      <c r="HX140" s="419"/>
      <c r="HY140" s="419"/>
      <c r="HZ140" s="419"/>
      <c r="IA140" s="419"/>
      <c r="IB140" s="419"/>
      <c r="IC140" s="419"/>
      <c r="ID140" s="419"/>
      <c r="IE140" s="419"/>
      <c r="IF140" s="419"/>
      <c r="IG140" s="419"/>
      <c r="IH140" s="419"/>
      <c r="II140" s="419"/>
      <c r="IJ140" s="419"/>
      <c r="IK140" s="419"/>
      <c r="IL140" s="419"/>
      <c r="IM140" s="419"/>
      <c r="IN140" s="419"/>
      <c r="IO140" s="419"/>
      <c r="IP140" s="419"/>
      <c r="IQ140" s="419"/>
      <c r="IR140" s="419"/>
      <c r="IS140" s="419"/>
      <c r="IT140" s="419"/>
      <c r="IU140" s="419"/>
      <c r="IV140" s="419"/>
      <c r="IW140" s="419"/>
      <c r="IX140" s="419"/>
      <c r="IY140" s="419"/>
      <c r="IZ140" s="419"/>
      <c r="JA140" s="419"/>
      <c r="JB140" s="419"/>
      <c r="JC140" s="419"/>
      <c r="JD140" s="419"/>
      <c r="JE140" s="419"/>
      <c r="JF140" s="419"/>
      <c r="JG140" s="419"/>
      <c r="JH140" s="419"/>
      <c r="JI140" s="419"/>
      <c r="JJ140" s="419"/>
      <c r="JK140" s="419"/>
      <c r="JL140" s="419"/>
      <c r="JM140" s="419"/>
      <c r="JN140" s="419"/>
      <c r="JO140" s="419"/>
      <c r="JP140" s="419"/>
      <c r="JQ140" s="419"/>
      <c r="JR140" s="419"/>
      <c r="JS140" s="419"/>
      <c r="JT140" s="419"/>
      <c r="JU140" s="419"/>
      <c r="JV140" s="419"/>
      <c r="JW140" s="419"/>
      <c r="JX140" s="419"/>
      <c r="JY140" s="419"/>
      <c r="JZ140" s="419"/>
      <c r="KA140" s="419"/>
      <c r="KB140" s="419"/>
      <c r="KC140" s="419"/>
      <c r="KD140" s="419"/>
      <c r="KE140" s="419"/>
      <c r="KF140" s="419"/>
      <c r="KG140" s="419"/>
      <c r="KH140" s="419"/>
      <c r="KI140" s="419"/>
      <c r="KJ140" s="419"/>
      <c r="KK140" s="419"/>
      <c r="KL140" s="419"/>
      <c r="KM140" s="419"/>
      <c r="KN140" s="419"/>
      <c r="KO140" s="419"/>
      <c r="KP140" s="419"/>
      <c r="KQ140" s="419"/>
      <c r="KR140" s="419"/>
      <c r="KS140" s="419"/>
      <c r="KT140" s="419"/>
      <c r="KU140" s="419"/>
      <c r="KV140" s="419"/>
      <c r="KW140" s="419"/>
      <c r="KX140" s="419"/>
      <c r="KY140" s="419"/>
      <c r="KZ140" s="419"/>
      <c r="LA140" s="419"/>
      <c r="LB140" s="419"/>
      <c r="LC140" s="419"/>
      <c r="LD140" s="419"/>
      <c r="LE140" s="419"/>
      <c r="LF140" s="419"/>
      <c r="LG140" s="419"/>
      <c r="LH140" s="419"/>
      <c r="LI140" s="419"/>
      <c r="LJ140" s="419"/>
      <c r="LK140" s="419"/>
      <c r="LL140" s="419"/>
      <c r="LM140" s="419"/>
      <c r="LN140" s="419"/>
      <c r="LO140" s="419"/>
      <c r="LP140" s="419"/>
      <c r="LQ140" s="419"/>
      <c r="LR140" s="419"/>
      <c r="LS140" s="419"/>
      <c r="LT140" s="419"/>
      <c r="LU140" s="419"/>
      <c r="LV140" s="419"/>
      <c r="LW140" s="419"/>
      <c r="LX140" s="419"/>
      <c r="LY140" s="419"/>
      <c r="LZ140" s="419"/>
      <c r="MA140" s="419"/>
      <c r="MB140" s="419"/>
      <c r="MC140" s="419"/>
      <c r="MD140" s="419"/>
      <c r="ME140" s="419"/>
      <c r="MF140" s="419"/>
      <c r="MG140" s="419"/>
      <c r="MH140" s="419"/>
      <c r="MI140" s="419"/>
      <c r="MJ140" s="419"/>
      <c r="MK140" s="419"/>
      <c r="ML140" s="419"/>
      <c r="MM140" s="419"/>
      <c r="MN140" s="419"/>
      <c r="MO140" s="419"/>
      <c r="MP140" s="419"/>
      <c r="MQ140" s="419"/>
      <c r="MR140" s="419"/>
      <c r="MS140" s="419"/>
      <c r="MT140" s="419"/>
      <c r="MU140" s="419"/>
      <c r="MV140" s="419"/>
      <c r="MW140" s="419"/>
      <c r="MX140" s="419"/>
      <c r="MY140" s="419"/>
      <c r="MZ140" s="419"/>
      <c r="NA140" s="419"/>
      <c r="NB140" s="419"/>
      <c r="NC140" s="419"/>
      <c r="ND140" s="419"/>
      <c r="NE140" s="419"/>
      <c r="NF140" s="419"/>
      <c r="NG140" s="419"/>
      <c r="NH140" s="419"/>
      <c r="NI140" s="419"/>
      <c r="NJ140" s="419"/>
      <c r="NK140" s="419"/>
      <c r="NL140" s="419"/>
      <c r="NM140" s="419"/>
      <c r="NN140" s="419"/>
      <c r="NO140" s="419"/>
      <c r="NP140" s="419"/>
      <c r="NQ140" s="419"/>
      <c r="NR140" s="419"/>
      <c r="NS140" s="419"/>
      <c r="NT140" s="419"/>
      <c r="NU140" s="419"/>
      <c r="NV140" s="419"/>
    </row>
    <row r="141" spans="1:386" s="2" customFormat="1">
      <c r="A141" s="16"/>
      <c r="B141" s="509" t="s">
        <v>394</v>
      </c>
      <c r="C141" s="49" t="s">
        <v>704</v>
      </c>
      <c r="D141" s="49">
        <v>1230.31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190"/>
      <c r="AB141" s="134" t="s">
        <v>705</v>
      </c>
      <c r="AC141" s="49"/>
      <c r="AD141" s="49"/>
      <c r="AE141" s="49"/>
      <c r="AF141" s="49"/>
      <c r="AG141" s="125"/>
      <c r="AH141" s="125"/>
      <c r="AI141" s="27"/>
      <c r="AJ141" s="27"/>
      <c r="AK141" s="27"/>
      <c r="AL141" s="27"/>
      <c r="AM141" s="27"/>
      <c r="AN141" s="49"/>
      <c r="AO141" s="27"/>
      <c r="AP141" s="27"/>
      <c r="AQ141" s="27"/>
      <c r="AR141" s="27"/>
      <c r="AS141" s="27"/>
      <c r="AT141" s="27"/>
      <c r="AU141" s="111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110"/>
      <c r="BO141" s="36"/>
      <c r="BP141" s="103"/>
      <c r="BQ141" s="27"/>
      <c r="BR141" s="27"/>
      <c r="BS141" s="27"/>
      <c r="BT141" s="27"/>
      <c r="BU141" s="27"/>
      <c r="BV141" s="27"/>
      <c r="BW141" s="115"/>
      <c r="BX141" s="115"/>
      <c r="BY141" s="115"/>
      <c r="BZ141" s="115"/>
      <c r="CA141" s="116"/>
      <c r="CB141" s="116"/>
      <c r="CC141" s="116"/>
      <c r="CD141" s="116"/>
      <c r="CE141" s="27"/>
      <c r="CF141" s="125"/>
      <c r="CG141" s="27"/>
      <c r="CH141" s="27"/>
      <c r="CI141" s="27"/>
      <c r="CJ141" s="27"/>
      <c r="CK141" s="27"/>
      <c r="CL141" s="27"/>
      <c r="CM141" s="138"/>
      <c r="CN141" s="138"/>
      <c r="CO141" s="138"/>
      <c r="CP141" s="138"/>
      <c r="CQ141" s="139"/>
      <c r="CR141" s="139"/>
      <c r="CS141" s="139"/>
      <c r="CT141" s="139"/>
      <c r="CU141" s="27"/>
      <c r="CV141" s="134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110"/>
      <c r="DV141" s="12"/>
      <c r="DW141" s="103"/>
      <c r="DX141" s="27"/>
      <c r="DY141" s="27"/>
      <c r="DZ141" s="27"/>
      <c r="EA141" s="27"/>
      <c r="EB141" s="27"/>
      <c r="EC141" s="27"/>
      <c r="ED141" s="115"/>
      <c r="EE141" s="115"/>
      <c r="EF141" s="115"/>
      <c r="EG141" s="115"/>
      <c r="EH141" s="116"/>
      <c r="EI141" s="116"/>
      <c r="EJ141" s="116"/>
      <c r="EK141" s="116"/>
      <c r="EL141" s="27"/>
      <c r="EM141" s="284"/>
      <c r="EN141" s="27"/>
      <c r="EO141" s="27"/>
      <c r="EP141" s="27"/>
      <c r="EQ141" s="27"/>
      <c r="ER141" s="27"/>
      <c r="ES141" s="27"/>
      <c r="ET141" s="115"/>
      <c r="EU141" s="115"/>
      <c r="EV141" s="395"/>
      <c r="EW141" s="115"/>
      <c r="EX141" s="116"/>
      <c r="EY141" s="116"/>
      <c r="EZ141" s="116"/>
      <c r="FA141" s="116"/>
      <c r="FB141" s="36"/>
      <c r="FC141" s="31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  <c r="MG141" s="53"/>
      <c r="MH141" s="53"/>
      <c r="MI141" s="53"/>
      <c r="MJ141" s="53"/>
      <c r="MK141" s="53"/>
      <c r="ML141" s="53"/>
      <c r="MM141" s="53"/>
      <c r="MN141" s="53"/>
      <c r="MO141" s="53"/>
      <c r="MP141" s="53"/>
      <c r="MQ141" s="53"/>
      <c r="MR141" s="53"/>
      <c r="MS141" s="53"/>
      <c r="MT141" s="53"/>
      <c r="MU141" s="53"/>
      <c r="MV141" s="53"/>
      <c r="MW141" s="53"/>
      <c r="MX141" s="53"/>
      <c r="MY141" s="53"/>
      <c r="MZ141" s="53"/>
      <c r="NA141" s="53"/>
      <c r="NB141" s="53"/>
      <c r="NC141" s="53"/>
      <c r="ND141" s="53"/>
      <c r="NE141" s="53"/>
      <c r="NF141" s="53"/>
      <c r="NG141" s="53"/>
      <c r="NH141" s="53"/>
      <c r="NI141" s="53"/>
      <c r="NJ141" s="53"/>
      <c r="NK141" s="53"/>
      <c r="NL141" s="53"/>
      <c r="NM141" s="53"/>
      <c r="NN141" s="53"/>
      <c r="NO141" s="53"/>
      <c r="NP141" s="53"/>
      <c r="NQ141" s="53"/>
      <c r="NR141" s="53"/>
      <c r="NS141" s="53"/>
      <c r="NT141" s="53"/>
      <c r="NU141" s="53"/>
      <c r="NV141" s="53"/>
    </row>
    <row r="142" spans="1:386" s="2" customFormat="1">
      <c r="A142" s="16" t="s">
        <v>35</v>
      </c>
      <c r="B142" s="509" t="s">
        <v>396</v>
      </c>
      <c r="C142" s="49">
        <v>1289.8900000000001</v>
      </c>
      <c r="D142" s="49">
        <v>1351.13</v>
      </c>
      <c r="E142" s="49" t="s">
        <v>146</v>
      </c>
      <c r="F142" s="49" t="s">
        <v>146</v>
      </c>
      <c r="G142" s="49" t="s">
        <v>146</v>
      </c>
      <c r="H142" s="49" t="s">
        <v>146</v>
      </c>
      <c r="I142" s="49" t="s">
        <v>146</v>
      </c>
      <c r="J142" s="49" t="s">
        <v>146</v>
      </c>
      <c r="K142" s="49" t="s">
        <v>146</v>
      </c>
      <c r="L142" s="49" t="s">
        <v>146</v>
      </c>
      <c r="M142" s="49" t="s">
        <v>146</v>
      </c>
      <c r="N142" s="49" t="s">
        <v>146</v>
      </c>
      <c r="O142" s="49" t="s">
        <v>146</v>
      </c>
      <c r="P142" s="49" t="s">
        <v>146</v>
      </c>
      <c r="Q142" s="49" t="s">
        <v>146</v>
      </c>
      <c r="R142" s="49" t="s">
        <v>146</v>
      </c>
      <c r="S142" s="49" t="s">
        <v>146</v>
      </c>
      <c r="T142" s="49" t="s">
        <v>146</v>
      </c>
      <c r="U142" s="49" t="s">
        <v>146</v>
      </c>
      <c r="V142" s="49" t="s">
        <v>146</v>
      </c>
      <c r="W142" s="49" t="s">
        <v>146</v>
      </c>
      <c r="X142" s="49" t="s">
        <v>146</v>
      </c>
      <c r="Y142" s="49" t="s">
        <v>146</v>
      </c>
      <c r="Z142" s="49" t="s">
        <v>146</v>
      </c>
      <c r="AA142" s="190"/>
      <c r="AB142" s="134" t="s">
        <v>706</v>
      </c>
      <c r="AC142" s="49"/>
      <c r="AD142" s="49"/>
      <c r="AE142" s="49"/>
      <c r="AF142" s="49"/>
      <c r="AG142" s="125"/>
      <c r="AH142" s="125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111"/>
      <c r="AV142" s="27">
        <v>42.97</v>
      </c>
      <c r="AW142" s="27">
        <v>42.97</v>
      </c>
      <c r="AX142" s="27" t="s">
        <v>146</v>
      </c>
      <c r="AY142" s="27" t="s">
        <v>146</v>
      </c>
      <c r="AZ142" s="27" t="s">
        <v>146</v>
      </c>
      <c r="BA142" s="27" t="s">
        <v>146</v>
      </c>
      <c r="BB142" s="27">
        <v>50.7</v>
      </c>
      <c r="BC142" s="27">
        <v>50.7</v>
      </c>
      <c r="BD142" s="27" t="s">
        <v>146</v>
      </c>
      <c r="BE142" s="27" t="s">
        <v>146</v>
      </c>
      <c r="BF142" s="27" t="s">
        <v>146</v>
      </c>
      <c r="BG142" s="27" t="s">
        <v>146</v>
      </c>
      <c r="BH142" s="49" t="s">
        <v>146</v>
      </c>
      <c r="BI142" s="49" t="s">
        <v>146</v>
      </c>
      <c r="BJ142" s="49" t="s">
        <v>146</v>
      </c>
      <c r="BK142" s="49" t="s">
        <v>146</v>
      </c>
      <c r="BL142" s="49" t="s">
        <v>146</v>
      </c>
      <c r="BM142" s="49" t="s">
        <v>146</v>
      </c>
      <c r="BN142" s="36" t="s">
        <v>706</v>
      </c>
      <c r="BO142" s="565" t="s">
        <v>765</v>
      </c>
      <c r="BP142" s="103"/>
      <c r="BQ142" s="27"/>
      <c r="BR142" s="27"/>
      <c r="BS142" s="27"/>
      <c r="BT142" s="27"/>
      <c r="BU142" s="27"/>
      <c r="BV142" s="27"/>
      <c r="BW142" s="115"/>
      <c r="BX142" s="115"/>
      <c r="BY142" s="115"/>
      <c r="BZ142" s="115"/>
      <c r="CA142" s="116"/>
      <c r="CB142" s="116"/>
      <c r="CC142" s="116"/>
      <c r="CD142" s="116"/>
      <c r="CE142" s="27"/>
      <c r="CF142" s="125"/>
      <c r="CG142" s="27"/>
      <c r="CH142" s="27"/>
      <c r="CI142" s="27"/>
      <c r="CJ142" s="27"/>
      <c r="CK142" s="27"/>
      <c r="CL142" s="27"/>
      <c r="CM142" s="138"/>
      <c r="CN142" s="138"/>
      <c r="CO142" s="138"/>
      <c r="CP142" s="138"/>
      <c r="CQ142" s="139"/>
      <c r="CR142" s="139"/>
      <c r="CS142" s="139"/>
      <c r="CT142" s="139"/>
      <c r="CU142" s="27"/>
      <c r="CV142" s="134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36"/>
      <c r="DV142" s="12"/>
      <c r="DW142" s="103"/>
      <c r="DX142" s="27"/>
      <c r="DY142" s="27"/>
      <c r="DZ142" s="27"/>
      <c r="EA142" s="27"/>
      <c r="EB142" s="27"/>
      <c r="EC142" s="27"/>
      <c r="ED142" s="115"/>
      <c r="EE142" s="115"/>
      <c r="EF142" s="115"/>
      <c r="EG142" s="115"/>
      <c r="EH142" s="116"/>
      <c r="EI142" s="116"/>
      <c r="EJ142" s="116"/>
      <c r="EK142" s="116"/>
      <c r="EL142" s="27"/>
      <c r="EM142" s="284"/>
      <c r="EN142" s="27"/>
      <c r="EO142" s="27"/>
      <c r="EP142" s="27"/>
      <c r="EQ142" s="27"/>
      <c r="ER142" s="27"/>
      <c r="ES142" s="27"/>
      <c r="ET142" s="115"/>
      <c r="EU142" s="115"/>
      <c r="EV142" s="395"/>
      <c r="EW142" s="115"/>
      <c r="EX142" s="116"/>
      <c r="EY142" s="116"/>
      <c r="EZ142" s="116"/>
      <c r="FA142" s="116"/>
      <c r="FB142" s="36"/>
      <c r="FC142" s="31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  <c r="KJ142" s="53"/>
      <c r="KK142" s="53"/>
      <c r="KL142" s="53"/>
      <c r="KM142" s="53"/>
      <c r="KN142" s="53"/>
      <c r="KO142" s="53"/>
      <c r="KP142" s="53"/>
      <c r="KQ142" s="53"/>
      <c r="KR142" s="53"/>
      <c r="KS142" s="53"/>
      <c r="KT142" s="53"/>
      <c r="KU142" s="53"/>
      <c r="KV142" s="53"/>
      <c r="KW142" s="53"/>
      <c r="KX142" s="53"/>
      <c r="KY142" s="53"/>
      <c r="KZ142" s="53"/>
      <c r="LA142" s="53"/>
      <c r="LB142" s="53"/>
      <c r="LC142" s="53"/>
      <c r="LD142" s="53"/>
      <c r="LE142" s="53"/>
      <c r="LF142" s="53"/>
      <c r="LG142" s="53"/>
      <c r="LH142" s="53"/>
      <c r="LI142" s="53"/>
      <c r="LJ142" s="53"/>
      <c r="LK142" s="53"/>
      <c r="LL142" s="53"/>
      <c r="LM142" s="53"/>
      <c r="LN142" s="53"/>
      <c r="LO142" s="53"/>
      <c r="LP142" s="53"/>
      <c r="LQ142" s="53"/>
      <c r="LR142" s="53"/>
      <c r="LS142" s="53"/>
      <c r="LT142" s="53"/>
      <c r="LU142" s="53"/>
      <c r="LV142" s="53"/>
      <c r="LW142" s="53"/>
      <c r="LX142" s="53"/>
      <c r="LY142" s="53"/>
      <c r="LZ142" s="53"/>
      <c r="MA142" s="53"/>
      <c r="MB142" s="53"/>
      <c r="MC142" s="53"/>
      <c r="MD142" s="53"/>
      <c r="ME142" s="53"/>
      <c r="MF142" s="53"/>
      <c r="MG142" s="53"/>
      <c r="MH142" s="53"/>
      <c r="MI142" s="53"/>
      <c r="MJ142" s="53"/>
      <c r="MK142" s="53"/>
      <c r="ML142" s="53"/>
      <c r="MM142" s="53"/>
      <c r="MN142" s="53"/>
      <c r="MO142" s="53"/>
      <c r="MP142" s="53"/>
      <c r="MQ142" s="53"/>
      <c r="MR142" s="53"/>
      <c r="MS142" s="53"/>
      <c r="MT142" s="53"/>
      <c r="MU142" s="53"/>
      <c r="MV142" s="53"/>
      <c r="MW142" s="53"/>
      <c r="MX142" s="53"/>
      <c r="MY142" s="53"/>
      <c r="MZ142" s="53"/>
      <c r="NA142" s="53"/>
      <c r="NB142" s="53"/>
      <c r="NC142" s="53"/>
      <c r="ND142" s="53"/>
      <c r="NE142" s="53"/>
      <c r="NF142" s="53"/>
      <c r="NG142" s="53"/>
      <c r="NH142" s="53"/>
      <c r="NI142" s="53"/>
      <c r="NJ142" s="53"/>
      <c r="NK142" s="53"/>
      <c r="NL142" s="53"/>
      <c r="NM142" s="53"/>
      <c r="NN142" s="53"/>
      <c r="NO142" s="53"/>
      <c r="NP142" s="53"/>
      <c r="NQ142" s="53"/>
      <c r="NR142" s="53"/>
      <c r="NS142" s="53"/>
      <c r="NT142" s="53"/>
      <c r="NU142" s="53"/>
      <c r="NV142" s="53"/>
    </row>
    <row r="143" spans="1:386" s="2" customFormat="1">
      <c r="A143" s="16" t="s">
        <v>36</v>
      </c>
      <c r="B143" s="509" t="s">
        <v>42</v>
      </c>
      <c r="C143" s="244">
        <v>5836.65</v>
      </c>
      <c r="D143" s="244">
        <v>6164.27</v>
      </c>
      <c r="E143" s="244">
        <v>5970.76</v>
      </c>
      <c r="F143" s="244">
        <v>6201.79</v>
      </c>
      <c r="G143" s="244" t="s">
        <v>146</v>
      </c>
      <c r="H143" s="244" t="s">
        <v>146</v>
      </c>
      <c r="I143" s="244" t="s">
        <v>146</v>
      </c>
      <c r="J143" s="244" t="s">
        <v>146</v>
      </c>
      <c r="K143" s="244" t="s">
        <v>146</v>
      </c>
      <c r="L143" s="244" t="s">
        <v>146</v>
      </c>
      <c r="M143" s="244" t="s">
        <v>146</v>
      </c>
      <c r="N143" s="244" t="s">
        <v>146</v>
      </c>
      <c r="O143" s="244" t="s">
        <v>146</v>
      </c>
      <c r="P143" s="244" t="s">
        <v>146</v>
      </c>
      <c r="Q143" s="244" t="s">
        <v>146</v>
      </c>
      <c r="R143" s="244" t="s">
        <v>146</v>
      </c>
      <c r="S143" s="244" t="s">
        <v>146</v>
      </c>
      <c r="T143" s="244" t="s">
        <v>146</v>
      </c>
      <c r="U143" s="244" t="s">
        <v>146</v>
      </c>
      <c r="V143" s="244" t="s">
        <v>146</v>
      </c>
      <c r="W143" s="244" t="s">
        <v>146</v>
      </c>
      <c r="X143" s="244" t="s">
        <v>146</v>
      </c>
      <c r="Y143" s="244" t="s">
        <v>146</v>
      </c>
      <c r="Z143" s="244" t="s">
        <v>146</v>
      </c>
      <c r="AA143" s="489"/>
      <c r="AB143" s="489" t="s">
        <v>707</v>
      </c>
      <c r="AC143" s="49"/>
      <c r="AD143" s="49"/>
      <c r="AE143" s="49"/>
      <c r="AF143" s="49"/>
      <c r="AG143" s="125"/>
      <c r="AH143" s="125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111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16"/>
      <c r="BJ143" s="16"/>
      <c r="BK143" s="16"/>
      <c r="BL143" s="16"/>
      <c r="BM143" s="16"/>
      <c r="BN143" s="36"/>
      <c r="BO143" s="36"/>
      <c r="BP143" s="103"/>
      <c r="BQ143" s="27"/>
      <c r="BR143" s="27"/>
      <c r="BS143" s="27"/>
      <c r="BT143" s="27"/>
      <c r="BU143" s="27"/>
      <c r="BV143" s="27"/>
      <c r="BW143" s="115"/>
      <c r="BX143" s="115"/>
      <c r="BY143" s="115"/>
      <c r="BZ143" s="115"/>
      <c r="CA143" s="116"/>
      <c r="CB143" s="116"/>
      <c r="CC143" s="116"/>
      <c r="CD143" s="116"/>
      <c r="CE143" s="27"/>
      <c r="CF143" s="125"/>
      <c r="CG143" s="27"/>
      <c r="CH143" s="27"/>
      <c r="CI143" s="27"/>
      <c r="CJ143" s="27"/>
      <c r="CK143" s="27"/>
      <c r="CL143" s="27"/>
      <c r="CM143" s="138"/>
      <c r="CN143" s="138"/>
      <c r="CO143" s="138"/>
      <c r="CP143" s="138"/>
      <c r="CQ143" s="139"/>
      <c r="CR143" s="139"/>
      <c r="CS143" s="139"/>
      <c r="CT143" s="139"/>
      <c r="CU143" s="27"/>
      <c r="CV143" s="134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36"/>
      <c r="DV143" s="12"/>
      <c r="DW143" s="103"/>
      <c r="DX143" s="27"/>
      <c r="DY143" s="27"/>
      <c r="DZ143" s="27"/>
      <c r="EA143" s="27"/>
      <c r="EB143" s="27"/>
      <c r="EC143" s="27"/>
      <c r="ED143" s="115"/>
      <c r="EE143" s="115"/>
      <c r="EF143" s="115"/>
      <c r="EG143" s="115"/>
      <c r="EH143" s="116"/>
      <c r="EI143" s="116"/>
      <c r="EJ143" s="116"/>
      <c r="EK143" s="116"/>
      <c r="EL143" s="27"/>
      <c r="EM143" s="284"/>
      <c r="EN143" s="27"/>
      <c r="EO143" s="27"/>
      <c r="EP143" s="27"/>
      <c r="EQ143" s="27"/>
      <c r="ER143" s="27"/>
      <c r="ES143" s="27"/>
      <c r="ET143" s="115"/>
      <c r="EU143" s="115"/>
      <c r="EV143" s="395"/>
      <c r="EW143" s="115"/>
      <c r="EX143" s="116"/>
      <c r="EY143" s="116"/>
      <c r="EZ143" s="116"/>
      <c r="FA143" s="116"/>
      <c r="FB143" s="36"/>
      <c r="FC143" s="31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  <c r="KJ143" s="53"/>
      <c r="KK143" s="53"/>
      <c r="KL143" s="53"/>
      <c r="KM143" s="53"/>
      <c r="KN143" s="53"/>
      <c r="KO143" s="53"/>
      <c r="KP143" s="53"/>
      <c r="KQ143" s="53"/>
      <c r="KR143" s="53"/>
      <c r="KS143" s="53"/>
      <c r="KT143" s="53"/>
      <c r="KU143" s="53"/>
      <c r="KV143" s="53"/>
      <c r="KW143" s="53"/>
      <c r="KX143" s="53"/>
      <c r="KY143" s="53"/>
      <c r="KZ143" s="53"/>
      <c r="LA143" s="53"/>
      <c r="LB143" s="53"/>
      <c r="LC143" s="53"/>
      <c r="LD143" s="53"/>
      <c r="LE143" s="53"/>
      <c r="LF143" s="53"/>
      <c r="LG143" s="53"/>
      <c r="LH143" s="53"/>
      <c r="LI143" s="53"/>
      <c r="LJ143" s="53"/>
      <c r="LK143" s="53"/>
      <c r="LL143" s="53"/>
      <c r="LM143" s="53"/>
      <c r="LN143" s="53"/>
      <c r="LO143" s="53"/>
      <c r="LP143" s="53"/>
      <c r="LQ143" s="53"/>
      <c r="LR143" s="53"/>
      <c r="LS143" s="53"/>
      <c r="LT143" s="53"/>
      <c r="LU143" s="53"/>
      <c r="LV143" s="53"/>
      <c r="LW143" s="53"/>
      <c r="LX143" s="53"/>
      <c r="LY143" s="53"/>
      <c r="LZ143" s="53"/>
      <c r="MA143" s="53"/>
      <c r="MB143" s="53"/>
      <c r="MC143" s="53"/>
      <c r="MD143" s="53"/>
      <c r="ME143" s="53"/>
      <c r="MF143" s="53"/>
      <c r="MG143" s="53"/>
      <c r="MH143" s="53"/>
      <c r="MI143" s="53"/>
      <c r="MJ143" s="53"/>
      <c r="MK143" s="53"/>
      <c r="ML143" s="53"/>
      <c r="MM143" s="53"/>
      <c r="MN143" s="53"/>
      <c r="MO143" s="53"/>
      <c r="MP143" s="53"/>
      <c r="MQ143" s="53"/>
      <c r="MR143" s="53"/>
      <c r="MS143" s="53"/>
      <c r="MT143" s="53"/>
      <c r="MU143" s="53"/>
      <c r="MV143" s="53"/>
      <c r="MW143" s="53"/>
      <c r="MX143" s="53"/>
      <c r="MY143" s="53"/>
      <c r="MZ143" s="53"/>
      <c r="NA143" s="53"/>
      <c r="NB143" s="53"/>
      <c r="NC143" s="53"/>
      <c r="ND143" s="53"/>
      <c r="NE143" s="53"/>
      <c r="NF143" s="53"/>
      <c r="NG143" s="53"/>
      <c r="NH143" s="53"/>
      <c r="NI143" s="53"/>
      <c r="NJ143" s="53"/>
      <c r="NK143" s="53"/>
      <c r="NL143" s="53"/>
      <c r="NM143" s="53"/>
      <c r="NN143" s="53"/>
      <c r="NO143" s="53"/>
      <c r="NP143" s="53"/>
      <c r="NQ143" s="53"/>
      <c r="NR143" s="53"/>
      <c r="NS143" s="53"/>
      <c r="NT143" s="53"/>
      <c r="NU143" s="53"/>
      <c r="NV143" s="53"/>
    </row>
    <row r="144" spans="1:386" s="2" customFormat="1" ht="47.25">
      <c r="A144" s="16" t="s">
        <v>575</v>
      </c>
      <c r="B144" s="396" t="s">
        <v>708</v>
      </c>
      <c r="C144" s="510">
        <v>7495.91</v>
      </c>
      <c r="D144" s="510">
        <v>7944.07</v>
      </c>
      <c r="E144" s="510">
        <v>7944.07</v>
      </c>
      <c r="F144" s="510">
        <v>7919.69</v>
      </c>
      <c r="G144" s="510">
        <f>F144</f>
        <v>7919.69</v>
      </c>
      <c r="H144" s="510">
        <v>8472.6200000000008</v>
      </c>
      <c r="I144" s="510" t="s">
        <v>146</v>
      </c>
      <c r="J144" s="510" t="s">
        <v>146</v>
      </c>
      <c r="K144" s="510" t="s">
        <v>146</v>
      </c>
      <c r="L144" s="510" t="s">
        <v>146</v>
      </c>
      <c r="M144" s="510" t="s">
        <v>146</v>
      </c>
      <c r="N144" s="510" t="s">
        <v>146</v>
      </c>
      <c r="O144" s="244">
        <f>C144*1.18</f>
        <v>8845.1737999999987</v>
      </c>
      <c r="P144" s="244">
        <f t="shared" ref="P144:T144" si="104">D144*1.18</f>
        <v>9374.0025999999998</v>
      </c>
      <c r="Q144" s="244">
        <f t="shared" si="104"/>
        <v>9374.0025999999998</v>
      </c>
      <c r="R144" s="244">
        <f t="shared" si="104"/>
        <v>9345.234199999999</v>
      </c>
      <c r="S144" s="244">
        <f t="shared" si="104"/>
        <v>9345.234199999999</v>
      </c>
      <c r="T144" s="244">
        <f t="shared" si="104"/>
        <v>9997.6916000000001</v>
      </c>
      <c r="U144" s="244" t="s">
        <v>146</v>
      </c>
      <c r="V144" s="244" t="s">
        <v>146</v>
      </c>
      <c r="W144" s="244" t="s">
        <v>146</v>
      </c>
      <c r="X144" s="244" t="s">
        <v>146</v>
      </c>
      <c r="Y144" s="244" t="s">
        <v>146</v>
      </c>
      <c r="Z144" s="244" t="s">
        <v>146</v>
      </c>
      <c r="AA144" s="489" t="s">
        <v>621</v>
      </c>
      <c r="AB144" s="134"/>
      <c r="AC144" s="244">
        <v>4400</v>
      </c>
      <c r="AD144" s="244">
        <v>4250</v>
      </c>
      <c r="AE144" s="244">
        <f>AC144</f>
        <v>4400</v>
      </c>
      <c r="AF144" s="244">
        <f>AD144</f>
        <v>4250</v>
      </c>
      <c r="AG144" s="256" t="str">
        <f>AA144</f>
        <v>19.12.2017 № 837</v>
      </c>
      <c r="AH144" s="256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48"/>
      <c r="AV144" s="27">
        <v>48.71</v>
      </c>
      <c r="AW144" s="27">
        <v>51.28</v>
      </c>
      <c r="AX144" s="27">
        <f>AW144</f>
        <v>51.28</v>
      </c>
      <c r="AY144" s="27">
        <v>53.33</v>
      </c>
      <c r="AZ144" s="27">
        <f>AY144</f>
        <v>53.33</v>
      </c>
      <c r="BA144" s="27">
        <v>55.46</v>
      </c>
      <c r="BB144" s="27">
        <f>AV144*1.18</f>
        <v>57.477799999999995</v>
      </c>
      <c r="BC144" s="27">
        <f t="shared" ref="BC144:BG144" si="105">AW144*1.18</f>
        <v>60.510399999999997</v>
      </c>
      <c r="BD144" s="27">
        <f t="shared" si="105"/>
        <v>60.510399999999997</v>
      </c>
      <c r="BE144" s="27">
        <f t="shared" si="105"/>
        <v>62.929399999999994</v>
      </c>
      <c r="BF144" s="27">
        <f t="shared" si="105"/>
        <v>62.929399999999994</v>
      </c>
      <c r="BG144" s="27">
        <f t="shared" si="105"/>
        <v>65.442799999999991</v>
      </c>
      <c r="BH144" s="27">
        <v>50</v>
      </c>
      <c r="BI144" s="112">
        <v>50.7</v>
      </c>
      <c r="BJ144" s="112" t="s">
        <v>146</v>
      </c>
      <c r="BK144" s="112" t="s">
        <v>146</v>
      </c>
      <c r="BL144" s="112" t="s">
        <v>146</v>
      </c>
      <c r="BM144" s="112" t="s">
        <v>146</v>
      </c>
      <c r="BN144" s="511" t="s">
        <v>621</v>
      </c>
      <c r="BO144" s="36"/>
      <c r="BP144" s="103"/>
      <c r="BQ144" s="27">
        <v>7495.91</v>
      </c>
      <c r="BR144" s="27">
        <v>48.71</v>
      </c>
      <c r="BS144" s="27">
        <f>BQ144*1.18</f>
        <v>8845.1737999999987</v>
      </c>
      <c r="BT144" s="27">
        <f>BR144*1.18</f>
        <v>57.477799999999995</v>
      </c>
      <c r="BU144" s="27">
        <v>4400</v>
      </c>
      <c r="BV144" s="27">
        <v>50</v>
      </c>
      <c r="BW144" s="115"/>
      <c r="BX144" s="115"/>
      <c r="BY144" s="115"/>
      <c r="BZ144" s="115"/>
      <c r="CA144" s="312">
        <v>6.1499999999999999E-2</v>
      </c>
      <c r="CB144" s="116">
        <v>320.60000000000002</v>
      </c>
      <c r="CC144" s="116"/>
      <c r="CD144" s="116"/>
      <c r="CE144" s="110" t="s">
        <v>621</v>
      </c>
      <c r="CF144" s="125"/>
      <c r="CG144" s="27">
        <v>7944.07</v>
      </c>
      <c r="CH144" s="27">
        <v>51.28</v>
      </c>
      <c r="CI144" s="27">
        <f>CG144*1.18</f>
        <v>9374.0025999999998</v>
      </c>
      <c r="CJ144" s="27">
        <f>CH144*1.18</f>
        <v>60.510399999999997</v>
      </c>
      <c r="CK144" s="27">
        <v>4250</v>
      </c>
      <c r="CL144" s="27">
        <v>50.7</v>
      </c>
      <c r="CM144" s="138"/>
      <c r="CN144" s="138"/>
      <c r="CO144" s="138"/>
      <c r="CP144" s="138"/>
      <c r="CQ144" s="311">
        <v>6.1499999999999999E-2</v>
      </c>
      <c r="CR144" s="139">
        <v>312.08</v>
      </c>
      <c r="CS144" s="139"/>
      <c r="CT144" s="139"/>
      <c r="CU144" s="27"/>
      <c r="CV144" s="134" t="s">
        <v>621</v>
      </c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36"/>
      <c r="DV144" s="12"/>
      <c r="DW144" s="103"/>
      <c r="DX144" s="27"/>
      <c r="DY144" s="27"/>
      <c r="DZ144" s="27"/>
      <c r="EA144" s="27"/>
      <c r="EB144" s="27"/>
      <c r="EC144" s="27"/>
      <c r="ED144" s="115"/>
      <c r="EE144" s="115"/>
      <c r="EF144" s="115"/>
      <c r="EG144" s="115"/>
      <c r="EH144" s="116"/>
      <c r="EI144" s="116"/>
      <c r="EJ144" s="116"/>
      <c r="EK144" s="116"/>
      <c r="EL144" s="27"/>
      <c r="EM144" s="109"/>
      <c r="EN144" s="27"/>
      <c r="EO144" s="27"/>
      <c r="EP144" s="27"/>
      <c r="EQ144" s="27"/>
      <c r="ER144" s="27"/>
      <c r="ES144" s="27"/>
      <c r="ET144" s="115"/>
      <c r="EU144" s="115"/>
      <c r="EV144" s="115"/>
      <c r="EW144" s="115"/>
      <c r="EX144" s="116"/>
      <c r="EY144" s="116"/>
      <c r="EZ144" s="116"/>
      <c r="FA144" s="116"/>
      <c r="FB144" s="36"/>
      <c r="FC144" s="31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  <c r="KJ144" s="53"/>
      <c r="KK144" s="53"/>
      <c r="KL144" s="53"/>
      <c r="KM144" s="53"/>
      <c r="KN144" s="53"/>
      <c r="KO144" s="53"/>
      <c r="KP144" s="53"/>
      <c r="KQ144" s="53"/>
      <c r="KR144" s="53"/>
      <c r="KS144" s="53"/>
      <c r="KT144" s="53"/>
      <c r="KU144" s="53"/>
      <c r="KV144" s="53"/>
      <c r="KW144" s="53"/>
      <c r="KX144" s="53"/>
      <c r="KY144" s="53"/>
      <c r="KZ144" s="53"/>
      <c r="LA144" s="53"/>
      <c r="LB144" s="53"/>
      <c r="LC144" s="53"/>
      <c r="LD144" s="53"/>
      <c r="LE144" s="53"/>
      <c r="LF144" s="53"/>
      <c r="LG144" s="53"/>
      <c r="LH144" s="53"/>
      <c r="LI144" s="53"/>
      <c r="LJ144" s="53"/>
      <c r="LK144" s="53"/>
      <c r="LL144" s="53"/>
      <c r="LM144" s="53"/>
      <c r="LN144" s="53"/>
      <c r="LO144" s="53"/>
      <c r="LP144" s="53"/>
      <c r="LQ144" s="53"/>
      <c r="LR144" s="53"/>
      <c r="LS144" s="53"/>
      <c r="LT144" s="53"/>
      <c r="LU144" s="53"/>
      <c r="LV144" s="53"/>
      <c r="LW144" s="53"/>
      <c r="LX144" s="53"/>
      <c r="LY144" s="53"/>
      <c r="LZ144" s="53"/>
      <c r="MA144" s="53"/>
      <c r="MB144" s="53"/>
      <c r="MC144" s="53"/>
      <c r="MD144" s="53"/>
      <c r="ME144" s="53"/>
      <c r="MF144" s="53"/>
      <c r="MG144" s="53"/>
      <c r="MH144" s="53"/>
      <c r="MI144" s="53"/>
      <c r="MJ144" s="53"/>
      <c r="MK144" s="53"/>
      <c r="ML144" s="53"/>
      <c r="MM144" s="53"/>
      <c r="MN144" s="53"/>
      <c r="MO144" s="53"/>
      <c r="MP144" s="53"/>
      <c r="MQ144" s="53"/>
      <c r="MR144" s="53"/>
      <c r="MS144" s="53"/>
      <c r="MT144" s="53"/>
      <c r="MU144" s="53"/>
      <c r="MV144" s="53"/>
      <c r="MW144" s="53"/>
      <c r="MX144" s="53"/>
      <c r="MY144" s="53"/>
      <c r="MZ144" s="53"/>
      <c r="NA144" s="53"/>
      <c r="NB144" s="53"/>
      <c r="NC144" s="53"/>
      <c r="ND144" s="53"/>
      <c r="NE144" s="53"/>
      <c r="NF144" s="53"/>
      <c r="NG144" s="53"/>
      <c r="NH144" s="53"/>
      <c r="NI144" s="53"/>
      <c r="NJ144" s="53"/>
      <c r="NK144" s="53"/>
      <c r="NL144" s="53"/>
      <c r="NM144" s="53"/>
      <c r="NN144" s="53"/>
      <c r="NO144" s="53"/>
      <c r="NP144" s="53"/>
      <c r="NQ144" s="53"/>
      <c r="NR144" s="53"/>
      <c r="NS144" s="53"/>
      <c r="NT144" s="53"/>
      <c r="NU144" s="53"/>
      <c r="NV144" s="53"/>
    </row>
    <row r="145" spans="1:386" s="2" customFormat="1" ht="31.5">
      <c r="A145" s="16"/>
      <c r="B145" s="512" t="s">
        <v>709</v>
      </c>
      <c r="C145" s="510">
        <v>638.79</v>
      </c>
      <c r="D145" s="510">
        <v>684.97</v>
      </c>
      <c r="E145" s="510">
        <f>D145</f>
        <v>684.97</v>
      </c>
      <c r="F145" s="510">
        <v>684.23</v>
      </c>
      <c r="G145" s="510">
        <f>F145</f>
        <v>684.23</v>
      </c>
      <c r="H145" s="510">
        <v>735.24</v>
      </c>
      <c r="I145" s="510" t="s">
        <v>146</v>
      </c>
      <c r="J145" s="510" t="s">
        <v>146</v>
      </c>
      <c r="K145" s="510" t="s">
        <v>146</v>
      </c>
      <c r="L145" s="510" t="s">
        <v>146</v>
      </c>
      <c r="M145" s="510" t="s">
        <v>146</v>
      </c>
      <c r="N145" s="510" t="s">
        <v>146</v>
      </c>
      <c r="O145" s="510" t="s">
        <v>146</v>
      </c>
      <c r="P145" s="510" t="s">
        <v>146</v>
      </c>
      <c r="Q145" s="510" t="s">
        <v>146</v>
      </c>
      <c r="R145" s="510" t="s">
        <v>146</v>
      </c>
      <c r="S145" s="510" t="s">
        <v>146</v>
      </c>
      <c r="T145" s="510" t="s">
        <v>146</v>
      </c>
      <c r="U145" s="510" t="s">
        <v>146</v>
      </c>
      <c r="V145" s="510" t="s">
        <v>146</v>
      </c>
      <c r="W145" s="510" t="s">
        <v>146</v>
      </c>
      <c r="X145" s="510" t="s">
        <v>146</v>
      </c>
      <c r="Y145" s="510" t="s">
        <v>146</v>
      </c>
      <c r="Z145" s="510" t="s">
        <v>146</v>
      </c>
      <c r="AA145" s="489" t="str">
        <f>AA144</f>
        <v>19.12.2017 № 837</v>
      </c>
      <c r="AB145" s="134"/>
      <c r="AC145" s="244"/>
      <c r="AD145" s="244"/>
      <c r="AE145" s="244"/>
      <c r="AF145" s="244"/>
      <c r="AG145" s="125"/>
      <c r="AH145" s="256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48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112"/>
      <c r="BJ145" s="112"/>
      <c r="BK145" s="112"/>
      <c r="BL145" s="112"/>
      <c r="BM145" s="112"/>
      <c r="BN145" s="36"/>
      <c r="BO145" s="36"/>
      <c r="BP145" s="103"/>
      <c r="BQ145" s="27"/>
      <c r="BR145" s="27"/>
      <c r="BS145" s="27"/>
      <c r="BT145" s="27"/>
      <c r="BU145" s="27"/>
      <c r="BV145" s="27"/>
      <c r="BW145" s="115"/>
      <c r="BX145" s="115"/>
      <c r="BY145" s="115"/>
      <c r="BZ145" s="115"/>
      <c r="CA145" s="116"/>
      <c r="CB145" s="116"/>
      <c r="CC145" s="116"/>
      <c r="CD145" s="116"/>
      <c r="CE145" s="27"/>
      <c r="CF145" s="125"/>
      <c r="CG145" s="27"/>
      <c r="CH145" s="27"/>
      <c r="CI145" s="27"/>
      <c r="CJ145" s="27"/>
      <c r="CK145" s="27"/>
      <c r="CL145" s="27"/>
      <c r="CM145" s="138"/>
      <c r="CN145" s="138"/>
      <c r="CO145" s="138"/>
      <c r="CP145" s="138"/>
      <c r="CQ145" s="139"/>
      <c r="CR145" s="139"/>
      <c r="CS145" s="139"/>
      <c r="CT145" s="139"/>
      <c r="CU145" s="27"/>
      <c r="CV145" s="134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36"/>
      <c r="DV145" s="12"/>
      <c r="DW145" s="103"/>
      <c r="DX145" s="27"/>
      <c r="DY145" s="27"/>
      <c r="DZ145" s="27"/>
      <c r="EA145" s="27"/>
      <c r="EB145" s="27"/>
      <c r="EC145" s="27"/>
      <c r="ED145" s="115"/>
      <c r="EE145" s="115"/>
      <c r="EF145" s="115"/>
      <c r="EG145" s="115"/>
      <c r="EH145" s="116"/>
      <c r="EI145" s="116"/>
      <c r="EJ145" s="116"/>
      <c r="EK145" s="116"/>
      <c r="EL145" s="27"/>
      <c r="EM145" s="109"/>
      <c r="EN145" s="27"/>
      <c r="EO145" s="27"/>
      <c r="EP145" s="27"/>
      <c r="EQ145" s="27"/>
      <c r="ER145" s="27"/>
      <c r="ES145" s="27"/>
      <c r="ET145" s="115"/>
      <c r="EU145" s="115"/>
      <c r="EV145" s="115"/>
      <c r="EW145" s="115"/>
      <c r="EX145" s="116"/>
      <c r="EY145" s="116"/>
      <c r="EZ145" s="116"/>
      <c r="FA145" s="116"/>
      <c r="FB145" s="36"/>
      <c r="FC145" s="31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/>
      <c r="MF145" s="53"/>
      <c r="MG145" s="53"/>
      <c r="MH145" s="53"/>
      <c r="MI145" s="53"/>
      <c r="MJ145" s="53"/>
      <c r="MK145" s="53"/>
      <c r="ML145" s="53"/>
      <c r="MM145" s="53"/>
      <c r="MN145" s="53"/>
      <c r="MO145" s="53"/>
      <c r="MP145" s="53"/>
      <c r="MQ145" s="53"/>
      <c r="MR145" s="53"/>
      <c r="MS145" s="53"/>
      <c r="MT145" s="53"/>
      <c r="MU145" s="53"/>
      <c r="MV145" s="53"/>
      <c r="MW145" s="53"/>
      <c r="MX145" s="53"/>
      <c r="MY145" s="53"/>
      <c r="MZ145" s="53"/>
      <c r="NA145" s="53"/>
      <c r="NB145" s="53"/>
      <c r="NC145" s="53"/>
      <c r="ND145" s="53"/>
      <c r="NE145" s="53"/>
      <c r="NF145" s="53"/>
      <c r="NG145" s="53"/>
      <c r="NH145" s="53"/>
      <c r="NI145" s="53"/>
      <c r="NJ145" s="53"/>
      <c r="NK145" s="53"/>
      <c r="NL145" s="53"/>
      <c r="NM145" s="53"/>
      <c r="NN145" s="53"/>
      <c r="NO145" s="53"/>
      <c r="NP145" s="53"/>
      <c r="NQ145" s="53"/>
      <c r="NR145" s="53"/>
      <c r="NS145" s="53"/>
      <c r="NT145" s="53"/>
      <c r="NU145" s="53"/>
      <c r="NV145" s="53"/>
    </row>
    <row r="146" spans="1:386" s="405" customFormat="1">
      <c r="A146" s="397" t="s">
        <v>576</v>
      </c>
      <c r="B146" s="374" t="s">
        <v>660</v>
      </c>
      <c r="C146" s="397">
        <v>4953.76</v>
      </c>
      <c r="D146" s="513">
        <v>5154.03</v>
      </c>
      <c r="E146" s="513">
        <f>D146</f>
        <v>5154.03</v>
      </c>
      <c r="F146" s="513">
        <v>5184.92</v>
      </c>
      <c r="G146" s="513">
        <f>F146</f>
        <v>5184.92</v>
      </c>
      <c r="H146" s="513">
        <v>5471.18</v>
      </c>
      <c r="I146" s="513" t="s">
        <v>146</v>
      </c>
      <c r="J146" s="513" t="s">
        <v>146</v>
      </c>
      <c r="K146" s="513" t="s">
        <v>146</v>
      </c>
      <c r="L146" s="513" t="s">
        <v>146</v>
      </c>
      <c r="M146" s="513" t="s">
        <v>146</v>
      </c>
      <c r="N146" s="513" t="s">
        <v>146</v>
      </c>
      <c r="O146" s="513">
        <f>C146*1.18</f>
        <v>5845.4368000000004</v>
      </c>
      <c r="P146" s="513">
        <f t="shared" ref="P146:T146" si="106">D146*1.18</f>
        <v>6081.7553999999991</v>
      </c>
      <c r="Q146" s="513">
        <f t="shared" si="106"/>
        <v>6081.7553999999991</v>
      </c>
      <c r="R146" s="513">
        <f t="shared" si="106"/>
        <v>6118.2055999999993</v>
      </c>
      <c r="S146" s="513">
        <f t="shared" si="106"/>
        <v>6118.2055999999993</v>
      </c>
      <c r="T146" s="513">
        <f t="shared" si="106"/>
        <v>6455.9924000000001</v>
      </c>
      <c r="U146" s="513" t="s">
        <v>146</v>
      </c>
      <c r="V146" s="513" t="s">
        <v>146</v>
      </c>
      <c r="W146" s="513" t="s">
        <v>146</v>
      </c>
      <c r="X146" s="513" t="s">
        <v>146</v>
      </c>
      <c r="Y146" s="513" t="s">
        <v>146</v>
      </c>
      <c r="Z146" s="513" t="s">
        <v>146</v>
      </c>
      <c r="AA146" s="489" t="s">
        <v>626</v>
      </c>
      <c r="AB146" s="376"/>
      <c r="AC146" s="514">
        <v>4400</v>
      </c>
      <c r="AD146" s="514">
        <v>4250</v>
      </c>
      <c r="AE146" s="514">
        <f>AC146</f>
        <v>4400</v>
      </c>
      <c r="AF146" s="514">
        <f>AD146</f>
        <v>4250</v>
      </c>
      <c r="AG146" s="377" t="s">
        <v>626</v>
      </c>
      <c r="AH146" s="380"/>
      <c r="AI146" s="514"/>
      <c r="AJ146" s="514"/>
      <c r="AK146" s="514"/>
      <c r="AL146" s="514"/>
      <c r="AM146" s="514"/>
      <c r="AN146" s="514"/>
      <c r="AO146" s="514"/>
      <c r="AP146" s="514"/>
      <c r="AQ146" s="514"/>
      <c r="AR146" s="514"/>
      <c r="AS146" s="514"/>
      <c r="AT146" s="514"/>
      <c r="AU146" s="515"/>
      <c r="AV146" s="373">
        <v>42.97</v>
      </c>
      <c r="AW146" s="373">
        <v>42.97</v>
      </c>
      <c r="AX146" s="373">
        <v>42.97</v>
      </c>
      <c r="AY146" s="373">
        <v>44.68</v>
      </c>
      <c r="AZ146" s="373">
        <f>AY146</f>
        <v>44.68</v>
      </c>
      <c r="BA146" s="373">
        <v>46.47</v>
      </c>
      <c r="BB146" s="373">
        <f>AV146*1.18</f>
        <v>50.704599999999999</v>
      </c>
      <c r="BC146" s="373">
        <f t="shared" ref="BC146:BG146" si="107">AW146*1.18</f>
        <v>50.704599999999999</v>
      </c>
      <c r="BD146" s="373">
        <f t="shared" si="107"/>
        <v>50.704599999999999</v>
      </c>
      <c r="BE146" s="373">
        <f t="shared" si="107"/>
        <v>52.7224</v>
      </c>
      <c r="BF146" s="373">
        <f t="shared" si="107"/>
        <v>52.7224</v>
      </c>
      <c r="BG146" s="373">
        <f t="shared" si="107"/>
        <v>54.834599999999995</v>
      </c>
      <c r="BH146" s="373">
        <v>50.7</v>
      </c>
      <c r="BI146" s="398">
        <v>50.7</v>
      </c>
      <c r="BJ146" s="398" t="s">
        <v>146</v>
      </c>
      <c r="BK146" s="398" t="s">
        <v>146</v>
      </c>
      <c r="BL146" s="398" t="s">
        <v>146</v>
      </c>
      <c r="BM146" s="398" t="s">
        <v>146</v>
      </c>
      <c r="BN146" s="377" t="s">
        <v>626</v>
      </c>
      <c r="BO146" s="399"/>
      <c r="BP146" s="400"/>
      <c r="BQ146" s="373">
        <v>4953.76</v>
      </c>
      <c r="BR146" s="373">
        <v>42.97</v>
      </c>
      <c r="BS146" s="373">
        <f>BQ146*1.18</f>
        <v>5845.4368000000004</v>
      </c>
      <c r="BT146" s="373">
        <f>BR146*1.18</f>
        <v>50.704599999999999</v>
      </c>
      <c r="BU146" s="373">
        <v>4400</v>
      </c>
      <c r="BV146" s="373">
        <v>50.7</v>
      </c>
      <c r="BW146" s="382"/>
      <c r="BX146" s="382"/>
      <c r="BY146" s="382"/>
      <c r="BZ146" s="382"/>
      <c r="CA146" s="384">
        <v>6.1499999999999999E-2</v>
      </c>
      <c r="CB146" s="383">
        <v>321.3</v>
      </c>
      <c r="CC146" s="383"/>
      <c r="CD146" s="383"/>
      <c r="CE146" s="377" t="s">
        <v>626</v>
      </c>
      <c r="CF146" s="377"/>
      <c r="CG146" s="373">
        <v>5154.03</v>
      </c>
      <c r="CH146" s="373">
        <v>42.97</v>
      </c>
      <c r="CI146" s="373">
        <f>CG146*1.18</f>
        <v>6081.7553999999991</v>
      </c>
      <c r="CJ146" s="373">
        <f>CH146*1.18</f>
        <v>50.704599999999999</v>
      </c>
      <c r="CK146" s="373">
        <v>4250</v>
      </c>
      <c r="CL146" s="373">
        <v>50.7</v>
      </c>
      <c r="CM146" s="382"/>
      <c r="CN146" s="382"/>
      <c r="CO146" s="382"/>
      <c r="CP146" s="382"/>
      <c r="CQ146" s="384">
        <v>6.1499999999999999E-2</v>
      </c>
      <c r="CR146" s="383">
        <v>312.08</v>
      </c>
      <c r="CS146" s="383"/>
      <c r="CT146" s="383"/>
      <c r="CU146" s="377" t="s">
        <v>626</v>
      </c>
      <c r="CV146" s="376"/>
      <c r="CW146" s="373"/>
      <c r="CX146" s="373"/>
      <c r="CY146" s="373"/>
      <c r="CZ146" s="373"/>
      <c r="DA146" s="373"/>
      <c r="DB146" s="373"/>
      <c r="DC146" s="373"/>
      <c r="DD146" s="373"/>
      <c r="DE146" s="373"/>
      <c r="DF146" s="373"/>
      <c r="DG146" s="373"/>
      <c r="DH146" s="373"/>
      <c r="DI146" s="373"/>
      <c r="DJ146" s="373"/>
      <c r="DK146" s="373"/>
      <c r="DL146" s="373"/>
      <c r="DM146" s="373"/>
      <c r="DN146" s="373"/>
      <c r="DO146" s="373"/>
      <c r="DP146" s="373"/>
      <c r="DQ146" s="373"/>
      <c r="DR146" s="373"/>
      <c r="DS146" s="373"/>
      <c r="DT146" s="373"/>
      <c r="DU146" s="399"/>
      <c r="DV146" s="423"/>
      <c r="DW146" s="400"/>
      <c r="DX146" s="373">
        <v>4953.76</v>
      </c>
      <c r="DY146" s="373">
        <v>42.97</v>
      </c>
      <c r="DZ146" s="373">
        <f>DX146*1.18</f>
        <v>5845.4368000000004</v>
      </c>
      <c r="EA146" s="373">
        <f>DY146*1.18</f>
        <v>50.704599999999999</v>
      </c>
      <c r="EB146" s="373">
        <v>4400</v>
      </c>
      <c r="EC146" s="373">
        <v>50.7</v>
      </c>
      <c r="ED146" s="382"/>
      <c r="EE146" s="382"/>
      <c r="EF146" s="382"/>
      <c r="EG146" s="382"/>
      <c r="EH146" s="384">
        <v>7.22E-2</v>
      </c>
      <c r="EI146" s="383">
        <v>368.38</v>
      </c>
      <c r="EJ146" s="383"/>
      <c r="EK146" s="383"/>
      <c r="EL146" s="377" t="s">
        <v>710</v>
      </c>
      <c r="EM146" s="376"/>
      <c r="EN146" s="373">
        <v>5154.03</v>
      </c>
      <c r="EO146" s="373">
        <v>42.97</v>
      </c>
      <c r="EP146" s="373">
        <f>EN146*1.18</f>
        <v>6081.7553999999991</v>
      </c>
      <c r="EQ146" s="373">
        <f>EO146*1.18</f>
        <v>50.704599999999999</v>
      </c>
      <c r="ER146" s="373">
        <v>4250</v>
      </c>
      <c r="ES146" s="373">
        <v>50.7</v>
      </c>
      <c r="ET146" s="382"/>
      <c r="EU146" s="382"/>
      <c r="EV146" s="382"/>
      <c r="EW146" s="382"/>
      <c r="EX146" s="384">
        <v>7.22E-2</v>
      </c>
      <c r="EY146" s="383">
        <v>357.55</v>
      </c>
      <c r="EZ146" s="383"/>
      <c r="FA146" s="383"/>
      <c r="FB146" s="289" t="s">
        <v>710</v>
      </c>
      <c r="FC146" s="403"/>
      <c r="FD146" s="404"/>
      <c r="FE146" s="404"/>
      <c r="FF146" s="404"/>
      <c r="FG146" s="404"/>
      <c r="FH146" s="404"/>
      <c r="FI146" s="404"/>
      <c r="FJ146" s="404"/>
      <c r="FK146" s="404"/>
      <c r="FL146" s="404"/>
      <c r="FM146" s="404"/>
      <c r="FN146" s="404"/>
      <c r="FO146" s="404"/>
      <c r="FP146" s="404"/>
      <c r="FQ146" s="404"/>
      <c r="FR146" s="404"/>
      <c r="FS146" s="404"/>
      <c r="FT146" s="404"/>
      <c r="FU146" s="404"/>
      <c r="FV146" s="404"/>
      <c r="FW146" s="404"/>
      <c r="FX146" s="404"/>
      <c r="FY146" s="404"/>
      <c r="FZ146" s="404"/>
      <c r="GA146" s="404"/>
      <c r="GB146" s="404"/>
      <c r="GC146" s="404"/>
      <c r="GD146" s="404"/>
      <c r="GE146" s="404"/>
      <c r="GF146" s="404"/>
      <c r="GG146" s="404"/>
      <c r="GH146" s="404"/>
      <c r="GI146" s="404"/>
      <c r="GJ146" s="404"/>
      <c r="GK146" s="404"/>
      <c r="GL146" s="404"/>
      <c r="GM146" s="404"/>
      <c r="GN146" s="404"/>
      <c r="GO146" s="404"/>
      <c r="GP146" s="404"/>
      <c r="GQ146" s="404"/>
      <c r="GR146" s="404"/>
      <c r="GS146" s="404"/>
      <c r="GT146" s="404"/>
      <c r="GU146" s="404"/>
      <c r="GV146" s="404"/>
      <c r="GW146" s="404"/>
      <c r="GX146" s="404"/>
      <c r="GY146" s="404"/>
      <c r="GZ146" s="404"/>
      <c r="HA146" s="404"/>
      <c r="HB146" s="404"/>
      <c r="HC146" s="404"/>
      <c r="HD146" s="404"/>
      <c r="HE146" s="404"/>
      <c r="HF146" s="404"/>
      <c r="HG146" s="404"/>
      <c r="HH146" s="404"/>
      <c r="HI146" s="404"/>
      <c r="HJ146" s="404"/>
      <c r="HK146" s="404"/>
      <c r="HL146" s="404"/>
      <c r="HM146" s="404"/>
      <c r="HN146" s="404"/>
      <c r="HO146" s="404"/>
      <c r="HP146" s="404"/>
      <c r="HQ146" s="404"/>
      <c r="HR146" s="404"/>
      <c r="HS146" s="404"/>
      <c r="HT146" s="404"/>
      <c r="HU146" s="404"/>
      <c r="HV146" s="404"/>
      <c r="HW146" s="404"/>
      <c r="HX146" s="404"/>
      <c r="HY146" s="404"/>
      <c r="HZ146" s="404"/>
      <c r="IA146" s="404"/>
      <c r="IB146" s="404"/>
      <c r="IC146" s="404"/>
      <c r="ID146" s="404"/>
      <c r="IE146" s="404"/>
      <c r="IF146" s="404"/>
      <c r="IG146" s="404"/>
      <c r="IH146" s="404"/>
      <c r="II146" s="404"/>
      <c r="IJ146" s="404"/>
      <c r="IK146" s="404"/>
      <c r="IL146" s="404"/>
      <c r="IM146" s="404"/>
      <c r="IN146" s="404"/>
      <c r="IO146" s="404"/>
      <c r="IP146" s="404"/>
      <c r="IQ146" s="404"/>
      <c r="IR146" s="404"/>
      <c r="IS146" s="404"/>
      <c r="IT146" s="404"/>
      <c r="IU146" s="404"/>
      <c r="IV146" s="404"/>
      <c r="IW146" s="404"/>
      <c r="IX146" s="404"/>
      <c r="IY146" s="404"/>
      <c r="IZ146" s="404"/>
      <c r="JA146" s="404"/>
      <c r="JB146" s="404"/>
      <c r="JC146" s="404"/>
      <c r="JD146" s="404"/>
      <c r="JE146" s="404"/>
      <c r="JF146" s="404"/>
      <c r="JG146" s="404"/>
      <c r="JH146" s="404"/>
      <c r="JI146" s="404"/>
      <c r="JJ146" s="404"/>
      <c r="JK146" s="404"/>
      <c r="JL146" s="404"/>
      <c r="JM146" s="404"/>
      <c r="JN146" s="404"/>
      <c r="JO146" s="404"/>
      <c r="JP146" s="404"/>
      <c r="JQ146" s="404"/>
      <c r="JR146" s="404"/>
      <c r="JS146" s="404"/>
      <c r="JT146" s="404"/>
      <c r="JU146" s="404"/>
      <c r="JV146" s="404"/>
      <c r="JW146" s="404"/>
      <c r="JX146" s="404"/>
      <c r="JY146" s="404"/>
      <c r="JZ146" s="404"/>
      <c r="KA146" s="404"/>
      <c r="KB146" s="404"/>
      <c r="KC146" s="404"/>
      <c r="KD146" s="404"/>
      <c r="KE146" s="404"/>
      <c r="KF146" s="404"/>
      <c r="KG146" s="404"/>
      <c r="KH146" s="404"/>
      <c r="KI146" s="404"/>
      <c r="KJ146" s="404"/>
      <c r="KK146" s="404"/>
      <c r="KL146" s="404"/>
      <c r="KM146" s="404"/>
      <c r="KN146" s="404"/>
      <c r="KO146" s="404"/>
      <c r="KP146" s="404"/>
      <c r="KQ146" s="404"/>
      <c r="KR146" s="404"/>
      <c r="KS146" s="404"/>
      <c r="KT146" s="404"/>
      <c r="KU146" s="404"/>
      <c r="KV146" s="404"/>
      <c r="KW146" s="404"/>
      <c r="KX146" s="404"/>
      <c r="KY146" s="404"/>
      <c r="KZ146" s="404"/>
      <c r="LA146" s="404"/>
      <c r="LB146" s="404"/>
      <c r="LC146" s="404"/>
      <c r="LD146" s="404"/>
      <c r="LE146" s="404"/>
      <c r="LF146" s="404"/>
      <c r="LG146" s="404"/>
      <c r="LH146" s="404"/>
      <c r="LI146" s="404"/>
      <c r="LJ146" s="404"/>
      <c r="LK146" s="404"/>
      <c r="LL146" s="404"/>
      <c r="LM146" s="404"/>
      <c r="LN146" s="404"/>
      <c r="LO146" s="404"/>
      <c r="LP146" s="404"/>
      <c r="LQ146" s="404"/>
      <c r="LR146" s="404"/>
      <c r="LS146" s="404"/>
      <c r="LT146" s="404"/>
      <c r="LU146" s="404"/>
      <c r="LV146" s="404"/>
      <c r="LW146" s="404"/>
      <c r="LX146" s="404"/>
      <c r="LY146" s="404"/>
      <c r="LZ146" s="404"/>
      <c r="MA146" s="404"/>
      <c r="MB146" s="404"/>
      <c r="MC146" s="404"/>
      <c r="MD146" s="404"/>
      <c r="ME146" s="404"/>
      <c r="MF146" s="404"/>
      <c r="MG146" s="404"/>
      <c r="MH146" s="404"/>
      <c r="MI146" s="404"/>
      <c r="MJ146" s="404"/>
      <c r="MK146" s="404"/>
      <c r="ML146" s="404"/>
      <c r="MM146" s="404"/>
      <c r="MN146" s="404"/>
      <c r="MO146" s="404"/>
      <c r="MP146" s="404"/>
      <c r="MQ146" s="404"/>
      <c r="MR146" s="404"/>
      <c r="MS146" s="404"/>
      <c r="MT146" s="404"/>
      <c r="MU146" s="404"/>
      <c r="MV146" s="404"/>
      <c r="MW146" s="404"/>
      <c r="MX146" s="404"/>
      <c r="MY146" s="404"/>
      <c r="MZ146" s="404"/>
      <c r="NA146" s="404"/>
      <c r="NB146" s="404"/>
      <c r="NC146" s="404"/>
      <c r="ND146" s="404"/>
      <c r="NE146" s="404"/>
      <c r="NF146" s="404"/>
      <c r="NG146" s="404"/>
      <c r="NH146" s="404"/>
      <c r="NI146" s="404"/>
      <c r="NJ146" s="404"/>
      <c r="NK146" s="404"/>
      <c r="NL146" s="404"/>
      <c r="NM146" s="404"/>
      <c r="NN146" s="404"/>
      <c r="NO146" s="404"/>
      <c r="NP146" s="404"/>
      <c r="NQ146" s="404"/>
      <c r="NR146" s="404"/>
      <c r="NS146" s="404"/>
      <c r="NT146" s="404"/>
      <c r="NU146" s="404"/>
      <c r="NV146" s="404"/>
    </row>
    <row r="147" spans="1:386" s="581" customFormat="1">
      <c r="A147" s="566"/>
      <c r="B147" s="543"/>
      <c r="C147" s="566"/>
      <c r="D147" s="567"/>
      <c r="E147" s="567"/>
      <c r="F147" s="567"/>
      <c r="G147" s="567"/>
      <c r="H147" s="567"/>
      <c r="I147" s="567"/>
      <c r="J147" s="567"/>
      <c r="K147" s="567"/>
      <c r="L147" s="567"/>
      <c r="M147" s="567"/>
      <c r="N147" s="567"/>
      <c r="O147" s="567"/>
      <c r="P147" s="567"/>
      <c r="Q147" s="567"/>
      <c r="R147" s="567"/>
      <c r="S147" s="567"/>
      <c r="T147" s="567"/>
      <c r="U147" s="567"/>
      <c r="V147" s="567"/>
      <c r="W147" s="567"/>
      <c r="X147" s="567"/>
      <c r="Y147" s="567"/>
      <c r="Z147" s="567"/>
      <c r="AA147" s="250"/>
      <c r="AB147" s="568"/>
      <c r="AC147" s="569"/>
      <c r="AD147" s="569"/>
      <c r="AE147" s="569"/>
      <c r="AF147" s="569"/>
      <c r="AG147" s="218"/>
      <c r="AH147" s="570"/>
      <c r="AI147" s="569"/>
      <c r="AJ147" s="569"/>
      <c r="AK147" s="569"/>
      <c r="AL147" s="569"/>
      <c r="AM147" s="569"/>
      <c r="AN147" s="569"/>
      <c r="AO147" s="569"/>
      <c r="AP147" s="569"/>
      <c r="AQ147" s="569"/>
      <c r="AR147" s="569"/>
      <c r="AS147" s="569"/>
      <c r="AT147" s="569"/>
      <c r="AU147" s="571"/>
      <c r="AV147" s="206">
        <v>42.97</v>
      </c>
      <c r="AW147" s="206">
        <v>42.97</v>
      </c>
      <c r="AX147" s="206">
        <v>43.09</v>
      </c>
      <c r="AY147" s="206">
        <v>44.68</v>
      </c>
      <c r="AZ147" s="206">
        <v>44.68</v>
      </c>
      <c r="BA147" s="206">
        <v>46.47</v>
      </c>
      <c r="BB147" s="206">
        <v>50.704599999999999</v>
      </c>
      <c r="BC147" s="206">
        <v>50.704599999999999</v>
      </c>
      <c r="BD147" s="206">
        <v>50.85</v>
      </c>
      <c r="BE147" s="206">
        <v>52.73</v>
      </c>
      <c r="BF147" s="206">
        <v>52.73</v>
      </c>
      <c r="BG147" s="206">
        <v>54.84</v>
      </c>
      <c r="BH147" s="206">
        <v>50.7</v>
      </c>
      <c r="BI147" s="572">
        <v>50.7</v>
      </c>
      <c r="BJ147" s="572"/>
      <c r="BK147" s="572"/>
      <c r="BL147" s="572"/>
      <c r="BM147" s="572"/>
      <c r="BN147" s="218"/>
      <c r="BO147" s="573" t="s">
        <v>766</v>
      </c>
      <c r="BP147" s="574"/>
      <c r="BQ147" s="206">
        <v>4953.76</v>
      </c>
      <c r="BR147" s="206">
        <v>42.97</v>
      </c>
      <c r="BS147" s="206">
        <v>5845.4368000000004</v>
      </c>
      <c r="BT147" s="206">
        <v>50.704599999999999</v>
      </c>
      <c r="BU147" s="206">
        <v>4400</v>
      </c>
      <c r="BV147" s="206">
        <v>50.7</v>
      </c>
      <c r="BW147" s="575"/>
      <c r="BX147" s="575"/>
      <c r="BY147" s="575"/>
      <c r="BZ147" s="575"/>
      <c r="CA147" s="576">
        <v>6.1499999999999999E-2</v>
      </c>
      <c r="CB147" s="577">
        <v>321.3</v>
      </c>
      <c r="CC147" s="577"/>
      <c r="CD147" s="577"/>
      <c r="CE147" s="218"/>
      <c r="CF147" s="218" t="s">
        <v>767</v>
      </c>
      <c r="CG147" s="206">
        <v>5154.03</v>
      </c>
      <c r="CH147" s="206">
        <v>42.97</v>
      </c>
      <c r="CI147" s="206">
        <v>6081.7553999999991</v>
      </c>
      <c r="CJ147" s="206">
        <v>50.704599999999999</v>
      </c>
      <c r="CK147" s="206">
        <v>4250</v>
      </c>
      <c r="CL147" s="206">
        <v>50.7</v>
      </c>
      <c r="CM147" s="575"/>
      <c r="CN147" s="575"/>
      <c r="CO147" s="575"/>
      <c r="CP147" s="575"/>
      <c r="CQ147" s="576">
        <v>6.1499999999999999E-2</v>
      </c>
      <c r="CR147" s="577">
        <v>312.08</v>
      </c>
      <c r="CS147" s="577"/>
      <c r="CT147" s="577"/>
      <c r="CU147" s="218"/>
      <c r="CV147" s="568" t="s">
        <v>767</v>
      </c>
      <c r="CW147" s="206"/>
      <c r="CX147" s="206"/>
      <c r="CY147" s="206"/>
      <c r="CZ147" s="206"/>
      <c r="DA147" s="206"/>
      <c r="DB147" s="206"/>
      <c r="DC147" s="206"/>
      <c r="DD147" s="206"/>
      <c r="DE147" s="206"/>
      <c r="DF147" s="206"/>
      <c r="DG147" s="206"/>
      <c r="DH147" s="206"/>
      <c r="DI147" s="206"/>
      <c r="DJ147" s="206"/>
      <c r="DK147" s="206"/>
      <c r="DL147" s="206"/>
      <c r="DM147" s="206"/>
      <c r="DN147" s="206"/>
      <c r="DO147" s="206"/>
      <c r="DP147" s="206"/>
      <c r="DQ147" s="206"/>
      <c r="DR147" s="206"/>
      <c r="DS147" s="206"/>
      <c r="DT147" s="206"/>
      <c r="DU147" s="573"/>
      <c r="DV147" s="578"/>
      <c r="DW147" s="574"/>
      <c r="DX147" s="206">
        <v>4953.76</v>
      </c>
      <c r="DY147" s="206">
        <v>42.97</v>
      </c>
      <c r="DZ147" s="206">
        <v>5845.4368000000004</v>
      </c>
      <c r="EA147" s="206">
        <v>50.704599999999999</v>
      </c>
      <c r="EB147" s="206">
        <v>4400</v>
      </c>
      <c r="EC147" s="206">
        <v>50.7</v>
      </c>
      <c r="ED147" s="575"/>
      <c r="EE147" s="575"/>
      <c r="EF147" s="575"/>
      <c r="EG147" s="575"/>
      <c r="EH147" s="576">
        <v>7.22E-2</v>
      </c>
      <c r="EI147" s="577">
        <v>368.38</v>
      </c>
      <c r="EJ147" s="577"/>
      <c r="EK147" s="577"/>
      <c r="EL147" s="218"/>
      <c r="EM147" s="568" t="s">
        <v>768</v>
      </c>
      <c r="EN147" s="206">
        <v>5154.03</v>
      </c>
      <c r="EO147" s="206">
        <v>42.97</v>
      </c>
      <c r="EP147" s="206">
        <v>6081.7553999999991</v>
      </c>
      <c r="EQ147" s="206">
        <v>50.704599999999999</v>
      </c>
      <c r="ER147" s="206">
        <v>4250</v>
      </c>
      <c r="ES147" s="206">
        <v>50.7</v>
      </c>
      <c r="ET147" s="575"/>
      <c r="EU147" s="575"/>
      <c r="EV147" s="575"/>
      <c r="EW147" s="575"/>
      <c r="EX147" s="576">
        <v>7.22E-2</v>
      </c>
      <c r="EY147" s="577">
        <v>357.55</v>
      </c>
      <c r="EZ147" s="577"/>
      <c r="FA147" s="577"/>
      <c r="FB147" s="168"/>
      <c r="FC147" s="579" t="s">
        <v>768</v>
      </c>
      <c r="FD147" s="580"/>
      <c r="FE147" s="580"/>
      <c r="FF147" s="580"/>
      <c r="FG147" s="580"/>
      <c r="FH147" s="580"/>
      <c r="FI147" s="580"/>
      <c r="FJ147" s="580"/>
      <c r="FK147" s="580"/>
      <c r="FL147" s="580"/>
      <c r="FM147" s="580"/>
      <c r="FN147" s="580"/>
      <c r="FO147" s="580"/>
      <c r="FP147" s="580"/>
      <c r="FQ147" s="580"/>
      <c r="FR147" s="580"/>
      <c r="FS147" s="580"/>
      <c r="FT147" s="580"/>
      <c r="FU147" s="580"/>
      <c r="FV147" s="580"/>
      <c r="FW147" s="580"/>
      <c r="FX147" s="580"/>
      <c r="FY147" s="580"/>
      <c r="FZ147" s="580"/>
      <c r="GA147" s="580"/>
      <c r="GB147" s="580"/>
      <c r="GC147" s="580"/>
      <c r="GD147" s="580"/>
      <c r="GE147" s="580"/>
      <c r="GF147" s="580"/>
      <c r="GG147" s="580"/>
      <c r="GH147" s="580"/>
      <c r="GI147" s="580"/>
      <c r="GJ147" s="580"/>
      <c r="GK147" s="580"/>
      <c r="GL147" s="580"/>
      <c r="GM147" s="580"/>
      <c r="GN147" s="580"/>
      <c r="GO147" s="580"/>
      <c r="GP147" s="580"/>
      <c r="GQ147" s="580"/>
      <c r="GR147" s="580"/>
      <c r="GS147" s="580"/>
      <c r="GT147" s="580"/>
      <c r="GU147" s="580"/>
      <c r="GV147" s="580"/>
      <c r="GW147" s="580"/>
      <c r="GX147" s="580"/>
      <c r="GY147" s="580"/>
      <c r="GZ147" s="580"/>
      <c r="HA147" s="580"/>
      <c r="HB147" s="580"/>
      <c r="HC147" s="580"/>
      <c r="HD147" s="580"/>
      <c r="HE147" s="580"/>
      <c r="HF147" s="580"/>
      <c r="HG147" s="580"/>
      <c r="HH147" s="580"/>
      <c r="HI147" s="580"/>
      <c r="HJ147" s="580"/>
      <c r="HK147" s="580"/>
      <c r="HL147" s="580"/>
      <c r="HM147" s="580"/>
      <c r="HN147" s="580"/>
      <c r="HO147" s="580"/>
      <c r="HP147" s="580"/>
      <c r="HQ147" s="580"/>
      <c r="HR147" s="580"/>
      <c r="HS147" s="580"/>
      <c r="HT147" s="580"/>
      <c r="HU147" s="580"/>
      <c r="HV147" s="580"/>
      <c r="HW147" s="580"/>
      <c r="HX147" s="580"/>
      <c r="HY147" s="580"/>
      <c r="HZ147" s="580"/>
      <c r="IA147" s="580"/>
      <c r="IB147" s="580"/>
      <c r="IC147" s="580"/>
      <c r="ID147" s="580"/>
      <c r="IE147" s="580"/>
      <c r="IF147" s="580"/>
      <c r="IG147" s="580"/>
      <c r="IH147" s="580"/>
      <c r="II147" s="580"/>
      <c r="IJ147" s="580"/>
      <c r="IK147" s="580"/>
      <c r="IL147" s="580"/>
      <c r="IM147" s="580"/>
      <c r="IN147" s="580"/>
      <c r="IO147" s="580"/>
      <c r="IP147" s="580"/>
      <c r="IQ147" s="580"/>
      <c r="IR147" s="580"/>
      <c r="IS147" s="580"/>
      <c r="IT147" s="580"/>
      <c r="IU147" s="580"/>
      <c r="IV147" s="580"/>
      <c r="IW147" s="580"/>
      <c r="IX147" s="580"/>
      <c r="IY147" s="580"/>
      <c r="IZ147" s="580"/>
      <c r="JA147" s="580"/>
      <c r="JB147" s="580"/>
      <c r="JC147" s="580"/>
      <c r="JD147" s="580"/>
      <c r="JE147" s="580"/>
      <c r="JF147" s="580"/>
      <c r="JG147" s="580"/>
      <c r="JH147" s="580"/>
      <c r="JI147" s="580"/>
      <c r="JJ147" s="580"/>
      <c r="JK147" s="580"/>
      <c r="JL147" s="580"/>
      <c r="JM147" s="580"/>
      <c r="JN147" s="580"/>
      <c r="JO147" s="580"/>
      <c r="JP147" s="580"/>
      <c r="JQ147" s="580"/>
      <c r="JR147" s="580"/>
      <c r="JS147" s="580"/>
      <c r="JT147" s="580"/>
      <c r="JU147" s="580"/>
      <c r="JV147" s="580"/>
      <c r="JW147" s="580"/>
      <c r="JX147" s="580"/>
      <c r="JY147" s="580"/>
      <c r="JZ147" s="580"/>
      <c r="KA147" s="580"/>
      <c r="KB147" s="580"/>
      <c r="KC147" s="580"/>
      <c r="KD147" s="580"/>
      <c r="KE147" s="580"/>
      <c r="KF147" s="580"/>
      <c r="KG147" s="580"/>
      <c r="KH147" s="580"/>
      <c r="KI147" s="580"/>
      <c r="KJ147" s="580"/>
      <c r="KK147" s="580"/>
      <c r="KL147" s="580"/>
      <c r="KM147" s="580"/>
      <c r="KN147" s="580"/>
      <c r="KO147" s="580"/>
      <c r="KP147" s="580"/>
      <c r="KQ147" s="580"/>
      <c r="KR147" s="580"/>
      <c r="KS147" s="580"/>
      <c r="KT147" s="580"/>
      <c r="KU147" s="580"/>
      <c r="KV147" s="580"/>
      <c r="KW147" s="580"/>
      <c r="KX147" s="580"/>
      <c r="KY147" s="580"/>
      <c r="KZ147" s="580"/>
      <c r="LA147" s="580"/>
      <c r="LB147" s="580"/>
      <c r="LC147" s="580"/>
      <c r="LD147" s="580"/>
      <c r="LE147" s="580"/>
      <c r="LF147" s="580"/>
      <c r="LG147" s="580"/>
      <c r="LH147" s="580"/>
      <c r="LI147" s="580"/>
      <c r="LJ147" s="580"/>
      <c r="LK147" s="580"/>
      <c r="LL147" s="580"/>
      <c r="LM147" s="580"/>
      <c r="LN147" s="580"/>
      <c r="LO147" s="580"/>
      <c r="LP147" s="580"/>
      <c r="LQ147" s="580"/>
      <c r="LR147" s="580"/>
      <c r="LS147" s="580"/>
      <c r="LT147" s="580"/>
      <c r="LU147" s="580"/>
      <c r="LV147" s="580"/>
      <c r="LW147" s="580"/>
      <c r="LX147" s="580"/>
      <c r="LY147" s="580"/>
      <c r="LZ147" s="580"/>
      <c r="MA147" s="580"/>
      <c r="MB147" s="580"/>
      <c r="MC147" s="580"/>
      <c r="MD147" s="580"/>
      <c r="ME147" s="580"/>
      <c r="MF147" s="580"/>
      <c r="MG147" s="580"/>
      <c r="MH147" s="580"/>
      <c r="MI147" s="580"/>
      <c r="MJ147" s="580"/>
      <c r="MK147" s="580"/>
      <c r="ML147" s="580"/>
      <c r="MM147" s="580"/>
      <c r="MN147" s="580"/>
      <c r="MO147" s="580"/>
      <c r="MP147" s="580"/>
      <c r="MQ147" s="580"/>
      <c r="MR147" s="580"/>
      <c r="MS147" s="580"/>
      <c r="MT147" s="580"/>
      <c r="MU147" s="580"/>
      <c r="MV147" s="580"/>
      <c r="MW147" s="580"/>
      <c r="MX147" s="580"/>
      <c r="MY147" s="580"/>
      <c r="MZ147" s="580"/>
      <c r="NA147" s="580"/>
      <c r="NB147" s="580"/>
      <c r="NC147" s="580"/>
      <c r="ND147" s="580"/>
      <c r="NE147" s="580"/>
      <c r="NF147" s="580"/>
      <c r="NG147" s="580"/>
      <c r="NH147" s="580"/>
      <c r="NI147" s="580"/>
      <c r="NJ147" s="580"/>
      <c r="NK147" s="580"/>
      <c r="NL147" s="580"/>
      <c r="NM147" s="580"/>
      <c r="NN147" s="580"/>
      <c r="NO147" s="580"/>
      <c r="NP147" s="580"/>
      <c r="NQ147" s="580"/>
      <c r="NR147" s="580"/>
      <c r="NS147" s="580"/>
      <c r="NT147" s="580"/>
      <c r="NU147" s="580"/>
      <c r="NV147" s="580"/>
    </row>
    <row r="148" spans="1:386" s="405" customFormat="1">
      <c r="A148" s="397" t="s">
        <v>769</v>
      </c>
      <c r="B148" s="374" t="s">
        <v>770</v>
      </c>
      <c r="C148" s="397">
        <v>6452.47</v>
      </c>
      <c r="D148" s="513">
        <v>6655.05</v>
      </c>
      <c r="E148" s="513"/>
      <c r="F148" s="513"/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  <c r="Q148" s="513"/>
      <c r="R148" s="513"/>
      <c r="S148" s="513"/>
      <c r="T148" s="513"/>
      <c r="U148" s="513"/>
      <c r="V148" s="513"/>
      <c r="W148" s="513"/>
      <c r="X148" s="513"/>
      <c r="Y148" s="513"/>
      <c r="Z148" s="513"/>
      <c r="AA148" s="489" t="s">
        <v>771</v>
      </c>
      <c r="AB148" s="376"/>
      <c r="AC148" s="514"/>
      <c r="AD148" s="514"/>
      <c r="AE148" s="514"/>
      <c r="AF148" s="514"/>
      <c r="AG148" s="377"/>
      <c r="AH148" s="380"/>
      <c r="AI148" s="514"/>
      <c r="AJ148" s="514"/>
      <c r="AK148" s="514"/>
      <c r="AL148" s="514"/>
      <c r="AM148" s="514"/>
      <c r="AN148" s="514"/>
      <c r="AO148" s="514"/>
      <c r="AP148" s="514"/>
      <c r="AQ148" s="514"/>
      <c r="AR148" s="514"/>
      <c r="AS148" s="514"/>
      <c r="AT148" s="514"/>
      <c r="AU148" s="515"/>
      <c r="AV148" s="373">
        <v>42.97</v>
      </c>
      <c r="AW148" s="373">
        <v>42.97</v>
      </c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98"/>
      <c r="BJ148" s="398"/>
      <c r="BK148" s="398"/>
      <c r="BL148" s="398"/>
      <c r="BM148" s="398"/>
      <c r="BN148" s="377"/>
      <c r="BO148" s="399"/>
      <c r="BP148" s="400"/>
      <c r="BQ148" s="373">
        <v>6452.47</v>
      </c>
      <c r="BR148" s="373">
        <v>42.97</v>
      </c>
      <c r="BS148" s="373" t="s">
        <v>146</v>
      </c>
      <c r="BT148" s="373" t="s">
        <v>146</v>
      </c>
      <c r="BU148" s="373" t="s">
        <v>146</v>
      </c>
      <c r="BV148" s="373" t="s">
        <v>146</v>
      </c>
      <c r="BW148" s="382"/>
      <c r="BX148" s="382"/>
      <c r="BY148" s="382"/>
      <c r="BZ148" s="382"/>
      <c r="CA148" s="383"/>
      <c r="CB148" s="383"/>
      <c r="CC148" s="383"/>
      <c r="CD148" s="383"/>
      <c r="CE148" s="377" t="s">
        <v>771</v>
      </c>
      <c r="CF148" s="377"/>
      <c r="CG148" s="373"/>
      <c r="CH148" s="373"/>
      <c r="CI148" s="373"/>
      <c r="CJ148" s="373"/>
      <c r="CK148" s="373"/>
      <c r="CL148" s="373"/>
      <c r="CM148" s="382"/>
      <c r="CN148" s="382"/>
      <c r="CO148" s="382"/>
      <c r="CP148" s="382"/>
      <c r="CQ148" s="384"/>
      <c r="CR148" s="383"/>
      <c r="CS148" s="383"/>
      <c r="CT148" s="383"/>
      <c r="CU148" s="377"/>
      <c r="CV148" s="376"/>
      <c r="CW148" s="373"/>
      <c r="CX148" s="373"/>
      <c r="CY148" s="373"/>
      <c r="CZ148" s="373"/>
      <c r="DA148" s="373"/>
      <c r="DB148" s="373"/>
      <c r="DC148" s="373"/>
      <c r="DD148" s="373"/>
      <c r="DE148" s="373"/>
      <c r="DF148" s="373"/>
      <c r="DG148" s="373"/>
      <c r="DH148" s="373"/>
      <c r="DI148" s="373"/>
      <c r="DJ148" s="373"/>
      <c r="DK148" s="373"/>
      <c r="DL148" s="373"/>
      <c r="DM148" s="373"/>
      <c r="DN148" s="373"/>
      <c r="DO148" s="373"/>
      <c r="DP148" s="373"/>
      <c r="DQ148" s="373"/>
      <c r="DR148" s="373"/>
      <c r="DS148" s="373"/>
      <c r="DT148" s="373"/>
      <c r="DU148" s="399"/>
      <c r="DV148" s="423"/>
      <c r="DW148" s="400"/>
      <c r="DX148" s="373">
        <v>6452.47</v>
      </c>
      <c r="DY148" s="373">
        <v>42.97</v>
      </c>
      <c r="DZ148" s="373"/>
      <c r="EA148" s="373"/>
      <c r="EB148" s="373"/>
      <c r="EC148" s="373"/>
      <c r="ED148" s="382"/>
      <c r="EE148" s="382"/>
      <c r="EF148" s="382"/>
      <c r="EG148" s="382"/>
      <c r="EH148" s="384"/>
      <c r="EI148" s="383"/>
      <c r="EJ148" s="383"/>
      <c r="EK148" s="383"/>
      <c r="EL148" s="377" t="s">
        <v>771</v>
      </c>
      <c r="EM148" s="376"/>
      <c r="EN148" s="373">
        <v>6655.05</v>
      </c>
      <c r="EO148" s="373">
        <v>42.97</v>
      </c>
      <c r="EP148" s="373"/>
      <c r="EQ148" s="373"/>
      <c r="ER148" s="373"/>
      <c r="ES148" s="373"/>
      <c r="ET148" s="382"/>
      <c r="EU148" s="382"/>
      <c r="EV148" s="382"/>
      <c r="EW148" s="382"/>
      <c r="EX148" s="384"/>
      <c r="EY148" s="383"/>
      <c r="EZ148" s="383"/>
      <c r="FA148" s="383"/>
      <c r="FB148" s="377" t="s">
        <v>771</v>
      </c>
      <c r="FC148" s="403"/>
      <c r="FD148" s="404"/>
      <c r="FE148" s="404"/>
      <c r="FF148" s="404"/>
      <c r="FG148" s="404"/>
      <c r="FH148" s="404"/>
      <c r="FI148" s="404"/>
      <c r="FJ148" s="404"/>
      <c r="FK148" s="404"/>
      <c r="FL148" s="404"/>
      <c r="FM148" s="404"/>
      <c r="FN148" s="404"/>
      <c r="FO148" s="404"/>
      <c r="FP148" s="404"/>
      <c r="FQ148" s="404"/>
      <c r="FR148" s="404"/>
      <c r="FS148" s="404"/>
      <c r="FT148" s="404"/>
      <c r="FU148" s="404"/>
      <c r="FV148" s="404"/>
      <c r="FW148" s="404"/>
      <c r="FX148" s="404"/>
      <c r="FY148" s="404"/>
      <c r="FZ148" s="404"/>
      <c r="GA148" s="404"/>
      <c r="GB148" s="404"/>
      <c r="GC148" s="404"/>
      <c r="GD148" s="404"/>
      <c r="GE148" s="404"/>
      <c r="GF148" s="404"/>
      <c r="GG148" s="404"/>
      <c r="GH148" s="404"/>
      <c r="GI148" s="404"/>
      <c r="GJ148" s="404"/>
      <c r="GK148" s="404"/>
      <c r="GL148" s="404"/>
      <c r="GM148" s="404"/>
      <c r="GN148" s="404"/>
      <c r="GO148" s="404"/>
      <c r="GP148" s="404"/>
      <c r="GQ148" s="404"/>
      <c r="GR148" s="404"/>
      <c r="GS148" s="404"/>
      <c r="GT148" s="404"/>
      <c r="GU148" s="404"/>
      <c r="GV148" s="404"/>
      <c r="GW148" s="404"/>
      <c r="GX148" s="404"/>
      <c r="GY148" s="404"/>
      <c r="GZ148" s="404"/>
      <c r="HA148" s="404"/>
      <c r="HB148" s="404"/>
      <c r="HC148" s="404"/>
      <c r="HD148" s="404"/>
      <c r="HE148" s="404"/>
      <c r="HF148" s="404"/>
      <c r="HG148" s="404"/>
      <c r="HH148" s="404"/>
      <c r="HI148" s="404"/>
      <c r="HJ148" s="404"/>
      <c r="HK148" s="404"/>
      <c r="HL148" s="404"/>
      <c r="HM148" s="404"/>
      <c r="HN148" s="404"/>
      <c r="HO148" s="404"/>
      <c r="HP148" s="404"/>
      <c r="HQ148" s="404"/>
      <c r="HR148" s="404"/>
      <c r="HS148" s="404"/>
      <c r="HT148" s="404"/>
      <c r="HU148" s="404"/>
      <c r="HV148" s="404"/>
      <c r="HW148" s="404"/>
      <c r="HX148" s="404"/>
      <c r="HY148" s="404"/>
      <c r="HZ148" s="404"/>
      <c r="IA148" s="404"/>
      <c r="IB148" s="404"/>
      <c r="IC148" s="404"/>
      <c r="ID148" s="404"/>
      <c r="IE148" s="404"/>
      <c r="IF148" s="404"/>
      <c r="IG148" s="404"/>
      <c r="IH148" s="404"/>
      <c r="II148" s="404"/>
      <c r="IJ148" s="404"/>
      <c r="IK148" s="404"/>
      <c r="IL148" s="404"/>
      <c r="IM148" s="404"/>
      <c r="IN148" s="404"/>
      <c r="IO148" s="404"/>
      <c r="IP148" s="404"/>
      <c r="IQ148" s="404"/>
      <c r="IR148" s="404"/>
      <c r="IS148" s="404"/>
      <c r="IT148" s="404"/>
      <c r="IU148" s="404"/>
      <c r="IV148" s="404"/>
      <c r="IW148" s="404"/>
      <c r="IX148" s="404"/>
      <c r="IY148" s="404"/>
      <c r="IZ148" s="404"/>
      <c r="JA148" s="404"/>
      <c r="JB148" s="404"/>
      <c r="JC148" s="404"/>
      <c r="JD148" s="404"/>
      <c r="JE148" s="404"/>
      <c r="JF148" s="404"/>
      <c r="JG148" s="404"/>
      <c r="JH148" s="404"/>
      <c r="JI148" s="404"/>
      <c r="JJ148" s="404"/>
      <c r="JK148" s="404"/>
      <c r="JL148" s="404"/>
      <c r="JM148" s="404"/>
      <c r="JN148" s="404"/>
      <c r="JO148" s="404"/>
      <c r="JP148" s="404"/>
      <c r="JQ148" s="404"/>
      <c r="JR148" s="404"/>
      <c r="JS148" s="404"/>
      <c r="JT148" s="404"/>
      <c r="JU148" s="404"/>
      <c r="JV148" s="404"/>
      <c r="JW148" s="404"/>
      <c r="JX148" s="404"/>
      <c r="JY148" s="404"/>
      <c r="JZ148" s="404"/>
      <c r="KA148" s="404"/>
      <c r="KB148" s="404"/>
      <c r="KC148" s="404"/>
      <c r="KD148" s="404"/>
      <c r="KE148" s="404"/>
      <c r="KF148" s="404"/>
      <c r="KG148" s="404"/>
      <c r="KH148" s="404"/>
      <c r="KI148" s="404"/>
      <c r="KJ148" s="404"/>
      <c r="KK148" s="404"/>
      <c r="KL148" s="404"/>
      <c r="KM148" s="404"/>
      <c r="KN148" s="404"/>
      <c r="KO148" s="404"/>
      <c r="KP148" s="404"/>
      <c r="KQ148" s="404"/>
      <c r="KR148" s="404"/>
      <c r="KS148" s="404"/>
      <c r="KT148" s="404"/>
      <c r="KU148" s="404"/>
      <c r="KV148" s="404"/>
      <c r="KW148" s="404"/>
      <c r="KX148" s="404"/>
      <c r="KY148" s="404"/>
      <c r="KZ148" s="404"/>
      <c r="LA148" s="404"/>
      <c r="LB148" s="404"/>
      <c r="LC148" s="404"/>
      <c r="LD148" s="404"/>
      <c r="LE148" s="404"/>
      <c r="LF148" s="404"/>
      <c r="LG148" s="404"/>
      <c r="LH148" s="404"/>
      <c r="LI148" s="404"/>
      <c r="LJ148" s="404"/>
      <c r="LK148" s="404"/>
      <c r="LL148" s="404"/>
      <c r="LM148" s="404"/>
      <c r="LN148" s="404"/>
      <c r="LO148" s="404"/>
      <c r="LP148" s="404"/>
      <c r="LQ148" s="404"/>
      <c r="LR148" s="404"/>
      <c r="LS148" s="404"/>
      <c r="LT148" s="404"/>
      <c r="LU148" s="404"/>
      <c r="LV148" s="404"/>
      <c r="LW148" s="404"/>
      <c r="LX148" s="404"/>
      <c r="LY148" s="404"/>
      <c r="LZ148" s="404"/>
      <c r="MA148" s="404"/>
      <c r="MB148" s="404"/>
      <c r="MC148" s="404"/>
      <c r="MD148" s="404"/>
      <c r="ME148" s="404"/>
      <c r="MF148" s="404"/>
      <c r="MG148" s="404"/>
      <c r="MH148" s="404"/>
      <c r="MI148" s="404"/>
      <c r="MJ148" s="404"/>
      <c r="MK148" s="404"/>
      <c r="ML148" s="404"/>
      <c r="MM148" s="404"/>
      <c r="MN148" s="404"/>
      <c r="MO148" s="404"/>
      <c r="MP148" s="404"/>
      <c r="MQ148" s="404"/>
      <c r="MR148" s="404"/>
      <c r="MS148" s="404"/>
      <c r="MT148" s="404"/>
      <c r="MU148" s="404"/>
      <c r="MV148" s="404"/>
      <c r="MW148" s="404"/>
      <c r="MX148" s="404"/>
      <c r="MY148" s="404"/>
      <c r="MZ148" s="404"/>
      <c r="NA148" s="404"/>
      <c r="NB148" s="404"/>
      <c r="NC148" s="404"/>
      <c r="ND148" s="404"/>
      <c r="NE148" s="404"/>
      <c r="NF148" s="404"/>
      <c r="NG148" s="404"/>
      <c r="NH148" s="404"/>
      <c r="NI148" s="404"/>
      <c r="NJ148" s="404"/>
      <c r="NK148" s="404"/>
      <c r="NL148" s="404"/>
      <c r="NM148" s="404"/>
      <c r="NN148" s="404"/>
      <c r="NO148" s="404"/>
      <c r="NP148" s="404"/>
      <c r="NQ148" s="404"/>
      <c r="NR148" s="404"/>
      <c r="NS148" s="404"/>
      <c r="NT148" s="404"/>
      <c r="NU148" s="404"/>
      <c r="NV148" s="404"/>
    </row>
    <row r="149" spans="1:386" s="581" customFormat="1">
      <c r="A149" s="566"/>
      <c r="B149" s="543"/>
      <c r="C149" s="566"/>
      <c r="D149" s="567"/>
      <c r="E149" s="567"/>
      <c r="F149" s="567"/>
      <c r="G149" s="567"/>
      <c r="H149" s="567"/>
      <c r="I149" s="567"/>
      <c r="J149" s="567"/>
      <c r="K149" s="567"/>
      <c r="L149" s="567"/>
      <c r="M149" s="567"/>
      <c r="N149" s="567"/>
      <c r="O149" s="567"/>
      <c r="P149" s="567"/>
      <c r="Q149" s="567"/>
      <c r="R149" s="567"/>
      <c r="S149" s="567"/>
      <c r="T149" s="567"/>
      <c r="U149" s="567"/>
      <c r="V149" s="567"/>
      <c r="W149" s="567"/>
      <c r="X149" s="567"/>
      <c r="Y149" s="567"/>
      <c r="Z149" s="567"/>
      <c r="AA149" s="250"/>
      <c r="AB149" s="568"/>
      <c r="AC149" s="569"/>
      <c r="AD149" s="569"/>
      <c r="AE149" s="569"/>
      <c r="AF149" s="569"/>
      <c r="AG149" s="218"/>
      <c r="AH149" s="570"/>
      <c r="AI149" s="569"/>
      <c r="AJ149" s="569"/>
      <c r="AK149" s="569"/>
      <c r="AL149" s="569"/>
      <c r="AM149" s="569"/>
      <c r="AN149" s="569"/>
      <c r="AO149" s="569"/>
      <c r="AP149" s="569"/>
      <c r="AQ149" s="569"/>
      <c r="AR149" s="569"/>
      <c r="AS149" s="569"/>
      <c r="AT149" s="569"/>
      <c r="AU149" s="571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572"/>
      <c r="BJ149" s="572"/>
      <c r="BK149" s="572"/>
      <c r="BL149" s="572"/>
      <c r="BM149" s="572"/>
      <c r="BN149" s="218"/>
      <c r="BO149" s="573"/>
      <c r="BP149" s="574"/>
      <c r="BQ149" s="206">
        <v>6452.47</v>
      </c>
      <c r="BR149" s="206">
        <v>42.97</v>
      </c>
      <c r="BS149" s="206" t="s">
        <v>146</v>
      </c>
      <c r="BT149" s="206" t="s">
        <v>146</v>
      </c>
      <c r="BU149" s="206" t="s">
        <v>146</v>
      </c>
      <c r="BV149" s="206" t="s">
        <v>146</v>
      </c>
      <c r="BW149" s="575"/>
      <c r="BX149" s="575"/>
      <c r="BY149" s="575"/>
      <c r="BZ149" s="575"/>
      <c r="CA149" s="577"/>
      <c r="CB149" s="577"/>
      <c r="CC149" s="577"/>
      <c r="CD149" s="577"/>
      <c r="CE149" s="218"/>
      <c r="CF149" s="218" t="s">
        <v>772</v>
      </c>
      <c r="CG149" s="206">
        <v>6655.05</v>
      </c>
      <c r="CH149" s="206">
        <v>42.97</v>
      </c>
      <c r="CI149" s="206" t="s">
        <v>146</v>
      </c>
      <c r="CJ149" s="206" t="s">
        <v>146</v>
      </c>
      <c r="CK149" s="206" t="s">
        <v>146</v>
      </c>
      <c r="CL149" s="206" t="s">
        <v>146</v>
      </c>
      <c r="CM149" s="575"/>
      <c r="CN149" s="575"/>
      <c r="CO149" s="575"/>
      <c r="CP149" s="575"/>
      <c r="CQ149" s="576"/>
      <c r="CR149" s="577"/>
      <c r="CS149" s="577"/>
      <c r="CT149" s="577"/>
      <c r="CU149" s="218"/>
      <c r="CV149" s="568" t="s">
        <v>772</v>
      </c>
      <c r="CW149" s="206"/>
      <c r="CX149" s="206"/>
      <c r="CY149" s="206"/>
      <c r="CZ149" s="206"/>
      <c r="DA149" s="206"/>
      <c r="DB149" s="206"/>
      <c r="DC149" s="206"/>
      <c r="DD149" s="206"/>
      <c r="DE149" s="206"/>
      <c r="DF149" s="206"/>
      <c r="DG149" s="206"/>
      <c r="DH149" s="206"/>
      <c r="DI149" s="206"/>
      <c r="DJ149" s="206"/>
      <c r="DK149" s="206"/>
      <c r="DL149" s="206"/>
      <c r="DM149" s="206"/>
      <c r="DN149" s="206"/>
      <c r="DO149" s="206"/>
      <c r="DP149" s="206"/>
      <c r="DQ149" s="206"/>
      <c r="DR149" s="206"/>
      <c r="DS149" s="206"/>
      <c r="DT149" s="206"/>
      <c r="DU149" s="573"/>
      <c r="DV149" s="578"/>
      <c r="DW149" s="574"/>
      <c r="DX149" s="206"/>
      <c r="DY149" s="206"/>
      <c r="DZ149" s="206"/>
      <c r="EA149" s="206"/>
      <c r="EB149" s="206"/>
      <c r="EC149" s="206"/>
      <c r="ED149" s="575"/>
      <c r="EE149" s="575"/>
      <c r="EF149" s="575"/>
      <c r="EG149" s="575"/>
      <c r="EH149" s="576"/>
      <c r="EI149" s="577"/>
      <c r="EJ149" s="577"/>
      <c r="EK149" s="577"/>
      <c r="EL149" s="218"/>
      <c r="EM149" s="568"/>
      <c r="EN149" s="206"/>
      <c r="EO149" s="206"/>
      <c r="EP149" s="206"/>
      <c r="EQ149" s="206"/>
      <c r="ER149" s="206"/>
      <c r="ES149" s="206"/>
      <c r="ET149" s="575"/>
      <c r="EU149" s="575"/>
      <c r="EV149" s="575"/>
      <c r="EW149" s="575"/>
      <c r="EX149" s="576"/>
      <c r="EY149" s="577"/>
      <c r="EZ149" s="577"/>
      <c r="FA149" s="577"/>
      <c r="FB149" s="218"/>
      <c r="FC149" s="579"/>
      <c r="FD149" s="580"/>
      <c r="FE149" s="580"/>
      <c r="FF149" s="580"/>
      <c r="FG149" s="580"/>
      <c r="FH149" s="580"/>
      <c r="FI149" s="580"/>
      <c r="FJ149" s="580"/>
      <c r="FK149" s="580"/>
      <c r="FL149" s="580"/>
      <c r="FM149" s="580"/>
      <c r="FN149" s="580"/>
      <c r="FO149" s="580"/>
      <c r="FP149" s="580"/>
      <c r="FQ149" s="580"/>
      <c r="FR149" s="580"/>
      <c r="FS149" s="580"/>
      <c r="FT149" s="580"/>
      <c r="FU149" s="580"/>
      <c r="FV149" s="580"/>
      <c r="FW149" s="580"/>
      <c r="FX149" s="580"/>
      <c r="FY149" s="580"/>
      <c r="FZ149" s="580"/>
      <c r="GA149" s="580"/>
      <c r="GB149" s="580"/>
      <c r="GC149" s="580"/>
      <c r="GD149" s="580"/>
      <c r="GE149" s="580"/>
      <c r="GF149" s="580"/>
      <c r="GG149" s="580"/>
      <c r="GH149" s="580"/>
      <c r="GI149" s="580"/>
      <c r="GJ149" s="580"/>
      <c r="GK149" s="580"/>
      <c r="GL149" s="580"/>
      <c r="GM149" s="580"/>
      <c r="GN149" s="580"/>
      <c r="GO149" s="580"/>
      <c r="GP149" s="580"/>
      <c r="GQ149" s="580"/>
      <c r="GR149" s="580"/>
      <c r="GS149" s="580"/>
      <c r="GT149" s="580"/>
      <c r="GU149" s="580"/>
      <c r="GV149" s="580"/>
      <c r="GW149" s="580"/>
      <c r="GX149" s="580"/>
      <c r="GY149" s="580"/>
      <c r="GZ149" s="580"/>
      <c r="HA149" s="580"/>
      <c r="HB149" s="580"/>
      <c r="HC149" s="580"/>
      <c r="HD149" s="580"/>
      <c r="HE149" s="580"/>
      <c r="HF149" s="580"/>
      <c r="HG149" s="580"/>
      <c r="HH149" s="580"/>
      <c r="HI149" s="580"/>
      <c r="HJ149" s="580"/>
      <c r="HK149" s="580"/>
      <c r="HL149" s="580"/>
      <c r="HM149" s="580"/>
      <c r="HN149" s="580"/>
      <c r="HO149" s="580"/>
      <c r="HP149" s="580"/>
      <c r="HQ149" s="580"/>
      <c r="HR149" s="580"/>
      <c r="HS149" s="580"/>
      <c r="HT149" s="580"/>
      <c r="HU149" s="580"/>
      <c r="HV149" s="580"/>
      <c r="HW149" s="580"/>
      <c r="HX149" s="580"/>
      <c r="HY149" s="580"/>
      <c r="HZ149" s="580"/>
      <c r="IA149" s="580"/>
      <c r="IB149" s="580"/>
      <c r="IC149" s="580"/>
      <c r="ID149" s="580"/>
      <c r="IE149" s="580"/>
      <c r="IF149" s="580"/>
      <c r="IG149" s="580"/>
      <c r="IH149" s="580"/>
      <c r="II149" s="580"/>
      <c r="IJ149" s="580"/>
      <c r="IK149" s="580"/>
      <c r="IL149" s="580"/>
      <c r="IM149" s="580"/>
      <c r="IN149" s="580"/>
      <c r="IO149" s="580"/>
      <c r="IP149" s="580"/>
      <c r="IQ149" s="580"/>
      <c r="IR149" s="580"/>
      <c r="IS149" s="580"/>
      <c r="IT149" s="580"/>
      <c r="IU149" s="580"/>
      <c r="IV149" s="580"/>
      <c r="IW149" s="580"/>
      <c r="IX149" s="580"/>
      <c r="IY149" s="580"/>
      <c r="IZ149" s="580"/>
      <c r="JA149" s="580"/>
      <c r="JB149" s="580"/>
      <c r="JC149" s="580"/>
      <c r="JD149" s="580"/>
      <c r="JE149" s="580"/>
      <c r="JF149" s="580"/>
      <c r="JG149" s="580"/>
      <c r="JH149" s="580"/>
      <c r="JI149" s="580"/>
      <c r="JJ149" s="580"/>
      <c r="JK149" s="580"/>
      <c r="JL149" s="580"/>
      <c r="JM149" s="580"/>
      <c r="JN149" s="580"/>
      <c r="JO149" s="580"/>
      <c r="JP149" s="580"/>
      <c r="JQ149" s="580"/>
      <c r="JR149" s="580"/>
      <c r="JS149" s="580"/>
      <c r="JT149" s="580"/>
      <c r="JU149" s="580"/>
      <c r="JV149" s="580"/>
      <c r="JW149" s="580"/>
      <c r="JX149" s="580"/>
      <c r="JY149" s="580"/>
      <c r="JZ149" s="580"/>
      <c r="KA149" s="580"/>
      <c r="KB149" s="580"/>
      <c r="KC149" s="580"/>
      <c r="KD149" s="580"/>
      <c r="KE149" s="580"/>
      <c r="KF149" s="580"/>
      <c r="KG149" s="580"/>
      <c r="KH149" s="580"/>
      <c r="KI149" s="580"/>
      <c r="KJ149" s="580"/>
      <c r="KK149" s="580"/>
      <c r="KL149" s="580"/>
      <c r="KM149" s="580"/>
      <c r="KN149" s="580"/>
      <c r="KO149" s="580"/>
      <c r="KP149" s="580"/>
      <c r="KQ149" s="580"/>
      <c r="KR149" s="580"/>
      <c r="KS149" s="580"/>
      <c r="KT149" s="580"/>
      <c r="KU149" s="580"/>
      <c r="KV149" s="580"/>
      <c r="KW149" s="580"/>
      <c r="KX149" s="580"/>
      <c r="KY149" s="580"/>
      <c r="KZ149" s="580"/>
      <c r="LA149" s="580"/>
      <c r="LB149" s="580"/>
      <c r="LC149" s="580"/>
      <c r="LD149" s="580"/>
      <c r="LE149" s="580"/>
      <c r="LF149" s="580"/>
      <c r="LG149" s="580"/>
      <c r="LH149" s="580"/>
      <c r="LI149" s="580"/>
      <c r="LJ149" s="580"/>
      <c r="LK149" s="580"/>
      <c r="LL149" s="580"/>
      <c r="LM149" s="580"/>
      <c r="LN149" s="580"/>
      <c r="LO149" s="580"/>
      <c r="LP149" s="580"/>
      <c r="LQ149" s="580"/>
      <c r="LR149" s="580"/>
      <c r="LS149" s="580"/>
      <c r="LT149" s="580"/>
      <c r="LU149" s="580"/>
      <c r="LV149" s="580"/>
      <c r="LW149" s="580"/>
      <c r="LX149" s="580"/>
      <c r="LY149" s="580"/>
      <c r="LZ149" s="580"/>
      <c r="MA149" s="580"/>
      <c r="MB149" s="580"/>
      <c r="MC149" s="580"/>
      <c r="MD149" s="580"/>
      <c r="ME149" s="580"/>
      <c r="MF149" s="580"/>
      <c r="MG149" s="580"/>
      <c r="MH149" s="580"/>
      <c r="MI149" s="580"/>
      <c r="MJ149" s="580"/>
      <c r="MK149" s="580"/>
      <c r="ML149" s="580"/>
      <c r="MM149" s="580"/>
      <c r="MN149" s="580"/>
      <c r="MO149" s="580"/>
      <c r="MP149" s="580"/>
      <c r="MQ149" s="580"/>
      <c r="MR149" s="580"/>
      <c r="MS149" s="580"/>
      <c r="MT149" s="580"/>
      <c r="MU149" s="580"/>
      <c r="MV149" s="580"/>
      <c r="MW149" s="580"/>
      <c r="MX149" s="580"/>
      <c r="MY149" s="580"/>
      <c r="MZ149" s="580"/>
      <c r="NA149" s="580"/>
      <c r="NB149" s="580"/>
      <c r="NC149" s="580"/>
      <c r="ND149" s="580"/>
      <c r="NE149" s="580"/>
      <c r="NF149" s="580"/>
      <c r="NG149" s="580"/>
      <c r="NH149" s="580"/>
      <c r="NI149" s="580"/>
      <c r="NJ149" s="580"/>
      <c r="NK149" s="580"/>
      <c r="NL149" s="580"/>
      <c r="NM149" s="580"/>
      <c r="NN149" s="580"/>
      <c r="NO149" s="580"/>
      <c r="NP149" s="580"/>
      <c r="NQ149" s="580"/>
      <c r="NR149" s="580"/>
      <c r="NS149" s="580"/>
      <c r="NT149" s="580"/>
      <c r="NU149" s="580"/>
      <c r="NV149" s="580"/>
    </row>
    <row r="150" spans="1:386" s="405" customFormat="1">
      <c r="A150" s="397" t="s">
        <v>773</v>
      </c>
      <c r="B150" s="374" t="s">
        <v>774</v>
      </c>
      <c r="C150" s="397" t="s">
        <v>146</v>
      </c>
      <c r="D150" s="513">
        <v>5745.23</v>
      </c>
      <c r="E150" s="513"/>
      <c r="F150" s="513"/>
      <c r="G150" s="513"/>
      <c r="H150" s="513"/>
      <c r="I150" s="513"/>
      <c r="J150" s="513"/>
      <c r="K150" s="513"/>
      <c r="L150" s="513"/>
      <c r="M150" s="513"/>
      <c r="N150" s="513"/>
      <c r="O150" s="513" t="s">
        <v>146</v>
      </c>
      <c r="P150" s="513">
        <f>D150*1.18</f>
        <v>6779.3713999999991</v>
      </c>
      <c r="Q150" s="513"/>
      <c r="R150" s="513"/>
      <c r="S150" s="513"/>
      <c r="T150" s="513"/>
      <c r="U150" s="513"/>
      <c r="V150" s="513"/>
      <c r="W150" s="513"/>
      <c r="X150" s="513"/>
      <c r="Y150" s="513"/>
      <c r="Z150" s="513"/>
      <c r="AA150" s="489" t="s">
        <v>775</v>
      </c>
      <c r="AB150" s="376"/>
      <c r="AC150" s="514" t="s">
        <v>146</v>
      </c>
      <c r="AD150" s="514" t="s">
        <v>146</v>
      </c>
      <c r="AE150" s="514"/>
      <c r="AF150" s="514"/>
      <c r="AG150" s="377"/>
      <c r="AH150" s="380"/>
      <c r="AI150" s="514"/>
      <c r="AJ150" s="514"/>
      <c r="AK150" s="514"/>
      <c r="AL150" s="514"/>
      <c r="AM150" s="514"/>
      <c r="AN150" s="514"/>
      <c r="AO150" s="514"/>
      <c r="AP150" s="514"/>
      <c r="AQ150" s="514"/>
      <c r="AR150" s="514"/>
      <c r="AS150" s="514"/>
      <c r="AT150" s="514"/>
      <c r="AU150" s="515"/>
      <c r="AV150" s="373" t="s">
        <v>146</v>
      </c>
      <c r="AW150" s="373">
        <v>43.09</v>
      </c>
      <c r="AX150" s="373" t="s">
        <v>146</v>
      </c>
      <c r="AY150" s="373" t="s">
        <v>146</v>
      </c>
      <c r="AZ150" s="373" t="s">
        <v>146</v>
      </c>
      <c r="BA150" s="373" t="s">
        <v>146</v>
      </c>
      <c r="BB150" s="373" t="s">
        <v>146</v>
      </c>
      <c r="BC150" s="373">
        <f>AW150*1.18</f>
        <v>50.846200000000003</v>
      </c>
      <c r="BD150" s="373" t="s">
        <v>146</v>
      </c>
      <c r="BE150" s="373" t="s">
        <v>146</v>
      </c>
      <c r="BF150" s="373" t="s">
        <v>146</v>
      </c>
      <c r="BG150" s="373" t="s">
        <v>146</v>
      </c>
      <c r="BH150" s="373" t="s">
        <v>146</v>
      </c>
      <c r="BI150" s="373" t="s">
        <v>146</v>
      </c>
      <c r="BJ150" s="373" t="s">
        <v>146</v>
      </c>
      <c r="BK150" s="373" t="s">
        <v>146</v>
      </c>
      <c r="BL150" s="373" t="s">
        <v>146</v>
      </c>
      <c r="BM150" s="373" t="s">
        <v>146</v>
      </c>
      <c r="BN150" s="377" t="s">
        <v>775</v>
      </c>
      <c r="BO150" s="399"/>
      <c r="BP150" s="400"/>
      <c r="BQ150" s="373" t="s">
        <v>146</v>
      </c>
      <c r="BR150" s="373" t="s">
        <v>146</v>
      </c>
      <c r="BS150" s="373" t="s">
        <v>146</v>
      </c>
      <c r="BT150" s="373" t="s">
        <v>146</v>
      </c>
      <c r="BU150" s="373" t="s">
        <v>146</v>
      </c>
      <c r="BV150" s="373" t="s">
        <v>146</v>
      </c>
      <c r="BW150" s="382"/>
      <c r="BX150" s="382"/>
      <c r="BY150" s="382"/>
      <c r="BZ150" s="382"/>
      <c r="CA150" s="383"/>
      <c r="CB150" s="383"/>
      <c r="CC150" s="383"/>
      <c r="CD150" s="383"/>
      <c r="CE150" s="377"/>
      <c r="CF150" s="377"/>
      <c r="CG150" s="373">
        <v>5745.23</v>
      </c>
      <c r="CH150" s="373">
        <v>43.09</v>
      </c>
      <c r="CI150" s="373">
        <f>CG150*1.18</f>
        <v>6779.3713999999991</v>
      </c>
      <c r="CJ150" s="373">
        <f>CH150*1.18</f>
        <v>50.846200000000003</v>
      </c>
      <c r="CK150" s="373" t="s">
        <v>146</v>
      </c>
      <c r="CL150" s="373" t="s">
        <v>146</v>
      </c>
      <c r="CM150" s="382"/>
      <c r="CN150" s="382"/>
      <c r="CO150" s="382"/>
      <c r="CP150" s="382"/>
      <c r="CQ150" s="384"/>
      <c r="CR150" s="383"/>
      <c r="CS150" s="383"/>
      <c r="CT150" s="383"/>
      <c r="CU150" s="377" t="s">
        <v>776</v>
      </c>
      <c r="CV150" s="376"/>
      <c r="CW150" s="373"/>
      <c r="CX150" s="373"/>
      <c r="CY150" s="373"/>
      <c r="CZ150" s="373"/>
      <c r="DA150" s="373"/>
      <c r="DB150" s="373"/>
      <c r="DC150" s="373"/>
      <c r="DD150" s="373"/>
      <c r="DE150" s="373"/>
      <c r="DF150" s="373"/>
      <c r="DG150" s="373"/>
      <c r="DH150" s="373"/>
      <c r="DI150" s="373"/>
      <c r="DJ150" s="373"/>
      <c r="DK150" s="373"/>
      <c r="DL150" s="373"/>
      <c r="DM150" s="373"/>
      <c r="DN150" s="373"/>
      <c r="DO150" s="373"/>
      <c r="DP150" s="373"/>
      <c r="DQ150" s="373"/>
      <c r="DR150" s="373"/>
      <c r="DS150" s="373"/>
      <c r="DT150" s="373"/>
      <c r="DU150" s="399"/>
      <c r="DV150" s="423"/>
      <c r="DW150" s="400"/>
      <c r="DX150" s="373"/>
      <c r="DY150" s="373"/>
      <c r="DZ150" s="373"/>
      <c r="EA150" s="373"/>
      <c r="EB150" s="373"/>
      <c r="EC150" s="373"/>
      <c r="ED150" s="382"/>
      <c r="EE150" s="382"/>
      <c r="EF150" s="382"/>
      <c r="EG150" s="382"/>
      <c r="EH150" s="384"/>
      <c r="EI150" s="383"/>
      <c r="EJ150" s="383"/>
      <c r="EK150" s="383"/>
      <c r="EL150" s="377"/>
      <c r="EM150" s="376"/>
      <c r="EN150" s="373"/>
      <c r="EO150" s="373"/>
      <c r="EP150" s="373"/>
      <c r="EQ150" s="373"/>
      <c r="ER150" s="373"/>
      <c r="ES150" s="373"/>
      <c r="ET150" s="382"/>
      <c r="EU150" s="382"/>
      <c r="EV150" s="382"/>
      <c r="EW150" s="382"/>
      <c r="EX150" s="384"/>
      <c r="EY150" s="383"/>
      <c r="EZ150" s="383"/>
      <c r="FA150" s="383"/>
      <c r="FB150" s="377"/>
      <c r="FC150" s="403"/>
      <c r="FD150" s="404"/>
      <c r="FE150" s="404"/>
      <c r="FF150" s="404"/>
      <c r="FG150" s="404"/>
      <c r="FH150" s="404"/>
      <c r="FI150" s="404"/>
      <c r="FJ150" s="404"/>
      <c r="FK150" s="404"/>
      <c r="FL150" s="404"/>
      <c r="FM150" s="404"/>
      <c r="FN150" s="404"/>
      <c r="FO150" s="404"/>
      <c r="FP150" s="404"/>
      <c r="FQ150" s="404"/>
      <c r="FR150" s="404"/>
      <c r="FS150" s="404"/>
      <c r="FT150" s="404"/>
      <c r="FU150" s="404"/>
      <c r="FV150" s="404"/>
      <c r="FW150" s="404"/>
      <c r="FX150" s="404"/>
      <c r="FY150" s="404"/>
      <c r="FZ150" s="404"/>
      <c r="GA150" s="404"/>
      <c r="GB150" s="404"/>
      <c r="GC150" s="404"/>
      <c r="GD150" s="404"/>
      <c r="GE150" s="404"/>
      <c r="GF150" s="404"/>
      <c r="GG150" s="404"/>
      <c r="GH150" s="404"/>
      <c r="GI150" s="404"/>
      <c r="GJ150" s="404"/>
      <c r="GK150" s="404"/>
      <c r="GL150" s="404"/>
      <c r="GM150" s="404"/>
      <c r="GN150" s="404"/>
      <c r="GO150" s="404"/>
      <c r="GP150" s="404"/>
      <c r="GQ150" s="404"/>
      <c r="GR150" s="404"/>
      <c r="GS150" s="404"/>
      <c r="GT150" s="404"/>
      <c r="GU150" s="404"/>
      <c r="GV150" s="404"/>
      <c r="GW150" s="404"/>
      <c r="GX150" s="404"/>
      <c r="GY150" s="404"/>
      <c r="GZ150" s="404"/>
      <c r="HA150" s="404"/>
      <c r="HB150" s="404"/>
      <c r="HC150" s="404"/>
      <c r="HD150" s="404"/>
      <c r="HE150" s="404"/>
      <c r="HF150" s="404"/>
      <c r="HG150" s="404"/>
      <c r="HH150" s="404"/>
      <c r="HI150" s="404"/>
      <c r="HJ150" s="404"/>
      <c r="HK150" s="404"/>
      <c r="HL150" s="404"/>
      <c r="HM150" s="404"/>
      <c r="HN150" s="404"/>
      <c r="HO150" s="404"/>
      <c r="HP150" s="404"/>
      <c r="HQ150" s="404"/>
      <c r="HR150" s="404"/>
      <c r="HS150" s="404"/>
      <c r="HT150" s="404"/>
      <c r="HU150" s="404"/>
      <c r="HV150" s="404"/>
      <c r="HW150" s="404"/>
      <c r="HX150" s="404"/>
      <c r="HY150" s="404"/>
      <c r="HZ150" s="404"/>
      <c r="IA150" s="404"/>
      <c r="IB150" s="404"/>
      <c r="IC150" s="404"/>
      <c r="ID150" s="404"/>
      <c r="IE150" s="404"/>
      <c r="IF150" s="404"/>
      <c r="IG150" s="404"/>
      <c r="IH150" s="404"/>
      <c r="II150" s="404"/>
      <c r="IJ150" s="404"/>
      <c r="IK150" s="404"/>
      <c r="IL150" s="404"/>
      <c r="IM150" s="404"/>
      <c r="IN150" s="404"/>
      <c r="IO150" s="404"/>
      <c r="IP150" s="404"/>
      <c r="IQ150" s="404"/>
      <c r="IR150" s="404"/>
      <c r="IS150" s="404"/>
      <c r="IT150" s="404"/>
      <c r="IU150" s="404"/>
      <c r="IV150" s="404"/>
      <c r="IW150" s="404"/>
      <c r="IX150" s="404"/>
      <c r="IY150" s="404"/>
      <c r="IZ150" s="404"/>
      <c r="JA150" s="404"/>
      <c r="JB150" s="404"/>
      <c r="JC150" s="404"/>
      <c r="JD150" s="404"/>
      <c r="JE150" s="404"/>
      <c r="JF150" s="404"/>
      <c r="JG150" s="404"/>
      <c r="JH150" s="404"/>
      <c r="JI150" s="404"/>
      <c r="JJ150" s="404"/>
      <c r="JK150" s="404"/>
      <c r="JL150" s="404"/>
      <c r="JM150" s="404"/>
      <c r="JN150" s="404"/>
      <c r="JO150" s="404"/>
      <c r="JP150" s="404"/>
      <c r="JQ150" s="404"/>
      <c r="JR150" s="404"/>
      <c r="JS150" s="404"/>
      <c r="JT150" s="404"/>
      <c r="JU150" s="404"/>
      <c r="JV150" s="404"/>
      <c r="JW150" s="404"/>
      <c r="JX150" s="404"/>
      <c r="JY150" s="404"/>
      <c r="JZ150" s="404"/>
      <c r="KA150" s="404"/>
      <c r="KB150" s="404"/>
      <c r="KC150" s="404"/>
      <c r="KD150" s="404"/>
      <c r="KE150" s="404"/>
      <c r="KF150" s="404"/>
      <c r="KG150" s="404"/>
      <c r="KH150" s="404"/>
      <c r="KI150" s="404"/>
      <c r="KJ150" s="404"/>
      <c r="KK150" s="404"/>
      <c r="KL150" s="404"/>
      <c r="KM150" s="404"/>
      <c r="KN150" s="404"/>
      <c r="KO150" s="404"/>
      <c r="KP150" s="404"/>
      <c r="KQ150" s="404"/>
      <c r="KR150" s="404"/>
      <c r="KS150" s="404"/>
      <c r="KT150" s="404"/>
      <c r="KU150" s="404"/>
      <c r="KV150" s="404"/>
      <c r="KW150" s="404"/>
      <c r="KX150" s="404"/>
      <c r="KY150" s="404"/>
      <c r="KZ150" s="404"/>
      <c r="LA150" s="404"/>
      <c r="LB150" s="404"/>
      <c r="LC150" s="404"/>
      <c r="LD150" s="404"/>
      <c r="LE150" s="404"/>
      <c r="LF150" s="404"/>
      <c r="LG150" s="404"/>
      <c r="LH150" s="404"/>
      <c r="LI150" s="404"/>
      <c r="LJ150" s="404"/>
      <c r="LK150" s="404"/>
      <c r="LL150" s="404"/>
      <c r="LM150" s="404"/>
      <c r="LN150" s="404"/>
      <c r="LO150" s="404"/>
      <c r="LP150" s="404"/>
      <c r="LQ150" s="404"/>
      <c r="LR150" s="404"/>
      <c r="LS150" s="404"/>
      <c r="LT150" s="404"/>
      <c r="LU150" s="404"/>
      <c r="LV150" s="404"/>
      <c r="LW150" s="404"/>
      <c r="LX150" s="404"/>
      <c r="LY150" s="404"/>
      <c r="LZ150" s="404"/>
      <c r="MA150" s="404"/>
      <c r="MB150" s="404"/>
      <c r="MC150" s="404"/>
      <c r="MD150" s="404"/>
      <c r="ME150" s="404"/>
      <c r="MF150" s="404"/>
      <c r="MG150" s="404"/>
      <c r="MH150" s="404"/>
      <c r="MI150" s="404"/>
      <c r="MJ150" s="404"/>
      <c r="MK150" s="404"/>
      <c r="ML150" s="404"/>
      <c r="MM150" s="404"/>
      <c r="MN150" s="404"/>
      <c r="MO150" s="404"/>
      <c r="MP150" s="404"/>
      <c r="MQ150" s="404"/>
      <c r="MR150" s="404"/>
      <c r="MS150" s="404"/>
      <c r="MT150" s="404"/>
      <c r="MU150" s="404"/>
      <c r="MV150" s="404"/>
      <c r="MW150" s="404"/>
      <c r="MX150" s="404"/>
      <c r="MY150" s="404"/>
      <c r="MZ150" s="404"/>
      <c r="NA150" s="404"/>
      <c r="NB150" s="404"/>
      <c r="NC150" s="404"/>
      <c r="ND150" s="404"/>
      <c r="NE150" s="404"/>
      <c r="NF150" s="404"/>
      <c r="NG150" s="404"/>
      <c r="NH150" s="404"/>
      <c r="NI150" s="404"/>
      <c r="NJ150" s="404"/>
      <c r="NK150" s="404"/>
      <c r="NL150" s="404"/>
      <c r="NM150" s="404"/>
      <c r="NN150" s="404"/>
      <c r="NO150" s="404"/>
      <c r="NP150" s="404"/>
      <c r="NQ150" s="404"/>
      <c r="NR150" s="404"/>
      <c r="NS150" s="404"/>
      <c r="NT150" s="404"/>
      <c r="NU150" s="404"/>
      <c r="NV150" s="404"/>
    </row>
    <row r="151" spans="1:386" s="100" customFormat="1" ht="26.25">
      <c r="A151" s="280" t="s">
        <v>23</v>
      </c>
      <c r="B151" s="346"/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1"/>
      <c r="AJ151" s="281"/>
      <c r="AK151" s="281"/>
      <c r="AL151" s="281"/>
      <c r="AM151" s="281"/>
      <c r="AN151" s="281"/>
      <c r="AO151" s="281"/>
      <c r="AP151" s="281"/>
      <c r="AQ151" s="281"/>
      <c r="AR151" s="281"/>
      <c r="AS151" s="281"/>
      <c r="AT151" s="281"/>
      <c r="AU151" s="281"/>
      <c r="AV151" s="281"/>
      <c r="AW151" s="281"/>
      <c r="AX151" s="281"/>
      <c r="AY151" s="281"/>
      <c r="AZ151" s="281"/>
      <c r="BA151" s="281"/>
      <c r="BB151" s="281"/>
      <c r="BC151" s="281"/>
      <c r="BD151" s="281"/>
      <c r="BE151" s="281"/>
      <c r="BF151" s="281"/>
      <c r="BG151" s="281"/>
      <c r="BH151" s="281"/>
      <c r="BI151" s="281"/>
      <c r="BJ151" s="281"/>
      <c r="BK151" s="281"/>
      <c r="BL151" s="281"/>
      <c r="BM151" s="281"/>
      <c r="BN151" s="281"/>
      <c r="BO151" s="347"/>
      <c r="BP151" s="281"/>
      <c r="BQ151" s="281"/>
      <c r="BR151" s="281"/>
      <c r="BS151" s="281"/>
      <c r="BT151" s="281"/>
      <c r="BU151" s="281"/>
      <c r="BV151" s="281"/>
      <c r="BW151" s="281"/>
      <c r="BX151" s="281"/>
      <c r="BY151" s="281"/>
      <c r="BZ151" s="281"/>
      <c r="CA151" s="281"/>
      <c r="CB151" s="281"/>
      <c r="CC151" s="281"/>
      <c r="CD151" s="281"/>
      <c r="CE151" s="281"/>
      <c r="CF151" s="282"/>
      <c r="CG151" s="281"/>
      <c r="CH151" s="281"/>
      <c r="CI151" s="281"/>
      <c r="CJ151" s="281"/>
      <c r="CK151" s="281"/>
      <c r="CL151" s="281"/>
      <c r="CM151" s="282"/>
      <c r="CN151" s="282"/>
      <c r="CO151" s="282"/>
      <c r="CP151" s="282"/>
      <c r="CQ151" s="282"/>
      <c r="CR151" s="282"/>
      <c r="CS151" s="282"/>
      <c r="CT151" s="282"/>
      <c r="CU151" s="281"/>
      <c r="CV151" s="282"/>
      <c r="CW151" s="281"/>
      <c r="CX151" s="281"/>
      <c r="CY151" s="281"/>
      <c r="CZ151" s="281"/>
      <c r="DA151" s="281"/>
      <c r="DB151" s="281"/>
      <c r="DC151" s="281"/>
      <c r="DD151" s="281"/>
      <c r="DE151" s="281"/>
      <c r="DF151" s="281"/>
      <c r="DG151" s="281"/>
      <c r="DH151" s="281"/>
      <c r="DI151" s="281"/>
      <c r="DJ151" s="281"/>
      <c r="DK151" s="281"/>
      <c r="DL151" s="281"/>
      <c r="DM151" s="281"/>
      <c r="DN151" s="281"/>
      <c r="DO151" s="281"/>
      <c r="DP151" s="281"/>
      <c r="DQ151" s="281"/>
      <c r="DR151" s="281"/>
      <c r="DS151" s="281"/>
      <c r="DT151" s="281"/>
      <c r="DU151" s="281"/>
      <c r="DV151" s="281"/>
      <c r="DW151" s="281"/>
      <c r="DX151" s="281"/>
      <c r="DY151" s="281"/>
      <c r="DZ151" s="281"/>
      <c r="EA151" s="281"/>
      <c r="EB151" s="281"/>
      <c r="EC151" s="281"/>
      <c r="ED151" s="281"/>
      <c r="EE151" s="281"/>
      <c r="EF151" s="281"/>
      <c r="EG151" s="281"/>
      <c r="EH151" s="281"/>
      <c r="EI151" s="281"/>
      <c r="EJ151" s="281"/>
      <c r="EK151" s="281"/>
      <c r="EL151" s="281"/>
      <c r="EM151" s="281"/>
      <c r="EN151" s="281"/>
      <c r="EO151" s="281"/>
      <c r="EP151" s="281"/>
      <c r="EQ151" s="281"/>
      <c r="ER151" s="281"/>
      <c r="ES151" s="281"/>
      <c r="ET151" s="281"/>
      <c r="EU151" s="281"/>
      <c r="EV151" s="281"/>
      <c r="EW151" s="354"/>
      <c r="EX151" s="354"/>
      <c r="EY151" s="354"/>
      <c r="EZ151" s="354"/>
      <c r="FA151" s="354"/>
      <c r="FB151" s="354"/>
      <c r="FC151" s="355"/>
      <c r="FD151" s="99"/>
      <c r="FE151" s="99"/>
      <c r="FF151" s="99"/>
      <c r="FG151" s="99"/>
      <c r="FH151" s="99"/>
      <c r="FI151" s="99"/>
      <c r="FJ151" s="99"/>
      <c r="FK151" s="99"/>
      <c r="FL151" s="99"/>
      <c r="FM151" s="99"/>
      <c r="FN151" s="99"/>
      <c r="FO151" s="99"/>
      <c r="FP151" s="99"/>
      <c r="FQ151" s="99"/>
      <c r="FR151" s="99"/>
      <c r="FS151" s="99"/>
      <c r="FT151" s="99"/>
      <c r="FU151" s="99"/>
      <c r="FV151" s="99"/>
      <c r="FW151" s="99"/>
      <c r="FX151" s="99"/>
      <c r="FY151" s="99"/>
      <c r="FZ151" s="99"/>
      <c r="GA151" s="99"/>
      <c r="GB151" s="99"/>
      <c r="GC151" s="99"/>
      <c r="GD151" s="99"/>
      <c r="GE151" s="99"/>
      <c r="GF151" s="99"/>
      <c r="GG151" s="99"/>
      <c r="GH151" s="99"/>
      <c r="GI151" s="99"/>
      <c r="GJ151" s="99"/>
      <c r="GK151" s="99"/>
      <c r="GL151" s="99"/>
      <c r="GM151" s="99"/>
      <c r="GN151" s="99"/>
      <c r="GO151" s="99"/>
      <c r="GP151" s="99"/>
      <c r="GQ151" s="99"/>
      <c r="GR151" s="99"/>
      <c r="GS151" s="99"/>
      <c r="GT151" s="99"/>
      <c r="GU151" s="99"/>
      <c r="GV151" s="99"/>
      <c r="GW151" s="99"/>
      <c r="GX151" s="99"/>
      <c r="GY151" s="99"/>
      <c r="GZ151" s="99"/>
      <c r="HA151" s="99"/>
      <c r="HB151" s="99"/>
      <c r="HC151" s="99"/>
      <c r="HD151" s="99"/>
      <c r="HE151" s="99"/>
      <c r="HF151" s="99"/>
      <c r="HG151" s="99"/>
      <c r="HH151" s="99"/>
      <c r="HI151" s="99"/>
      <c r="HJ151" s="99"/>
      <c r="HK151" s="99"/>
      <c r="HL151" s="99"/>
      <c r="HM151" s="99"/>
      <c r="HN151" s="99"/>
      <c r="HO151" s="99"/>
      <c r="HP151" s="99"/>
      <c r="HQ151" s="99"/>
      <c r="HR151" s="99"/>
      <c r="HS151" s="99"/>
      <c r="HT151" s="99"/>
      <c r="HU151" s="99"/>
      <c r="HV151" s="99"/>
      <c r="HW151" s="99"/>
      <c r="HX151" s="99"/>
      <c r="HY151" s="99"/>
      <c r="HZ151" s="99"/>
      <c r="IA151" s="99"/>
      <c r="IB151" s="99"/>
      <c r="IC151" s="99"/>
      <c r="ID151" s="99"/>
      <c r="IE151" s="99"/>
      <c r="IF151" s="99"/>
      <c r="IG151" s="99"/>
      <c r="IH151" s="99"/>
      <c r="II151" s="99"/>
      <c r="IJ151" s="99"/>
      <c r="IK151" s="99"/>
      <c r="IL151" s="99"/>
      <c r="IM151" s="99"/>
      <c r="IN151" s="99"/>
      <c r="IO151" s="99"/>
      <c r="IP151" s="99"/>
      <c r="IQ151" s="99"/>
      <c r="IR151" s="99"/>
      <c r="IS151" s="99"/>
      <c r="IT151" s="99"/>
      <c r="IU151" s="99"/>
      <c r="IV151" s="99"/>
      <c r="IW151" s="99"/>
      <c r="IX151" s="99"/>
      <c r="IY151" s="99"/>
      <c r="IZ151" s="99"/>
      <c r="JA151" s="99"/>
      <c r="JB151" s="99"/>
      <c r="JC151" s="99"/>
      <c r="JD151" s="99"/>
      <c r="JE151" s="99"/>
      <c r="JF151" s="99"/>
      <c r="JG151" s="99"/>
      <c r="JH151" s="99"/>
      <c r="JI151" s="99"/>
      <c r="JJ151" s="99"/>
      <c r="JK151" s="99"/>
      <c r="JL151" s="99"/>
      <c r="JM151" s="99"/>
      <c r="JN151" s="99"/>
      <c r="JO151" s="99"/>
      <c r="JP151" s="99"/>
      <c r="JQ151" s="99"/>
      <c r="JR151" s="99"/>
      <c r="JS151" s="99"/>
      <c r="JT151" s="99"/>
      <c r="JU151" s="99"/>
      <c r="JV151" s="99"/>
      <c r="JW151" s="99"/>
      <c r="JX151" s="99"/>
      <c r="JY151" s="99"/>
      <c r="JZ151" s="99"/>
      <c r="KA151" s="99"/>
      <c r="KB151" s="99"/>
      <c r="KC151" s="99"/>
      <c r="KD151" s="99"/>
      <c r="KE151" s="99"/>
      <c r="KF151" s="99"/>
      <c r="KG151" s="99"/>
      <c r="KH151" s="99"/>
      <c r="KI151" s="99"/>
      <c r="KJ151" s="99"/>
      <c r="KK151" s="99"/>
      <c r="KL151" s="99"/>
      <c r="KM151" s="99"/>
      <c r="KN151" s="99"/>
      <c r="KO151" s="99"/>
      <c r="KP151" s="99"/>
      <c r="KQ151" s="99"/>
      <c r="KR151" s="99"/>
      <c r="KS151" s="99"/>
      <c r="KT151" s="99"/>
      <c r="KU151" s="99"/>
      <c r="KV151" s="99"/>
      <c r="KW151" s="99"/>
      <c r="KX151" s="99"/>
      <c r="KY151" s="99"/>
      <c r="KZ151" s="99"/>
      <c r="LA151" s="99"/>
      <c r="LB151" s="99"/>
      <c r="LC151" s="99"/>
      <c r="LD151" s="99"/>
      <c r="LE151" s="99"/>
      <c r="LF151" s="99"/>
      <c r="LG151" s="99"/>
      <c r="LH151" s="99"/>
      <c r="LI151" s="99"/>
      <c r="LJ151" s="99"/>
      <c r="LK151" s="99"/>
      <c r="LL151" s="99"/>
      <c r="LM151" s="99"/>
      <c r="LN151" s="99"/>
      <c r="LO151" s="99"/>
      <c r="LP151" s="99"/>
      <c r="LQ151" s="99"/>
      <c r="LR151" s="99"/>
      <c r="LS151" s="99"/>
      <c r="LT151" s="99"/>
      <c r="LU151" s="99"/>
      <c r="LV151" s="99"/>
      <c r="LW151" s="99"/>
      <c r="LX151" s="99"/>
      <c r="LY151" s="99"/>
      <c r="LZ151" s="99"/>
      <c r="MA151" s="99"/>
      <c r="MB151" s="99"/>
      <c r="MC151" s="99"/>
      <c r="MD151" s="99"/>
      <c r="ME151" s="99"/>
      <c r="MF151" s="99"/>
      <c r="MG151" s="99"/>
      <c r="MH151" s="99"/>
      <c r="MI151" s="99"/>
      <c r="MJ151" s="99"/>
      <c r="MK151" s="99"/>
      <c r="ML151" s="99"/>
      <c r="MM151" s="99"/>
      <c r="MN151" s="99"/>
      <c r="MO151" s="99"/>
      <c r="MP151" s="99"/>
      <c r="MQ151" s="99"/>
      <c r="MR151" s="99"/>
      <c r="MS151" s="99"/>
      <c r="MT151" s="99"/>
      <c r="MU151" s="99"/>
      <c r="MV151" s="99"/>
      <c r="MW151" s="99"/>
      <c r="MX151" s="99"/>
      <c r="MY151" s="99"/>
      <c r="MZ151" s="99"/>
      <c r="NA151" s="99"/>
      <c r="NB151" s="99"/>
      <c r="NC151" s="99"/>
      <c r="ND151" s="99"/>
      <c r="NE151" s="99"/>
      <c r="NF151" s="99"/>
      <c r="NG151" s="99"/>
      <c r="NH151" s="99"/>
      <c r="NI151" s="99"/>
      <c r="NJ151" s="99"/>
      <c r="NK151" s="99"/>
      <c r="NL151" s="99"/>
      <c r="NM151" s="99"/>
      <c r="NN151" s="99"/>
      <c r="NO151" s="99"/>
      <c r="NP151" s="99"/>
      <c r="NQ151" s="99"/>
      <c r="NR151" s="99"/>
      <c r="NS151" s="99"/>
      <c r="NT151" s="99"/>
      <c r="NU151" s="99"/>
      <c r="NV151" s="99"/>
    </row>
    <row r="152" spans="1:386" ht="18.75">
      <c r="A152" s="101" t="s">
        <v>71</v>
      </c>
      <c r="B152" s="348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202"/>
      <c r="AB152" s="202"/>
      <c r="AC152" s="192"/>
      <c r="AD152" s="192"/>
      <c r="AE152" s="192"/>
      <c r="AF152" s="192"/>
      <c r="AG152" s="198"/>
      <c r="AH152" s="198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96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16"/>
      <c r="BJ152" s="16"/>
      <c r="BK152" s="16"/>
      <c r="BL152" s="16"/>
      <c r="BM152" s="16"/>
      <c r="BN152" s="36"/>
      <c r="BO152" s="36"/>
      <c r="BP152" s="103"/>
      <c r="BQ152" s="12"/>
      <c r="BR152" s="12"/>
      <c r="BS152" s="12"/>
      <c r="BT152" s="12"/>
      <c r="BU152" s="12"/>
      <c r="BV152" s="12"/>
      <c r="BW152" s="104"/>
      <c r="BX152" s="104"/>
      <c r="BY152" s="104"/>
      <c r="BZ152" s="104"/>
      <c r="CA152" s="105"/>
      <c r="CB152" s="105"/>
      <c r="CC152" s="105"/>
      <c r="CD152" s="105"/>
      <c r="CE152" s="12"/>
      <c r="CF152" s="349"/>
      <c r="CG152" s="12"/>
      <c r="CH152" s="12"/>
      <c r="CI152" s="12"/>
      <c r="CJ152" s="12"/>
      <c r="CK152" s="12"/>
      <c r="CL152" s="12"/>
      <c r="CM152" s="204"/>
      <c r="CN152" s="204"/>
      <c r="CO152" s="204"/>
      <c r="CP152" s="204"/>
      <c r="CQ152" s="205"/>
      <c r="CR152" s="205"/>
      <c r="CS152" s="205"/>
      <c r="CT152" s="205"/>
      <c r="CU152" s="12"/>
      <c r="CV152" s="313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36"/>
      <c r="DV152" s="12"/>
      <c r="DW152" s="103"/>
      <c r="DX152" s="12"/>
      <c r="DY152" s="12"/>
      <c r="DZ152" s="12"/>
      <c r="EA152" s="12"/>
      <c r="EB152" s="12"/>
      <c r="EC152" s="12"/>
      <c r="ED152" s="104"/>
      <c r="EE152" s="104"/>
      <c r="EF152" s="104"/>
      <c r="EG152" s="104"/>
      <c r="EH152" s="105"/>
      <c r="EI152" s="105"/>
      <c r="EJ152" s="105"/>
      <c r="EK152" s="105"/>
      <c r="EL152" s="12"/>
      <c r="EM152" s="284"/>
      <c r="EN152" s="12"/>
      <c r="EO152" s="12"/>
      <c r="EP152" s="12"/>
      <c r="EQ152" s="12"/>
      <c r="ER152" s="12"/>
      <c r="ES152" s="12"/>
      <c r="ET152" s="104"/>
      <c r="EU152" s="104"/>
      <c r="EV152" s="350"/>
      <c r="EW152" s="104"/>
      <c r="EX152" s="105"/>
      <c r="EY152" s="105"/>
      <c r="EZ152" s="105"/>
      <c r="FA152" s="105"/>
      <c r="FB152" s="19"/>
      <c r="FC152" s="316"/>
    </row>
    <row r="153" spans="1:386" s="2" customFormat="1">
      <c r="A153" s="16" t="s">
        <v>9</v>
      </c>
      <c r="B153" s="348" t="s">
        <v>162</v>
      </c>
      <c r="C153" s="49">
        <v>11675.76</v>
      </c>
      <c r="D153" s="49">
        <v>12525.3</v>
      </c>
      <c r="E153" s="49">
        <f>D153</f>
        <v>12525.3</v>
      </c>
      <c r="F153" s="49">
        <v>14643.49</v>
      </c>
      <c r="G153" s="49" t="s">
        <v>146</v>
      </c>
      <c r="H153" s="49" t="s">
        <v>146</v>
      </c>
      <c r="I153" s="49" t="s">
        <v>146</v>
      </c>
      <c r="J153" s="49" t="s">
        <v>146</v>
      </c>
      <c r="K153" s="49" t="s">
        <v>146</v>
      </c>
      <c r="L153" s="49" t="s">
        <v>146</v>
      </c>
      <c r="M153" s="49" t="s">
        <v>146</v>
      </c>
      <c r="N153" s="49" t="s">
        <v>146</v>
      </c>
      <c r="O153" s="49">
        <f>C153*1.18</f>
        <v>13777.3968</v>
      </c>
      <c r="P153" s="49">
        <f t="shared" ref="P153:R153" si="108">D153*1.18</f>
        <v>14779.853999999998</v>
      </c>
      <c r="Q153" s="49">
        <f t="shared" si="108"/>
        <v>14779.853999999998</v>
      </c>
      <c r="R153" s="49">
        <f t="shared" si="108"/>
        <v>17279.318199999998</v>
      </c>
      <c r="S153" s="49" t="s">
        <v>146</v>
      </c>
      <c r="T153" s="49" t="s">
        <v>146</v>
      </c>
      <c r="U153" s="49" t="s">
        <v>146</v>
      </c>
      <c r="V153" s="49" t="s">
        <v>146</v>
      </c>
      <c r="W153" s="49" t="s">
        <v>146</v>
      </c>
      <c r="X153" s="49" t="s">
        <v>146</v>
      </c>
      <c r="Y153" s="49" t="s">
        <v>146</v>
      </c>
      <c r="Z153" s="49" t="s">
        <v>146</v>
      </c>
      <c r="AA153" s="134"/>
      <c r="AB153" s="176" t="s">
        <v>711</v>
      </c>
      <c r="AC153" s="49">
        <v>2150</v>
      </c>
      <c r="AD153" s="49">
        <v>2260</v>
      </c>
      <c r="AE153" s="49">
        <f>AC153</f>
        <v>2150</v>
      </c>
      <c r="AF153" s="49">
        <f>AD153</f>
        <v>2260</v>
      </c>
      <c r="AG153" s="125"/>
      <c r="AH153" s="125" t="str">
        <f>AB153</f>
        <v>14.12.2017 № 758</v>
      </c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111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16"/>
      <c r="BJ153" s="16"/>
      <c r="BK153" s="16"/>
      <c r="BL153" s="16"/>
      <c r="BM153" s="16"/>
      <c r="BN153" s="36"/>
      <c r="BO153" s="36"/>
      <c r="BP153" s="103"/>
      <c r="BQ153" s="12"/>
      <c r="BR153" s="12"/>
      <c r="BS153" s="12"/>
      <c r="BT153" s="12"/>
      <c r="BU153" s="12"/>
      <c r="BV153" s="12"/>
      <c r="BW153" s="104"/>
      <c r="BX153" s="104"/>
      <c r="BY153" s="104"/>
      <c r="BZ153" s="104"/>
      <c r="CA153" s="105"/>
      <c r="CB153" s="105"/>
      <c r="CC153" s="105"/>
      <c r="CD153" s="105"/>
      <c r="CE153" s="12"/>
      <c r="CF153" s="349"/>
      <c r="CG153" s="12"/>
      <c r="CH153" s="12"/>
      <c r="CI153" s="12"/>
      <c r="CJ153" s="12"/>
      <c r="CK153" s="12"/>
      <c r="CL153" s="12"/>
      <c r="CM153" s="204"/>
      <c r="CN153" s="204"/>
      <c r="CO153" s="204"/>
      <c r="CP153" s="204"/>
      <c r="CQ153" s="205"/>
      <c r="CR153" s="205"/>
      <c r="CS153" s="205"/>
      <c r="CT153" s="205"/>
      <c r="CU153" s="12"/>
      <c r="CV153" s="313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36"/>
      <c r="DV153" s="12"/>
      <c r="DW153" s="103"/>
      <c r="DX153" s="12"/>
      <c r="DY153" s="12"/>
      <c r="DZ153" s="12"/>
      <c r="EA153" s="12"/>
      <c r="EB153" s="12"/>
      <c r="EC153" s="12"/>
      <c r="ED153" s="104"/>
      <c r="EE153" s="104"/>
      <c r="EF153" s="104"/>
      <c r="EG153" s="104"/>
      <c r="EH153" s="105"/>
      <c r="EI153" s="105"/>
      <c r="EJ153" s="105"/>
      <c r="EK153" s="105"/>
      <c r="EL153" s="12"/>
      <c r="EM153" s="284"/>
      <c r="EN153" s="12"/>
      <c r="EO153" s="12"/>
      <c r="EP153" s="12"/>
      <c r="EQ153" s="12"/>
      <c r="ER153" s="12"/>
      <c r="ES153" s="12"/>
      <c r="ET153" s="104"/>
      <c r="EU153" s="104"/>
      <c r="EV153" s="350"/>
      <c r="EW153" s="104"/>
      <c r="EX153" s="105"/>
      <c r="EY153" s="105"/>
      <c r="EZ153" s="105"/>
      <c r="FA153" s="105"/>
      <c r="FB153" s="36"/>
      <c r="FC153" s="31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  <c r="MG153" s="53"/>
      <c r="MH153" s="53"/>
      <c r="MI153" s="53"/>
      <c r="MJ153" s="53"/>
      <c r="MK153" s="53"/>
      <c r="ML153" s="53"/>
      <c r="MM153" s="53"/>
      <c r="MN153" s="53"/>
      <c r="MO153" s="53"/>
      <c r="MP153" s="53"/>
      <c r="MQ153" s="53"/>
      <c r="MR153" s="53"/>
      <c r="MS153" s="53"/>
      <c r="MT153" s="53"/>
      <c r="MU153" s="53"/>
      <c r="MV153" s="53"/>
      <c r="MW153" s="53"/>
      <c r="MX153" s="53"/>
      <c r="MY153" s="53"/>
      <c r="MZ153" s="53"/>
      <c r="NA153" s="53"/>
      <c r="NB153" s="53"/>
      <c r="NC153" s="53"/>
      <c r="ND153" s="53"/>
      <c r="NE153" s="53"/>
      <c r="NF153" s="53"/>
      <c r="NG153" s="53"/>
      <c r="NH153" s="53"/>
      <c r="NI153" s="53"/>
      <c r="NJ153" s="53"/>
      <c r="NK153" s="53"/>
      <c r="NL153" s="53"/>
      <c r="NM153" s="53"/>
      <c r="NN153" s="53"/>
      <c r="NO153" s="53"/>
      <c r="NP153" s="53"/>
      <c r="NQ153" s="53"/>
      <c r="NR153" s="53"/>
      <c r="NS153" s="53"/>
      <c r="NT153" s="53"/>
      <c r="NU153" s="53"/>
      <c r="NV153" s="53"/>
    </row>
    <row r="154" spans="1:386" s="2" customFormat="1" ht="18.75">
      <c r="A154" s="122" t="s">
        <v>72</v>
      </c>
      <c r="B154" s="34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134"/>
      <c r="AB154" s="134"/>
      <c r="AC154" s="49"/>
      <c r="AD154" s="49"/>
      <c r="AE154" s="49"/>
      <c r="AF154" s="49"/>
      <c r="AG154" s="125"/>
      <c r="AH154" s="125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111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16"/>
      <c r="BJ154" s="16"/>
      <c r="BK154" s="16"/>
      <c r="BL154" s="16"/>
      <c r="BM154" s="16"/>
      <c r="BN154" s="36"/>
      <c r="BO154" s="36"/>
      <c r="BP154" s="103"/>
      <c r="BQ154" s="12"/>
      <c r="BR154" s="12"/>
      <c r="BS154" s="12"/>
      <c r="BT154" s="12"/>
      <c r="BU154" s="12"/>
      <c r="BV154" s="12"/>
      <c r="BW154" s="104"/>
      <c r="BX154" s="104"/>
      <c r="BY154" s="104"/>
      <c r="BZ154" s="104"/>
      <c r="CA154" s="105"/>
      <c r="CB154" s="105"/>
      <c r="CC154" s="105"/>
      <c r="CD154" s="105"/>
      <c r="CE154" s="12"/>
      <c r="CF154" s="349"/>
      <c r="CG154" s="12"/>
      <c r="CH154" s="12"/>
      <c r="CI154" s="12"/>
      <c r="CJ154" s="12"/>
      <c r="CK154" s="12"/>
      <c r="CL154" s="12"/>
      <c r="CM154" s="204"/>
      <c r="CN154" s="204"/>
      <c r="CO154" s="204"/>
      <c r="CP154" s="204"/>
      <c r="CQ154" s="205"/>
      <c r="CR154" s="205"/>
      <c r="CS154" s="205"/>
      <c r="CT154" s="205"/>
      <c r="CU154" s="12"/>
      <c r="CV154" s="313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36"/>
      <c r="DV154" s="12"/>
      <c r="DW154" s="103"/>
      <c r="DX154" s="12"/>
      <c r="DY154" s="12"/>
      <c r="DZ154" s="12"/>
      <c r="EA154" s="12"/>
      <c r="EB154" s="12"/>
      <c r="EC154" s="12"/>
      <c r="ED154" s="104"/>
      <c r="EE154" s="104"/>
      <c r="EF154" s="104"/>
      <c r="EG154" s="104"/>
      <c r="EH154" s="105"/>
      <c r="EI154" s="105"/>
      <c r="EJ154" s="105"/>
      <c r="EK154" s="105"/>
      <c r="EL154" s="12"/>
      <c r="EM154" s="284"/>
      <c r="EN154" s="12"/>
      <c r="EO154" s="12"/>
      <c r="EP154" s="12"/>
      <c r="EQ154" s="12"/>
      <c r="ER154" s="12"/>
      <c r="ES154" s="12"/>
      <c r="ET154" s="104"/>
      <c r="EU154" s="104"/>
      <c r="EV154" s="350"/>
      <c r="EW154" s="104"/>
      <c r="EX154" s="105"/>
      <c r="EY154" s="105"/>
      <c r="EZ154" s="105"/>
      <c r="FA154" s="105"/>
      <c r="FB154" s="36"/>
      <c r="FC154" s="31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  <c r="KJ154" s="53"/>
      <c r="KK154" s="53"/>
      <c r="KL154" s="53"/>
      <c r="KM154" s="53"/>
      <c r="KN154" s="53"/>
      <c r="KO154" s="53"/>
      <c r="KP154" s="53"/>
      <c r="KQ154" s="53"/>
      <c r="KR154" s="53"/>
      <c r="KS154" s="53"/>
      <c r="KT154" s="53"/>
      <c r="KU154" s="53"/>
      <c r="KV154" s="53"/>
      <c r="KW154" s="53"/>
      <c r="KX154" s="53"/>
      <c r="KY154" s="53"/>
      <c r="KZ154" s="53"/>
      <c r="LA154" s="53"/>
      <c r="LB154" s="53"/>
      <c r="LC154" s="53"/>
      <c r="LD154" s="53"/>
      <c r="LE154" s="53"/>
      <c r="LF154" s="53"/>
      <c r="LG154" s="53"/>
      <c r="LH154" s="53"/>
      <c r="LI154" s="53"/>
      <c r="LJ154" s="53"/>
      <c r="LK154" s="53"/>
      <c r="LL154" s="53"/>
      <c r="LM154" s="53"/>
      <c r="LN154" s="53"/>
      <c r="LO154" s="53"/>
      <c r="LP154" s="53"/>
      <c r="LQ154" s="53"/>
      <c r="LR154" s="53"/>
      <c r="LS154" s="53"/>
      <c r="LT154" s="53"/>
      <c r="LU154" s="53"/>
      <c r="LV154" s="53"/>
      <c r="LW154" s="53"/>
      <c r="LX154" s="53"/>
      <c r="LY154" s="53"/>
      <c r="LZ154" s="53"/>
      <c r="MA154" s="53"/>
      <c r="MB154" s="53"/>
      <c r="MC154" s="53"/>
      <c r="MD154" s="53"/>
      <c r="ME154" s="53"/>
      <c r="MF154" s="53"/>
      <c r="MG154" s="53"/>
      <c r="MH154" s="53"/>
      <c r="MI154" s="53"/>
      <c r="MJ154" s="53"/>
      <c r="MK154" s="53"/>
      <c r="ML154" s="53"/>
      <c r="MM154" s="53"/>
      <c r="MN154" s="53"/>
      <c r="MO154" s="53"/>
      <c r="MP154" s="53"/>
      <c r="MQ154" s="53"/>
      <c r="MR154" s="53"/>
      <c r="MS154" s="53"/>
      <c r="MT154" s="53"/>
      <c r="MU154" s="53"/>
      <c r="MV154" s="53"/>
      <c r="MW154" s="53"/>
      <c r="MX154" s="53"/>
      <c r="MY154" s="53"/>
      <c r="MZ154" s="53"/>
      <c r="NA154" s="53"/>
      <c r="NB154" s="53"/>
      <c r="NC154" s="53"/>
      <c r="ND154" s="53"/>
      <c r="NE154" s="53"/>
      <c r="NF154" s="53"/>
      <c r="NG154" s="53"/>
      <c r="NH154" s="53"/>
      <c r="NI154" s="53"/>
      <c r="NJ154" s="53"/>
      <c r="NK154" s="53"/>
      <c r="NL154" s="53"/>
      <c r="NM154" s="53"/>
      <c r="NN154" s="53"/>
      <c r="NO154" s="53"/>
      <c r="NP154" s="53"/>
      <c r="NQ154" s="53"/>
      <c r="NR154" s="53"/>
      <c r="NS154" s="53"/>
      <c r="NT154" s="53"/>
      <c r="NU154" s="53"/>
      <c r="NV154" s="53"/>
    </row>
    <row r="155" spans="1:386" s="2" customFormat="1">
      <c r="A155" s="16" t="s">
        <v>9</v>
      </c>
      <c r="B155" s="348" t="s">
        <v>115</v>
      </c>
      <c r="C155" s="49">
        <v>4665.5600000000004</v>
      </c>
      <c r="D155" s="49">
        <v>4916.21</v>
      </c>
      <c r="E155" s="49" t="s">
        <v>146</v>
      </c>
      <c r="F155" s="49" t="s">
        <v>146</v>
      </c>
      <c r="G155" s="49" t="s">
        <v>146</v>
      </c>
      <c r="H155" s="49" t="s">
        <v>146</v>
      </c>
      <c r="I155" s="49" t="s">
        <v>146</v>
      </c>
      <c r="J155" s="49" t="s">
        <v>146</v>
      </c>
      <c r="K155" s="49" t="s">
        <v>146</v>
      </c>
      <c r="L155" s="49" t="s">
        <v>146</v>
      </c>
      <c r="M155" s="49" t="s">
        <v>146</v>
      </c>
      <c r="N155" s="49" t="s">
        <v>146</v>
      </c>
      <c r="O155" s="49">
        <f>C155</f>
        <v>4665.5600000000004</v>
      </c>
      <c r="P155" s="49">
        <f t="shared" ref="P155:Z155" si="109">D155</f>
        <v>4916.21</v>
      </c>
      <c r="Q155" s="49" t="str">
        <f t="shared" si="109"/>
        <v>-</v>
      </c>
      <c r="R155" s="49" t="str">
        <f t="shared" si="109"/>
        <v>-</v>
      </c>
      <c r="S155" s="49" t="str">
        <f t="shared" si="109"/>
        <v>-</v>
      </c>
      <c r="T155" s="49" t="str">
        <f t="shared" si="109"/>
        <v>-</v>
      </c>
      <c r="U155" s="49" t="str">
        <f t="shared" si="109"/>
        <v>-</v>
      </c>
      <c r="V155" s="49" t="str">
        <f t="shared" si="109"/>
        <v>-</v>
      </c>
      <c r="W155" s="49" t="str">
        <f t="shared" si="109"/>
        <v>-</v>
      </c>
      <c r="X155" s="49" t="str">
        <f t="shared" si="109"/>
        <v>-</v>
      </c>
      <c r="Y155" s="49" t="str">
        <f t="shared" si="109"/>
        <v>-</v>
      </c>
      <c r="Z155" s="49" t="str">
        <f t="shared" si="109"/>
        <v>-</v>
      </c>
      <c r="AA155" s="190"/>
      <c r="AB155" s="134" t="s">
        <v>712</v>
      </c>
      <c r="AC155" s="49">
        <v>3550</v>
      </c>
      <c r="AD155" s="49">
        <v>3790</v>
      </c>
      <c r="AE155" s="49">
        <f>AC155</f>
        <v>3550</v>
      </c>
      <c r="AF155" s="49">
        <f>AD155</f>
        <v>3790</v>
      </c>
      <c r="AG155" s="125" t="s">
        <v>713</v>
      </c>
      <c r="AH155" s="125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111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16"/>
      <c r="BJ155" s="16"/>
      <c r="BK155" s="16"/>
      <c r="BL155" s="16"/>
      <c r="BM155" s="16"/>
      <c r="BN155" s="36"/>
      <c r="BO155" s="36"/>
      <c r="BP155" s="103"/>
      <c r="BQ155" s="12"/>
      <c r="BR155" s="12"/>
      <c r="BS155" s="12"/>
      <c r="BT155" s="12"/>
      <c r="BU155" s="12"/>
      <c r="BV155" s="12"/>
      <c r="BW155" s="104"/>
      <c r="BX155" s="104"/>
      <c r="BY155" s="104"/>
      <c r="BZ155" s="104"/>
      <c r="CA155" s="105"/>
      <c r="CB155" s="105"/>
      <c r="CC155" s="105"/>
      <c r="CD155" s="105"/>
      <c r="CE155" s="12"/>
      <c r="CF155" s="349"/>
      <c r="CG155" s="12"/>
      <c r="CH155" s="12"/>
      <c r="CI155" s="12"/>
      <c r="CJ155" s="12"/>
      <c r="CK155" s="12"/>
      <c r="CL155" s="12"/>
      <c r="CM155" s="204"/>
      <c r="CN155" s="204"/>
      <c r="CO155" s="204"/>
      <c r="CP155" s="204"/>
      <c r="CQ155" s="205"/>
      <c r="CR155" s="205"/>
      <c r="CS155" s="205"/>
      <c r="CT155" s="205"/>
      <c r="CU155" s="12"/>
      <c r="CV155" s="313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36"/>
      <c r="DV155" s="12"/>
      <c r="DW155" s="103"/>
      <c r="DX155" s="12"/>
      <c r="DY155" s="12"/>
      <c r="DZ155" s="12"/>
      <c r="EA155" s="12"/>
      <c r="EB155" s="12"/>
      <c r="EC155" s="12"/>
      <c r="ED155" s="104"/>
      <c r="EE155" s="104"/>
      <c r="EF155" s="104"/>
      <c r="EG155" s="104"/>
      <c r="EH155" s="105"/>
      <c r="EI155" s="105"/>
      <c r="EJ155" s="105"/>
      <c r="EK155" s="105"/>
      <c r="EL155" s="12"/>
      <c r="EM155" s="284"/>
      <c r="EN155" s="12"/>
      <c r="EO155" s="12"/>
      <c r="EP155" s="12"/>
      <c r="EQ155" s="12"/>
      <c r="ER155" s="12"/>
      <c r="ES155" s="12"/>
      <c r="ET155" s="104"/>
      <c r="EU155" s="104"/>
      <c r="EV155" s="350"/>
      <c r="EW155" s="104"/>
      <c r="EX155" s="105"/>
      <c r="EY155" s="105"/>
      <c r="EZ155" s="105"/>
      <c r="FA155" s="105"/>
      <c r="FB155" s="36"/>
      <c r="FC155" s="31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  <c r="KH155" s="53"/>
      <c r="KI155" s="53"/>
      <c r="KJ155" s="53"/>
      <c r="KK155" s="53"/>
      <c r="KL155" s="53"/>
      <c r="KM155" s="53"/>
      <c r="KN155" s="53"/>
      <c r="KO155" s="53"/>
      <c r="KP155" s="53"/>
      <c r="KQ155" s="53"/>
      <c r="KR155" s="53"/>
      <c r="KS155" s="53"/>
      <c r="KT155" s="53"/>
      <c r="KU155" s="53"/>
      <c r="KV155" s="53"/>
      <c r="KW155" s="53"/>
      <c r="KX155" s="53"/>
      <c r="KY155" s="53"/>
      <c r="KZ155" s="53"/>
      <c r="LA155" s="53"/>
      <c r="LB155" s="53"/>
      <c r="LC155" s="53"/>
      <c r="LD155" s="53"/>
      <c r="LE155" s="53"/>
      <c r="LF155" s="53"/>
      <c r="LG155" s="53"/>
      <c r="LH155" s="53"/>
      <c r="LI155" s="53"/>
      <c r="LJ155" s="53"/>
      <c r="LK155" s="53"/>
      <c r="LL155" s="53"/>
      <c r="LM155" s="53"/>
      <c r="LN155" s="53"/>
      <c r="LO155" s="53"/>
      <c r="LP155" s="53"/>
      <c r="LQ155" s="53"/>
      <c r="LR155" s="53"/>
      <c r="LS155" s="53"/>
      <c r="LT155" s="53"/>
      <c r="LU155" s="53"/>
      <c r="LV155" s="53"/>
      <c r="LW155" s="53"/>
      <c r="LX155" s="53"/>
      <c r="LY155" s="53"/>
      <c r="LZ155" s="53"/>
      <c r="MA155" s="53"/>
      <c r="MB155" s="53"/>
      <c r="MC155" s="53"/>
      <c r="MD155" s="53"/>
      <c r="ME155" s="53"/>
      <c r="MF155" s="53"/>
      <c r="MG155" s="53"/>
      <c r="MH155" s="53"/>
      <c r="MI155" s="53"/>
      <c r="MJ155" s="53"/>
      <c r="MK155" s="53"/>
      <c r="ML155" s="53"/>
      <c r="MM155" s="53"/>
      <c r="MN155" s="53"/>
      <c r="MO155" s="53"/>
      <c r="MP155" s="53"/>
      <c r="MQ155" s="53"/>
      <c r="MR155" s="53"/>
      <c r="MS155" s="53"/>
      <c r="MT155" s="53"/>
      <c r="MU155" s="53"/>
      <c r="MV155" s="53"/>
      <c r="MW155" s="53"/>
      <c r="MX155" s="53"/>
      <c r="MY155" s="53"/>
      <c r="MZ155" s="53"/>
      <c r="NA155" s="53"/>
      <c r="NB155" s="53"/>
      <c r="NC155" s="53"/>
      <c r="ND155" s="53"/>
      <c r="NE155" s="53"/>
      <c r="NF155" s="53"/>
      <c r="NG155" s="53"/>
      <c r="NH155" s="53"/>
      <c r="NI155" s="53"/>
      <c r="NJ155" s="53"/>
      <c r="NK155" s="53"/>
      <c r="NL155" s="53"/>
      <c r="NM155" s="53"/>
      <c r="NN155" s="53"/>
      <c r="NO155" s="53"/>
      <c r="NP155" s="53"/>
      <c r="NQ155" s="53"/>
      <c r="NR155" s="53"/>
      <c r="NS155" s="53"/>
      <c r="NT155" s="53"/>
      <c r="NU155" s="53"/>
      <c r="NV155" s="53"/>
    </row>
    <row r="156" spans="1:386" s="2" customFormat="1" ht="18.75">
      <c r="A156" s="122" t="s">
        <v>73</v>
      </c>
      <c r="B156" s="3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134"/>
      <c r="AB156" s="134"/>
      <c r="AC156" s="49"/>
      <c r="AD156" s="49"/>
      <c r="AE156" s="49"/>
      <c r="AF156" s="49"/>
      <c r="AG156" s="125"/>
      <c r="AH156" s="125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111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16"/>
      <c r="BJ156" s="16"/>
      <c r="BK156" s="16"/>
      <c r="BL156" s="16"/>
      <c r="BM156" s="16"/>
      <c r="BN156" s="36"/>
      <c r="BO156" s="36"/>
      <c r="BP156" s="103"/>
      <c r="BQ156" s="12"/>
      <c r="BR156" s="12"/>
      <c r="BS156" s="12"/>
      <c r="BT156" s="12"/>
      <c r="BU156" s="12"/>
      <c r="BV156" s="12"/>
      <c r="BW156" s="104"/>
      <c r="BX156" s="104"/>
      <c r="BY156" s="104"/>
      <c r="BZ156" s="104"/>
      <c r="CA156" s="105"/>
      <c r="CB156" s="105"/>
      <c r="CC156" s="105"/>
      <c r="CD156" s="105"/>
      <c r="CE156" s="12"/>
      <c r="CF156" s="349"/>
      <c r="CG156" s="12"/>
      <c r="CH156" s="12"/>
      <c r="CI156" s="12"/>
      <c r="CJ156" s="12"/>
      <c r="CK156" s="12"/>
      <c r="CL156" s="12"/>
      <c r="CM156" s="204"/>
      <c r="CN156" s="204"/>
      <c r="CO156" s="204"/>
      <c r="CP156" s="204"/>
      <c r="CQ156" s="205"/>
      <c r="CR156" s="205"/>
      <c r="CS156" s="205"/>
      <c r="CT156" s="205"/>
      <c r="CU156" s="12"/>
      <c r="CV156" s="313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36"/>
      <c r="DV156" s="12"/>
      <c r="DW156" s="103"/>
      <c r="DX156" s="12"/>
      <c r="DY156" s="12"/>
      <c r="DZ156" s="12"/>
      <c r="EA156" s="12"/>
      <c r="EB156" s="12"/>
      <c r="EC156" s="12"/>
      <c r="ED156" s="104"/>
      <c r="EE156" s="104"/>
      <c r="EF156" s="104"/>
      <c r="EG156" s="104"/>
      <c r="EH156" s="105"/>
      <c r="EI156" s="105"/>
      <c r="EJ156" s="105"/>
      <c r="EK156" s="105"/>
      <c r="EL156" s="12"/>
      <c r="EM156" s="284"/>
      <c r="EN156" s="12"/>
      <c r="EO156" s="12"/>
      <c r="EP156" s="12"/>
      <c r="EQ156" s="12"/>
      <c r="ER156" s="12"/>
      <c r="ES156" s="12"/>
      <c r="ET156" s="104"/>
      <c r="EU156" s="104"/>
      <c r="EV156" s="350"/>
      <c r="EW156" s="104"/>
      <c r="EX156" s="105"/>
      <c r="EY156" s="105"/>
      <c r="EZ156" s="105"/>
      <c r="FA156" s="105"/>
      <c r="FB156" s="36"/>
      <c r="FC156" s="31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  <c r="MG156" s="53"/>
      <c r="MH156" s="53"/>
      <c r="MI156" s="53"/>
      <c r="MJ156" s="53"/>
      <c r="MK156" s="53"/>
      <c r="ML156" s="53"/>
      <c r="MM156" s="53"/>
      <c r="MN156" s="53"/>
      <c r="MO156" s="53"/>
      <c r="MP156" s="53"/>
      <c r="MQ156" s="53"/>
      <c r="MR156" s="53"/>
      <c r="MS156" s="53"/>
      <c r="MT156" s="53"/>
      <c r="MU156" s="53"/>
      <c r="MV156" s="53"/>
      <c r="MW156" s="53"/>
      <c r="MX156" s="53"/>
      <c r="MY156" s="53"/>
      <c r="MZ156" s="53"/>
      <c r="NA156" s="53"/>
      <c r="NB156" s="53"/>
      <c r="NC156" s="53"/>
      <c r="ND156" s="53"/>
      <c r="NE156" s="53"/>
      <c r="NF156" s="53"/>
      <c r="NG156" s="53"/>
      <c r="NH156" s="53"/>
      <c r="NI156" s="53"/>
      <c r="NJ156" s="53"/>
      <c r="NK156" s="53"/>
      <c r="NL156" s="53"/>
      <c r="NM156" s="53"/>
      <c r="NN156" s="53"/>
      <c r="NO156" s="53"/>
      <c r="NP156" s="53"/>
      <c r="NQ156" s="53"/>
      <c r="NR156" s="53"/>
      <c r="NS156" s="53"/>
      <c r="NT156" s="53"/>
      <c r="NU156" s="53"/>
      <c r="NV156" s="53"/>
    </row>
    <row r="157" spans="1:386" s="2" customFormat="1">
      <c r="A157" s="464" t="s">
        <v>9</v>
      </c>
      <c r="B157" s="465" t="s">
        <v>162</v>
      </c>
      <c r="C157" s="361">
        <v>14507.25</v>
      </c>
      <c r="D157" s="361">
        <v>15552.25</v>
      </c>
      <c r="E157" s="361">
        <f>D157</f>
        <v>15552.25</v>
      </c>
      <c r="F157" s="361">
        <v>16241.44</v>
      </c>
      <c r="G157" s="361" t="s">
        <v>146</v>
      </c>
      <c r="H157" s="361" t="s">
        <v>146</v>
      </c>
      <c r="I157" s="361" t="s">
        <v>146</v>
      </c>
      <c r="J157" s="361" t="s">
        <v>146</v>
      </c>
      <c r="K157" s="361" t="s">
        <v>146</v>
      </c>
      <c r="L157" s="361" t="s">
        <v>146</v>
      </c>
      <c r="M157" s="361" t="s">
        <v>146</v>
      </c>
      <c r="N157" s="361" t="s">
        <v>146</v>
      </c>
      <c r="O157" s="361">
        <f>C157*1.18</f>
        <v>17118.555</v>
      </c>
      <c r="P157" s="361">
        <f t="shared" ref="P157:R157" si="110">D157*1.18</f>
        <v>18351.654999999999</v>
      </c>
      <c r="Q157" s="361">
        <f t="shared" si="110"/>
        <v>18351.654999999999</v>
      </c>
      <c r="R157" s="361">
        <f t="shared" si="110"/>
        <v>19164.8992</v>
      </c>
      <c r="S157" s="361" t="s">
        <v>146</v>
      </c>
      <c r="T157" s="361" t="s">
        <v>146</v>
      </c>
      <c r="U157" s="361" t="s">
        <v>146</v>
      </c>
      <c r="V157" s="361" t="s">
        <v>146</v>
      </c>
      <c r="W157" s="361" t="s">
        <v>146</v>
      </c>
      <c r="X157" s="361" t="s">
        <v>146</v>
      </c>
      <c r="Y157" s="361" t="s">
        <v>146</v>
      </c>
      <c r="Z157" s="361" t="s">
        <v>146</v>
      </c>
      <c r="AA157" s="134"/>
      <c r="AB157" s="134" t="s">
        <v>714</v>
      </c>
      <c r="AC157" s="361">
        <v>3000</v>
      </c>
      <c r="AD157" s="361">
        <v>3160</v>
      </c>
      <c r="AE157" s="361">
        <f>AC157</f>
        <v>3000</v>
      </c>
      <c r="AF157" s="361">
        <f>AD157</f>
        <v>3160</v>
      </c>
      <c r="AG157" s="365"/>
      <c r="AH157" s="365" t="s">
        <v>714</v>
      </c>
      <c r="AI157" s="466"/>
      <c r="AJ157" s="466"/>
      <c r="AK157" s="466"/>
      <c r="AL157" s="466"/>
      <c r="AM157" s="466"/>
      <c r="AN157" s="466"/>
      <c r="AO157" s="466"/>
      <c r="AP157" s="466"/>
      <c r="AQ157" s="466"/>
      <c r="AR157" s="466"/>
      <c r="AS157" s="466"/>
      <c r="AT157" s="466"/>
      <c r="AU157" s="467"/>
      <c r="AV157" s="466">
        <v>205.72</v>
      </c>
      <c r="AW157" s="466">
        <v>252.04</v>
      </c>
      <c r="AX157" s="466">
        <f>AW157</f>
        <v>252.04</v>
      </c>
      <c r="AY157" s="466">
        <v>284.07</v>
      </c>
      <c r="AZ157" s="466" t="s">
        <v>146</v>
      </c>
      <c r="BA157" s="466" t="s">
        <v>146</v>
      </c>
      <c r="BB157" s="361">
        <f>AV157*1.18</f>
        <v>242.74959999999999</v>
      </c>
      <c r="BC157" s="361">
        <f t="shared" ref="BC157:BE157" si="111">AW157*1.18</f>
        <v>297.40719999999999</v>
      </c>
      <c r="BD157" s="361">
        <f t="shared" si="111"/>
        <v>297.40719999999999</v>
      </c>
      <c r="BE157" s="361">
        <f t="shared" si="111"/>
        <v>335.20259999999996</v>
      </c>
      <c r="BF157" s="361" t="s">
        <v>146</v>
      </c>
      <c r="BG157" s="361" t="s">
        <v>146</v>
      </c>
      <c r="BH157" s="466">
        <v>87</v>
      </c>
      <c r="BI157" s="468">
        <v>90</v>
      </c>
      <c r="BJ157" s="466" t="s">
        <v>146</v>
      </c>
      <c r="BK157" s="466" t="s">
        <v>146</v>
      </c>
      <c r="BL157" s="466" t="s">
        <v>146</v>
      </c>
      <c r="BM157" s="466" t="s">
        <v>146</v>
      </c>
      <c r="BN157" s="430"/>
      <c r="BO157" s="469" t="s">
        <v>714</v>
      </c>
      <c r="BP157" s="470"/>
      <c r="BQ157" s="466">
        <v>14507.25</v>
      </c>
      <c r="BR157" s="466">
        <v>205.72</v>
      </c>
      <c r="BS157" s="466">
        <f>BQ157*1.18</f>
        <v>17118.555</v>
      </c>
      <c r="BT157" s="466">
        <f>BR157*1.18</f>
        <v>242.74959999999999</v>
      </c>
      <c r="BU157" s="466">
        <v>3000</v>
      </c>
      <c r="BV157" s="466">
        <v>87</v>
      </c>
      <c r="BW157" s="471"/>
      <c r="BX157" s="471"/>
      <c r="BY157" s="471"/>
      <c r="BZ157" s="471"/>
      <c r="CA157" s="472"/>
      <c r="CB157" s="370"/>
      <c r="CC157" s="448">
        <v>5.57E-2</v>
      </c>
      <c r="CD157" s="449">
        <v>254.1</v>
      </c>
      <c r="CE157" s="430"/>
      <c r="CF157" s="431" t="s">
        <v>714</v>
      </c>
      <c r="CG157" s="466">
        <v>15552.25</v>
      </c>
      <c r="CH157" s="466">
        <v>252.04</v>
      </c>
      <c r="CI157" s="466">
        <f>CG157*1.18</f>
        <v>18351.654999999999</v>
      </c>
      <c r="CJ157" s="466">
        <v>289.14999999999998</v>
      </c>
      <c r="CK157" s="466">
        <v>3160</v>
      </c>
      <c r="CL157" s="466">
        <v>90</v>
      </c>
      <c r="CM157" s="369"/>
      <c r="CN157" s="369"/>
      <c r="CO157" s="369"/>
      <c r="CP157" s="369"/>
      <c r="CQ157" s="370"/>
      <c r="CR157" s="370"/>
      <c r="CS157" s="448">
        <v>5.57E-2</v>
      </c>
      <c r="CT157" s="450">
        <v>266.01</v>
      </c>
      <c r="CU157" s="430"/>
      <c r="CV157" s="431" t="s">
        <v>714</v>
      </c>
      <c r="CW157" s="466"/>
      <c r="CX157" s="466"/>
      <c r="CY157" s="466"/>
      <c r="CZ157" s="466"/>
      <c r="DA157" s="464"/>
      <c r="DB157" s="464"/>
      <c r="DC157" s="466"/>
      <c r="DD157" s="466"/>
      <c r="DE157" s="466"/>
      <c r="DF157" s="466"/>
      <c r="DG157" s="535"/>
      <c r="DH157" s="6"/>
      <c r="DI157" s="466"/>
      <c r="DJ157" s="466"/>
      <c r="DK157" s="466"/>
      <c r="DL157" s="466"/>
      <c r="DM157" s="464"/>
      <c r="DN157" s="464"/>
      <c r="DO157" s="466"/>
      <c r="DP157" s="466"/>
      <c r="DQ157" s="466"/>
      <c r="DR157" s="466"/>
      <c r="DS157" s="466"/>
      <c r="DT157" s="466"/>
      <c r="DU157" s="430"/>
      <c r="DV157" s="469"/>
      <c r="DW157" s="470"/>
      <c r="DX157" s="473"/>
      <c r="DY157" s="473"/>
      <c r="DZ157" s="473"/>
      <c r="EA157" s="473"/>
      <c r="EB157" s="473"/>
      <c r="EC157" s="473"/>
      <c r="ED157" s="474"/>
      <c r="EE157" s="474"/>
      <c r="EF157" s="474"/>
      <c r="EG157" s="474"/>
      <c r="EH157" s="475"/>
      <c r="EI157" s="475"/>
      <c r="EJ157" s="475"/>
      <c r="EK157" s="475"/>
      <c r="EL157" s="473"/>
      <c r="EM157" s="476"/>
      <c r="EN157" s="473"/>
      <c r="EO157" s="473"/>
      <c r="EP157" s="473"/>
      <c r="EQ157" s="473"/>
      <c r="ER157" s="473"/>
      <c r="ES157" s="473"/>
      <c r="ET157" s="474"/>
      <c r="EU157" s="474"/>
      <c r="EV157" s="477"/>
      <c r="EW157" s="474"/>
      <c r="EX157" s="475"/>
      <c r="EY157" s="475"/>
      <c r="EZ157" s="475"/>
      <c r="FA157" s="475"/>
      <c r="FB157" s="469"/>
      <c r="FC157" s="43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  <c r="MG157" s="53"/>
      <c r="MH157" s="53"/>
      <c r="MI157" s="53"/>
      <c r="MJ157" s="53"/>
      <c r="MK157" s="53"/>
      <c r="ML157" s="53"/>
      <c r="MM157" s="53"/>
      <c r="MN157" s="53"/>
      <c r="MO157" s="53"/>
      <c r="MP157" s="53"/>
      <c r="MQ157" s="53"/>
      <c r="MR157" s="53"/>
      <c r="MS157" s="53"/>
      <c r="MT157" s="53"/>
      <c r="MU157" s="53"/>
      <c r="MV157" s="53"/>
      <c r="MW157" s="53"/>
      <c r="MX157" s="53"/>
      <c r="MY157" s="53"/>
      <c r="MZ157" s="53"/>
      <c r="NA157" s="53"/>
      <c r="NB157" s="53"/>
      <c r="NC157" s="53"/>
      <c r="ND157" s="53"/>
      <c r="NE157" s="53"/>
      <c r="NF157" s="53"/>
      <c r="NG157" s="53"/>
      <c r="NH157" s="53"/>
      <c r="NI157" s="53"/>
      <c r="NJ157" s="53"/>
      <c r="NK157" s="53"/>
      <c r="NL157" s="53"/>
      <c r="NM157" s="53"/>
      <c r="NN157" s="53"/>
      <c r="NO157" s="53"/>
      <c r="NP157" s="53"/>
      <c r="NQ157" s="53"/>
      <c r="NR157" s="53"/>
      <c r="NS157" s="53"/>
      <c r="NT157" s="53"/>
      <c r="NU157" s="53"/>
      <c r="NV157" s="53"/>
    </row>
    <row r="158" spans="1:386" s="100" customFormat="1" ht="26.25">
      <c r="A158" s="280" t="s">
        <v>24</v>
      </c>
      <c r="B158" s="346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1"/>
      <c r="AJ158" s="281"/>
      <c r="AK158" s="281"/>
      <c r="AL158" s="281"/>
      <c r="AM158" s="281"/>
      <c r="AN158" s="281"/>
      <c r="AO158" s="281"/>
      <c r="AP158" s="281"/>
      <c r="AQ158" s="281"/>
      <c r="AR158" s="281"/>
      <c r="AS158" s="281"/>
      <c r="AT158" s="281"/>
      <c r="AU158" s="281"/>
      <c r="AV158" s="281"/>
      <c r="AW158" s="281"/>
      <c r="AX158" s="281"/>
      <c r="AY158" s="281"/>
      <c r="AZ158" s="281"/>
      <c r="BA158" s="281"/>
      <c r="BB158" s="281"/>
      <c r="BC158" s="281"/>
      <c r="BD158" s="281"/>
      <c r="BE158" s="281"/>
      <c r="BF158" s="281"/>
      <c r="BG158" s="281"/>
      <c r="BH158" s="281"/>
      <c r="BI158" s="281"/>
      <c r="BJ158" s="281"/>
      <c r="BK158" s="281"/>
      <c r="BL158" s="281"/>
      <c r="BM158" s="281"/>
      <c r="BN158" s="281"/>
      <c r="BO158" s="347"/>
      <c r="BP158" s="281"/>
      <c r="BQ158" s="281"/>
      <c r="BR158" s="281"/>
      <c r="BS158" s="281"/>
      <c r="BT158" s="281"/>
      <c r="BU158" s="281"/>
      <c r="BV158" s="281"/>
      <c r="BW158" s="281"/>
      <c r="BX158" s="281"/>
      <c r="BY158" s="281"/>
      <c r="BZ158" s="281"/>
      <c r="CA158" s="281"/>
      <c r="CB158" s="281"/>
      <c r="CC158" s="281"/>
      <c r="CD158" s="281"/>
      <c r="CE158" s="281"/>
      <c r="CF158" s="282"/>
      <c r="CG158" s="281"/>
      <c r="CH158" s="281"/>
      <c r="CI158" s="281"/>
      <c r="CJ158" s="281"/>
      <c r="CK158" s="281"/>
      <c r="CL158" s="281"/>
      <c r="CM158" s="282"/>
      <c r="CN158" s="282"/>
      <c r="CO158" s="282"/>
      <c r="CP158" s="282"/>
      <c r="CQ158" s="282"/>
      <c r="CR158" s="282"/>
      <c r="CS158" s="282"/>
      <c r="CT158" s="282"/>
      <c r="CU158" s="281"/>
      <c r="CV158" s="282"/>
      <c r="CW158" s="281"/>
      <c r="CX158" s="281"/>
      <c r="CY158" s="281"/>
      <c r="CZ158" s="281"/>
      <c r="DA158" s="281"/>
      <c r="DB158" s="281"/>
      <c r="DC158" s="281"/>
      <c r="DD158" s="281"/>
      <c r="DE158" s="281"/>
      <c r="DF158" s="281"/>
      <c r="DG158" s="281"/>
      <c r="DH158" s="281"/>
      <c r="DI158" s="281"/>
      <c r="DJ158" s="281"/>
      <c r="DK158" s="281"/>
      <c r="DL158" s="281"/>
      <c r="DM158" s="281"/>
      <c r="DN158" s="281"/>
      <c r="DO158" s="281"/>
      <c r="DP158" s="281"/>
      <c r="DQ158" s="281"/>
      <c r="DR158" s="281"/>
      <c r="DS158" s="281"/>
      <c r="DT158" s="281"/>
      <c r="DU158" s="281"/>
      <c r="DV158" s="281"/>
      <c r="DW158" s="281"/>
      <c r="DX158" s="281"/>
      <c r="DY158" s="281"/>
      <c r="DZ158" s="281"/>
      <c r="EA158" s="281"/>
      <c r="EB158" s="281"/>
      <c r="EC158" s="281"/>
      <c r="ED158" s="281"/>
      <c r="EE158" s="281"/>
      <c r="EF158" s="281"/>
      <c r="EG158" s="281"/>
      <c r="EH158" s="281"/>
      <c r="EI158" s="281"/>
      <c r="EJ158" s="281"/>
      <c r="EK158" s="281"/>
      <c r="EL158" s="281"/>
      <c r="EM158" s="281"/>
      <c r="EN158" s="281"/>
      <c r="EO158" s="281"/>
      <c r="EP158" s="281"/>
      <c r="EQ158" s="281"/>
      <c r="ER158" s="281"/>
      <c r="ES158" s="281"/>
      <c r="ET158" s="281"/>
      <c r="EU158" s="281"/>
      <c r="EV158" s="281"/>
      <c r="EW158" s="354"/>
      <c r="EX158" s="354"/>
      <c r="EY158" s="354"/>
      <c r="EZ158" s="354"/>
      <c r="FA158" s="354"/>
      <c r="FB158" s="354"/>
      <c r="FC158" s="355"/>
      <c r="FD158" s="99"/>
      <c r="FE158" s="99"/>
      <c r="FF158" s="99"/>
      <c r="FG158" s="99"/>
      <c r="FH158" s="99"/>
      <c r="FI158" s="99"/>
      <c r="FJ158" s="99"/>
      <c r="FK158" s="99"/>
      <c r="FL158" s="99"/>
      <c r="FM158" s="99"/>
      <c r="FN158" s="99"/>
      <c r="FO158" s="99"/>
      <c r="FP158" s="99"/>
      <c r="FQ158" s="99"/>
      <c r="FR158" s="99"/>
      <c r="FS158" s="99"/>
      <c r="FT158" s="99"/>
      <c r="FU158" s="99"/>
      <c r="FV158" s="99"/>
      <c r="FW158" s="99"/>
      <c r="FX158" s="99"/>
      <c r="FY158" s="99"/>
      <c r="FZ158" s="99"/>
      <c r="GA158" s="99"/>
      <c r="GB158" s="99"/>
      <c r="GC158" s="99"/>
      <c r="GD158" s="99"/>
      <c r="GE158" s="99"/>
      <c r="GF158" s="99"/>
      <c r="GG158" s="99"/>
      <c r="GH158" s="99"/>
      <c r="GI158" s="99"/>
      <c r="GJ158" s="99"/>
      <c r="GK158" s="99"/>
      <c r="GL158" s="99"/>
      <c r="GM158" s="99"/>
      <c r="GN158" s="99"/>
      <c r="GO158" s="99"/>
      <c r="GP158" s="99"/>
      <c r="GQ158" s="99"/>
      <c r="GR158" s="99"/>
      <c r="GS158" s="99"/>
      <c r="GT158" s="99"/>
      <c r="GU158" s="99"/>
      <c r="GV158" s="99"/>
      <c r="GW158" s="99"/>
      <c r="GX158" s="99"/>
      <c r="GY158" s="99"/>
      <c r="GZ158" s="99"/>
      <c r="HA158" s="99"/>
      <c r="HB158" s="99"/>
      <c r="HC158" s="99"/>
      <c r="HD158" s="99"/>
      <c r="HE158" s="99"/>
      <c r="HF158" s="99"/>
      <c r="HG158" s="99"/>
      <c r="HH158" s="99"/>
      <c r="HI158" s="99"/>
      <c r="HJ158" s="99"/>
      <c r="HK158" s="99"/>
      <c r="HL158" s="99"/>
      <c r="HM158" s="99"/>
      <c r="HN158" s="99"/>
      <c r="HO158" s="99"/>
      <c r="HP158" s="99"/>
      <c r="HQ158" s="99"/>
      <c r="HR158" s="99"/>
      <c r="HS158" s="99"/>
      <c r="HT158" s="99"/>
      <c r="HU158" s="99"/>
      <c r="HV158" s="99"/>
      <c r="HW158" s="99"/>
      <c r="HX158" s="99"/>
      <c r="HY158" s="99"/>
      <c r="HZ158" s="99"/>
      <c r="IA158" s="99"/>
      <c r="IB158" s="99"/>
      <c r="IC158" s="99"/>
      <c r="ID158" s="99"/>
      <c r="IE158" s="99"/>
      <c r="IF158" s="99"/>
      <c r="IG158" s="99"/>
      <c r="IH158" s="99"/>
      <c r="II158" s="99"/>
      <c r="IJ158" s="99"/>
      <c r="IK158" s="99"/>
      <c r="IL158" s="99"/>
      <c r="IM158" s="99"/>
      <c r="IN158" s="99"/>
      <c r="IO158" s="99"/>
      <c r="IP158" s="99"/>
      <c r="IQ158" s="99"/>
      <c r="IR158" s="99"/>
      <c r="IS158" s="99"/>
      <c r="IT158" s="99"/>
      <c r="IU158" s="99"/>
      <c r="IV158" s="99"/>
      <c r="IW158" s="99"/>
      <c r="IX158" s="99"/>
      <c r="IY158" s="99"/>
      <c r="IZ158" s="99"/>
      <c r="JA158" s="99"/>
      <c r="JB158" s="99"/>
      <c r="JC158" s="99"/>
      <c r="JD158" s="99"/>
      <c r="JE158" s="99"/>
      <c r="JF158" s="99"/>
      <c r="JG158" s="99"/>
      <c r="JH158" s="99"/>
      <c r="JI158" s="99"/>
      <c r="JJ158" s="99"/>
      <c r="JK158" s="99"/>
      <c r="JL158" s="99"/>
      <c r="JM158" s="99"/>
      <c r="JN158" s="99"/>
      <c r="JO158" s="99"/>
      <c r="JP158" s="99"/>
      <c r="JQ158" s="99"/>
      <c r="JR158" s="99"/>
      <c r="JS158" s="99"/>
      <c r="JT158" s="99"/>
      <c r="JU158" s="99"/>
      <c r="JV158" s="99"/>
      <c r="JW158" s="99"/>
      <c r="JX158" s="99"/>
      <c r="JY158" s="99"/>
      <c r="JZ158" s="99"/>
      <c r="KA158" s="99"/>
      <c r="KB158" s="99"/>
      <c r="KC158" s="99"/>
      <c r="KD158" s="99"/>
      <c r="KE158" s="99"/>
      <c r="KF158" s="99"/>
      <c r="KG158" s="99"/>
      <c r="KH158" s="99"/>
      <c r="KI158" s="99"/>
      <c r="KJ158" s="99"/>
      <c r="KK158" s="99"/>
      <c r="KL158" s="99"/>
      <c r="KM158" s="99"/>
      <c r="KN158" s="99"/>
      <c r="KO158" s="99"/>
      <c r="KP158" s="99"/>
      <c r="KQ158" s="99"/>
      <c r="KR158" s="99"/>
      <c r="KS158" s="99"/>
      <c r="KT158" s="99"/>
      <c r="KU158" s="99"/>
      <c r="KV158" s="99"/>
      <c r="KW158" s="99"/>
      <c r="KX158" s="99"/>
      <c r="KY158" s="99"/>
      <c r="KZ158" s="99"/>
      <c r="LA158" s="99"/>
      <c r="LB158" s="99"/>
      <c r="LC158" s="99"/>
      <c r="LD158" s="99"/>
      <c r="LE158" s="99"/>
      <c r="LF158" s="99"/>
      <c r="LG158" s="99"/>
      <c r="LH158" s="99"/>
      <c r="LI158" s="99"/>
      <c r="LJ158" s="99"/>
      <c r="LK158" s="99"/>
      <c r="LL158" s="99"/>
      <c r="LM158" s="99"/>
      <c r="LN158" s="99"/>
      <c r="LO158" s="99"/>
      <c r="LP158" s="99"/>
      <c r="LQ158" s="99"/>
      <c r="LR158" s="99"/>
      <c r="LS158" s="99"/>
      <c r="LT158" s="99"/>
      <c r="LU158" s="99"/>
      <c r="LV158" s="99"/>
      <c r="LW158" s="99"/>
      <c r="LX158" s="99"/>
      <c r="LY158" s="99"/>
      <c r="LZ158" s="99"/>
      <c r="MA158" s="99"/>
      <c r="MB158" s="99"/>
      <c r="MC158" s="99"/>
      <c r="MD158" s="99"/>
      <c r="ME158" s="99"/>
      <c r="MF158" s="99"/>
      <c r="MG158" s="99"/>
      <c r="MH158" s="99"/>
      <c r="MI158" s="99"/>
      <c r="MJ158" s="99"/>
      <c r="MK158" s="99"/>
      <c r="ML158" s="99"/>
      <c r="MM158" s="99"/>
      <c r="MN158" s="99"/>
      <c r="MO158" s="99"/>
      <c r="MP158" s="99"/>
      <c r="MQ158" s="99"/>
      <c r="MR158" s="99"/>
      <c r="MS158" s="99"/>
      <c r="MT158" s="99"/>
      <c r="MU158" s="99"/>
      <c r="MV158" s="99"/>
      <c r="MW158" s="99"/>
      <c r="MX158" s="99"/>
      <c r="MY158" s="99"/>
      <c r="MZ158" s="99"/>
      <c r="NA158" s="99"/>
      <c r="NB158" s="99"/>
      <c r="NC158" s="99"/>
      <c r="ND158" s="99"/>
      <c r="NE158" s="99"/>
      <c r="NF158" s="99"/>
      <c r="NG158" s="99"/>
      <c r="NH158" s="99"/>
      <c r="NI158" s="99"/>
      <c r="NJ158" s="99"/>
      <c r="NK158" s="99"/>
      <c r="NL158" s="99"/>
      <c r="NM158" s="99"/>
      <c r="NN158" s="99"/>
      <c r="NO158" s="99"/>
      <c r="NP158" s="99"/>
      <c r="NQ158" s="99"/>
      <c r="NR158" s="99"/>
      <c r="NS158" s="99"/>
      <c r="NT158" s="99"/>
      <c r="NU158" s="99"/>
      <c r="NV158" s="99"/>
    </row>
    <row r="159" spans="1:386" s="2" customFormat="1" ht="18.75">
      <c r="A159" s="122" t="s">
        <v>116</v>
      </c>
      <c r="B159" s="348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289"/>
      <c r="AB159" s="289"/>
      <c r="AC159" s="173"/>
      <c r="AD159" s="173"/>
      <c r="AE159" s="173"/>
      <c r="AF159" s="173"/>
      <c r="AG159" s="176"/>
      <c r="AH159" s="17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96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36"/>
      <c r="BO159" s="36"/>
      <c r="BP159" s="103"/>
      <c r="BQ159" s="27"/>
      <c r="BR159" s="27"/>
      <c r="BS159" s="27"/>
      <c r="BT159" s="27"/>
      <c r="BU159" s="27"/>
      <c r="BV159" s="27"/>
      <c r="BW159" s="115"/>
      <c r="BX159" s="115"/>
      <c r="BY159" s="115"/>
      <c r="BZ159" s="115"/>
      <c r="CA159" s="116"/>
      <c r="CB159" s="116"/>
      <c r="CC159" s="116"/>
      <c r="CD159" s="116"/>
      <c r="CE159" s="27"/>
      <c r="CF159" s="125"/>
      <c r="CG159" s="27"/>
      <c r="CH159" s="27"/>
      <c r="CI159" s="27"/>
      <c r="CJ159" s="27"/>
      <c r="CK159" s="27"/>
      <c r="CL159" s="27"/>
      <c r="CM159" s="138"/>
      <c r="CN159" s="138"/>
      <c r="CO159" s="138"/>
      <c r="CP159" s="138"/>
      <c r="CQ159" s="139"/>
      <c r="CR159" s="139"/>
      <c r="CS159" s="139"/>
      <c r="CT159" s="139"/>
      <c r="CU159" s="27"/>
      <c r="CV159" s="134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36"/>
      <c r="DV159" s="12"/>
      <c r="DW159" s="103"/>
      <c r="DX159" s="27"/>
      <c r="DY159" s="27"/>
      <c r="DZ159" s="27"/>
      <c r="EA159" s="27"/>
      <c r="EB159" s="27"/>
      <c r="EC159" s="27"/>
      <c r="ED159" s="115"/>
      <c r="EE159" s="115"/>
      <c r="EF159" s="115"/>
      <c r="EG159" s="115"/>
      <c r="EH159" s="116"/>
      <c r="EI159" s="116"/>
      <c r="EJ159" s="116"/>
      <c r="EK159" s="116"/>
      <c r="EL159" s="27"/>
      <c r="EM159" s="109"/>
      <c r="EN159" s="27"/>
      <c r="EO159" s="27"/>
      <c r="EP159" s="27"/>
      <c r="EQ159" s="27"/>
      <c r="ER159" s="27"/>
      <c r="ES159" s="27"/>
      <c r="ET159" s="115"/>
      <c r="EU159" s="115"/>
      <c r="EV159" s="395"/>
      <c r="EW159" s="115"/>
      <c r="EX159" s="116"/>
      <c r="EY159" s="116"/>
      <c r="EZ159" s="116"/>
      <c r="FA159" s="116"/>
      <c r="FB159" s="36"/>
      <c r="FC159" s="31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  <c r="MG159" s="53"/>
      <c r="MH159" s="53"/>
      <c r="MI159" s="53"/>
      <c r="MJ159" s="53"/>
      <c r="MK159" s="53"/>
      <c r="ML159" s="53"/>
      <c r="MM159" s="53"/>
      <c r="MN159" s="53"/>
      <c r="MO159" s="53"/>
      <c r="MP159" s="53"/>
      <c r="MQ159" s="53"/>
      <c r="MR159" s="53"/>
      <c r="MS159" s="53"/>
      <c r="MT159" s="53"/>
      <c r="MU159" s="53"/>
      <c r="MV159" s="53"/>
      <c r="MW159" s="53"/>
      <c r="MX159" s="53"/>
      <c r="MY159" s="53"/>
      <c r="MZ159" s="53"/>
      <c r="NA159" s="53"/>
      <c r="NB159" s="53"/>
      <c r="NC159" s="53"/>
      <c r="ND159" s="53"/>
      <c r="NE159" s="53"/>
      <c r="NF159" s="53"/>
      <c r="NG159" s="53"/>
      <c r="NH159" s="53"/>
      <c r="NI159" s="53"/>
      <c r="NJ159" s="53"/>
      <c r="NK159" s="53"/>
      <c r="NL159" s="53"/>
      <c r="NM159" s="53"/>
      <c r="NN159" s="53"/>
      <c r="NO159" s="53"/>
      <c r="NP159" s="53"/>
      <c r="NQ159" s="53"/>
      <c r="NR159" s="53"/>
      <c r="NS159" s="53"/>
      <c r="NT159" s="53"/>
      <c r="NU159" s="53"/>
      <c r="NV159" s="53"/>
    </row>
    <row r="160" spans="1:386" s="2" customFormat="1">
      <c r="A160" s="16" t="s">
        <v>9</v>
      </c>
      <c r="B160" s="348" t="s">
        <v>162</v>
      </c>
      <c r="C160" s="49">
        <v>17845.22</v>
      </c>
      <c r="D160" s="49">
        <v>19649.64</v>
      </c>
      <c r="E160" s="49" t="s">
        <v>146</v>
      </c>
      <c r="F160" s="49" t="s">
        <v>146</v>
      </c>
      <c r="G160" s="49" t="s">
        <v>146</v>
      </c>
      <c r="H160" s="49" t="s">
        <v>146</v>
      </c>
      <c r="I160" s="49" t="s">
        <v>146</v>
      </c>
      <c r="J160" s="49" t="s">
        <v>146</v>
      </c>
      <c r="K160" s="49" t="s">
        <v>146</v>
      </c>
      <c r="L160" s="49" t="s">
        <v>146</v>
      </c>
      <c r="M160" s="49" t="s">
        <v>146</v>
      </c>
      <c r="N160" s="49" t="s">
        <v>146</v>
      </c>
      <c r="O160" s="49">
        <f>C160*1.18</f>
        <v>21057.3596</v>
      </c>
      <c r="P160" s="49">
        <f>D160*1.18</f>
        <v>23186.575199999999</v>
      </c>
      <c r="Q160" s="49" t="s">
        <v>146</v>
      </c>
      <c r="R160" s="49" t="s">
        <v>146</v>
      </c>
      <c r="S160" s="49" t="s">
        <v>146</v>
      </c>
      <c r="T160" s="49" t="s">
        <v>146</v>
      </c>
      <c r="U160" s="49" t="s">
        <v>146</v>
      </c>
      <c r="V160" s="49" t="s">
        <v>146</v>
      </c>
      <c r="W160" s="49" t="s">
        <v>146</v>
      </c>
      <c r="X160" s="49" t="s">
        <v>146</v>
      </c>
      <c r="Y160" s="49" t="s">
        <v>146</v>
      </c>
      <c r="Z160" s="49" t="s">
        <v>146</v>
      </c>
      <c r="AA160" s="134"/>
      <c r="AB160" s="134" t="s">
        <v>715</v>
      </c>
      <c r="AC160" s="49">
        <v>2880</v>
      </c>
      <c r="AD160" s="49">
        <v>3020</v>
      </c>
      <c r="AE160" s="49" t="s">
        <v>146</v>
      </c>
      <c r="AF160" s="49" t="s">
        <v>146</v>
      </c>
      <c r="AG160" s="125"/>
      <c r="AH160" s="125" t="str">
        <f>AB160</f>
        <v>14.12.2017 № 767</v>
      </c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111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36"/>
      <c r="BO160" s="36"/>
      <c r="BP160" s="103"/>
      <c r="BQ160" s="27"/>
      <c r="BR160" s="27"/>
      <c r="BS160" s="27"/>
      <c r="BT160" s="27"/>
      <c r="BU160" s="27"/>
      <c r="BV160" s="27"/>
      <c r="BW160" s="115"/>
      <c r="BX160" s="115"/>
      <c r="BY160" s="115"/>
      <c r="BZ160" s="115"/>
      <c r="CA160" s="116"/>
      <c r="CB160" s="116"/>
      <c r="CC160" s="116"/>
      <c r="CD160" s="116"/>
      <c r="CE160" s="27"/>
      <c r="CF160" s="125"/>
      <c r="CG160" s="27"/>
      <c r="CH160" s="27"/>
      <c r="CI160" s="27"/>
      <c r="CJ160" s="27"/>
      <c r="CK160" s="27"/>
      <c r="CL160" s="27"/>
      <c r="CM160" s="138"/>
      <c r="CN160" s="138"/>
      <c r="CO160" s="138"/>
      <c r="CP160" s="138"/>
      <c r="CQ160" s="139"/>
      <c r="CR160" s="139"/>
      <c r="CS160" s="139"/>
      <c r="CT160" s="139"/>
      <c r="CU160" s="27"/>
      <c r="CV160" s="134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36"/>
      <c r="DV160" s="12"/>
      <c r="DW160" s="103"/>
      <c r="DX160" s="27"/>
      <c r="DY160" s="27"/>
      <c r="DZ160" s="27"/>
      <c r="EA160" s="27"/>
      <c r="EB160" s="27"/>
      <c r="EC160" s="27"/>
      <c r="ED160" s="115"/>
      <c r="EE160" s="115"/>
      <c r="EF160" s="115"/>
      <c r="EG160" s="115"/>
      <c r="EH160" s="116"/>
      <c r="EI160" s="116"/>
      <c r="EJ160" s="116"/>
      <c r="EK160" s="116"/>
      <c r="EL160" s="27"/>
      <c r="EM160" s="109"/>
      <c r="EN160" s="27"/>
      <c r="EO160" s="27"/>
      <c r="EP160" s="27"/>
      <c r="EQ160" s="27"/>
      <c r="ER160" s="27"/>
      <c r="ES160" s="27"/>
      <c r="ET160" s="115"/>
      <c r="EU160" s="115"/>
      <c r="EV160" s="395"/>
      <c r="EW160" s="115"/>
      <c r="EX160" s="116"/>
      <c r="EY160" s="116"/>
      <c r="EZ160" s="116"/>
      <c r="FA160" s="116"/>
      <c r="FB160" s="36"/>
      <c r="FC160" s="31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  <c r="MG160" s="53"/>
      <c r="MH160" s="53"/>
      <c r="MI160" s="53"/>
      <c r="MJ160" s="53"/>
      <c r="MK160" s="53"/>
      <c r="ML160" s="53"/>
      <c r="MM160" s="53"/>
      <c r="MN160" s="53"/>
      <c r="MO160" s="53"/>
      <c r="MP160" s="53"/>
      <c r="MQ160" s="53"/>
      <c r="MR160" s="53"/>
      <c r="MS160" s="53"/>
      <c r="MT160" s="53"/>
      <c r="MU160" s="53"/>
      <c r="MV160" s="53"/>
      <c r="MW160" s="53"/>
      <c r="MX160" s="53"/>
      <c r="MY160" s="53"/>
      <c r="MZ160" s="53"/>
      <c r="NA160" s="53"/>
      <c r="NB160" s="53"/>
      <c r="NC160" s="53"/>
      <c r="ND160" s="53"/>
      <c r="NE160" s="53"/>
      <c r="NF160" s="53"/>
      <c r="NG160" s="53"/>
      <c r="NH160" s="53"/>
      <c r="NI160" s="53"/>
      <c r="NJ160" s="53"/>
      <c r="NK160" s="53"/>
      <c r="NL160" s="53"/>
      <c r="NM160" s="53"/>
      <c r="NN160" s="53"/>
      <c r="NO160" s="53"/>
      <c r="NP160" s="53"/>
      <c r="NQ160" s="53"/>
      <c r="NR160" s="53"/>
      <c r="NS160" s="53"/>
      <c r="NT160" s="53"/>
      <c r="NU160" s="53"/>
      <c r="NV160" s="53"/>
    </row>
    <row r="161" spans="1:386" s="2" customFormat="1" ht="21">
      <c r="A161" s="261" t="s">
        <v>13</v>
      </c>
      <c r="B161" s="516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134"/>
      <c r="AB161" s="134"/>
      <c r="AC161" s="49"/>
      <c r="AD161" s="49"/>
      <c r="AE161" s="49"/>
      <c r="AF161" s="49"/>
      <c r="AG161" s="125"/>
      <c r="AH161" s="125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111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36"/>
      <c r="BO161" s="36"/>
      <c r="BP161" s="103"/>
      <c r="BQ161" s="27"/>
      <c r="BR161" s="27"/>
      <c r="BS161" s="27"/>
      <c r="BT161" s="27"/>
      <c r="BU161" s="27"/>
      <c r="BV161" s="27"/>
      <c r="BW161" s="115"/>
      <c r="BX161" s="115"/>
      <c r="BY161" s="115"/>
      <c r="BZ161" s="115"/>
      <c r="CA161" s="116"/>
      <c r="CB161" s="116"/>
      <c r="CC161" s="116"/>
      <c r="CD161" s="116"/>
      <c r="CE161" s="27"/>
      <c r="CF161" s="125"/>
      <c r="CG161" s="27"/>
      <c r="CH161" s="27"/>
      <c r="CI161" s="27"/>
      <c r="CJ161" s="27"/>
      <c r="CK161" s="27"/>
      <c r="CL161" s="27"/>
      <c r="CM161" s="138"/>
      <c r="CN161" s="138"/>
      <c r="CO161" s="138"/>
      <c r="CP161" s="138"/>
      <c r="CQ161" s="139"/>
      <c r="CR161" s="139"/>
      <c r="CS161" s="139"/>
      <c r="CT161" s="139"/>
      <c r="CU161" s="27"/>
      <c r="CV161" s="134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36"/>
      <c r="DV161" s="12"/>
      <c r="DW161" s="103"/>
      <c r="DX161" s="27"/>
      <c r="DY161" s="27"/>
      <c r="DZ161" s="27"/>
      <c r="EA161" s="27"/>
      <c r="EB161" s="27"/>
      <c r="EC161" s="27"/>
      <c r="ED161" s="115"/>
      <c r="EE161" s="115"/>
      <c r="EF161" s="115"/>
      <c r="EG161" s="115"/>
      <c r="EH161" s="116"/>
      <c r="EI161" s="116"/>
      <c r="EJ161" s="116"/>
      <c r="EK161" s="116"/>
      <c r="EL161" s="27"/>
      <c r="EM161" s="109"/>
      <c r="EN161" s="27"/>
      <c r="EO161" s="27"/>
      <c r="EP161" s="27"/>
      <c r="EQ161" s="27"/>
      <c r="ER161" s="27"/>
      <c r="ES161" s="27"/>
      <c r="ET161" s="115"/>
      <c r="EU161" s="115"/>
      <c r="EV161" s="395"/>
      <c r="EW161" s="115"/>
      <c r="EX161" s="116"/>
      <c r="EY161" s="116"/>
      <c r="EZ161" s="116"/>
      <c r="FA161" s="116"/>
      <c r="FB161" s="36"/>
      <c r="FC161" s="31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  <c r="KJ161" s="53"/>
      <c r="KK161" s="53"/>
      <c r="KL161" s="53"/>
      <c r="KM161" s="53"/>
      <c r="KN161" s="53"/>
      <c r="KO161" s="53"/>
      <c r="KP161" s="53"/>
      <c r="KQ161" s="53"/>
      <c r="KR161" s="53"/>
      <c r="KS161" s="53"/>
      <c r="KT161" s="53"/>
      <c r="KU161" s="53"/>
      <c r="KV161" s="53"/>
      <c r="KW161" s="53"/>
      <c r="KX161" s="53"/>
      <c r="KY161" s="53"/>
      <c r="KZ161" s="53"/>
      <c r="LA161" s="53"/>
      <c r="LB161" s="53"/>
      <c r="LC161" s="53"/>
      <c r="LD161" s="53"/>
      <c r="LE161" s="53"/>
      <c r="LF161" s="53"/>
      <c r="LG161" s="53"/>
      <c r="LH161" s="53"/>
      <c r="LI161" s="53"/>
      <c r="LJ161" s="53"/>
      <c r="LK161" s="53"/>
      <c r="LL161" s="53"/>
      <c r="LM161" s="53"/>
      <c r="LN161" s="53"/>
      <c r="LO161" s="53"/>
      <c r="LP161" s="53"/>
      <c r="LQ161" s="53"/>
      <c r="LR161" s="53"/>
      <c r="LS161" s="53"/>
      <c r="LT161" s="53"/>
      <c r="LU161" s="53"/>
      <c r="LV161" s="53"/>
      <c r="LW161" s="53"/>
      <c r="LX161" s="53"/>
      <c r="LY161" s="53"/>
      <c r="LZ161" s="53"/>
      <c r="MA161" s="53"/>
      <c r="MB161" s="53"/>
      <c r="MC161" s="53"/>
      <c r="MD161" s="53"/>
      <c r="ME161" s="53"/>
      <c r="MF161" s="53"/>
      <c r="MG161" s="53"/>
      <c r="MH161" s="53"/>
      <c r="MI161" s="53"/>
      <c r="MJ161" s="53"/>
      <c r="MK161" s="53"/>
      <c r="ML161" s="53"/>
      <c r="MM161" s="53"/>
      <c r="MN161" s="53"/>
      <c r="MO161" s="53"/>
      <c r="MP161" s="53"/>
      <c r="MQ161" s="53"/>
      <c r="MR161" s="53"/>
      <c r="MS161" s="53"/>
      <c r="MT161" s="53"/>
      <c r="MU161" s="53"/>
      <c r="MV161" s="53"/>
      <c r="MW161" s="53"/>
      <c r="MX161" s="53"/>
      <c r="MY161" s="53"/>
      <c r="MZ161" s="53"/>
      <c r="NA161" s="53"/>
      <c r="NB161" s="53"/>
      <c r="NC161" s="53"/>
      <c r="ND161" s="53"/>
      <c r="NE161" s="53"/>
      <c r="NF161" s="53"/>
      <c r="NG161" s="53"/>
      <c r="NH161" s="53"/>
      <c r="NI161" s="53"/>
      <c r="NJ161" s="53"/>
      <c r="NK161" s="53"/>
      <c r="NL161" s="53"/>
      <c r="NM161" s="53"/>
      <c r="NN161" s="53"/>
      <c r="NO161" s="53"/>
      <c r="NP161" s="53"/>
      <c r="NQ161" s="53"/>
      <c r="NR161" s="53"/>
      <c r="NS161" s="53"/>
      <c r="NT161" s="53"/>
      <c r="NU161" s="53"/>
      <c r="NV161" s="53"/>
    </row>
    <row r="162" spans="1:386" s="2" customFormat="1">
      <c r="A162" s="16" t="s">
        <v>9</v>
      </c>
      <c r="B162" s="348" t="s">
        <v>417</v>
      </c>
      <c r="C162" s="49">
        <v>7860</v>
      </c>
      <c r="D162" s="49">
        <v>8061.79</v>
      </c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>
        <f>C162*1.18</f>
        <v>9274.7999999999993</v>
      </c>
      <c r="P162" s="49">
        <f>D162*1.18</f>
        <v>9512.9121999999988</v>
      </c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178"/>
      <c r="AB162" s="134" t="s">
        <v>716</v>
      </c>
      <c r="AC162" s="49">
        <v>1870</v>
      </c>
      <c r="AD162" s="49">
        <v>1963</v>
      </c>
      <c r="AE162" s="49">
        <f>AC162</f>
        <v>1870</v>
      </c>
      <c r="AF162" s="49">
        <f>AD162</f>
        <v>1963</v>
      </c>
      <c r="AG162" s="125"/>
      <c r="AH162" s="125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111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36"/>
      <c r="BO162" s="36"/>
      <c r="BP162" s="103"/>
      <c r="BQ162" s="12"/>
      <c r="BR162" s="12"/>
      <c r="BS162" s="12"/>
      <c r="BT162" s="12"/>
      <c r="BU162" s="12"/>
      <c r="BV162" s="12"/>
      <c r="BW162" s="104"/>
      <c r="BX162" s="104"/>
      <c r="BY162" s="104"/>
      <c r="BZ162" s="104"/>
      <c r="CA162" s="105"/>
      <c r="CB162" s="105"/>
      <c r="CC162" s="105"/>
      <c r="CD162" s="105"/>
      <c r="CE162" s="12"/>
      <c r="CF162" s="349"/>
      <c r="CG162" s="12"/>
      <c r="CH162" s="12"/>
      <c r="CI162" s="12"/>
      <c r="CJ162" s="12"/>
      <c r="CK162" s="12"/>
      <c r="CL162" s="12"/>
      <c r="CM162" s="204"/>
      <c r="CN162" s="204"/>
      <c r="CO162" s="204"/>
      <c r="CP162" s="204"/>
      <c r="CQ162" s="205"/>
      <c r="CR162" s="205"/>
      <c r="CS162" s="205"/>
      <c r="CT162" s="205"/>
      <c r="CU162" s="12"/>
      <c r="CV162" s="313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36"/>
      <c r="DV162" s="12"/>
      <c r="DW162" s="103"/>
      <c r="DX162" s="27">
        <v>7860</v>
      </c>
      <c r="DY162" s="27">
        <v>73.099999999999994</v>
      </c>
      <c r="DZ162" s="49">
        <v>9274.7999999999993</v>
      </c>
      <c r="EA162" s="49">
        <v>86.26</v>
      </c>
      <c r="EB162" s="27">
        <v>1870</v>
      </c>
      <c r="EC162" s="27">
        <v>86.26</v>
      </c>
      <c r="ED162" s="115"/>
      <c r="EE162" s="115"/>
      <c r="EF162" s="321">
        <v>6.7100000000000007E-2</v>
      </c>
      <c r="EG162" s="115">
        <f>EB162*EF162+EC162</f>
        <v>211.73700000000002</v>
      </c>
      <c r="EH162" s="116"/>
      <c r="EI162" s="116"/>
      <c r="EJ162" s="116"/>
      <c r="EK162" s="116"/>
      <c r="EL162" s="110" t="s">
        <v>717</v>
      </c>
      <c r="EM162" s="109"/>
      <c r="EN162" s="27">
        <v>8061.79</v>
      </c>
      <c r="EO162" s="27">
        <v>80.989999999999995</v>
      </c>
      <c r="EP162" s="49">
        <v>9512.91</v>
      </c>
      <c r="EQ162" s="49">
        <v>95.57</v>
      </c>
      <c r="ER162" s="27">
        <v>1963</v>
      </c>
      <c r="ES162" s="27">
        <v>90</v>
      </c>
      <c r="ET162" s="115"/>
      <c r="EU162" s="115"/>
      <c r="EV162" s="517">
        <v>6.7100000000000007E-2</v>
      </c>
      <c r="EW162" s="115">
        <f>ER162*EV162+ES162</f>
        <v>221.71730000000002</v>
      </c>
      <c r="EX162" s="116"/>
      <c r="EY162" s="116"/>
      <c r="EZ162" s="116"/>
      <c r="FA162" s="116"/>
      <c r="FB162" s="110" t="s">
        <v>717</v>
      </c>
      <c r="FC162" s="31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  <c r="MG162" s="53"/>
      <c r="MH162" s="53"/>
      <c r="MI162" s="53"/>
      <c r="MJ162" s="53"/>
      <c r="MK162" s="53"/>
      <c r="ML162" s="53"/>
      <c r="MM162" s="53"/>
      <c r="MN162" s="53"/>
      <c r="MO162" s="53"/>
      <c r="MP162" s="53"/>
      <c r="MQ162" s="53"/>
      <c r="MR162" s="53"/>
      <c r="MS162" s="53"/>
      <c r="MT162" s="53"/>
      <c r="MU162" s="53"/>
      <c r="MV162" s="53"/>
      <c r="MW162" s="53"/>
      <c r="MX162" s="53"/>
      <c r="MY162" s="53"/>
      <c r="MZ162" s="53"/>
      <c r="NA162" s="53"/>
      <c r="NB162" s="53"/>
      <c r="NC162" s="53"/>
      <c r="ND162" s="53"/>
      <c r="NE162" s="53"/>
      <c r="NF162" s="53"/>
      <c r="NG162" s="53"/>
      <c r="NH162" s="53"/>
      <c r="NI162" s="53"/>
      <c r="NJ162" s="53"/>
      <c r="NK162" s="53"/>
      <c r="NL162" s="53"/>
      <c r="NM162" s="53"/>
      <c r="NN162" s="53"/>
      <c r="NO162" s="53"/>
      <c r="NP162" s="53"/>
      <c r="NQ162" s="53"/>
      <c r="NR162" s="53"/>
      <c r="NS162" s="53"/>
      <c r="NT162" s="53"/>
      <c r="NU162" s="53"/>
      <c r="NV162" s="53"/>
    </row>
    <row r="163" spans="1:386" s="2" customFormat="1" ht="18.75">
      <c r="A163" s="122" t="s">
        <v>121</v>
      </c>
      <c r="B163" s="34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134"/>
      <c r="AB163" s="134"/>
      <c r="AC163" s="49"/>
      <c r="AD163" s="49"/>
      <c r="AE163" s="49"/>
      <c r="AF163" s="49"/>
      <c r="AG163" s="125"/>
      <c r="AH163" s="125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111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36"/>
      <c r="BO163" s="36"/>
      <c r="BP163" s="103"/>
      <c r="BQ163" s="27"/>
      <c r="BR163" s="27"/>
      <c r="BS163" s="27"/>
      <c r="BT163" s="27"/>
      <c r="BU163" s="27"/>
      <c r="BV163" s="27"/>
      <c r="BW163" s="115"/>
      <c r="BX163" s="115"/>
      <c r="BY163" s="115"/>
      <c r="BZ163" s="115"/>
      <c r="CA163" s="116"/>
      <c r="CB163" s="116"/>
      <c r="CC163" s="116"/>
      <c r="CD163" s="116"/>
      <c r="CE163" s="27"/>
      <c r="CF163" s="125"/>
      <c r="CG163" s="27"/>
      <c r="CH163" s="27"/>
      <c r="CI163" s="27"/>
      <c r="CJ163" s="27"/>
      <c r="CK163" s="27"/>
      <c r="CL163" s="27"/>
      <c r="CM163" s="138"/>
      <c r="CN163" s="138"/>
      <c r="CO163" s="138"/>
      <c r="CP163" s="138"/>
      <c r="CQ163" s="139"/>
      <c r="CR163" s="139"/>
      <c r="CS163" s="139"/>
      <c r="CT163" s="139"/>
      <c r="CU163" s="27"/>
      <c r="CV163" s="134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36"/>
      <c r="DV163" s="12"/>
      <c r="DW163" s="103"/>
      <c r="DX163" s="27"/>
      <c r="DY163" s="27"/>
      <c r="DZ163" s="27"/>
      <c r="EA163" s="27"/>
      <c r="EB163" s="27"/>
      <c r="EC163" s="27"/>
      <c r="ED163" s="115"/>
      <c r="EE163" s="115"/>
      <c r="EF163" s="115"/>
      <c r="EG163" s="115"/>
      <c r="EH163" s="116"/>
      <c r="EI163" s="116"/>
      <c r="EJ163" s="116"/>
      <c r="EK163" s="116"/>
      <c r="EL163" s="27"/>
      <c r="EM163" s="284"/>
      <c r="EN163" s="27"/>
      <c r="EO163" s="27"/>
      <c r="EP163" s="27"/>
      <c r="EQ163" s="27"/>
      <c r="ER163" s="27"/>
      <c r="ES163" s="27"/>
      <c r="ET163" s="115"/>
      <c r="EU163" s="115"/>
      <c r="EV163" s="517"/>
      <c r="EW163" s="115"/>
      <c r="EX163" s="116"/>
      <c r="EY163" s="116"/>
      <c r="EZ163" s="116"/>
      <c r="FA163" s="116"/>
      <c r="FB163" s="36"/>
      <c r="FC163" s="31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  <c r="KJ163" s="53"/>
      <c r="KK163" s="53"/>
      <c r="KL163" s="53"/>
      <c r="KM163" s="53"/>
      <c r="KN163" s="53"/>
      <c r="KO163" s="53"/>
      <c r="KP163" s="53"/>
      <c r="KQ163" s="53"/>
      <c r="KR163" s="53"/>
      <c r="KS163" s="53"/>
      <c r="KT163" s="53"/>
      <c r="KU163" s="53"/>
      <c r="KV163" s="53"/>
      <c r="KW163" s="53"/>
      <c r="KX163" s="53"/>
      <c r="KY163" s="53"/>
      <c r="KZ163" s="53"/>
      <c r="LA163" s="53"/>
      <c r="LB163" s="53"/>
      <c r="LC163" s="53"/>
      <c r="LD163" s="53"/>
      <c r="LE163" s="53"/>
      <c r="LF163" s="53"/>
      <c r="LG163" s="53"/>
      <c r="LH163" s="53"/>
      <c r="LI163" s="53"/>
      <c r="LJ163" s="53"/>
      <c r="LK163" s="53"/>
      <c r="LL163" s="53"/>
      <c r="LM163" s="53"/>
      <c r="LN163" s="53"/>
      <c r="LO163" s="53"/>
      <c r="LP163" s="53"/>
      <c r="LQ163" s="53"/>
      <c r="LR163" s="53"/>
      <c r="LS163" s="53"/>
      <c r="LT163" s="53"/>
      <c r="LU163" s="53"/>
      <c r="LV163" s="53"/>
      <c r="LW163" s="53"/>
      <c r="LX163" s="53"/>
      <c r="LY163" s="53"/>
      <c r="LZ163" s="53"/>
      <c r="MA163" s="53"/>
      <c r="MB163" s="53"/>
      <c r="MC163" s="53"/>
      <c r="MD163" s="53"/>
      <c r="ME163" s="53"/>
      <c r="MF163" s="53"/>
      <c r="MG163" s="53"/>
      <c r="MH163" s="53"/>
      <c r="MI163" s="53"/>
      <c r="MJ163" s="53"/>
      <c r="MK163" s="53"/>
      <c r="ML163" s="53"/>
      <c r="MM163" s="53"/>
      <c r="MN163" s="53"/>
      <c r="MO163" s="53"/>
      <c r="MP163" s="53"/>
      <c r="MQ163" s="53"/>
      <c r="MR163" s="53"/>
      <c r="MS163" s="53"/>
      <c r="MT163" s="53"/>
      <c r="MU163" s="53"/>
      <c r="MV163" s="53"/>
      <c r="MW163" s="53"/>
      <c r="MX163" s="53"/>
      <c r="MY163" s="53"/>
      <c r="MZ163" s="53"/>
      <c r="NA163" s="53"/>
      <c r="NB163" s="53"/>
      <c r="NC163" s="53"/>
      <c r="ND163" s="53"/>
      <c r="NE163" s="53"/>
      <c r="NF163" s="53"/>
      <c r="NG163" s="53"/>
      <c r="NH163" s="53"/>
      <c r="NI163" s="53"/>
      <c r="NJ163" s="53"/>
      <c r="NK163" s="53"/>
      <c r="NL163" s="53"/>
      <c r="NM163" s="53"/>
      <c r="NN163" s="53"/>
      <c r="NO163" s="53"/>
      <c r="NP163" s="53"/>
      <c r="NQ163" s="53"/>
      <c r="NR163" s="53"/>
      <c r="NS163" s="53"/>
      <c r="NT163" s="53"/>
      <c r="NU163" s="53"/>
      <c r="NV163" s="53"/>
    </row>
    <row r="164" spans="1:386" s="2" customFormat="1">
      <c r="A164" s="16" t="s">
        <v>9</v>
      </c>
      <c r="B164" s="356" t="s">
        <v>150</v>
      </c>
      <c r="C164" s="49">
        <f>C166</f>
        <v>11589.37</v>
      </c>
      <c r="D164" s="49">
        <f t="shared" ref="D164:Z164" si="112">D166</f>
        <v>12692.17</v>
      </c>
      <c r="E164" s="49" t="str">
        <f t="shared" si="112"/>
        <v>-</v>
      </c>
      <c r="F164" s="49" t="str">
        <f t="shared" si="112"/>
        <v>-</v>
      </c>
      <c r="G164" s="49" t="str">
        <f t="shared" si="112"/>
        <v>-</v>
      </c>
      <c r="H164" s="49" t="str">
        <f t="shared" si="112"/>
        <v>-</v>
      </c>
      <c r="I164" s="49" t="str">
        <f t="shared" si="112"/>
        <v>-</v>
      </c>
      <c r="J164" s="49" t="str">
        <f t="shared" si="112"/>
        <v>-</v>
      </c>
      <c r="K164" s="49" t="str">
        <f t="shared" si="112"/>
        <v>-</v>
      </c>
      <c r="L164" s="49" t="str">
        <f t="shared" si="112"/>
        <v>-</v>
      </c>
      <c r="M164" s="49" t="str">
        <f t="shared" si="112"/>
        <v>-</v>
      </c>
      <c r="N164" s="49" t="str">
        <f t="shared" si="112"/>
        <v>-</v>
      </c>
      <c r="O164" s="49">
        <f t="shared" si="112"/>
        <v>13675.4566</v>
      </c>
      <c r="P164" s="49">
        <f t="shared" si="112"/>
        <v>14976.7606</v>
      </c>
      <c r="Q164" s="49" t="str">
        <f t="shared" si="112"/>
        <v>-</v>
      </c>
      <c r="R164" s="49" t="str">
        <f t="shared" si="112"/>
        <v>-</v>
      </c>
      <c r="S164" s="49" t="str">
        <f t="shared" si="112"/>
        <v>-</v>
      </c>
      <c r="T164" s="49" t="str">
        <f t="shared" si="112"/>
        <v>-</v>
      </c>
      <c r="U164" s="49" t="str">
        <f t="shared" si="112"/>
        <v>-</v>
      </c>
      <c r="V164" s="49" t="str">
        <f t="shared" si="112"/>
        <v>-</v>
      </c>
      <c r="W164" s="49" t="str">
        <f t="shared" si="112"/>
        <v>-</v>
      </c>
      <c r="X164" s="49" t="str">
        <f t="shared" si="112"/>
        <v>-</v>
      </c>
      <c r="Y164" s="49" t="str">
        <f t="shared" si="112"/>
        <v>-</v>
      </c>
      <c r="Z164" s="49" t="str">
        <f t="shared" si="112"/>
        <v>-</v>
      </c>
      <c r="AA164" s="178"/>
      <c r="AB164" s="134" t="str">
        <f>AB166</f>
        <v>19.12.2017 № 825</v>
      </c>
      <c r="AC164" s="49">
        <v>3350</v>
      </c>
      <c r="AD164" s="49">
        <v>3515</v>
      </c>
      <c r="AE164" s="49">
        <f>AC164</f>
        <v>3350</v>
      </c>
      <c r="AF164" s="49">
        <f>AD164</f>
        <v>3515</v>
      </c>
      <c r="AG164" s="125"/>
      <c r="AH164" s="125" t="str">
        <f>AH166</f>
        <v>19.12.2017 № 825</v>
      </c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111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159"/>
      <c r="BI164" s="159"/>
      <c r="BJ164" s="159"/>
      <c r="BK164" s="159"/>
      <c r="BL164" s="159"/>
      <c r="BM164" s="159"/>
      <c r="BN164" s="159"/>
      <c r="BO164" s="145"/>
      <c r="BP164" s="103"/>
      <c r="BQ164" s="27"/>
      <c r="BR164" s="27"/>
      <c r="BS164" s="27"/>
      <c r="BT164" s="27"/>
      <c r="BU164" s="27"/>
      <c r="BV164" s="27"/>
      <c r="BW164" s="115"/>
      <c r="BX164" s="115"/>
      <c r="BY164" s="115"/>
      <c r="BZ164" s="115"/>
      <c r="CA164" s="116"/>
      <c r="CB164" s="116"/>
      <c r="CC164" s="116"/>
      <c r="CD164" s="116"/>
      <c r="CE164" s="36"/>
      <c r="CF164" s="176"/>
      <c r="CG164" s="27"/>
      <c r="CH164" s="27"/>
      <c r="CI164" s="27"/>
      <c r="CJ164" s="27"/>
      <c r="CK164" s="27"/>
      <c r="CL164" s="27"/>
      <c r="CM164" s="138"/>
      <c r="CN164" s="138"/>
      <c r="CO164" s="138"/>
      <c r="CP164" s="138"/>
      <c r="CQ164" s="139"/>
      <c r="CR164" s="139"/>
      <c r="CS164" s="139"/>
      <c r="CT164" s="139"/>
      <c r="CU164" s="36"/>
      <c r="CV164" s="289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36"/>
      <c r="DV164" s="12"/>
      <c r="DW164" s="103"/>
      <c r="DX164" s="27"/>
      <c r="DY164" s="27"/>
      <c r="DZ164" s="27"/>
      <c r="EA164" s="27"/>
      <c r="EB164" s="27"/>
      <c r="EC164" s="27"/>
      <c r="ED164" s="115"/>
      <c r="EE164" s="115"/>
      <c r="EF164" s="115"/>
      <c r="EG164" s="115"/>
      <c r="EH164" s="116"/>
      <c r="EI164" s="116"/>
      <c r="EJ164" s="116"/>
      <c r="EK164" s="116"/>
      <c r="EL164" s="27"/>
      <c r="EM164" s="284"/>
      <c r="EN164" s="27"/>
      <c r="EO164" s="27"/>
      <c r="EP164" s="27"/>
      <c r="EQ164" s="27"/>
      <c r="ER164" s="27"/>
      <c r="ES164" s="27"/>
      <c r="ET164" s="115"/>
      <c r="EU164" s="115"/>
      <c r="EV164" s="517"/>
      <c r="EW164" s="115"/>
      <c r="EX164" s="116"/>
      <c r="EY164" s="116"/>
      <c r="EZ164" s="116"/>
      <c r="FA164" s="116"/>
      <c r="FB164" s="36"/>
      <c r="FC164" s="31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  <c r="KJ164" s="53"/>
      <c r="KK164" s="53"/>
      <c r="KL164" s="53"/>
      <c r="KM164" s="53"/>
      <c r="KN164" s="53"/>
      <c r="KO164" s="53"/>
      <c r="KP164" s="53"/>
      <c r="KQ164" s="53"/>
      <c r="KR164" s="53"/>
      <c r="KS164" s="53"/>
      <c r="KT164" s="53"/>
      <c r="KU164" s="53"/>
      <c r="KV164" s="53"/>
      <c r="KW164" s="53"/>
      <c r="KX164" s="53"/>
      <c r="KY164" s="53"/>
      <c r="KZ164" s="53"/>
      <c r="LA164" s="53"/>
      <c r="LB164" s="53"/>
      <c r="LC164" s="53"/>
      <c r="LD164" s="53"/>
      <c r="LE164" s="53"/>
      <c r="LF164" s="53"/>
      <c r="LG164" s="53"/>
      <c r="LH164" s="53"/>
      <c r="LI164" s="53"/>
      <c r="LJ164" s="53"/>
      <c r="LK164" s="53"/>
      <c r="LL164" s="53"/>
      <c r="LM164" s="53"/>
      <c r="LN164" s="53"/>
      <c r="LO164" s="53"/>
      <c r="LP164" s="53"/>
      <c r="LQ164" s="53"/>
      <c r="LR164" s="53"/>
      <c r="LS164" s="53"/>
      <c r="LT164" s="53"/>
      <c r="LU164" s="53"/>
      <c r="LV164" s="53"/>
      <c r="LW164" s="53"/>
      <c r="LX164" s="53"/>
      <c r="LY164" s="53"/>
      <c r="LZ164" s="53"/>
      <c r="MA164" s="53"/>
      <c r="MB164" s="53"/>
      <c r="MC164" s="53"/>
      <c r="MD164" s="53"/>
      <c r="ME164" s="53"/>
      <c r="MF164" s="53"/>
      <c r="MG164" s="53"/>
      <c r="MH164" s="53"/>
      <c r="MI164" s="53"/>
      <c r="MJ164" s="53"/>
      <c r="MK164" s="53"/>
      <c r="ML164" s="53"/>
      <c r="MM164" s="53"/>
      <c r="MN164" s="53"/>
      <c r="MO164" s="53"/>
      <c r="MP164" s="53"/>
      <c r="MQ164" s="53"/>
      <c r="MR164" s="53"/>
      <c r="MS164" s="53"/>
      <c r="MT164" s="53"/>
      <c r="MU164" s="53"/>
      <c r="MV164" s="53"/>
      <c r="MW164" s="53"/>
      <c r="MX164" s="53"/>
      <c r="MY164" s="53"/>
      <c r="MZ164" s="53"/>
      <c r="NA164" s="53"/>
      <c r="NB164" s="53"/>
      <c r="NC164" s="53"/>
      <c r="ND164" s="53"/>
      <c r="NE164" s="53"/>
      <c r="NF164" s="53"/>
      <c r="NG164" s="53"/>
      <c r="NH164" s="53"/>
      <c r="NI164" s="53"/>
      <c r="NJ164" s="53"/>
      <c r="NK164" s="53"/>
      <c r="NL164" s="53"/>
      <c r="NM164" s="53"/>
      <c r="NN164" s="53"/>
      <c r="NO164" s="53"/>
      <c r="NP164" s="53"/>
      <c r="NQ164" s="53"/>
      <c r="NR164" s="53"/>
      <c r="NS164" s="53"/>
      <c r="NT164" s="53"/>
      <c r="NU164" s="53"/>
      <c r="NV164" s="53"/>
    </row>
    <row r="165" spans="1:386" s="2" customFormat="1" ht="18.75">
      <c r="A165" s="122" t="s">
        <v>122</v>
      </c>
      <c r="B165" s="34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134"/>
      <c r="AB165" s="134"/>
      <c r="AC165" s="49"/>
      <c r="AD165" s="49"/>
      <c r="AE165" s="49"/>
      <c r="AF165" s="49"/>
      <c r="AG165" s="125"/>
      <c r="AH165" s="125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111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36"/>
      <c r="BO165" s="36"/>
      <c r="BP165" s="103"/>
      <c r="BQ165" s="27"/>
      <c r="BR165" s="27"/>
      <c r="BS165" s="27"/>
      <c r="BT165" s="27"/>
      <c r="BU165" s="27"/>
      <c r="BV165" s="27"/>
      <c r="BW165" s="115"/>
      <c r="BX165" s="115"/>
      <c r="BY165" s="115"/>
      <c r="BZ165" s="115"/>
      <c r="CA165" s="116"/>
      <c r="CB165" s="116"/>
      <c r="CC165" s="116"/>
      <c r="CD165" s="116"/>
      <c r="CE165" s="27"/>
      <c r="CF165" s="125"/>
      <c r="CG165" s="27"/>
      <c r="CH165" s="27"/>
      <c r="CI165" s="27"/>
      <c r="CJ165" s="27"/>
      <c r="CK165" s="27"/>
      <c r="CL165" s="27"/>
      <c r="CM165" s="138"/>
      <c r="CN165" s="138"/>
      <c r="CO165" s="138"/>
      <c r="CP165" s="138"/>
      <c r="CQ165" s="139"/>
      <c r="CR165" s="139"/>
      <c r="CS165" s="139"/>
      <c r="CT165" s="139"/>
      <c r="CU165" s="27"/>
      <c r="CV165" s="134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36"/>
      <c r="DV165" s="12"/>
      <c r="DW165" s="103"/>
      <c r="DX165" s="27"/>
      <c r="DY165" s="27"/>
      <c r="DZ165" s="27"/>
      <c r="EA165" s="27"/>
      <c r="EB165" s="27"/>
      <c r="EC165" s="27"/>
      <c r="ED165" s="115"/>
      <c r="EE165" s="115"/>
      <c r="EF165" s="115"/>
      <c r="EG165" s="115"/>
      <c r="EH165" s="116"/>
      <c r="EI165" s="116"/>
      <c r="EJ165" s="116"/>
      <c r="EK165" s="116"/>
      <c r="EL165" s="27"/>
      <c r="EM165" s="284"/>
      <c r="EN165" s="27"/>
      <c r="EO165" s="27"/>
      <c r="EP165" s="27"/>
      <c r="EQ165" s="27"/>
      <c r="ER165" s="27"/>
      <c r="ES165" s="27"/>
      <c r="ET165" s="115"/>
      <c r="EU165" s="115"/>
      <c r="EV165" s="517"/>
      <c r="EW165" s="115"/>
      <c r="EX165" s="116"/>
      <c r="EY165" s="116"/>
      <c r="EZ165" s="116"/>
      <c r="FA165" s="116"/>
      <c r="FB165" s="36"/>
      <c r="FC165" s="31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  <c r="KI165" s="53"/>
      <c r="KJ165" s="53"/>
      <c r="KK165" s="53"/>
      <c r="KL165" s="53"/>
      <c r="KM165" s="53"/>
      <c r="KN165" s="53"/>
      <c r="KO165" s="53"/>
      <c r="KP165" s="53"/>
      <c r="KQ165" s="53"/>
      <c r="KR165" s="53"/>
      <c r="KS165" s="53"/>
      <c r="KT165" s="53"/>
      <c r="KU165" s="53"/>
      <c r="KV165" s="53"/>
      <c r="KW165" s="53"/>
      <c r="KX165" s="53"/>
      <c r="KY165" s="53"/>
      <c r="KZ165" s="53"/>
      <c r="LA165" s="53"/>
      <c r="LB165" s="53"/>
      <c r="LC165" s="53"/>
      <c r="LD165" s="53"/>
      <c r="LE165" s="53"/>
      <c r="LF165" s="53"/>
      <c r="LG165" s="53"/>
      <c r="LH165" s="53"/>
      <c r="LI165" s="53"/>
      <c r="LJ165" s="53"/>
      <c r="LK165" s="53"/>
      <c r="LL165" s="53"/>
      <c r="LM165" s="53"/>
      <c r="LN165" s="53"/>
      <c r="LO165" s="53"/>
      <c r="LP165" s="53"/>
      <c r="LQ165" s="53"/>
      <c r="LR165" s="53"/>
      <c r="LS165" s="53"/>
      <c r="LT165" s="53"/>
      <c r="LU165" s="53"/>
      <c r="LV165" s="53"/>
      <c r="LW165" s="53"/>
      <c r="LX165" s="53"/>
      <c r="LY165" s="53"/>
      <c r="LZ165" s="53"/>
      <c r="MA165" s="53"/>
      <c r="MB165" s="53"/>
      <c r="MC165" s="53"/>
      <c r="MD165" s="53"/>
      <c r="ME165" s="53"/>
      <c r="MF165" s="53"/>
      <c r="MG165" s="53"/>
      <c r="MH165" s="53"/>
      <c r="MI165" s="53"/>
      <c r="MJ165" s="53"/>
      <c r="MK165" s="53"/>
      <c r="ML165" s="53"/>
      <c r="MM165" s="53"/>
      <c r="MN165" s="53"/>
      <c r="MO165" s="53"/>
      <c r="MP165" s="53"/>
      <c r="MQ165" s="53"/>
      <c r="MR165" s="53"/>
      <c r="MS165" s="53"/>
      <c r="MT165" s="53"/>
      <c r="MU165" s="53"/>
      <c r="MV165" s="53"/>
      <c r="MW165" s="53"/>
      <c r="MX165" s="53"/>
      <c r="MY165" s="53"/>
      <c r="MZ165" s="53"/>
      <c r="NA165" s="53"/>
      <c r="NB165" s="53"/>
      <c r="NC165" s="53"/>
      <c r="ND165" s="53"/>
      <c r="NE165" s="53"/>
      <c r="NF165" s="53"/>
      <c r="NG165" s="53"/>
      <c r="NH165" s="53"/>
      <c r="NI165" s="53"/>
      <c r="NJ165" s="53"/>
      <c r="NK165" s="53"/>
      <c r="NL165" s="53"/>
      <c r="NM165" s="53"/>
      <c r="NN165" s="53"/>
      <c r="NO165" s="53"/>
      <c r="NP165" s="53"/>
      <c r="NQ165" s="53"/>
      <c r="NR165" s="53"/>
      <c r="NS165" s="53"/>
      <c r="NT165" s="53"/>
      <c r="NU165" s="53"/>
      <c r="NV165" s="53"/>
    </row>
    <row r="166" spans="1:386" s="178" customFormat="1">
      <c r="A166" s="173" t="s">
        <v>9</v>
      </c>
      <c r="B166" s="351" t="s">
        <v>150</v>
      </c>
      <c r="C166" s="49">
        <v>11589.37</v>
      </c>
      <c r="D166" s="49">
        <v>12692.17</v>
      </c>
      <c r="E166" s="49" t="s">
        <v>146</v>
      </c>
      <c r="F166" s="49" t="s">
        <v>146</v>
      </c>
      <c r="G166" s="49" t="s">
        <v>146</v>
      </c>
      <c r="H166" s="49" t="s">
        <v>146</v>
      </c>
      <c r="I166" s="49" t="s">
        <v>146</v>
      </c>
      <c r="J166" s="49" t="s">
        <v>146</v>
      </c>
      <c r="K166" s="49" t="s">
        <v>146</v>
      </c>
      <c r="L166" s="49" t="s">
        <v>146</v>
      </c>
      <c r="M166" s="49" t="s">
        <v>146</v>
      </c>
      <c r="N166" s="49" t="s">
        <v>146</v>
      </c>
      <c r="O166" s="49">
        <f>C166*1.18</f>
        <v>13675.4566</v>
      </c>
      <c r="P166" s="49">
        <f>D166*1.18</f>
        <v>14976.7606</v>
      </c>
      <c r="Q166" s="49" t="s">
        <v>146</v>
      </c>
      <c r="R166" s="49" t="s">
        <v>146</v>
      </c>
      <c r="S166" s="49" t="s">
        <v>146</v>
      </c>
      <c r="T166" s="49" t="s">
        <v>146</v>
      </c>
      <c r="U166" s="49" t="s">
        <v>146</v>
      </c>
      <c r="V166" s="49" t="s">
        <v>146</v>
      </c>
      <c r="W166" s="49" t="s">
        <v>146</v>
      </c>
      <c r="X166" s="49" t="s">
        <v>146</v>
      </c>
      <c r="Y166" s="49" t="s">
        <v>146</v>
      </c>
      <c r="Z166" s="49" t="s">
        <v>146</v>
      </c>
      <c r="AA166" s="49"/>
      <c r="AB166" s="125" t="s">
        <v>718</v>
      </c>
      <c r="AC166" s="49">
        <v>1940</v>
      </c>
      <c r="AD166" s="49">
        <v>2040</v>
      </c>
      <c r="AE166" s="49">
        <f>AC166</f>
        <v>1940</v>
      </c>
      <c r="AF166" s="49">
        <f>AD166</f>
        <v>2040</v>
      </c>
      <c r="AG166" s="125"/>
      <c r="AH166" s="125" t="str">
        <f>AB166</f>
        <v>19.12.2017 № 825</v>
      </c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135"/>
      <c r="AV166" s="49">
        <v>203.27</v>
      </c>
      <c r="AW166" s="49">
        <v>207.88</v>
      </c>
      <c r="AX166" s="49" t="s">
        <v>146</v>
      </c>
      <c r="AY166" s="49" t="s">
        <v>146</v>
      </c>
      <c r="AZ166" s="49" t="s">
        <v>146</v>
      </c>
      <c r="BA166" s="49" t="s">
        <v>146</v>
      </c>
      <c r="BB166" s="49">
        <f>AV166*1.18</f>
        <v>239.8586</v>
      </c>
      <c r="BC166" s="49">
        <f>AW166*1.18</f>
        <v>245.29839999999999</v>
      </c>
      <c r="BD166" s="49" t="s">
        <v>146</v>
      </c>
      <c r="BE166" s="49" t="s">
        <v>146</v>
      </c>
      <c r="BF166" s="49" t="s">
        <v>146</v>
      </c>
      <c r="BG166" s="49" t="s">
        <v>146</v>
      </c>
      <c r="BH166" s="49">
        <v>51.92</v>
      </c>
      <c r="BI166" s="49">
        <v>55.46</v>
      </c>
      <c r="BJ166" s="49" t="s">
        <v>146</v>
      </c>
      <c r="BK166" s="49" t="s">
        <v>146</v>
      </c>
      <c r="BL166" s="49" t="s">
        <v>146</v>
      </c>
      <c r="BM166" s="49" t="s">
        <v>146</v>
      </c>
      <c r="BN166" s="125"/>
      <c r="BO166" s="125" t="s">
        <v>718</v>
      </c>
      <c r="BP166" s="175"/>
      <c r="BQ166" s="49">
        <v>11589.37</v>
      </c>
      <c r="BR166" s="49">
        <v>203.27</v>
      </c>
      <c r="BS166" s="49">
        <f>BQ166*1.18</f>
        <v>13675.4566</v>
      </c>
      <c r="BT166" s="49">
        <f>BR166*1.18</f>
        <v>239.8586</v>
      </c>
      <c r="BU166" s="49">
        <v>1940</v>
      </c>
      <c r="BV166" s="49">
        <v>51.92</v>
      </c>
      <c r="BW166" s="287">
        <v>4.8599999999999997E-2</v>
      </c>
      <c r="BX166" s="138">
        <v>146.19999999999999</v>
      </c>
      <c r="BY166" s="138"/>
      <c r="BZ166" s="138"/>
      <c r="CA166" s="139"/>
      <c r="CB166" s="139"/>
      <c r="CC166" s="139"/>
      <c r="CD166" s="139"/>
      <c r="CE166" s="125"/>
      <c r="CF166" s="134" t="s">
        <v>718</v>
      </c>
      <c r="CG166" s="49">
        <v>12692.17</v>
      </c>
      <c r="CH166" s="49">
        <v>207.88</v>
      </c>
      <c r="CI166" s="49">
        <f>CG166*1.18</f>
        <v>14976.7606</v>
      </c>
      <c r="CJ166" s="49">
        <f>CH166*1.18</f>
        <v>245.29839999999999</v>
      </c>
      <c r="CK166" s="49">
        <v>2040</v>
      </c>
      <c r="CL166" s="49">
        <v>55.46</v>
      </c>
      <c r="CM166" s="138">
        <v>4.8599999999999997E-2</v>
      </c>
      <c r="CN166" s="138">
        <v>154.6</v>
      </c>
      <c r="CO166" s="138"/>
      <c r="CP166" s="138"/>
      <c r="CQ166" s="311"/>
      <c r="CR166" s="139"/>
      <c r="CS166" s="139"/>
      <c r="CT166" s="139"/>
      <c r="CU166" s="125"/>
      <c r="CV166" s="134" t="s">
        <v>718</v>
      </c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125"/>
      <c r="DV166" s="125"/>
      <c r="DW166" s="175"/>
      <c r="DX166" s="49">
        <v>11589.37</v>
      </c>
      <c r="DY166" s="49">
        <v>203.27</v>
      </c>
      <c r="DZ166" s="49">
        <f>DX166*1.18</f>
        <v>13675.4566</v>
      </c>
      <c r="EA166" s="49">
        <f>DY166*1.18</f>
        <v>239.8586</v>
      </c>
      <c r="EB166" s="49">
        <v>1940</v>
      </c>
      <c r="EC166" s="49">
        <v>44</v>
      </c>
      <c r="ED166" s="138"/>
      <c r="EE166" s="138"/>
      <c r="EF166" s="287">
        <v>7.0300000000000001E-2</v>
      </c>
      <c r="EG166" s="138">
        <v>180.38</v>
      </c>
      <c r="EH166" s="139"/>
      <c r="EI166" s="139"/>
      <c r="EJ166" s="139"/>
      <c r="EK166" s="139"/>
      <c r="EL166" s="125"/>
      <c r="EM166" s="289" t="s">
        <v>719</v>
      </c>
      <c r="EN166" s="49">
        <v>12692.17</v>
      </c>
      <c r="EO166" s="49">
        <v>207.88</v>
      </c>
      <c r="EP166" s="49">
        <f>EN166*1.18</f>
        <v>14976.7606</v>
      </c>
      <c r="EQ166" s="49">
        <f>EO166*1.18</f>
        <v>245.29839999999999</v>
      </c>
      <c r="ER166" s="49">
        <v>2040</v>
      </c>
      <c r="ES166" s="49">
        <v>47</v>
      </c>
      <c r="ET166" s="138"/>
      <c r="EU166" s="138"/>
      <c r="EV166" s="518">
        <v>7.0300000000000001E-2</v>
      </c>
      <c r="EW166" s="138">
        <v>190.41</v>
      </c>
      <c r="EX166" s="139"/>
      <c r="EY166" s="139"/>
      <c r="EZ166" s="139"/>
      <c r="FA166" s="139"/>
      <c r="FB166" s="125"/>
      <c r="FC166" s="289" t="s">
        <v>719</v>
      </c>
      <c r="FD166" s="177"/>
      <c r="FE166" s="177"/>
      <c r="FF166" s="177"/>
      <c r="FG166" s="177"/>
      <c r="FH166" s="177"/>
      <c r="FI166" s="177"/>
      <c r="FJ166" s="177"/>
      <c r="FK166" s="177"/>
      <c r="FL166" s="177"/>
      <c r="FM166" s="177"/>
      <c r="FN166" s="177"/>
      <c r="FO166" s="177"/>
      <c r="FP166" s="177"/>
      <c r="FQ166" s="177"/>
      <c r="FR166" s="177"/>
      <c r="FS166" s="177"/>
      <c r="FT166" s="177"/>
      <c r="FU166" s="177"/>
      <c r="FV166" s="177"/>
      <c r="FW166" s="177"/>
      <c r="FX166" s="177"/>
      <c r="FY166" s="177"/>
      <c r="FZ166" s="177"/>
      <c r="GA166" s="177"/>
      <c r="GB166" s="177"/>
      <c r="GC166" s="177"/>
      <c r="GD166" s="177"/>
      <c r="GE166" s="177"/>
      <c r="GF166" s="177"/>
      <c r="GG166" s="177"/>
      <c r="GH166" s="177"/>
      <c r="GI166" s="177"/>
      <c r="GJ166" s="177"/>
      <c r="GK166" s="177"/>
      <c r="GL166" s="177"/>
      <c r="GM166" s="177"/>
      <c r="GN166" s="177"/>
      <c r="GO166" s="177"/>
      <c r="GP166" s="177"/>
      <c r="GQ166" s="177"/>
      <c r="GR166" s="177"/>
      <c r="GS166" s="177"/>
      <c r="GT166" s="177"/>
      <c r="GU166" s="177"/>
      <c r="GV166" s="177"/>
      <c r="GW166" s="177"/>
      <c r="GX166" s="177"/>
      <c r="GY166" s="177"/>
      <c r="GZ166" s="177"/>
      <c r="HA166" s="177"/>
      <c r="HB166" s="177"/>
      <c r="HC166" s="177"/>
      <c r="HD166" s="177"/>
      <c r="HE166" s="177"/>
      <c r="HF166" s="177"/>
      <c r="HG166" s="177"/>
      <c r="HH166" s="177"/>
      <c r="HI166" s="177"/>
      <c r="HJ166" s="177"/>
      <c r="HK166" s="177"/>
      <c r="HL166" s="177"/>
      <c r="HM166" s="177"/>
      <c r="HN166" s="177"/>
      <c r="HO166" s="177"/>
      <c r="HP166" s="177"/>
      <c r="HQ166" s="177"/>
      <c r="HR166" s="177"/>
      <c r="HS166" s="177"/>
      <c r="HT166" s="177"/>
      <c r="HU166" s="177"/>
      <c r="HV166" s="177"/>
      <c r="HW166" s="177"/>
      <c r="HX166" s="177"/>
      <c r="HY166" s="177"/>
      <c r="HZ166" s="177"/>
      <c r="IA166" s="177"/>
      <c r="IB166" s="177"/>
      <c r="IC166" s="177"/>
      <c r="ID166" s="177"/>
      <c r="IE166" s="177"/>
      <c r="IF166" s="177"/>
      <c r="IG166" s="177"/>
      <c r="IH166" s="177"/>
      <c r="II166" s="177"/>
      <c r="IJ166" s="177"/>
      <c r="IK166" s="177"/>
      <c r="IL166" s="177"/>
      <c r="IM166" s="177"/>
      <c r="IN166" s="177"/>
      <c r="IO166" s="177"/>
      <c r="IP166" s="177"/>
      <c r="IQ166" s="177"/>
      <c r="IR166" s="177"/>
      <c r="IS166" s="177"/>
      <c r="IT166" s="177"/>
      <c r="IU166" s="177"/>
      <c r="IV166" s="177"/>
      <c r="IW166" s="177"/>
      <c r="IX166" s="177"/>
      <c r="IY166" s="177"/>
      <c r="IZ166" s="177"/>
      <c r="JA166" s="177"/>
      <c r="JB166" s="177"/>
      <c r="JC166" s="177"/>
      <c r="JD166" s="177"/>
      <c r="JE166" s="177"/>
      <c r="JF166" s="177"/>
      <c r="JG166" s="177"/>
      <c r="JH166" s="177"/>
      <c r="JI166" s="177"/>
      <c r="JJ166" s="177"/>
      <c r="JK166" s="177"/>
      <c r="JL166" s="177"/>
      <c r="JM166" s="177"/>
      <c r="JN166" s="177"/>
      <c r="JO166" s="177"/>
      <c r="JP166" s="177"/>
      <c r="JQ166" s="177"/>
      <c r="JR166" s="177"/>
      <c r="JS166" s="177"/>
      <c r="JT166" s="177"/>
      <c r="JU166" s="177"/>
      <c r="JV166" s="177"/>
      <c r="JW166" s="177"/>
      <c r="JX166" s="177"/>
      <c r="JY166" s="177"/>
      <c r="JZ166" s="177"/>
      <c r="KA166" s="177"/>
      <c r="KB166" s="177"/>
      <c r="KC166" s="177"/>
      <c r="KD166" s="177"/>
      <c r="KE166" s="177"/>
      <c r="KF166" s="177"/>
      <c r="KG166" s="177"/>
      <c r="KH166" s="177"/>
      <c r="KI166" s="177"/>
      <c r="KJ166" s="177"/>
      <c r="KK166" s="177"/>
      <c r="KL166" s="177"/>
      <c r="KM166" s="177"/>
      <c r="KN166" s="177"/>
      <c r="KO166" s="177"/>
      <c r="KP166" s="177"/>
      <c r="KQ166" s="177"/>
      <c r="KR166" s="177"/>
      <c r="KS166" s="177"/>
      <c r="KT166" s="177"/>
      <c r="KU166" s="177"/>
      <c r="KV166" s="177"/>
      <c r="KW166" s="177"/>
      <c r="KX166" s="177"/>
      <c r="KY166" s="177"/>
      <c r="KZ166" s="177"/>
      <c r="LA166" s="177"/>
      <c r="LB166" s="177"/>
      <c r="LC166" s="177"/>
      <c r="LD166" s="177"/>
      <c r="LE166" s="177"/>
      <c r="LF166" s="177"/>
      <c r="LG166" s="177"/>
      <c r="LH166" s="177"/>
      <c r="LI166" s="177"/>
      <c r="LJ166" s="177"/>
      <c r="LK166" s="177"/>
      <c r="LL166" s="177"/>
      <c r="LM166" s="177"/>
      <c r="LN166" s="177"/>
      <c r="LO166" s="177"/>
      <c r="LP166" s="177"/>
      <c r="LQ166" s="177"/>
      <c r="LR166" s="177"/>
      <c r="LS166" s="177"/>
      <c r="LT166" s="177"/>
      <c r="LU166" s="177"/>
      <c r="LV166" s="177"/>
      <c r="LW166" s="177"/>
      <c r="LX166" s="177"/>
      <c r="LY166" s="177"/>
      <c r="LZ166" s="177"/>
      <c r="MA166" s="177"/>
      <c r="MB166" s="177"/>
      <c r="MC166" s="177"/>
      <c r="MD166" s="177"/>
      <c r="ME166" s="177"/>
      <c r="MF166" s="177"/>
      <c r="MG166" s="177"/>
      <c r="MH166" s="177"/>
      <c r="MI166" s="177"/>
      <c r="MJ166" s="177"/>
      <c r="MK166" s="177"/>
      <c r="ML166" s="177"/>
      <c r="MM166" s="177"/>
      <c r="MN166" s="177"/>
      <c r="MO166" s="177"/>
      <c r="MP166" s="177"/>
      <c r="MQ166" s="177"/>
      <c r="MR166" s="177"/>
      <c r="MS166" s="177"/>
      <c r="MT166" s="177"/>
      <c r="MU166" s="177"/>
      <c r="MV166" s="177"/>
      <c r="MW166" s="177"/>
      <c r="MX166" s="177"/>
      <c r="MY166" s="177"/>
      <c r="MZ166" s="177"/>
      <c r="NA166" s="177"/>
      <c r="NB166" s="177"/>
      <c r="NC166" s="177"/>
      <c r="ND166" s="177"/>
      <c r="NE166" s="177"/>
      <c r="NF166" s="177"/>
      <c r="NG166" s="177"/>
      <c r="NH166" s="177"/>
      <c r="NI166" s="177"/>
      <c r="NJ166" s="177"/>
      <c r="NK166" s="177"/>
      <c r="NL166" s="177"/>
      <c r="NM166" s="177"/>
      <c r="NN166" s="177"/>
      <c r="NO166" s="177"/>
      <c r="NP166" s="177"/>
      <c r="NQ166" s="177"/>
      <c r="NR166" s="177"/>
      <c r="NS166" s="177"/>
      <c r="NT166" s="177"/>
      <c r="NU166" s="177"/>
      <c r="NV166" s="177"/>
    </row>
    <row r="167" spans="1:386" s="2" customFormat="1" ht="18.75">
      <c r="A167" s="122" t="s">
        <v>117</v>
      </c>
      <c r="B167" s="34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134"/>
      <c r="AB167" s="134"/>
      <c r="AC167" s="49"/>
      <c r="AD167" s="49"/>
      <c r="AE167" s="49"/>
      <c r="AF167" s="49"/>
      <c r="AG167" s="125"/>
      <c r="AH167" s="125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111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36"/>
      <c r="BO167" s="36"/>
      <c r="BP167" s="103"/>
      <c r="BQ167" s="27"/>
      <c r="BR167" s="27"/>
      <c r="BS167" s="27"/>
      <c r="BT167" s="27"/>
      <c r="BU167" s="27"/>
      <c r="BV167" s="27"/>
      <c r="BW167" s="115"/>
      <c r="BX167" s="115"/>
      <c r="BY167" s="115"/>
      <c r="BZ167" s="115"/>
      <c r="CA167" s="116"/>
      <c r="CB167" s="116"/>
      <c r="CC167" s="116"/>
      <c r="CD167" s="116"/>
      <c r="CE167" s="27"/>
      <c r="CF167" s="125"/>
      <c r="CG167" s="27"/>
      <c r="CH167" s="27"/>
      <c r="CI167" s="27"/>
      <c r="CJ167" s="27"/>
      <c r="CK167" s="27"/>
      <c r="CL167" s="27"/>
      <c r="CM167" s="138"/>
      <c r="CN167" s="138"/>
      <c r="CO167" s="138"/>
      <c r="CP167" s="138"/>
      <c r="CQ167" s="139"/>
      <c r="CR167" s="139"/>
      <c r="CS167" s="139"/>
      <c r="CT167" s="139"/>
      <c r="CU167" s="27"/>
      <c r="CV167" s="134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36"/>
      <c r="DV167" s="12"/>
      <c r="DW167" s="103"/>
      <c r="DX167" s="27"/>
      <c r="DY167" s="27"/>
      <c r="DZ167" s="27"/>
      <c r="EA167" s="27"/>
      <c r="EB167" s="27"/>
      <c r="EC167" s="27"/>
      <c r="ED167" s="115"/>
      <c r="EE167" s="115"/>
      <c r="EF167" s="115"/>
      <c r="EG167" s="115"/>
      <c r="EH167" s="116"/>
      <c r="EI167" s="116"/>
      <c r="EJ167" s="116"/>
      <c r="EK167" s="116"/>
      <c r="EL167" s="27"/>
      <c r="EM167" s="109"/>
      <c r="EN167" s="27"/>
      <c r="EO167" s="27"/>
      <c r="EP167" s="27"/>
      <c r="EQ167" s="27"/>
      <c r="ER167" s="27"/>
      <c r="ES167" s="27"/>
      <c r="ET167" s="115"/>
      <c r="EU167" s="115"/>
      <c r="EV167" s="395"/>
      <c r="EW167" s="115"/>
      <c r="EX167" s="116"/>
      <c r="EY167" s="116"/>
      <c r="EZ167" s="116"/>
      <c r="FA167" s="116"/>
      <c r="FB167" s="36"/>
      <c r="FC167" s="31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  <c r="IW167" s="53"/>
      <c r="IX167" s="53"/>
      <c r="IY167" s="53"/>
      <c r="IZ167" s="53"/>
      <c r="JA167" s="53"/>
      <c r="JB167" s="53"/>
      <c r="JC167" s="53"/>
      <c r="JD167" s="53"/>
      <c r="JE167" s="53"/>
      <c r="JF167" s="53"/>
      <c r="JG167" s="53"/>
      <c r="JH167" s="53"/>
      <c r="JI167" s="53"/>
      <c r="JJ167" s="53"/>
      <c r="JK167" s="53"/>
      <c r="JL167" s="53"/>
      <c r="JM167" s="53"/>
      <c r="JN167" s="53"/>
      <c r="JO167" s="53"/>
      <c r="JP167" s="53"/>
      <c r="JQ167" s="53"/>
      <c r="JR167" s="53"/>
      <c r="JS167" s="53"/>
      <c r="JT167" s="53"/>
      <c r="JU167" s="53"/>
      <c r="JV167" s="53"/>
      <c r="JW167" s="53"/>
      <c r="JX167" s="53"/>
      <c r="JY167" s="53"/>
      <c r="JZ167" s="53"/>
      <c r="KA167" s="53"/>
      <c r="KB167" s="53"/>
      <c r="KC167" s="53"/>
      <c r="KD167" s="53"/>
      <c r="KE167" s="53"/>
      <c r="KF167" s="53"/>
      <c r="KG167" s="53"/>
      <c r="KH167" s="53"/>
      <c r="KI167" s="53"/>
      <c r="KJ167" s="53"/>
      <c r="KK167" s="53"/>
      <c r="KL167" s="53"/>
      <c r="KM167" s="53"/>
      <c r="KN167" s="53"/>
      <c r="KO167" s="53"/>
      <c r="KP167" s="53"/>
      <c r="KQ167" s="53"/>
      <c r="KR167" s="53"/>
      <c r="KS167" s="53"/>
      <c r="KT167" s="53"/>
      <c r="KU167" s="53"/>
      <c r="KV167" s="53"/>
      <c r="KW167" s="53"/>
      <c r="KX167" s="53"/>
      <c r="KY167" s="53"/>
      <c r="KZ167" s="53"/>
      <c r="LA167" s="53"/>
      <c r="LB167" s="53"/>
      <c r="LC167" s="53"/>
      <c r="LD167" s="53"/>
      <c r="LE167" s="53"/>
      <c r="LF167" s="53"/>
      <c r="LG167" s="53"/>
      <c r="LH167" s="53"/>
      <c r="LI167" s="53"/>
      <c r="LJ167" s="53"/>
      <c r="LK167" s="53"/>
      <c r="LL167" s="53"/>
      <c r="LM167" s="53"/>
      <c r="LN167" s="53"/>
      <c r="LO167" s="53"/>
      <c r="LP167" s="53"/>
      <c r="LQ167" s="53"/>
      <c r="LR167" s="53"/>
      <c r="LS167" s="53"/>
      <c r="LT167" s="53"/>
      <c r="LU167" s="53"/>
      <c r="LV167" s="53"/>
      <c r="LW167" s="53"/>
      <c r="LX167" s="53"/>
      <c r="LY167" s="53"/>
      <c r="LZ167" s="53"/>
      <c r="MA167" s="53"/>
      <c r="MB167" s="53"/>
      <c r="MC167" s="53"/>
      <c r="MD167" s="53"/>
      <c r="ME167" s="53"/>
      <c r="MF167" s="53"/>
      <c r="MG167" s="53"/>
      <c r="MH167" s="53"/>
      <c r="MI167" s="53"/>
      <c r="MJ167" s="53"/>
      <c r="MK167" s="53"/>
      <c r="ML167" s="53"/>
      <c r="MM167" s="53"/>
      <c r="MN167" s="53"/>
      <c r="MO167" s="53"/>
      <c r="MP167" s="53"/>
      <c r="MQ167" s="53"/>
      <c r="MR167" s="53"/>
      <c r="MS167" s="53"/>
      <c r="MT167" s="53"/>
      <c r="MU167" s="53"/>
      <c r="MV167" s="53"/>
      <c r="MW167" s="53"/>
      <c r="MX167" s="53"/>
      <c r="MY167" s="53"/>
      <c r="MZ167" s="53"/>
      <c r="NA167" s="53"/>
      <c r="NB167" s="53"/>
      <c r="NC167" s="53"/>
      <c r="ND167" s="53"/>
      <c r="NE167" s="53"/>
      <c r="NF167" s="53"/>
      <c r="NG167" s="53"/>
      <c r="NH167" s="53"/>
      <c r="NI167" s="53"/>
      <c r="NJ167" s="53"/>
      <c r="NK167" s="53"/>
      <c r="NL167" s="53"/>
      <c r="NM167" s="53"/>
      <c r="NN167" s="53"/>
      <c r="NO167" s="53"/>
      <c r="NP167" s="53"/>
      <c r="NQ167" s="53"/>
      <c r="NR167" s="53"/>
      <c r="NS167" s="53"/>
      <c r="NT167" s="53"/>
      <c r="NU167" s="53"/>
      <c r="NV167" s="53"/>
    </row>
    <row r="168" spans="1:386" s="178" customFormat="1">
      <c r="A168" s="173" t="s">
        <v>9</v>
      </c>
      <c r="B168" s="421" t="s">
        <v>162</v>
      </c>
      <c r="C168" s="49">
        <v>15187.65</v>
      </c>
      <c r="D168" s="49">
        <v>16922.47</v>
      </c>
      <c r="E168" s="49">
        <v>16922.47</v>
      </c>
      <c r="F168" s="49">
        <v>15504.57</v>
      </c>
      <c r="G168" s="49" t="s">
        <v>146</v>
      </c>
      <c r="H168" s="49" t="s">
        <v>146</v>
      </c>
      <c r="I168" s="49" t="s">
        <v>146</v>
      </c>
      <c r="J168" s="49" t="s">
        <v>146</v>
      </c>
      <c r="K168" s="49" t="s">
        <v>146</v>
      </c>
      <c r="L168" s="49" t="s">
        <v>146</v>
      </c>
      <c r="M168" s="49" t="s">
        <v>146</v>
      </c>
      <c r="N168" s="49" t="s">
        <v>146</v>
      </c>
      <c r="O168" s="49">
        <f>C168*1.18</f>
        <v>17921.427</v>
      </c>
      <c r="P168" s="49">
        <f t="shared" ref="P168:R168" si="113">D168*1.18</f>
        <v>19968.514599999999</v>
      </c>
      <c r="Q168" s="49">
        <f t="shared" si="113"/>
        <v>19968.514599999999</v>
      </c>
      <c r="R168" s="49">
        <f t="shared" si="113"/>
        <v>18295.392599999999</v>
      </c>
      <c r="S168" s="49" t="s">
        <v>146</v>
      </c>
      <c r="T168" s="49" t="s">
        <v>146</v>
      </c>
      <c r="U168" s="49" t="s">
        <v>146</v>
      </c>
      <c r="V168" s="49" t="s">
        <v>146</v>
      </c>
      <c r="W168" s="49" t="s">
        <v>146</v>
      </c>
      <c r="X168" s="49" t="s">
        <v>146</v>
      </c>
      <c r="Y168" s="49" t="s">
        <v>146</v>
      </c>
      <c r="Z168" s="49" t="s">
        <v>146</v>
      </c>
      <c r="AA168" s="134"/>
      <c r="AB168" s="134" t="s">
        <v>720</v>
      </c>
      <c r="AC168" s="49">
        <v>2690</v>
      </c>
      <c r="AD168" s="49">
        <v>2830</v>
      </c>
      <c r="AE168" s="49">
        <f>AC168</f>
        <v>2690</v>
      </c>
      <c r="AF168" s="49">
        <f>AD168</f>
        <v>2830</v>
      </c>
      <c r="AG168" s="125"/>
      <c r="AH168" s="125" t="s">
        <v>720</v>
      </c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135"/>
      <c r="AV168" s="49">
        <v>188.61</v>
      </c>
      <c r="AW168" s="49">
        <v>231.3</v>
      </c>
      <c r="AX168" s="49" t="s">
        <v>146</v>
      </c>
      <c r="AY168" s="49" t="s">
        <v>146</v>
      </c>
      <c r="AZ168" s="49" t="s">
        <v>146</v>
      </c>
      <c r="BA168" s="49" t="s">
        <v>146</v>
      </c>
      <c r="BB168" s="49">
        <f>AV168*1.18</f>
        <v>222.5598</v>
      </c>
      <c r="BC168" s="49">
        <f>AW168*1.18</f>
        <v>272.93400000000003</v>
      </c>
      <c r="BD168" s="49" t="s">
        <v>146</v>
      </c>
      <c r="BE168" s="49" t="s">
        <v>146</v>
      </c>
      <c r="BF168" s="49" t="s">
        <v>146</v>
      </c>
      <c r="BG168" s="49" t="s">
        <v>146</v>
      </c>
      <c r="BH168" s="49">
        <v>50</v>
      </c>
      <c r="BI168" s="49">
        <v>53</v>
      </c>
      <c r="BJ168" s="49" t="s">
        <v>146</v>
      </c>
      <c r="BK168" s="49" t="s">
        <v>146</v>
      </c>
      <c r="BL168" s="49" t="s">
        <v>146</v>
      </c>
      <c r="BM168" s="49" t="s">
        <v>146</v>
      </c>
      <c r="BN168" s="125" t="s">
        <v>721</v>
      </c>
      <c r="BO168" s="176"/>
      <c r="BP168" s="175"/>
      <c r="BQ168" s="49">
        <v>15187.65</v>
      </c>
      <c r="BR168" s="49">
        <v>188.61</v>
      </c>
      <c r="BS168" s="49">
        <f>BQ168*1.18</f>
        <v>17921.427</v>
      </c>
      <c r="BT168" s="49">
        <f>BR168*1.18</f>
        <v>222.5598</v>
      </c>
      <c r="BU168" s="49">
        <v>2690</v>
      </c>
      <c r="BV168" s="49">
        <v>50</v>
      </c>
      <c r="BW168" s="138"/>
      <c r="BX168" s="138"/>
      <c r="BY168" s="138"/>
      <c r="BZ168" s="138"/>
      <c r="CA168" s="139"/>
      <c r="CB168" s="139"/>
      <c r="CC168" s="288">
        <v>5.8099999999999999E-2</v>
      </c>
      <c r="CD168" s="139">
        <v>206.29</v>
      </c>
      <c r="CE168" s="125" t="s">
        <v>721</v>
      </c>
      <c r="CF168" s="289"/>
      <c r="CG168" s="49">
        <v>16922.47</v>
      </c>
      <c r="CH168" s="49">
        <v>231.3</v>
      </c>
      <c r="CI168" s="49">
        <f>CG168*1.18</f>
        <v>19968.514599999999</v>
      </c>
      <c r="CJ168" s="49">
        <f>CH168*1.18</f>
        <v>272.93400000000003</v>
      </c>
      <c r="CK168" s="49">
        <v>2830</v>
      </c>
      <c r="CL168" s="49">
        <v>53</v>
      </c>
      <c r="CM168" s="138"/>
      <c r="CN168" s="138"/>
      <c r="CO168" s="138"/>
      <c r="CP168" s="138"/>
      <c r="CQ168" s="139"/>
      <c r="CR168" s="139"/>
      <c r="CS168" s="288">
        <v>5.8099999999999999E-2</v>
      </c>
      <c r="CT168" s="139">
        <v>217.42</v>
      </c>
      <c r="CU168" s="125" t="s">
        <v>721</v>
      </c>
      <c r="CV168" s="28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125"/>
      <c r="DV168" s="190"/>
      <c r="DW168" s="175"/>
      <c r="DX168" s="49"/>
      <c r="DY168" s="49"/>
      <c r="DZ168" s="49"/>
      <c r="EA168" s="49"/>
      <c r="EB168" s="49"/>
      <c r="EC168" s="49"/>
      <c r="ED168" s="138"/>
      <c r="EE168" s="138"/>
      <c r="EF168" s="138"/>
      <c r="EG168" s="138"/>
      <c r="EH168" s="139"/>
      <c r="EI168" s="139"/>
      <c r="EJ168" s="139"/>
      <c r="EK168" s="139"/>
      <c r="EL168" s="49"/>
      <c r="EM168" s="134"/>
      <c r="EN168" s="49"/>
      <c r="EO168" s="49"/>
      <c r="EP168" s="49"/>
      <c r="EQ168" s="49"/>
      <c r="ER168" s="49"/>
      <c r="ES168" s="49"/>
      <c r="ET168" s="138"/>
      <c r="EU168" s="138"/>
      <c r="EV168" s="138"/>
      <c r="EW168" s="138"/>
      <c r="EX168" s="139"/>
      <c r="EY168" s="139"/>
      <c r="EZ168" s="139"/>
      <c r="FA168" s="139"/>
      <c r="FB168" s="176"/>
      <c r="FC168" s="313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  <c r="IM168" s="177"/>
      <c r="IN168" s="177"/>
      <c r="IO168" s="177"/>
      <c r="IP168" s="177"/>
      <c r="IQ168" s="177"/>
      <c r="IR168" s="177"/>
      <c r="IS168" s="177"/>
      <c r="IT168" s="177"/>
      <c r="IU168" s="177"/>
      <c r="IV168" s="177"/>
      <c r="IW168" s="177"/>
      <c r="IX168" s="177"/>
      <c r="IY168" s="177"/>
      <c r="IZ168" s="177"/>
      <c r="JA168" s="177"/>
      <c r="JB168" s="177"/>
      <c r="JC168" s="177"/>
      <c r="JD168" s="177"/>
      <c r="JE168" s="177"/>
      <c r="JF168" s="177"/>
      <c r="JG168" s="177"/>
      <c r="JH168" s="177"/>
      <c r="JI168" s="177"/>
      <c r="JJ168" s="177"/>
      <c r="JK168" s="177"/>
      <c r="JL168" s="177"/>
      <c r="JM168" s="177"/>
      <c r="JN168" s="177"/>
      <c r="JO168" s="177"/>
      <c r="JP168" s="177"/>
      <c r="JQ168" s="177"/>
      <c r="JR168" s="177"/>
      <c r="JS168" s="177"/>
      <c r="JT168" s="177"/>
      <c r="JU168" s="177"/>
      <c r="JV168" s="177"/>
      <c r="JW168" s="177"/>
      <c r="JX168" s="177"/>
      <c r="JY168" s="177"/>
      <c r="JZ168" s="177"/>
      <c r="KA168" s="177"/>
      <c r="KB168" s="177"/>
      <c r="KC168" s="177"/>
      <c r="KD168" s="177"/>
      <c r="KE168" s="177"/>
      <c r="KF168" s="177"/>
      <c r="KG168" s="177"/>
      <c r="KH168" s="177"/>
      <c r="KI168" s="177"/>
      <c r="KJ168" s="177"/>
      <c r="KK168" s="177"/>
      <c r="KL168" s="177"/>
      <c r="KM168" s="177"/>
      <c r="KN168" s="177"/>
      <c r="KO168" s="177"/>
      <c r="KP168" s="177"/>
      <c r="KQ168" s="177"/>
      <c r="KR168" s="177"/>
      <c r="KS168" s="177"/>
      <c r="KT168" s="177"/>
      <c r="KU168" s="177"/>
      <c r="KV168" s="177"/>
      <c r="KW168" s="177"/>
      <c r="KX168" s="177"/>
      <c r="KY168" s="177"/>
      <c r="KZ168" s="177"/>
      <c r="LA168" s="177"/>
      <c r="LB168" s="177"/>
      <c r="LC168" s="177"/>
      <c r="LD168" s="177"/>
      <c r="LE168" s="177"/>
      <c r="LF168" s="177"/>
      <c r="LG168" s="177"/>
      <c r="LH168" s="177"/>
      <c r="LI168" s="177"/>
      <c r="LJ168" s="177"/>
      <c r="LK168" s="177"/>
      <c r="LL168" s="177"/>
      <c r="LM168" s="177"/>
      <c r="LN168" s="177"/>
      <c r="LO168" s="177"/>
      <c r="LP168" s="177"/>
      <c r="LQ168" s="177"/>
      <c r="LR168" s="177"/>
      <c r="LS168" s="177"/>
      <c r="LT168" s="177"/>
      <c r="LU168" s="177"/>
      <c r="LV168" s="177"/>
      <c r="LW168" s="177"/>
      <c r="LX168" s="177"/>
      <c r="LY168" s="177"/>
      <c r="LZ168" s="177"/>
      <c r="MA168" s="177"/>
      <c r="MB168" s="177"/>
      <c r="MC168" s="177"/>
      <c r="MD168" s="177"/>
      <c r="ME168" s="177"/>
      <c r="MF168" s="177"/>
      <c r="MG168" s="177"/>
      <c r="MH168" s="177"/>
      <c r="MI168" s="177"/>
      <c r="MJ168" s="177"/>
      <c r="MK168" s="177"/>
      <c r="ML168" s="177"/>
      <c r="MM168" s="177"/>
      <c r="MN168" s="177"/>
      <c r="MO168" s="177"/>
      <c r="MP168" s="177"/>
      <c r="MQ168" s="177"/>
      <c r="MR168" s="177"/>
      <c r="MS168" s="177"/>
      <c r="MT168" s="177"/>
      <c r="MU168" s="177"/>
      <c r="MV168" s="177"/>
      <c r="MW168" s="177"/>
      <c r="MX168" s="177"/>
      <c r="MY168" s="177"/>
      <c r="MZ168" s="177"/>
      <c r="NA168" s="177"/>
      <c r="NB168" s="177"/>
      <c r="NC168" s="177"/>
      <c r="ND168" s="177"/>
      <c r="NE168" s="177"/>
      <c r="NF168" s="177"/>
      <c r="NG168" s="177"/>
      <c r="NH168" s="177"/>
      <c r="NI168" s="177"/>
      <c r="NJ168" s="177"/>
      <c r="NK168" s="177"/>
      <c r="NL168" s="177"/>
      <c r="NM168" s="177"/>
      <c r="NN168" s="177"/>
      <c r="NO168" s="177"/>
      <c r="NP168" s="177"/>
      <c r="NQ168" s="177"/>
      <c r="NR168" s="177"/>
      <c r="NS168" s="177"/>
      <c r="NT168" s="177"/>
      <c r="NU168" s="177"/>
      <c r="NV168" s="177"/>
    </row>
    <row r="169" spans="1:386" s="100" customFormat="1" ht="26.25">
      <c r="A169" s="280" t="s">
        <v>25</v>
      </c>
      <c r="B169" s="346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1"/>
      <c r="AJ169" s="281"/>
      <c r="AK169" s="281"/>
      <c r="AL169" s="281"/>
      <c r="AM169" s="281"/>
      <c r="AN169" s="281"/>
      <c r="AO169" s="281"/>
      <c r="AP169" s="281"/>
      <c r="AQ169" s="281"/>
      <c r="AR169" s="281"/>
      <c r="AS169" s="281"/>
      <c r="AT169" s="281"/>
      <c r="AU169" s="281"/>
      <c r="AV169" s="281"/>
      <c r="AW169" s="281"/>
      <c r="AX169" s="281"/>
      <c r="AY169" s="281"/>
      <c r="AZ169" s="281"/>
      <c r="BA169" s="281"/>
      <c r="BB169" s="281"/>
      <c r="BC169" s="281"/>
      <c r="BD169" s="281"/>
      <c r="BE169" s="281"/>
      <c r="BF169" s="281"/>
      <c r="BG169" s="281"/>
      <c r="BH169" s="281"/>
      <c r="BI169" s="281"/>
      <c r="BJ169" s="281"/>
      <c r="BK169" s="281"/>
      <c r="BL169" s="281"/>
      <c r="BM169" s="281"/>
      <c r="BN169" s="281"/>
      <c r="BO169" s="347"/>
      <c r="BP169" s="281"/>
      <c r="BQ169" s="281"/>
      <c r="BR169" s="281"/>
      <c r="BS169" s="281"/>
      <c r="BT169" s="281"/>
      <c r="BU169" s="281"/>
      <c r="BV169" s="281"/>
      <c r="BW169" s="281"/>
      <c r="BX169" s="281"/>
      <c r="BY169" s="281"/>
      <c r="BZ169" s="281"/>
      <c r="CA169" s="281"/>
      <c r="CB169" s="281"/>
      <c r="CC169" s="281"/>
      <c r="CD169" s="281"/>
      <c r="CE169" s="281"/>
      <c r="CF169" s="282"/>
      <c r="CG169" s="281"/>
      <c r="CH169" s="281"/>
      <c r="CI169" s="281"/>
      <c r="CJ169" s="281"/>
      <c r="CK169" s="281"/>
      <c r="CL169" s="281"/>
      <c r="CM169" s="282"/>
      <c r="CN169" s="282"/>
      <c r="CO169" s="282"/>
      <c r="CP169" s="282"/>
      <c r="CQ169" s="282"/>
      <c r="CR169" s="282"/>
      <c r="CS169" s="282"/>
      <c r="CT169" s="282"/>
      <c r="CU169" s="281"/>
      <c r="CV169" s="282"/>
      <c r="CW169" s="281"/>
      <c r="CX169" s="281"/>
      <c r="CY169" s="281"/>
      <c r="CZ169" s="281"/>
      <c r="DA169" s="281"/>
      <c r="DB169" s="281"/>
      <c r="DC169" s="281"/>
      <c r="DD169" s="281"/>
      <c r="DE169" s="281"/>
      <c r="DF169" s="281"/>
      <c r="DG169" s="281"/>
      <c r="DH169" s="281"/>
      <c r="DI169" s="281"/>
      <c r="DJ169" s="281"/>
      <c r="DK169" s="281"/>
      <c r="DL169" s="281"/>
      <c r="DM169" s="281"/>
      <c r="DN169" s="281"/>
      <c r="DO169" s="281"/>
      <c r="DP169" s="281"/>
      <c r="DQ169" s="281"/>
      <c r="DR169" s="281"/>
      <c r="DS169" s="281"/>
      <c r="DT169" s="281"/>
      <c r="DU169" s="281"/>
      <c r="DV169" s="281"/>
      <c r="DW169" s="281"/>
      <c r="DX169" s="281"/>
      <c r="DY169" s="281"/>
      <c r="DZ169" s="281"/>
      <c r="EA169" s="281"/>
      <c r="EB169" s="281"/>
      <c r="EC169" s="281"/>
      <c r="ED169" s="281"/>
      <c r="EE169" s="281"/>
      <c r="EF169" s="281"/>
      <c r="EG169" s="281"/>
      <c r="EH169" s="281"/>
      <c r="EI169" s="281"/>
      <c r="EJ169" s="281"/>
      <c r="EK169" s="281"/>
      <c r="EL169" s="281"/>
      <c r="EM169" s="281"/>
      <c r="EN169" s="281"/>
      <c r="EO169" s="281"/>
      <c r="EP169" s="281"/>
      <c r="EQ169" s="281"/>
      <c r="ER169" s="281"/>
      <c r="ES169" s="281"/>
      <c r="ET169" s="281"/>
      <c r="EU169" s="281"/>
      <c r="EV169" s="281"/>
      <c r="EW169" s="354"/>
      <c r="EX169" s="354"/>
      <c r="EY169" s="354"/>
      <c r="EZ169" s="354"/>
      <c r="FA169" s="354"/>
      <c r="FB169" s="354"/>
      <c r="FC169" s="355"/>
      <c r="FD169" s="99"/>
      <c r="FE169" s="99"/>
      <c r="FF169" s="99"/>
      <c r="FG169" s="99"/>
      <c r="FH169" s="99"/>
      <c r="FI169" s="99"/>
      <c r="FJ169" s="99"/>
      <c r="FK169" s="99"/>
      <c r="FL169" s="99"/>
      <c r="FM169" s="99"/>
      <c r="FN169" s="99"/>
      <c r="FO169" s="99"/>
      <c r="FP169" s="99"/>
      <c r="FQ169" s="99"/>
      <c r="FR169" s="99"/>
      <c r="FS169" s="99"/>
      <c r="FT169" s="99"/>
      <c r="FU169" s="99"/>
      <c r="FV169" s="99"/>
      <c r="FW169" s="99"/>
      <c r="FX169" s="99"/>
      <c r="FY169" s="99"/>
      <c r="FZ169" s="99"/>
      <c r="GA169" s="99"/>
      <c r="GB169" s="99"/>
      <c r="GC169" s="99"/>
      <c r="GD169" s="99"/>
      <c r="GE169" s="99"/>
      <c r="GF169" s="99"/>
      <c r="GG169" s="99"/>
      <c r="GH169" s="99"/>
      <c r="GI169" s="99"/>
      <c r="GJ169" s="99"/>
      <c r="GK169" s="99"/>
      <c r="GL169" s="99"/>
      <c r="GM169" s="99"/>
      <c r="GN169" s="99"/>
      <c r="GO169" s="99"/>
      <c r="GP169" s="99"/>
      <c r="GQ169" s="99"/>
      <c r="GR169" s="99"/>
      <c r="GS169" s="99"/>
      <c r="GT169" s="99"/>
      <c r="GU169" s="99"/>
      <c r="GV169" s="99"/>
      <c r="GW169" s="99"/>
      <c r="GX169" s="99"/>
      <c r="GY169" s="99"/>
      <c r="GZ169" s="99"/>
      <c r="HA169" s="99"/>
      <c r="HB169" s="99"/>
      <c r="HC169" s="99"/>
      <c r="HD169" s="99"/>
      <c r="HE169" s="99"/>
      <c r="HF169" s="99"/>
      <c r="HG169" s="99"/>
      <c r="HH169" s="99"/>
      <c r="HI169" s="99"/>
      <c r="HJ169" s="99"/>
      <c r="HK169" s="99"/>
      <c r="HL169" s="99"/>
      <c r="HM169" s="99"/>
      <c r="HN169" s="99"/>
      <c r="HO169" s="99"/>
      <c r="HP169" s="99"/>
      <c r="HQ169" s="99"/>
      <c r="HR169" s="99"/>
      <c r="HS169" s="99"/>
      <c r="HT169" s="99"/>
      <c r="HU169" s="99"/>
      <c r="HV169" s="99"/>
      <c r="HW169" s="99"/>
      <c r="HX169" s="99"/>
      <c r="HY169" s="99"/>
      <c r="HZ169" s="99"/>
      <c r="IA169" s="99"/>
      <c r="IB169" s="99"/>
      <c r="IC169" s="99"/>
      <c r="ID169" s="99"/>
      <c r="IE169" s="99"/>
      <c r="IF169" s="99"/>
      <c r="IG169" s="99"/>
      <c r="IH169" s="99"/>
      <c r="II169" s="99"/>
      <c r="IJ169" s="99"/>
      <c r="IK169" s="99"/>
      <c r="IL169" s="99"/>
      <c r="IM169" s="99"/>
      <c r="IN169" s="99"/>
      <c r="IO169" s="99"/>
      <c r="IP169" s="99"/>
      <c r="IQ169" s="99"/>
      <c r="IR169" s="99"/>
      <c r="IS169" s="99"/>
      <c r="IT169" s="99"/>
      <c r="IU169" s="99"/>
      <c r="IV169" s="99"/>
      <c r="IW169" s="99"/>
      <c r="IX169" s="99"/>
      <c r="IY169" s="99"/>
      <c r="IZ169" s="99"/>
      <c r="JA169" s="99"/>
      <c r="JB169" s="99"/>
      <c r="JC169" s="99"/>
      <c r="JD169" s="99"/>
      <c r="JE169" s="99"/>
      <c r="JF169" s="99"/>
      <c r="JG169" s="99"/>
      <c r="JH169" s="99"/>
      <c r="JI169" s="99"/>
      <c r="JJ169" s="99"/>
      <c r="JK169" s="99"/>
      <c r="JL169" s="99"/>
      <c r="JM169" s="99"/>
      <c r="JN169" s="99"/>
      <c r="JO169" s="99"/>
      <c r="JP169" s="99"/>
      <c r="JQ169" s="99"/>
      <c r="JR169" s="99"/>
      <c r="JS169" s="99"/>
      <c r="JT169" s="99"/>
      <c r="JU169" s="99"/>
      <c r="JV169" s="99"/>
      <c r="JW169" s="99"/>
      <c r="JX169" s="99"/>
      <c r="JY169" s="99"/>
      <c r="JZ169" s="99"/>
      <c r="KA169" s="99"/>
      <c r="KB169" s="99"/>
      <c r="KC169" s="99"/>
      <c r="KD169" s="99"/>
      <c r="KE169" s="99"/>
      <c r="KF169" s="99"/>
      <c r="KG169" s="99"/>
      <c r="KH169" s="99"/>
      <c r="KI169" s="99"/>
      <c r="KJ169" s="99"/>
      <c r="KK169" s="99"/>
      <c r="KL169" s="99"/>
      <c r="KM169" s="99"/>
      <c r="KN169" s="99"/>
      <c r="KO169" s="99"/>
      <c r="KP169" s="99"/>
      <c r="KQ169" s="99"/>
      <c r="KR169" s="99"/>
      <c r="KS169" s="99"/>
      <c r="KT169" s="99"/>
      <c r="KU169" s="99"/>
      <c r="KV169" s="99"/>
      <c r="KW169" s="99"/>
      <c r="KX169" s="99"/>
      <c r="KY169" s="99"/>
      <c r="KZ169" s="99"/>
      <c r="LA169" s="99"/>
      <c r="LB169" s="99"/>
      <c r="LC169" s="99"/>
      <c r="LD169" s="99"/>
      <c r="LE169" s="99"/>
      <c r="LF169" s="99"/>
      <c r="LG169" s="99"/>
      <c r="LH169" s="99"/>
      <c r="LI169" s="99"/>
      <c r="LJ169" s="99"/>
      <c r="LK169" s="99"/>
      <c r="LL169" s="99"/>
      <c r="LM169" s="99"/>
      <c r="LN169" s="99"/>
      <c r="LO169" s="99"/>
      <c r="LP169" s="99"/>
      <c r="LQ169" s="99"/>
      <c r="LR169" s="99"/>
      <c r="LS169" s="99"/>
      <c r="LT169" s="99"/>
      <c r="LU169" s="99"/>
      <c r="LV169" s="99"/>
      <c r="LW169" s="99"/>
      <c r="LX169" s="99"/>
      <c r="LY169" s="99"/>
      <c r="LZ169" s="99"/>
      <c r="MA169" s="99"/>
      <c r="MB169" s="99"/>
      <c r="MC169" s="99"/>
      <c r="MD169" s="99"/>
      <c r="ME169" s="99"/>
      <c r="MF169" s="99"/>
      <c r="MG169" s="99"/>
      <c r="MH169" s="99"/>
      <c r="MI169" s="99"/>
      <c r="MJ169" s="99"/>
      <c r="MK169" s="99"/>
      <c r="ML169" s="99"/>
      <c r="MM169" s="99"/>
      <c r="MN169" s="99"/>
      <c r="MO169" s="99"/>
      <c r="MP169" s="99"/>
      <c r="MQ169" s="99"/>
      <c r="MR169" s="99"/>
      <c r="MS169" s="99"/>
      <c r="MT169" s="99"/>
      <c r="MU169" s="99"/>
      <c r="MV169" s="99"/>
      <c r="MW169" s="99"/>
      <c r="MX169" s="99"/>
      <c r="MY169" s="99"/>
      <c r="MZ169" s="99"/>
      <c r="NA169" s="99"/>
      <c r="NB169" s="99"/>
      <c r="NC169" s="99"/>
      <c r="ND169" s="99"/>
      <c r="NE169" s="99"/>
      <c r="NF169" s="99"/>
      <c r="NG169" s="99"/>
      <c r="NH169" s="99"/>
      <c r="NI169" s="99"/>
      <c r="NJ169" s="99"/>
      <c r="NK169" s="99"/>
      <c r="NL169" s="99"/>
      <c r="NM169" s="99"/>
      <c r="NN169" s="99"/>
      <c r="NO169" s="99"/>
      <c r="NP169" s="99"/>
      <c r="NQ169" s="99"/>
      <c r="NR169" s="99"/>
      <c r="NS169" s="99"/>
      <c r="NT169" s="99"/>
      <c r="NU169" s="99"/>
      <c r="NV169" s="99"/>
    </row>
    <row r="170" spans="1:386" ht="18.75">
      <c r="A170" s="101" t="s">
        <v>91</v>
      </c>
      <c r="B170" s="348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202"/>
      <c r="AB170" s="202"/>
      <c r="AC170" s="193"/>
      <c r="AD170" s="193"/>
      <c r="AE170" s="193"/>
      <c r="AF170" s="193"/>
      <c r="AG170" s="198"/>
      <c r="AH170" s="125"/>
      <c r="AI170" s="334"/>
      <c r="AJ170" s="334"/>
      <c r="AK170" s="334"/>
      <c r="AL170" s="334"/>
      <c r="AM170" s="334"/>
      <c r="AN170" s="334"/>
      <c r="AO170" s="334"/>
      <c r="AP170" s="334"/>
      <c r="AQ170" s="334"/>
      <c r="AR170" s="334"/>
      <c r="AS170" s="334"/>
      <c r="AT170" s="334"/>
      <c r="AU170" s="9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7"/>
      <c r="BJ170" s="27"/>
      <c r="BK170" s="27"/>
      <c r="BL170" s="27"/>
      <c r="BM170" s="27"/>
      <c r="BN170" s="36"/>
      <c r="BO170" s="36"/>
      <c r="BP170" s="103"/>
      <c r="BQ170" s="27"/>
      <c r="BR170" s="27"/>
      <c r="BS170" s="27"/>
      <c r="BT170" s="27"/>
      <c r="BU170" s="27"/>
      <c r="BV170" s="27"/>
      <c r="BW170" s="115"/>
      <c r="BX170" s="115"/>
      <c r="BY170" s="115"/>
      <c r="BZ170" s="115"/>
      <c r="CA170" s="116"/>
      <c r="CB170" s="116"/>
      <c r="CC170" s="116"/>
      <c r="CD170" s="116"/>
      <c r="CE170" s="27"/>
      <c r="CF170" s="125"/>
      <c r="CG170" s="27"/>
      <c r="CH170" s="27"/>
      <c r="CI170" s="27"/>
      <c r="CJ170" s="27"/>
      <c r="CK170" s="27"/>
      <c r="CL170" s="27"/>
      <c r="CM170" s="138"/>
      <c r="CN170" s="138"/>
      <c r="CO170" s="138"/>
      <c r="CP170" s="138"/>
      <c r="CQ170" s="139"/>
      <c r="CR170" s="139"/>
      <c r="CS170" s="139"/>
      <c r="CT170" s="139"/>
      <c r="CU170" s="27"/>
      <c r="CV170" s="134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36"/>
      <c r="DV170" s="12"/>
      <c r="DW170" s="103"/>
      <c r="DX170" s="12"/>
      <c r="DY170" s="12"/>
      <c r="DZ170" s="12"/>
      <c r="EA170" s="12"/>
      <c r="EB170" s="12"/>
      <c r="EC170" s="12"/>
      <c r="ED170" s="104"/>
      <c r="EE170" s="104"/>
      <c r="EF170" s="104"/>
      <c r="EG170" s="104"/>
      <c r="EH170" s="105"/>
      <c r="EI170" s="105"/>
      <c r="EJ170" s="105"/>
      <c r="EK170" s="105"/>
      <c r="EL170" s="12"/>
      <c r="EM170" s="284"/>
      <c r="EN170" s="12"/>
      <c r="EO170" s="12"/>
      <c r="EP170" s="12"/>
      <c r="EQ170" s="12"/>
      <c r="ER170" s="12"/>
      <c r="ES170" s="12"/>
      <c r="ET170" s="104"/>
      <c r="EU170" s="104"/>
      <c r="EV170" s="350"/>
      <c r="EW170" s="104"/>
      <c r="EX170" s="105"/>
      <c r="EY170" s="105"/>
      <c r="EZ170" s="105"/>
      <c r="FA170" s="105"/>
      <c r="FB170" s="19"/>
      <c r="FC170" s="316"/>
    </row>
    <row r="171" spans="1:386" s="2" customFormat="1">
      <c r="A171" s="16" t="s">
        <v>9</v>
      </c>
      <c r="B171" s="348" t="s">
        <v>173</v>
      </c>
      <c r="C171" s="49">
        <v>7474.58</v>
      </c>
      <c r="D171" s="49">
        <v>8418.48</v>
      </c>
      <c r="E171" s="49">
        <v>7689.22</v>
      </c>
      <c r="F171" s="49">
        <v>7997.09</v>
      </c>
      <c r="G171" s="49">
        <v>7908.22</v>
      </c>
      <c r="H171" s="49">
        <v>8224.83</v>
      </c>
      <c r="I171" s="49">
        <v>813.83</v>
      </c>
      <c r="J171" s="49">
        <v>8459.4599999999991</v>
      </c>
      <c r="K171" s="49">
        <v>8366.2800000000007</v>
      </c>
      <c r="L171" s="49">
        <v>8701.2000000000007</v>
      </c>
      <c r="M171" s="49" t="s">
        <v>146</v>
      </c>
      <c r="N171" s="49" t="s">
        <v>146</v>
      </c>
      <c r="O171" s="49">
        <f>C171*1.18</f>
        <v>8820.0043999999998</v>
      </c>
      <c r="P171" s="49">
        <f t="shared" ref="P171:X171" si="114">D171*1.18</f>
        <v>9933.8063999999995</v>
      </c>
      <c r="Q171" s="49">
        <f t="shared" si="114"/>
        <v>9073.2795999999998</v>
      </c>
      <c r="R171" s="49">
        <f t="shared" si="114"/>
        <v>9436.5661999999993</v>
      </c>
      <c r="S171" s="49">
        <f t="shared" si="114"/>
        <v>9331.6995999999999</v>
      </c>
      <c r="T171" s="49">
        <f t="shared" si="114"/>
        <v>9705.2993999999999</v>
      </c>
      <c r="U171" s="49">
        <f t="shared" si="114"/>
        <v>960.31939999999997</v>
      </c>
      <c r="V171" s="49">
        <f t="shared" si="114"/>
        <v>9982.1627999999982</v>
      </c>
      <c r="W171" s="49">
        <f t="shared" si="114"/>
        <v>9872.2103999999999</v>
      </c>
      <c r="X171" s="49">
        <f t="shared" si="114"/>
        <v>10267.416000000001</v>
      </c>
      <c r="Y171" s="49" t="s">
        <v>146</v>
      </c>
      <c r="Z171" s="49" t="s">
        <v>146</v>
      </c>
      <c r="AA171" s="134" t="s">
        <v>722</v>
      </c>
      <c r="AB171" s="134"/>
      <c r="AC171" s="49">
        <v>3700</v>
      </c>
      <c r="AD171" s="49">
        <v>3890</v>
      </c>
      <c r="AE171" s="49">
        <f>AC171</f>
        <v>3700</v>
      </c>
      <c r="AF171" s="49">
        <f>AD171</f>
        <v>3890</v>
      </c>
      <c r="AG171" s="125" t="str">
        <f>AG178</f>
        <v>07.12.2017 № 718</v>
      </c>
      <c r="AH171" s="125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111"/>
      <c r="AV171" s="27">
        <v>65.73</v>
      </c>
      <c r="AW171" s="27">
        <v>65.73</v>
      </c>
      <c r="AX171" s="27">
        <v>65.73</v>
      </c>
      <c r="AY171" s="27">
        <v>65.73</v>
      </c>
      <c r="AZ171" s="27">
        <v>65.73</v>
      </c>
      <c r="BA171" s="27">
        <v>65.73</v>
      </c>
      <c r="BB171" s="27">
        <f>AV171*1.18</f>
        <v>77.561400000000006</v>
      </c>
      <c r="BC171" s="27">
        <f t="shared" ref="BC171:BG172" si="115">AW171*1.18</f>
        <v>77.561400000000006</v>
      </c>
      <c r="BD171" s="27">
        <f t="shared" si="115"/>
        <v>77.561400000000006</v>
      </c>
      <c r="BE171" s="27">
        <f t="shared" si="115"/>
        <v>77.561400000000006</v>
      </c>
      <c r="BF171" s="27">
        <f t="shared" si="115"/>
        <v>77.561400000000006</v>
      </c>
      <c r="BG171" s="27">
        <f t="shared" si="115"/>
        <v>77.561400000000006</v>
      </c>
      <c r="BH171" s="27">
        <f>BB171</f>
        <v>77.561400000000006</v>
      </c>
      <c r="BI171" s="27">
        <f t="shared" ref="BI171:BL171" si="116">BC171</f>
        <v>77.561400000000006</v>
      </c>
      <c r="BJ171" s="27">
        <f t="shared" si="116"/>
        <v>77.561400000000006</v>
      </c>
      <c r="BK171" s="27">
        <f t="shared" si="116"/>
        <v>77.561400000000006</v>
      </c>
      <c r="BL171" s="27">
        <f t="shared" si="116"/>
        <v>77.561400000000006</v>
      </c>
      <c r="BM171" s="27">
        <f>BG171</f>
        <v>77.561400000000006</v>
      </c>
      <c r="BN171" s="36" t="str">
        <f>BN184</f>
        <v>07.12.2017 № 718</v>
      </c>
      <c r="BO171" s="36"/>
      <c r="BP171" s="103"/>
      <c r="BQ171" s="27">
        <v>7474.58</v>
      </c>
      <c r="BR171" s="27">
        <v>65.73</v>
      </c>
      <c r="BS171" s="27">
        <f>BQ171*1.18</f>
        <v>8820.0043999999998</v>
      </c>
      <c r="BT171" s="27">
        <f>BR171*1.18</f>
        <v>77.561400000000006</v>
      </c>
      <c r="BU171" s="27">
        <v>3700</v>
      </c>
      <c r="BV171" s="27">
        <v>58.29</v>
      </c>
      <c r="BW171" s="115"/>
      <c r="BX171" s="115"/>
      <c r="BY171" s="115"/>
      <c r="BZ171" s="115"/>
      <c r="CA171" s="312">
        <v>5.4899999999999997E-2</v>
      </c>
      <c r="CB171" s="116">
        <v>261.42</v>
      </c>
      <c r="CC171" s="116"/>
      <c r="CD171" s="116"/>
      <c r="CE171" s="36" t="str">
        <f>CE178</f>
        <v>07.12.2017 № 718</v>
      </c>
      <c r="CF171" s="176"/>
      <c r="CG171" s="27">
        <v>8418.48</v>
      </c>
      <c r="CH171" s="27">
        <v>65.73</v>
      </c>
      <c r="CI171" s="27">
        <v>9933.81</v>
      </c>
      <c r="CJ171" s="27">
        <v>77.56</v>
      </c>
      <c r="CK171" s="27">
        <v>3890</v>
      </c>
      <c r="CL171" s="27">
        <v>61.36</v>
      </c>
      <c r="CM171" s="138"/>
      <c r="CN171" s="138"/>
      <c r="CO171" s="138"/>
      <c r="CP171" s="138"/>
      <c r="CQ171" s="311">
        <v>5.4899999999999997E-2</v>
      </c>
      <c r="CR171" s="139">
        <v>274.92</v>
      </c>
      <c r="CS171" s="139"/>
      <c r="CT171" s="139"/>
      <c r="CU171" s="36" t="str">
        <f>CU178</f>
        <v>07.12.2017 № 718</v>
      </c>
      <c r="CV171" s="176"/>
      <c r="CW171" s="27"/>
      <c r="CX171" s="27"/>
      <c r="CY171" s="27"/>
      <c r="CZ171" s="27"/>
      <c r="DA171" s="27"/>
      <c r="DB171" s="27"/>
      <c r="DC171" s="16"/>
      <c r="DD171" s="16"/>
      <c r="DE171" s="16"/>
      <c r="DF171" s="16"/>
      <c r="DG171" s="16"/>
      <c r="DH171" s="16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7"/>
      <c r="DV171" s="169"/>
      <c r="DW171" s="103"/>
      <c r="DX171" s="12"/>
      <c r="DY171" s="12"/>
      <c r="DZ171" s="12"/>
      <c r="EA171" s="12"/>
      <c r="EB171" s="12"/>
      <c r="EC171" s="12"/>
      <c r="ED171" s="104"/>
      <c r="EE171" s="104"/>
      <c r="EF171" s="104"/>
      <c r="EG171" s="104"/>
      <c r="EH171" s="105"/>
      <c r="EI171" s="105"/>
      <c r="EJ171" s="105"/>
      <c r="EK171" s="105"/>
      <c r="EL171" s="12"/>
      <c r="EM171" s="284"/>
      <c r="EN171" s="12"/>
      <c r="EO171" s="12"/>
      <c r="EP171" s="12"/>
      <c r="EQ171" s="12"/>
      <c r="ER171" s="12"/>
      <c r="ES171" s="12"/>
      <c r="ET171" s="104"/>
      <c r="EU171" s="104"/>
      <c r="EV171" s="350"/>
      <c r="EW171" s="104"/>
      <c r="EX171" s="105"/>
      <c r="EY171" s="105"/>
      <c r="EZ171" s="105"/>
      <c r="FA171" s="105"/>
      <c r="FB171" s="36"/>
      <c r="FC171" s="31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  <c r="IW171" s="53"/>
      <c r="IX171" s="53"/>
      <c r="IY171" s="53"/>
      <c r="IZ171" s="53"/>
      <c r="JA171" s="53"/>
      <c r="JB171" s="53"/>
      <c r="JC171" s="53"/>
      <c r="JD171" s="53"/>
      <c r="JE171" s="53"/>
      <c r="JF171" s="53"/>
      <c r="JG171" s="53"/>
      <c r="JH171" s="53"/>
      <c r="JI171" s="53"/>
      <c r="JJ171" s="53"/>
      <c r="JK171" s="53"/>
      <c r="JL171" s="53"/>
      <c r="JM171" s="53"/>
      <c r="JN171" s="53"/>
      <c r="JO171" s="53"/>
      <c r="JP171" s="53"/>
      <c r="JQ171" s="53"/>
      <c r="JR171" s="53"/>
      <c r="JS171" s="53"/>
      <c r="JT171" s="53"/>
      <c r="JU171" s="53"/>
      <c r="JV171" s="53"/>
      <c r="JW171" s="53"/>
      <c r="JX171" s="53"/>
      <c r="JY171" s="53"/>
      <c r="JZ171" s="53"/>
      <c r="KA171" s="53"/>
      <c r="KB171" s="53"/>
      <c r="KC171" s="53"/>
      <c r="KD171" s="53"/>
      <c r="KE171" s="53"/>
      <c r="KF171" s="53"/>
      <c r="KG171" s="53"/>
      <c r="KH171" s="53"/>
      <c r="KI171" s="53"/>
      <c r="KJ171" s="53"/>
      <c r="KK171" s="53"/>
      <c r="KL171" s="53"/>
      <c r="KM171" s="53"/>
      <c r="KN171" s="53"/>
      <c r="KO171" s="53"/>
      <c r="KP171" s="53"/>
      <c r="KQ171" s="53"/>
      <c r="KR171" s="53"/>
      <c r="KS171" s="53"/>
      <c r="KT171" s="53"/>
      <c r="KU171" s="53"/>
      <c r="KV171" s="53"/>
      <c r="KW171" s="53"/>
      <c r="KX171" s="53"/>
      <c r="KY171" s="53"/>
      <c r="KZ171" s="53"/>
      <c r="LA171" s="53"/>
      <c r="LB171" s="53"/>
      <c r="LC171" s="53"/>
      <c r="LD171" s="53"/>
      <c r="LE171" s="53"/>
      <c r="LF171" s="53"/>
      <c r="LG171" s="53"/>
      <c r="LH171" s="53"/>
      <c r="LI171" s="53"/>
      <c r="LJ171" s="53"/>
      <c r="LK171" s="53"/>
      <c r="LL171" s="53"/>
      <c r="LM171" s="53"/>
      <c r="LN171" s="53"/>
      <c r="LO171" s="53"/>
      <c r="LP171" s="53"/>
      <c r="LQ171" s="53"/>
      <c r="LR171" s="53"/>
      <c r="LS171" s="53"/>
      <c r="LT171" s="53"/>
      <c r="LU171" s="53"/>
      <c r="LV171" s="53"/>
      <c r="LW171" s="53"/>
      <c r="LX171" s="53"/>
      <c r="LY171" s="53"/>
      <c r="LZ171" s="53"/>
      <c r="MA171" s="53"/>
      <c r="MB171" s="53"/>
      <c r="MC171" s="53"/>
      <c r="MD171" s="53"/>
      <c r="ME171" s="53"/>
      <c r="MF171" s="53"/>
      <c r="MG171" s="53"/>
      <c r="MH171" s="53"/>
      <c r="MI171" s="53"/>
      <c r="MJ171" s="53"/>
      <c r="MK171" s="53"/>
      <c r="ML171" s="53"/>
      <c r="MM171" s="53"/>
      <c r="MN171" s="53"/>
      <c r="MO171" s="53"/>
      <c r="MP171" s="53"/>
      <c r="MQ171" s="53"/>
      <c r="MR171" s="53"/>
      <c r="MS171" s="53"/>
      <c r="MT171" s="53"/>
      <c r="MU171" s="53"/>
      <c r="MV171" s="53"/>
      <c r="MW171" s="53"/>
      <c r="MX171" s="53"/>
      <c r="MY171" s="53"/>
      <c r="MZ171" s="53"/>
      <c r="NA171" s="53"/>
      <c r="NB171" s="53"/>
      <c r="NC171" s="53"/>
      <c r="ND171" s="53"/>
      <c r="NE171" s="53"/>
      <c r="NF171" s="53"/>
      <c r="NG171" s="53"/>
      <c r="NH171" s="53"/>
      <c r="NI171" s="53"/>
      <c r="NJ171" s="53"/>
      <c r="NK171" s="53"/>
      <c r="NL171" s="53"/>
      <c r="NM171" s="53"/>
      <c r="NN171" s="53"/>
      <c r="NO171" s="53"/>
      <c r="NP171" s="53"/>
      <c r="NQ171" s="53"/>
      <c r="NR171" s="53"/>
      <c r="NS171" s="53"/>
      <c r="NT171" s="53"/>
      <c r="NU171" s="53"/>
      <c r="NV171" s="53"/>
    </row>
    <row r="172" spans="1:386" s="420" customFormat="1">
      <c r="A172" s="406"/>
      <c r="B172" s="407"/>
      <c r="C172" s="408"/>
      <c r="D172" s="408"/>
      <c r="E172" s="408"/>
      <c r="F172" s="408"/>
      <c r="G172" s="408"/>
      <c r="H172" s="408"/>
      <c r="I172" s="408"/>
      <c r="J172" s="408"/>
      <c r="K172" s="408"/>
      <c r="L172" s="408"/>
      <c r="M172" s="408"/>
      <c r="N172" s="408"/>
      <c r="O172" s="408"/>
      <c r="P172" s="408"/>
      <c r="Q172" s="408"/>
      <c r="R172" s="408"/>
      <c r="S172" s="408"/>
      <c r="T172" s="408"/>
      <c r="U172" s="408"/>
      <c r="V172" s="408"/>
      <c r="W172" s="408"/>
      <c r="X172" s="408"/>
      <c r="Y172" s="408"/>
      <c r="Z172" s="408"/>
      <c r="AA172" s="409"/>
      <c r="AB172" s="409"/>
      <c r="AC172" s="408"/>
      <c r="AD172" s="408"/>
      <c r="AE172" s="408"/>
      <c r="AF172" s="408"/>
      <c r="AG172" s="410"/>
      <c r="AH172" s="410"/>
      <c r="AI172" s="408"/>
      <c r="AJ172" s="408"/>
      <c r="AK172" s="408"/>
      <c r="AL172" s="408"/>
      <c r="AM172" s="408"/>
      <c r="AN172" s="408"/>
      <c r="AO172" s="408"/>
      <c r="AP172" s="408"/>
      <c r="AQ172" s="408"/>
      <c r="AR172" s="408"/>
      <c r="AS172" s="408"/>
      <c r="AT172" s="408"/>
      <c r="AU172" s="411"/>
      <c r="AV172" s="408">
        <v>65.73</v>
      </c>
      <c r="AW172" s="408">
        <v>69.27</v>
      </c>
      <c r="AX172" s="408">
        <f>AW172</f>
        <v>69.27</v>
      </c>
      <c r="AY172" s="408">
        <f t="shared" ref="AY172:BA173" si="117">AX172</f>
        <v>69.27</v>
      </c>
      <c r="AZ172" s="408">
        <f t="shared" si="117"/>
        <v>69.27</v>
      </c>
      <c r="BA172" s="408">
        <f t="shared" si="117"/>
        <v>69.27</v>
      </c>
      <c r="BB172" s="408">
        <f>AV172*1.18</f>
        <v>77.561400000000006</v>
      </c>
      <c r="BC172" s="408">
        <f t="shared" si="115"/>
        <v>81.738599999999991</v>
      </c>
      <c r="BD172" s="408">
        <f t="shared" si="115"/>
        <v>81.738599999999991</v>
      </c>
      <c r="BE172" s="408">
        <f t="shared" si="115"/>
        <v>81.738599999999991</v>
      </c>
      <c r="BF172" s="408">
        <f t="shared" si="115"/>
        <v>81.738599999999991</v>
      </c>
      <c r="BG172" s="408">
        <f t="shared" si="115"/>
        <v>81.738599999999991</v>
      </c>
      <c r="BH172" s="408">
        <v>58.29</v>
      </c>
      <c r="BI172" s="408">
        <v>61.36</v>
      </c>
      <c r="BJ172" s="408" t="s">
        <v>146</v>
      </c>
      <c r="BK172" s="408" t="s">
        <v>146</v>
      </c>
      <c r="BL172" s="408" t="s">
        <v>146</v>
      </c>
      <c r="BM172" s="408" t="s">
        <v>146</v>
      </c>
      <c r="BN172" s="412"/>
      <c r="BO172" s="412" t="s">
        <v>653</v>
      </c>
      <c r="BP172" s="413"/>
      <c r="BQ172" s="408">
        <v>7474.58</v>
      </c>
      <c r="BR172" s="408">
        <v>65.73</v>
      </c>
      <c r="BS172" s="408">
        <f>BQ172*1.18</f>
        <v>8820.0043999999998</v>
      </c>
      <c r="BT172" s="408">
        <f>BR172*1.18</f>
        <v>77.561400000000006</v>
      </c>
      <c r="BU172" s="408">
        <v>3700</v>
      </c>
      <c r="BV172" s="408">
        <v>58.29</v>
      </c>
      <c r="BW172" s="414"/>
      <c r="BX172" s="414"/>
      <c r="BY172" s="414"/>
      <c r="BZ172" s="414"/>
      <c r="CA172" s="441">
        <v>5.4899999999999997E-2</v>
      </c>
      <c r="CB172" s="416">
        <v>261.42</v>
      </c>
      <c r="CC172" s="416"/>
      <c r="CD172" s="416"/>
      <c r="CE172" s="412"/>
      <c r="CF172" s="412" t="s">
        <v>653</v>
      </c>
      <c r="CG172" s="408">
        <v>8418.48</v>
      </c>
      <c r="CH172" s="408">
        <v>69.27</v>
      </c>
      <c r="CI172" s="408">
        <f>CG172*1.18</f>
        <v>9933.8063999999995</v>
      </c>
      <c r="CJ172" s="408">
        <f>CH172*1.18</f>
        <v>81.738599999999991</v>
      </c>
      <c r="CK172" s="408">
        <f>CK171</f>
        <v>3890</v>
      </c>
      <c r="CL172" s="408">
        <f>CL171</f>
        <v>61.36</v>
      </c>
      <c r="CM172" s="414"/>
      <c r="CN172" s="414"/>
      <c r="CO172" s="414"/>
      <c r="CP172" s="414"/>
      <c r="CQ172" s="441">
        <f>CQ171</f>
        <v>5.4899999999999997E-2</v>
      </c>
      <c r="CR172" s="416">
        <f>CR171</f>
        <v>274.92</v>
      </c>
      <c r="CS172" s="416"/>
      <c r="CT172" s="416"/>
      <c r="CU172" s="412"/>
      <c r="CV172" s="412" t="s">
        <v>653</v>
      </c>
      <c r="CW172" s="408"/>
      <c r="CX172" s="408"/>
      <c r="CY172" s="408"/>
      <c r="CZ172" s="408"/>
      <c r="DA172" s="408"/>
      <c r="DB172" s="408"/>
      <c r="DC172" s="406"/>
      <c r="DD172" s="406"/>
      <c r="DE172" s="406"/>
      <c r="DF172" s="406"/>
      <c r="DG172" s="406"/>
      <c r="DH172" s="406"/>
      <c r="DI172" s="408"/>
      <c r="DJ172" s="408"/>
      <c r="DK172" s="408"/>
      <c r="DL172" s="408"/>
      <c r="DM172" s="408"/>
      <c r="DN172" s="408"/>
      <c r="DO172" s="408"/>
      <c r="DP172" s="408"/>
      <c r="DQ172" s="408"/>
      <c r="DR172" s="408"/>
      <c r="DS172" s="408"/>
      <c r="DT172" s="408"/>
      <c r="DU172" s="494"/>
      <c r="DV172" s="412"/>
      <c r="DW172" s="413"/>
      <c r="DX172" s="434"/>
      <c r="DY172" s="434"/>
      <c r="DZ172" s="434"/>
      <c r="EA172" s="434"/>
      <c r="EB172" s="434"/>
      <c r="EC172" s="434"/>
      <c r="ED172" s="442"/>
      <c r="EE172" s="442"/>
      <c r="EF172" s="442"/>
      <c r="EG172" s="442"/>
      <c r="EH172" s="443"/>
      <c r="EI172" s="443"/>
      <c r="EJ172" s="443"/>
      <c r="EK172" s="443"/>
      <c r="EL172" s="434"/>
      <c r="EM172" s="418"/>
      <c r="EN172" s="434"/>
      <c r="EO172" s="434"/>
      <c r="EP172" s="434"/>
      <c r="EQ172" s="434"/>
      <c r="ER172" s="434"/>
      <c r="ES172" s="434"/>
      <c r="ET172" s="442"/>
      <c r="EU172" s="442"/>
      <c r="EV172" s="444"/>
      <c r="EW172" s="442"/>
      <c r="EX172" s="443"/>
      <c r="EY172" s="443"/>
      <c r="EZ172" s="443"/>
      <c r="FA172" s="443"/>
      <c r="FB172" s="412"/>
      <c r="FC172" s="418"/>
      <c r="FD172" s="419"/>
      <c r="FE172" s="419"/>
      <c r="FF172" s="419"/>
      <c r="FG172" s="419"/>
      <c r="FH172" s="419"/>
      <c r="FI172" s="419"/>
      <c r="FJ172" s="419"/>
      <c r="FK172" s="419"/>
      <c r="FL172" s="419"/>
      <c r="FM172" s="419"/>
      <c r="FN172" s="419"/>
      <c r="FO172" s="419"/>
      <c r="FP172" s="419"/>
      <c r="FQ172" s="419"/>
      <c r="FR172" s="419"/>
      <c r="FS172" s="419"/>
      <c r="FT172" s="419"/>
      <c r="FU172" s="419"/>
      <c r="FV172" s="419"/>
      <c r="FW172" s="419"/>
      <c r="FX172" s="419"/>
      <c r="FY172" s="419"/>
      <c r="FZ172" s="419"/>
      <c r="GA172" s="419"/>
      <c r="GB172" s="419"/>
      <c r="GC172" s="419"/>
      <c r="GD172" s="419"/>
      <c r="GE172" s="419"/>
      <c r="GF172" s="419"/>
      <c r="GG172" s="419"/>
      <c r="GH172" s="419"/>
      <c r="GI172" s="419"/>
      <c r="GJ172" s="419"/>
      <c r="GK172" s="419"/>
      <c r="GL172" s="419"/>
      <c r="GM172" s="419"/>
      <c r="GN172" s="419"/>
      <c r="GO172" s="419"/>
      <c r="GP172" s="419"/>
      <c r="GQ172" s="419"/>
      <c r="GR172" s="419"/>
      <c r="GS172" s="419"/>
      <c r="GT172" s="419"/>
      <c r="GU172" s="419"/>
      <c r="GV172" s="419"/>
      <c r="GW172" s="419"/>
      <c r="GX172" s="419"/>
      <c r="GY172" s="419"/>
      <c r="GZ172" s="419"/>
      <c r="HA172" s="419"/>
      <c r="HB172" s="419"/>
      <c r="HC172" s="419"/>
      <c r="HD172" s="419"/>
      <c r="HE172" s="419"/>
      <c r="HF172" s="419"/>
      <c r="HG172" s="419"/>
      <c r="HH172" s="419"/>
      <c r="HI172" s="419"/>
      <c r="HJ172" s="419"/>
      <c r="HK172" s="419"/>
      <c r="HL172" s="419"/>
      <c r="HM172" s="419"/>
      <c r="HN172" s="419"/>
      <c r="HO172" s="419"/>
      <c r="HP172" s="419"/>
      <c r="HQ172" s="419"/>
      <c r="HR172" s="419"/>
      <c r="HS172" s="419"/>
      <c r="HT172" s="419"/>
      <c r="HU172" s="419"/>
      <c r="HV172" s="419"/>
      <c r="HW172" s="419"/>
      <c r="HX172" s="419"/>
      <c r="HY172" s="419"/>
      <c r="HZ172" s="419"/>
      <c r="IA172" s="419"/>
      <c r="IB172" s="419"/>
      <c r="IC172" s="419"/>
      <c r="ID172" s="419"/>
      <c r="IE172" s="419"/>
      <c r="IF172" s="419"/>
      <c r="IG172" s="419"/>
      <c r="IH172" s="419"/>
      <c r="II172" s="419"/>
      <c r="IJ172" s="419"/>
      <c r="IK172" s="419"/>
      <c r="IL172" s="419"/>
      <c r="IM172" s="419"/>
      <c r="IN172" s="419"/>
      <c r="IO172" s="419"/>
      <c r="IP172" s="419"/>
      <c r="IQ172" s="419"/>
      <c r="IR172" s="419"/>
      <c r="IS172" s="419"/>
      <c r="IT172" s="419"/>
      <c r="IU172" s="419"/>
      <c r="IV172" s="419"/>
      <c r="IW172" s="419"/>
      <c r="IX172" s="419"/>
      <c r="IY172" s="419"/>
      <c r="IZ172" s="419"/>
      <c r="JA172" s="419"/>
      <c r="JB172" s="419"/>
      <c r="JC172" s="419"/>
      <c r="JD172" s="419"/>
      <c r="JE172" s="419"/>
      <c r="JF172" s="419"/>
      <c r="JG172" s="419"/>
      <c r="JH172" s="419"/>
      <c r="JI172" s="419"/>
      <c r="JJ172" s="419"/>
      <c r="JK172" s="419"/>
      <c r="JL172" s="419"/>
      <c r="JM172" s="419"/>
      <c r="JN172" s="419"/>
      <c r="JO172" s="419"/>
      <c r="JP172" s="419"/>
      <c r="JQ172" s="419"/>
      <c r="JR172" s="419"/>
      <c r="JS172" s="419"/>
      <c r="JT172" s="419"/>
      <c r="JU172" s="419"/>
      <c r="JV172" s="419"/>
      <c r="JW172" s="419"/>
      <c r="JX172" s="419"/>
      <c r="JY172" s="419"/>
      <c r="JZ172" s="419"/>
      <c r="KA172" s="419"/>
      <c r="KB172" s="419"/>
      <c r="KC172" s="419"/>
      <c r="KD172" s="419"/>
      <c r="KE172" s="419"/>
      <c r="KF172" s="419"/>
      <c r="KG172" s="419"/>
      <c r="KH172" s="419"/>
      <c r="KI172" s="419"/>
      <c r="KJ172" s="419"/>
      <c r="KK172" s="419"/>
      <c r="KL172" s="419"/>
      <c r="KM172" s="419"/>
      <c r="KN172" s="419"/>
      <c r="KO172" s="419"/>
      <c r="KP172" s="419"/>
      <c r="KQ172" s="419"/>
      <c r="KR172" s="419"/>
      <c r="KS172" s="419"/>
      <c r="KT172" s="419"/>
      <c r="KU172" s="419"/>
      <c r="KV172" s="419"/>
      <c r="KW172" s="419"/>
      <c r="KX172" s="419"/>
      <c r="KY172" s="419"/>
      <c r="KZ172" s="419"/>
      <c r="LA172" s="419"/>
      <c r="LB172" s="419"/>
      <c r="LC172" s="419"/>
      <c r="LD172" s="419"/>
      <c r="LE172" s="419"/>
      <c r="LF172" s="419"/>
      <c r="LG172" s="419"/>
      <c r="LH172" s="419"/>
      <c r="LI172" s="419"/>
      <c r="LJ172" s="419"/>
      <c r="LK172" s="419"/>
      <c r="LL172" s="419"/>
      <c r="LM172" s="419"/>
      <c r="LN172" s="419"/>
      <c r="LO172" s="419"/>
      <c r="LP172" s="419"/>
      <c r="LQ172" s="419"/>
      <c r="LR172" s="419"/>
      <c r="LS172" s="419"/>
      <c r="LT172" s="419"/>
      <c r="LU172" s="419"/>
      <c r="LV172" s="419"/>
      <c r="LW172" s="419"/>
      <c r="LX172" s="419"/>
      <c r="LY172" s="419"/>
      <c r="LZ172" s="419"/>
      <c r="MA172" s="419"/>
      <c r="MB172" s="419"/>
      <c r="MC172" s="419"/>
      <c r="MD172" s="419"/>
      <c r="ME172" s="419"/>
      <c r="MF172" s="419"/>
      <c r="MG172" s="419"/>
      <c r="MH172" s="419"/>
      <c r="MI172" s="419"/>
      <c r="MJ172" s="419"/>
      <c r="MK172" s="419"/>
      <c r="ML172" s="419"/>
      <c r="MM172" s="419"/>
      <c r="MN172" s="419"/>
      <c r="MO172" s="419"/>
      <c r="MP172" s="419"/>
      <c r="MQ172" s="419"/>
      <c r="MR172" s="419"/>
      <c r="MS172" s="419"/>
      <c r="MT172" s="419"/>
      <c r="MU172" s="419"/>
      <c r="MV172" s="419"/>
      <c r="MW172" s="419"/>
      <c r="MX172" s="419"/>
      <c r="MY172" s="419"/>
      <c r="MZ172" s="419"/>
      <c r="NA172" s="419"/>
      <c r="NB172" s="419"/>
      <c r="NC172" s="419"/>
      <c r="ND172" s="419"/>
      <c r="NE172" s="419"/>
      <c r="NF172" s="419"/>
      <c r="NG172" s="419"/>
      <c r="NH172" s="419"/>
      <c r="NI172" s="419"/>
      <c r="NJ172" s="419"/>
      <c r="NK172" s="419"/>
      <c r="NL172" s="419"/>
      <c r="NM172" s="419"/>
      <c r="NN172" s="419"/>
      <c r="NO172" s="419"/>
      <c r="NP172" s="419"/>
      <c r="NQ172" s="419"/>
      <c r="NR172" s="419"/>
      <c r="NS172" s="419"/>
      <c r="NT172" s="419"/>
      <c r="NU172" s="419"/>
      <c r="NV172" s="419"/>
    </row>
    <row r="173" spans="1:386" s="167" customFormat="1">
      <c r="A173" s="157"/>
      <c r="B173" s="445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29"/>
      <c r="AB173" s="129"/>
      <c r="AC173" s="159"/>
      <c r="AD173" s="159"/>
      <c r="AE173" s="159"/>
      <c r="AF173" s="159"/>
      <c r="AG173" s="145"/>
      <c r="AH173" s="145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61"/>
      <c r="AV173" s="159">
        <v>65.73</v>
      </c>
      <c r="AW173" s="159">
        <v>69.27</v>
      </c>
      <c r="AX173" s="159">
        <v>69.27</v>
      </c>
      <c r="AY173" s="159">
        <v>69.27</v>
      </c>
      <c r="AZ173" s="408">
        <f t="shared" si="117"/>
        <v>69.27</v>
      </c>
      <c r="BA173" s="408">
        <f t="shared" si="117"/>
        <v>69.27</v>
      </c>
      <c r="BB173" s="159">
        <v>77.56</v>
      </c>
      <c r="BC173" s="159">
        <v>81.739999999999995</v>
      </c>
      <c r="BD173" s="159">
        <v>81.739999999999995</v>
      </c>
      <c r="BE173" s="159">
        <v>81.739999999999995</v>
      </c>
      <c r="BF173" s="159">
        <v>81.739999999999995</v>
      </c>
      <c r="BG173" s="159">
        <v>81.739999999999995</v>
      </c>
      <c r="BH173" s="159">
        <v>58.29</v>
      </c>
      <c r="BI173" s="159">
        <v>61.36</v>
      </c>
      <c r="BJ173" s="159" t="s">
        <v>146</v>
      </c>
      <c r="BK173" s="159" t="s">
        <v>146</v>
      </c>
      <c r="BL173" s="159" t="s">
        <v>146</v>
      </c>
      <c r="BM173" s="159" t="s">
        <v>146</v>
      </c>
      <c r="BN173" s="169"/>
      <c r="BO173" s="169" t="s">
        <v>777</v>
      </c>
      <c r="BP173" s="162"/>
      <c r="BQ173" s="159">
        <v>7474.58</v>
      </c>
      <c r="BR173" s="159">
        <v>65.73</v>
      </c>
      <c r="BS173" s="159">
        <v>8820.0043999999998</v>
      </c>
      <c r="BT173" s="159">
        <v>77.561400000000006</v>
      </c>
      <c r="BU173" s="159">
        <v>3700</v>
      </c>
      <c r="BV173" s="159">
        <v>58.29</v>
      </c>
      <c r="BW173" s="163"/>
      <c r="BX173" s="163"/>
      <c r="BY173" s="163"/>
      <c r="BZ173" s="163"/>
      <c r="CA173" s="441">
        <v>5.4899999999999997E-2</v>
      </c>
      <c r="CB173" s="416">
        <v>261.42</v>
      </c>
      <c r="CC173" s="128"/>
      <c r="CD173" s="128"/>
      <c r="CE173" s="169"/>
      <c r="CF173" s="169" t="s">
        <v>777</v>
      </c>
      <c r="CG173" s="408">
        <v>8418.48</v>
      </c>
      <c r="CH173" s="408">
        <v>69.27</v>
      </c>
      <c r="CI173" s="408">
        <f>CG173*1.18</f>
        <v>9933.8063999999995</v>
      </c>
      <c r="CJ173" s="408">
        <f>CH173*1.18</f>
        <v>81.738599999999991</v>
      </c>
      <c r="CK173" s="408">
        <f>CK172</f>
        <v>3890</v>
      </c>
      <c r="CL173" s="408">
        <f>CL172</f>
        <v>61.36</v>
      </c>
      <c r="CM173" s="163"/>
      <c r="CN173" s="163"/>
      <c r="CO173" s="163"/>
      <c r="CP173" s="163"/>
      <c r="CQ173" s="441">
        <f>CQ172</f>
        <v>5.4899999999999997E-2</v>
      </c>
      <c r="CR173" s="416">
        <f>CR172</f>
        <v>274.92</v>
      </c>
      <c r="CS173" s="128"/>
      <c r="CT173" s="128"/>
      <c r="CU173" s="169"/>
      <c r="CV173" s="169"/>
      <c r="CW173" s="159"/>
      <c r="CX173" s="159"/>
      <c r="CY173" s="159"/>
      <c r="CZ173" s="159"/>
      <c r="DA173" s="159"/>
      <c r="DB173" s="159"/>
      <c r="DC173" s="157"/>
      <c r="DD173" s="157"/>
      <c r="DE173" s="157"/>
      <c r="DF173" s="157"/>
      <c r="DG173" s="157"/>
      <c r="DH173" s="157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582"/>
      <c r="DV173" s="169"/>
      <c r="DW173" s="162"/>
      <c r="DX173" s="160"/>
      <c r="DY173" s="160"/>
      <c r="DZ173" s="160"/>
      <c r="EA173" s="160"/>
      <c r="EB173" s="160"/>
      <c r="EC173" s="160"/>
      <c r="ED173" s="208"/>
      <c r="EE173" s="208"/>
      <c r="EF173" s="208"/>
      <c r="EG173" s="208"/>
      <c r="EH173" s="121"/>
      <c r="EI173" s="121"/>
      <c r="EJ173" s="121"/>
      <c r="EK173" s="121"/>
      <c r="EL173" s="160"/>
      <c r="EM173" s="213"/>
      <c r="EN173" s="160"/>
      <c r="EO173" s="160"/>
      <c r="EP173" s="160"/>
      <c r="EQ173" s="160"/>
      <c r="ER173" s="160"/>
      <c r="ES173" s="160"/>
      <c r="ET173" s="208"/>
      <c r="EU173" s="208"/>
      <c r="EV173" s="446"/>
      <c r="EW173" s="208"/>
      <c r="EX173" s="121"/>
      <c r="EY173" s="121"/>
      <c r="EZ173" s="121"/>
      <c r="FA173" s="121"/>
      <c r="FB173" s="169"/>
      <c r="FC173" s="213"/>
      <c r="FD173" s="166"/>
      <c r="FE173" s="166"/>
      <c r="FF173" s="166"/>
      <c r="FG173" s="166"/>
      <c r="FH173" s="166"/>
      <c r="FI173" s="166"/>
      <c r="FJ173" s="166"/>
      <c r="FK173" s="166"/>
      <c r="FL173" s="166"/>
      <c r="FM173" s="166"/>
      <c r="FN173" s="166"/>
      <c r="FO173" s="166"/>
      <c r="FP173" s="166"/>
      <c r="FQ173" s="166"/>
      <c r="FR173" s="166"/>
      <c r="FS173" s="166"/>
      <c r="FT173" s="166"/>
      <c r="FU173" s="166"/>
      <c r="FV173" s="166"/>
      <c r="FW173" s="166"/>
      <c r="FX173" s="166"/>
      <c r="FY173" s="166"/>
      <c r="FZ173" s="166"/>
      <c r="GA173" s="166"/>
      <c r="GB173" s="166"/>
      <c r="GC173" s="166"/>
      <c r="GD173" s="166"/>
      <c r="GE173" s="166"/>
      <c r="GF173" s="166"/>
      <c r="GG173" s="166"/>
      <c r="GH173" s="166"/>
      <c r="GI173" s="166"/>
      <c r="GJ173" s="166"/>
      <c r="GK173" s="166"/>
      <c r="GL173" s="166"/>
      <c r="GM173" s="166"/>
      <c r="GN173" s="166"/>
      <c r="GO173" s="166"/>
      <c r="GP173" s="166"/>
      <c r="GQ173" s="166"/>
      <c r="GR173" s="166"/>
      <c r="GS173" s="166"/>
      <c r="GT173" s="166"/>
      <c r="GU173" s="166"/>
      <c r="GV173" s="166"/>
      <c r="GW173" s="166"/>
      <c r="GX173" s="166"/>
      <c r="GY173" s="166"/>
      <c r="GZ173" s="166"/>
      <c r="HA173" s="166"/>
      <c r="HB173" s="166"/>
      <c r="HC173" s="166"/>
      <c r="HD173" s="166"/>
      <c r="HE173" s="166"/>
      <c r="HF173" s="166"/>
      <c r="HG173" s="166"/>
      <c r="HH173" s="166"/>
      <c r="HI173" s="166"/>
      <c r="HJ173" s="166"/>
      <c r="HK173" s="166"/>
      <c r="HL173" s="166"/>
      <c r="HM173" s="166"/>
      <c r="HN173" s="166"/>
      <c r="HO173" s="166"/>
      <c r="HP173" s="166"/>
      <c r="HQ173" s="166"/>
      <c r="HR173" s="166"/>
      <c r="HS173" s="166"/>
      <c r="HT173" s="166"/>
      <c r="HU173" s="166"/>
      <c r="HV173" s="166"/>
      <c r="HW173" s="166"/>
      <c r="HX173" s="166"/>
      <c r="HY173" s="166"/>
      <c r="HZ173" s="166"/>
      <c r="IA173" s="166"/>
      <c r="IB173" s="166"/>
      <c r="IC173" s="166"/>
      <c r="ID173" s="166"/>
      <c r="IE173" s="166"/>
      <c r="IF173" s="166"/>
      <c r="IG173" s="166"/>
      <c r="IH173" s="166"/>
      <c r="II173" s="166"/>
      <c r="IJ173" s="166"/>
      <c r="IK173" s="166"/>
      <c r="IL173" s="166"/>
      <c r="IM173" s="166"/>
      <c r="IN173" s="166"/>
      <c r="IO173" s="166"/>
      <c r="IP173" s="166"/>
      <c r="IQ173" s="166"/>
      <c r="IR173" s="166"/>
      <c r="IS173" s="166"/>
      <c r="IT173" s="166"/>
      <c r="IU173" s="166"/>
      <c r="IV173" s="166"/>
      <c r="IW173" s="166"/>
      <c r="IX173" s="166"/>
      <c r="IY173" s="166"/>
      <c r="IZ173" s="166"/>
      <c r="JA173" s="166"/>
      <c r="JB173" s="166"/>
      <c r="JC173" s="166"/>
      <c r="JD173" s="166"/>
      <c r="JE173" s="166"/>
      <c r="JF173" s="166"/>
      <c r="JG173" s="166"/>
      <c r="JH173" s="166"/>
      <c r="JI173" s="166"/>
      <c r="JJ173" s="166"/>
      <c r="JK173" s="166"/>
      <c r="JL173" s="166"/>
      <c r="JM173" s="166"/>
      <c r="JN173" s="166"/>
      <c r="JO173" s="166"/>
      <c r="JP173" s="166"/>
      <c r="JQ173" s="166"/>
      <c r="JR173" s="166"/>
      <c r="JS173" s="166"/>
      <c r="JT173" s="166"/>
      <c r="JU173" s="166"/>
      <c r="JV173" s="166"/>
      <c r="JW173" s="166"/>
      <c r="JX173" s="166"/>
      <c r="JY173" s="166"/>
      <c r="JZ173" s="166"/>
      <c r="KA173" s="166"/>
      <c r="KB173" s="166"/>
      <c r="KC173" s="166"/>
      <c r="KD173" s="166"/>
      <c r="KE173" s="166"/>
      <c r="KF173" s="166"/>
      <c r="KG173" s="166"/>
      <c r="KH173" s="166"/>
      <c r="KI173" s="166"/>
      <c r="KJ173" s="166"/>
      <c r="KK173" s="166"/>
      <c r="KL173" s="166"/>
      <c r="KM173" s="166"/>
      <c r="KN173" s="166"/>
      <c r="KO173" s="166"/>
      <c r="KP173" s="166"/>
      <c r="KQ173" s="166"/>
      <c r="KR173" s="166"/>
      <c r="KS173" s="166"/>
      <c r="KT173" s="166"/>
      <c r="KU173" s="166"/>
      <c r="KV173" s="166"/>
      <c r="KW173" s="166"/>
      <c r="KX173" s="166"/>
      <c r="KY173" s="166"/>
      <c r="KZ173" s="166"/>
      <c r="LA173" s="166"/>
      <c r="LB173" s="166"/>
      <c r="LC173" s="166"/>
      <c r="LD173" s="166"/>
      <c r="LE173" s="166"/>
      <c r="LF173" s="166"/>
      <c r="LG173" s="166"/>
      <c r="LH173" s="166"/>
      <c r="LI173" s="166"/>
      <c r="LJ173" s="166"/>
      <c r="LK173" s="166"/>
      <c r="LL173" s="166"/>
      <c r="LM173" s="166"/>
      <c r="LN173" s="166"/>
      <c r="LO173" s="166"/>
      <c r="LP173" s="166"/>
      <c r="LQ173" s="166"/>
      <c r="LR173" s="166"/>
      <c r="LS173" s="166"/>
      <c r="LT173" s="166"/>
      <c r="LU173" s="166"/>
      <c r="LV173" s="166"/>
      <c r="LW173" s="166"/>
      <c r="LX173" s="166"/>
      <c r="LY173" s="166"/>
      <c r="LZ173" s="166"/>
      <c r="MA173" s="166"/>
      <c r="MB173" s="166"/>
      <c r="MC173" s="166"/>
      <c r="MD173" s="166"/>
      <c r="ME173" s="166"/>
      <c r="MF173" s="166"/>
      <c r="MG173" s="166"/>
      <c r="MH173" s="166"/>
      <c r="MI173" s="166"/>
      <c r="MJ173" s="166"/>
      <c r="MK173" s="166"/>
      <c r="ML173" s="166"/>
      <c r="MM173" s="166"/>
      <c r="MN173" s="166"/>
      <c r="MO173" s="166"/>
      <c r="MP173" s="166"/>
      <c r="MQ173" s="166"/>
      <c r="MR173" s="166"/>
      <c r="MS173" s="166"/>
      <c r="MT173" s="166"/>
      <c r="MU173" s="166"/>
      <c r="MV173" s="166"/>
      <c r="MW173" s="166"/>
      <c r="MX173" s="166"/>
      <c r="MY173" s="166"/>
      <c r="MZ173" s="166"/>
      <c r="NA173" s="166"/>
      <c r="NB173" s="166"/>
      <c r="NC173" s="166"/>
      <c r="ND173" s="166"/>
      <c r="NE173" s="166"/>
      <c r="NF173" s="166"/>
      <c r="NG173" s="166"/>
      <c r="NH173" s="166"/>
      <c r="NI173" s="166"/>
      <c r="NJ173" s="166"/>
      <c r="NK173" s="166"/>
      <c r="NL173" s="166"/>
      <c r="NM173" s="166"/>
      <c r="NN173" s="166"/>
      <c r="NO173" s="166"/>
      <c r="NP173" s="166"/>
      <c r="NQ173" s="166"/>
      <c r="NR173" s="166"/>
      <c r="NS173" s="166"/>
      <c r="NT173" s="166"/>
      <c r="NU173" s="166"/>
      <c r="NV173" s="166"/>
    </row>
    <row r="174" spans="1:386" s="2" customFormat="1" ht="18.75">
      <c r="A174" s="122" t="s">
        <v>92</v>
      </c>
      <c r="B174" s="34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134"/>
      <c r="AB174" s="134"/>
      <c r="AC174" s="49"/>
      <c r="AD174" s="49"/>
      <c r="AE174" s="49"/>
      <c r="AF174" s="49"/>
      <c r="AG174" s="125"/>
      <c r="AH174" s="125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111"/>
      <c r="AV174" s="27"/>
      <c r="AW174" s="27"/>
      <c r="AX174" s="27"/>
      <c r="AY174" s="27"/>
      <c r="AZ174" s="408"/>
      <c r="BA174" s="408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36"/>
      <c r="BO174" s="36"/>
      <c r="BP174" s="103"/>
      <c r="BQ174" s="27"/>
      <c r="BR174" s="27"/>
      <c r="BS174" s="27" t="s">
        <v>628</v>
      </c>
      <c r="BT174" s="27"/>
      <c r="BU174" s="27"/>
      <c r="BV174" s="27"/>
      <c r="BW174" s="115"/>
      <c r="BX174" s="115"/>
      <c r="BY174" s="115"/>
      <c r="BZ174" s="115"/>
      <c r="CA174" s="116"/>
      <c r="CB174" s="116"/>
      <c r="CC174" s="116"/>
      <c r="CD174" s="116"/>
      <c r="CE174" s="27"/>
      <c r="CF174" s="125"/>
      <c r="CG174" s="27"/>
      <c r="CH174" s="27"/>
      <c r="CI174" s="27"/>
      <c r="CJ174" s="27"/>
      <c r="CK174" s="27"/>
      <c r="CL174" s="27"/>
      <c r="CM174" s="138"/>
      <c r="CN174" s="138"/>
      <c r="CO174" s="138"/>
      <c r="CP174" s="138"/>
      <c r="CQ174" s="139"/>
      <c r="CR174" s="139"/>
      <c r="CS174" s="139"/>
      <c r="CT174" s="139"/>
      <c r="CU174" s="27"/>
      <c r="CV174" s="134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36"/>
      <c r="DV174" s="160"/>
      <c r="DW174" s="103"/>
      <c r="DX174" s="12"/>
      <c r="DY174" s="12"/>
      <c r="DZ174" s="12"/>
      <c r="EA174" s="12"/>
      <c r="EB174" s="12"/>
      <c r="EC174" s="12"/>
      <c r="ED174" s="104"/>
      <c r="EE174" s="104"/>
      <c r="EF174" s="104"/>
      <c r="EG174" s="104"/>
      <c r="EH174" s="105"/>
      <c r="EI174" s="105"/>
      <c r="EJ174" s="105"/>
      <c r="EK174" s="105"/>
      <c r="EL174" s="12"/>
      <c r="EM174" s="284"/>
      <c r="EN174" s="12"/>
      <c r="EO174" s="12"/>
      <c r="EP174" s="12"/>
      <c r="EQ174" s="12"/>
      <c r="ER174" s="12"/>
      <c r="ES174" s="12"/>
      <c r="ET174" s="104"/>
      <c r="EU174" s="104"/>
      <c r="EV174" s="350"/>
      <c r="EW174" s="104"/>
      <c r="EX174" s="105"/>
      <c r="EY174" s="105"/>
      <c r="EZ174" s="105"/>
      <c r="FA174" s="105"/>
      <c r="FB174" s="36"/>
      <c r="FC174" s="31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  <c r="IU174" s="53"/>
      <c r="IV174" s="53"/>
      <c r="IW174" s="53"/>
      <c r="IX174" s="53"/>
      <c r="IY174" s="53"/>
      <c r="IZ174" s="53"/>
      <c r="JA174" s="53"/>
      <c r="JB174" s="53"/>
      <c r="JC174" s="53"/>
      <c r="JD174" s="53"/>
      <c r="JE174" s="53"/>
      <c r="JF174" s="53"/>
      <c r="JG174" s="53"/>
      <c r="JH174" s="53"/>
      <c r="JI174" s="53"/>
      <c r="JJ174" s="53"/>
      <c r="JK174" s="53"/>
      <c r="JL174" s="53"/>
      <c r="JM174" s="53"/>
      <c r="JN174" s="53"/>
      <c r="JO174" s="53"/>
      <c r="JP174" s="53"/>
      <c r="JQ174" s="53"/>
      <c r="JR174" s="53"/>
      <c r="JS174" s="53"/>
      <c r="JT174" s="53"/>
      <c r="JU174" s="53"/>
      <c r="JV174" s="53"/>
      <c r="JW174" s="53"/>
      <c r="JX174" s="53"/>
      <c r="JY174" s="53"/>
      <c r="JZ174" s="53"/>
      <c r="KA174" s="53"/>
      <c r="KB174" s="53"/>
      <c r="KC174" s="53"/>
      <c r="KD174" s="53"/>
      <c r="KE174" s="53"/>
      <c r="KF174" s="53"/>
      <c r="KG174" s="53"/>
      <c r="KH174" s="53"/>
      <c r="KI174" s="53"/>
      <c r="KJ174" s="53"/>
      <c r="KK174" s="53"/>
      <c r="KL174" s="53"/>
      <c r="KM174" s="53"/>
      <c r="KN174" s="53"/>
      <c r="KO174" s="53"/>
      <c r="KP174" s="53"/>
      <c r="KQ174" s="53"/>
      <c r="KR174" s="53"/>
      <c r="KS174" s="53"/>
      <c r="KT174" s="53"/>
      <c r="KU174" s="53"/>
      <c r="KV174" s="53"/>
      <c r="KW174" s="53"/>
      <c r="KX174" s="53"/>
      <c r="KY174" s="53"/>
      <c r="KZ174" s="53"/>
      <c r="LA174" s="53"/>
      <c r="LB174" s="53"/>
      <c r="LC174" s="53"/>
      <c r="LD174" s="53"/>
      <c r="LE174" s="53"/>
      <c r="LF174" s="53"/>
      <c r="LG174" s="53"/>
      <c r="LH174" s="53"/>
      <c r="LI174" s="53"/>
      <c r="LJ174" s="53"/>
      <c r="LK174" s="53"/>
      <c r="LL174" s="53"/>
      <c r="LM174" s="53"/>
      <c r="LN174" s="53"/>
      <c r="LO174" s="53"/>
      <c r="LP174" s="53"/>
      <c r="LQ174" s="53"/>
      <c r="LR174" s="53"/>
      <c r="LS174" s="53"/>
      <c r="LT174" s="53"/>
      <c r="LU174" s="53"/>
      <c r="LV174" s="53"/>
      <c r="LW174" s="53"/>
      <c r="LX174" s="53"/>
      <c r="LY174" s="53"/>
      <c r="LZ174" s="53"/>
      <c r="MA174" s="53"/>
      <c r="MB174" s="53"/>
      <c r="MC174" s="53"/>
      <c r="MD174" s="53"/>
      <c r="ME174" s="53"/>
      <c r="MF174" s="53"/>
      <c r="MG174" s="53"/>
      <c r="MH174" s="53"/>
      <c r="MI174" s="53"/>
      <c r="MJ174" s="53"/>
      <c r="MK174" s="53"/>
      <c r="ML174" s="53"/>
      <c r="MM174" s="53"/>
      <c r="MN174" s="53"/>
      <c r="MO174" s="53"/>
      <c r="MP174" s="53"/>
      <c r="MQ174" s="53"/>
      <c r="MR174" s="53"/>
      <c r="MS174" s="53"/>
      <c r="MT174" s="53"/>
      <c r="MU174" s="53"/>
      <c r="MV174" s="53"/>
      <c r="MW174" s="53"/>
      <c r="MX174" s="53"/>
      <c r="MY174" s="53"/>
      <c r="MZ174" s="53"/>
      <c r="NA174" s="53"/>
      <c r="NB174" s="53"/>
      <c r="NC174" s="53"/>
      <c r="ND174" s="53"/>
      <c r="NE174" s="53"/>
      <c r="NF174" s="53"/>
      <c r="NG174" s="53"/>
      <c r="NH174" s="53"/>
      <c r="NI174" s="53"/>
      <c r="NJ174" s="53"/>
      <c r="NK174" s="53"/>
      <c r="NL174" s="53"/>
      <c r="NM174" s="53"/>
      <c r="NN174" s="53"/>
      <c r="NO174" s="53"/>
      <c r="NP174" s="53"/>
      <c r="NQ174" s="53"/>
      <c r="NR174" s="53"/>
      <c r="NS174" s="53"/>
      <c r="NT174" s="53"/>
      <c r="NU174" s="53"/>
      <c r="NV174" s="53"/>
    </row>
    <row r="175" spans="1:386" s="2" customFormat="1">
      <c r="A175" s="16" t="s">
        <v>627</v>
      </c>
      <c r="B175" s="348" t="s">
        <v>77</v>
      </c>
      <c r="C175" s="49">
        <v>3694.86</v>
      </c>
      <c r="D175" s="49">
        <v>3734.36</v>
      </c>
      <c r="E175" s="49">
        <f>D175</f>
        <v>3734.36</v>
      </c>
      <c r="F175" s="49">
        <v>3991.12</v>
      </c>
      <c r="G175" s="49">
        <f>F175</f>
        <v>3991.12</v>
      </c>
      <c r="H175" s="49">
        <v>4007.97</v>
      </c>
      <c r="I175" s="49">
        <f>H175</f>
        <v>4007.97</v>
      </c>
      <c r="J175" s="49">
        <v>4314.3599999999997</v>
      </c>
      <c r="K175" s="49">
        <f>J175</f>
        <v>4314.3599999999997</v>
      </c>
      <c r="L175" s="49">
        <v>4298.1000000000004</v>
      </c>
      <c r="M175" s="49" t="s">
        <v>146</v>
      </c>
      <c r="N175" s="49" t="s">
        <v>146</v>
      </c>
      <c r="O175" s="49">
        <f>C175</f>
        <v>3694.86</v>
      </c>
      <c r="P175" s="49">
        <f t="shared" ref="P175:X175" si="118">D175</f>
        <v>3734.36</v>
      </c>
      <c r="Q175" s="49">
        <f t="shared" si="118"/>
        <v>3734.36</v>
      </c>
      <c r="R175" s="49">
        <f t="shared" si="118"/>
        <v>3991.12</v>
      </c>
      <c r="S175" s="49">
        <f t="shared" si="118"/>
        <v>3991.12</v>
      </c>
      <c r="T175" s="49">
        <f t="shared" si="118"/>
        <v>4007.97</v>
      </c>
      <c r="U175" s="49">
        <f t="shared" si="118"/>
        <v>4007.97</v>
      </c>
      <c r="V175" s="49">
        <f t="shared" si="118"/>
        <v>4314.3599999999997</v>
      </c>
      <c r="W175" s="49">
        <f t="shared" si="118"/>
        <v>4314.3599999999997</v>
      </c>
      <c r="X175" s="49">
        <f t="shared" si="118"/>
        <v>4298.1000000000004</v>
      </c>
      <c r="Y175" s="519" t="s">
        <v>146</v>
      </c>
      <c r="Z175" s="49" t="s">
        <v>146</v>
      </c>
      <c r="AA175" s="134" t="s">
        <v>723</v>
      </c>
      <c r="AB175" s="134"/>
      <c r="AC175" s="49">
        <v>1500</v>
      </c>
      <c r="AD175" s="49">
        <v>1575</v>
      </c>
      <c r="AE175" s="49">
        <v>1500</v>
      </c>
      <c r="AF175" s="49">
        <v>1575</v>
      </c>
      <c r="AG175" s="125" t="str">
        <f>AA175</f>
        <v>23.11.2017 № 659</v>
      </c>
      <c r="AH175" s="125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111"/>
      <c r="AV175" s="27">
        <v>93.76</v>
      </c>
      <c r="AW175" s="27">
        <v>97.51</v>
      </c>
      <c r="AX175" s="27">
        <v>97.51</v>
      </c>
      <c r="AY175" s="27">
        <v>101.41</v>
      </c>
      <c r="AZ175" s="27">
        <v>101.41</v>
      </c>
      <c r="BA175" s="27">
        <v>105.47</v>
      </c>
      <c r="BB175" s="27">
        <f>AV175</f>
        <v>93.76</v>
      </c>
      <c r="BC175" s="27">
        <f t="shared" ref="BC175:BG176" si="119">AW175</f>
        <v>97.51</v>
      </c>
      <c r="BD175" s="27">
        <f t="shared" si="119"/>
        <v>97.51</v>
      </c>
      <c r="BE175" s="27">
        <f t="shared" si="119"/>
        <v>101.41</v>
      </c>
      <c r="BF175" s="27">
        <f t="shared" si="119"/>
        <v>101.41</v>
      </c>
      <c r="BG175" s="27">
        <f t="shared" si="119"/>
        <v>105.47</v>
      </c>
      <c r="BH175" s="27">
        <v>60</v>
      </c>
      <c r="BI175" s="27">
        <v>62.4</v>
      </c>
      <c r="BJ175" s="27" t="s">
        <v>146</v>
      </c>
      <c r="BK175" s="27" t="s">
        <v>146</v>
      </c>
      <c r="BL175" s="27" t="s">
        <v>146</v>
      </c>
      <c r="BM175" s="27" t="s">
        <v>146</v>
      </c>
      <c r="BN175" s="110" t="str">
        <f>AG175</f>
        <v>23.11.2017 № 659</v>
      </c>
      <c r="BO175" s="36"/>
      <c r="BP175" s="103"/>
      <c r="BQ175" s="27">
        <v>3694.86</v>
      </c>
      <c r="BR175" s="27">
        <v>93.76</v>
      </c>
      <c r="BS175" s="27">
        <f>BQ175</f>
        <v>3694.86</v>
      </c>
      <c r="BT175" s="27">
        <f>BR175</f>
        <v>93.76</v>
      </c>
      <c r="BU175" s="27">
        <v>1500</v>
      </c>
      <c r="BV175" s="27">
        <v>60</v>
      </c>
      <c r="BW175" s="115"/>
      <c r="BX175" s="115"/>
      <c r="BY175" s="115"/>
      <c r="BZ175" s="115"/>
      <c r="CA175" s="288">
        <v>5.5E-2</v>
      </c>
      <c r="CB175" s="317">
        <v>142.5</v>
      </c>
      <c r="CC175" s="116"/>
      <c r="CD175" s="116"/>
      <c r="CE175" s="110" t="str">
        <f>BN175</f>
        <v>23.11.2017 № 659</v>
      </c>
      <c r="CF175" s="289"/>
      <c r="CG175" s="27">
        <v>3734.36</v>
      </c>
      <c r="CH175" s="27">
        <v>97.51</v>
      </c>
      <c r="CI175" s="27">
        <f>CG175</f>
        <v>3734.36</v>
      </c>
      <c r="CJ175" s="27">
        <f>CH175</f>
        <v>97.51</v>
      </c>
      <c r="CK175" s="27">
        <v>1575</v>
      </c>
      <c r="CL175" s="27">
        <v>63</v>
      </c>
      <c r="CM175" s="286"/>
      <c r="CN175" s="330"/>
      <c r="CO175" s="138"/>
      <c r="CP175" s="138"/>
      <c r="CQ175" s="311">
        <v>5.5E-2</v>
      </c>
      <c r="CR175" s="139">
        <v>149.63</v>
      </c>
      <c r="CS175" s="139"/>
      <c r="CT175" s="139"/>
      <c r="CU175" s="110" t="str">
        <f>CE175</f>
        <v>23.11.2017 № 659</v>
      </c>
      <c r="CV175" s="289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36"/>
      <c r="DV175" s="160"/>
      <c r="DW175" s="103"/>
      <c r="DX175" s="12"/>
      <c r="DY175" s="12"/>
      <c r="DZ175" s="12"/>
      <c r="EA175" s="12"/>
      <c r="EB175" s="12"/>
      <c r="EC175" s="12"/>
      <c r="ED175" s="104"/>
      <c r="EE175" s="104"/>
      <c r="EF175" s="104"/>
      <c r="EG175" s="104"/>
      <c r="EH175" s="105"/>
      <c r="EI175" s="105"/>
      <c r="EJ175" s="105"/>
      <c r="EK175" s="105"/>
      <c r="EL175" s="12"/>
      <c r="EM175" s="284"/>
      <c r="EN175" s="12"/>
      <c r="EO175" s="12"/>
      <c r="EP175" s="12"/>
      <c r="EQ175" s="12"/>
      <c r="ER175" s="12"/>
      <c r="ES175" s="12"/>
      <c r="ET175" s="104"/>
      <c r="EU175" s="104"/>
      <c r="EV175" s="350"/>
      <c r="EW175" s="104"/>
      <c r="EX175" s="105"/>
      <c r="EY175" s="105"/>
      <c r="EZ175" s="105"/>
      <c r="FA175" s="105"/>
      <c r="FB175" s="36"/>
      <c r="FC175" s="31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  <c r="IW175" s="53"/>
      <c r="IX175" s="53"/>
      <c r="IY175" s="53"/>
      <c r="IZ175" s="53"/>
      <c r="JA175" s="53"/>
      <c r="JB175" s="53"/>
      <c r="JC175" s="53"/>
      <c r="JD175" s="53"/>
      <c r="JE175" s="53"/>
      <c r="JF175" s="53"/>
      <c r="JG175" s="53"/>
      <c r="JH175" s="53"/>
      <c r="JI175" s="53"/>
      <c r="JJ175" s="53"/>
      <c r="JK175" s="53"/>
      <c r="JL175" s="53"/>
      <c r="JM175" s="53"/>
      <c r="JN175" s="53"/>
      <c r="JO175" s="53"/>
      <c r="JP175" s="53"/>
      <c r="JQ175" s="53"/>
      <c r="JR175" s="53"/>
      <c r="JS175" s="53"/>
      <c r="JT175" s="53"/>
      <c r="JU175" s="53"/>
      <c r="JV175" s="53"/>
      <c r="JW175" s="53"/>
      <c r="JX175" s="53"/>
      <c r="JY175" s="53"/>
      <c r="JZ175" s="53"/>
      <c r="KA175" s="53"/>
      <c r="KB175" s="53"/>
      <c r="KC175" s="53"/>
      <c r="KD175" s="53"/>
      <c r="KE175" s="53"/>
      <c r="KF175" s="53"/>
      <c r="KG175" s="53"/>
      <c r="KH175" s="53"/>
      <c r="KI175" s="53"/>
      <c r="KJ175" s="53"/>
      <c r="KK175" s="53"/>
      <c r="KL175" s="53"/>
      <c r="KM175" s="53"/>
      <c r="KN175" s="53"/>
      <c r="KO175" s="53"/>
      <c r="KP175" s="53"/>
      <c r="KQ175" s="53"/>
      <c r="KR175" s="53"/>
      <c r="KS175" s="53"/>
      <c r="KT175" s="53"/>
      <c r="KU175" s="53"/>
      <c r="KV175" s="53"/>
      <c r="KW175" s="53"/>
      <c r="KX175" s="53"/>
      <c r="KY175" s="53"/>
      <c r="KZ175" s="53"/>
      <c r="LA175" s="53"/>
      <c r="LB175" s="53"/>
      <c r="LC175" s="53"/>
      <c r="LD175" s="53"/>
      <c r="LE175" s="53"/>
      <c r="LF175" s="53"/>
      <c r="LG175" s="53"/>
      <c r="LH175" s="53"/>
      <c r="LI175" s="53"/>
      <c r="LJ175" s="53"/>
      <c r="LK175" s="53"/>
      <c r="LL175" s="53"/>
      <c r="LM175" s="53"/>
      <c r="LN175" s="53"/>
      <c r="LO175" s="53"/>
      <c r="LP175" s="53"/>
      <c r="LQ175" s="53"/>
      <c r="LR175" s="53"/>
      <c r="LS175" s="53"/>
      <c r="LT175" s="53"/>
      <c r="LU175" s="53"/>
      <c r="LV175" s="53"/>
      <c r="LW175" s="53"/>
      <c r="LX175" s="53"/>
      <c r="LY175" s="53"/>
      <c r="LZ175" s="53"/>
      <c r="MA175" s="53"/>
      <c r="MB175" s="53"/>
      <c r="MC175" s="53"/>
      <c r="MD175" s="53"/>
      <c r="ME175" s="53"/>
      <c r="MF175" s="53"/>
      <c r="MG175" s="53"/>
      <c r="MH175" s="53"/>
      <c r="MI175" s="53"/>
      <c r="MJ175" s="53"/>
      <c r="MK175" s="53"/>
      <c r="ML175" s="53"/>
      <c r="MM175" s="53"/>
      <c r="MN175" s="53"/>
      <c r="MO175" s="53"/>
      <c r="MP175" s="53"/>
      <c r="MQ175" s="53"/>
      <c r="MR175" s="53"/>
      <c r="MS175" s="53"/>
      <c r="MT175" s="53"/>
      <c r="MU175" s="53"/>
      <c r="MV175" s="53"/>
      <c r="MW175" s="53"/>
      <c r="MX175" s="53"/>
      <c r="MY175" s="53"/>
      <c r="MZ175" s="53"/>
      <c r="NA175" s="53"/>
      <c r="NB175" s="53"/>
      <c r="NC175" s="53"/>
      <c r="ND175" s="53"/>
      <c r="NE175" s="53"/>
      <c r="NF175" s="53"/>
      <c r="NG175" s="53"/>
      <c r="NH175" s="53"/>
      <c r="NI175" s="53"/>
      <c r="NJ175" s="53"/>
      <c r="NK175" s="53"/>
      <c r="NL175" s="53"/>
      <c r="NM175" s="53"/>
      <c r="NN175" s="53"/>
      <c r="NO175" s="53"/>
      <c r="NP175" s="53"/>
      <c r="NQ175" s="53"/>
      <c r="NR175" s="53"/>
      <c r="NS175" s="53"/>
      <c r="NT175" s="53"/>
      <c r="NU175" s="53"/>
      <c r="NV175" s="53"/>
    </row>
    <row r="176" spans="1:386" s="420" customFormat="1">
      <c r="A176" s="406"/>
      <c r="B176" s="407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520"/>
      <c r="Z176" s="408"/>
      <c r="AA176" s="409"/>
      <c r="AB176" s="409"/>
      <c r="AC176" s="408"/>
      <c r="AD176" s="408"/>
      <c r="AE176" s="408"/>
      <c r="AF176" s="408"/>
      <c r="AG176" s="410"/>
      <c r="AH176" s="410"/>
      <c r="AI176" s="408"/>
      <c r="AJ176" s="408"/>
      <c r="AK176" s="408"/>
      <c r="AL176" s="408"/>
      <c r="AM176" s="408"/>
      <c r="AN176" s="408"/>
      <c r="AO176" s="408"/>
      <c r="AP176" s="408"/>
      <c r="AQ176" s="408"/>
      <c r="AR176" s="408"/>
      <c r="AS176" s="408"/>
      <c r="AT176" s="408"/>
      <c r="AU176" s="411"/>
      <c r="AV176" s="408">
        <v>91.54</v>
      </c>
      <c r="AW176" s="408">
        <v>92.83</v>
      </c>
      <c r="AX176" s="408">
        <v>92.83</v>
      </c>
      <c r="AY176" s="408">
        <v>96.12</v>
      </c>
      <c r="AZ176" s="408">
        <v>96.12</v>
      </c>
      <c r="BA176" s="408">
        <v>100.07</v>
      </c>
      <c r="BB176" s="408">
        <f>AV176</f>
        <v>91.54</v>
      </c>
      <c r="BC176" s="408">
        <f t="shared" si="119"/>
        <v>92.83</v>
      </c>
      <c r="BD176" s="408">
        <f t="shared" si="119"/>
        <v>92.83</v>
      </c>
      <c r="BE176" s="408">
        <f t="shared" si="119"/>
        <v>96.12</v>
      </c>
      <c r="BF176" s="408">
        <f t="shared" si="119"/>
        <v>96.12</v>
      </c>
      <c r="BG176" s="408">
        <f t="shared" si="119"/>
        <v>100.07</v>
      </c>
      <c r="BH176" s="408">
        <v>60</v>
      </c>
      <c r="BI176" s="408">
        <v>63</v>
      </c>
      <c r="BJ176" s="408" t="s">
        <v>146</v>
      </c>
      <c r="BK176" s="408" t="s">
        <v>146</v>
      </c>
      <c r="BL176" s="408" t="s">
        <v>146</v>
      </c>
      <c r="BM176" s="408" t="s">
        <v>146</v>
      </c>
      <c r="BN176" s="410"/>
      <c r="BO176" s="412" t="s">
        <v>724</v>
      </c>
      <c r="BP176" s="413"/>
      <c r="BQ176" s="408">
        <v>3694.86</v>
      </c>
      <c r="BR176" s="408">
        <v>91.54</v>
      </c>
      <c r="BS176" s="408">
        <f>BQ176</f>
        <v>3694.86</v>
      </c>
      <c r="BT176" s="408">
        <f>BR176</f>
        <v>91.54</v>
      </c>
      <c r="BU176" s="408">
        <v>1500</v>
      </c>
      <c r="BV176" s="408">
        <v>60</v>
      </c>
      <c r="BW176" s="414"/>
      <c r="BX176" s="414"/>
      <c r="BY176" s="414"/>
      <c r="BZ176" s="414"/>
      <c r="CA176" s="415">
        <v>5.5E-2</v>
      </c>
      <c r="CB176" s="459">
        <v>142.5</v>
      </c>
      <c r="CC176" s="416"/>
      <c r="CD176" s="416"/>
      <c r="CE176" s="410"/>
      <c r="CF176" s="435" t="s">
        <v>724</v>
      </c>
      <c r="CG176" s="408">
        <v>3734.36</v>
      </c>
      <c r="CH176" s="408">
        <v>92.83</v>
      </c>
      <c r="CI176" s="408">
        <f>CG176</f>
        <v>3734.36</v>
      </c>
      <c r="CJ176" s="408">
        <f>CH176</f>
        <v>92.83</v>
      </c>
      <c r="CK176" s="408">
        <v>1575</v>
      </c>
      <c r="CL176" s="408">
        <v>63</v>
      </c>
      <c r="CM176" s="521"/>
      <c r="CN176" s="522"/>
      <c r="CO176" s="414"/>
      <c r="CP176" s="414"/>
      <c r="CQ176" s="441">
        <v>5.5E-2</v>
      </c>
      <c r="CR176" s="416">
        <v>149.63</v>
      </c>
      <c r="CS176" s="416"/>
      <c r="CT176" s="416"/>
      <c r="CU176" s="410"/>
      <c r="CV176" s="435" t="s">
        <v>724</v>
      </c>
      <c r="CW176" s="408"/>
      <c r="CX176" s="408"/>
      <c r="CY176" s="408"/>
      <c r="CZ176" s="408"/>
      <c r="DA176" s="408"/>
      <c r="DB176" s="408"/>
      <c r="DC176" s="408"/>
      <c r="DD176" s="408"/>
      <c r="DE176" s="408"/>
      <c r="DF176" s="408"/>
      <c r="DG176" s="408"/>
      <c r="DH176" s="408"/>
      <c r="DI176" s="408"/>
      <c r="DJ176" s="408"/>
      <c r="DK176" s="408"/>
      <c r="DL176" s="408"/>
      <c r="DM176" s="408"/>
      <c r="DN176" s="408"/>
      <c r="DO176" s="408"/>
      <c r="DP176" s="408"/>
      <c r="DQ176" s="408"/>
      <c r="DR176" s="408"/>
      <c r="DS176" s="408"/>
      <c r="DT176" s="408"/>
      <c r="DU176" s="412"/>
      <c r="DV176" s="434"/>
      <c r="DW176" s="413"/>
      <c r="DX176" s="434"/>
      <c r="DY176" s="434"/>
      <c r="DZ176" s="434"/>
      <c r="EA176" s="434"/>
      <c r="EB176" s="434"/>
      <c r="EC176" s="434"/>
      <c r="ED176" s="442"/>
      <c r="EE176" s="442"/>
      <c r="EF176" s="442"/>
      <c r="EG176" s="442"/>
      <c r="EH176" s="443"/>
      <c r="EI176" s="443"/>
      <c r="EJ176" s="443"/>
      <c r="EK176" s="443"/>
      <c r="EL176" s="434"/>
      <c r="EM176" s="418"/>
      <c r="EN176" s="434"/>
      <c r="EO176" s="434"/>
      <c r="EP176" s="434"/>
      <c r="EQ176" s="434"/>
      <c r="ER176" s="434"/>
      <c r="ES176" s="434"/>
      <c r="ET176" s="442"/>
      <c r="EU176" s="442"/>
      <c r="EV176" s="444"/>
      <c r="EW176" s="442"/>
      <c r="EX176" s="443"/>
      <c r="EY176" s="443"/>
      <c r="EZ176" s="443"/>
      <c r="FA176" s="443"/>
      <c r="FB176" s="412"/>
      <c r="FC176" s="418"/>
      <c r="FD176" s="419"/>
      <c r="FE176" s="419"/>
      <c r="FF176" s="419"/>
      <c r="FG176" s="419"/>
      <c r="FH176" s="419"/>
      <c r="FI176" s="419"/>
      <c r="FJ176" s="419"/>
      <c r="FK176" s="419"/>
      <c r="FL176" s="419"/>
      <c r="FM176" s="419"/>
      <c r="FN176" s="419"/>
      <c r="FO176" s="419"/>
      <c r="FP176" s="419"/>
      <c r="FQ176" s="419"/>
      <c r="FR176" s="419"/>
      <c r="FS176" s="419"/>
      <c r="FT176" s="419"/>
      <c r="FU176" s="419"/>
      <c r="FV176" s="419"/>
      <c r="FW176" s="419"/>
      <c r="FX176" s="419"/>
      <c r="FY176" s="419"/>
      <c r="FZ176" s="419"/>
      <c r="GA176" s="419"/>
      <c r="GB176" s="419"/>
      <c r="GC176" s="419"/>
      <c r="GD176" s="419"/>
      <c r="GE176" s="419"/>
      <c r="GF176" s="419"/>
      <c r="GG176" s="419"/>
      <c r="GH176" s="419"/>
      <c r="GI176" s="419"/>
      <c r="GJ176" s="419"/>
      <c r="GK176" s="419"/>
      <c r="GL176" s="419"/>
      <c r="GM176" s="419"/>
      <c r="GN176" s="419"/>
      <c r="GO176" s="419"/>
      <c r="GP176" s="419"/>
      <c r="GQ176" s="419"/>
      <c r="GR176" s="419"/>
      <c r="GS176" s="419"/>
      <c r="GT176" s="419"/>
      <c r="GU176" s="419"/>
      <c r="GV176" s="419"/>
      <c r="GW176" s="419"/>
      <c r="GX176" s="419"/>
      <c r="GY176" s="419"/>
      <c r="GZ176" s="419"/>
      <c r="HA176" s="419"/>
      <c r="HB176" s="419"/>
      <c r="HC176" s="419"/>
      <c r="HD176" s="419"/>
      <c r="HE176" s="419"/>
      <c r="HF176" s="419"/>
      <c r="HG176" s="419"/>
      <c r="HH176" s="419"/>
      <c r="HI176" s="419"/>
      <c r="HJ176" s="419"/>
      <c r="HK176" s="419"/>
      <c r="HL176" s="419"/>
      <c r="HM176" s="419"/>
      <c r="HN176" s="419"/>
      <c r="HO176" s="419"/>
      <c r="HP176" s="419"/>
      <c r="HQ176" s="419"/>
      <c r="HR176" s="419"/>
      <c r="HS176" s="419"/>
      <c r="HT176" s="419"/>
      <c r="HU176" s="419"/>
      <c r="HV176" s="419"/>
      <c r="HW176" s="419"/>
      <c r="HX176" s="419"/>
      <c r="HY176" s="419"/>
      <c r="HZ176" s="419"/>
      <c r="IA176" s="419"/>
      <c r="IB176" s="419"/>
      <c r="IC176" s="419"/>
      <c r="ID176" s="419"/>
      <c r="IE176" s="419"/>
      <c r="IF176" s="419"/>
      <c r="IG176" s="419"/>
      <c r="IH176" s="419"/>
      <c r="II176" s="419"/>
      <c r="IJ176" s="419"/>
      <c r="IK176" s="419"/>
      <c r="IL176" s="419"/>
      <c r="IM176" s="419"/>
      <c r="IN176" s="419"/>
      <c r="IO176" s="419"/>
      <c r="IP176" s="419"/>
      <c r="IQ176" s="419"/>
      <c r="IR176" s="419"/>
      <c r="IS176" s="419"/>
      <c r="IT176" s="419"/>
      <c r="IU176" s="419"/>
      <c r="IV176" s="419"/>
      <c r="IW176" s="419"/>
      <c r="IX176" s="419"/>
      <c r="IY176" s="419"/>
      <c r="IZ176" s="419"/>
      <c r="JA176" s="419"/>
      <c r="JB176" s="419"/>
      <c r="JC176" s="419"/>
      <c r="JD176" s="419"/>
      <c r="JE176" s="419"/>
      <c r="JF176" s="419"/>
      <c r="JG176" s="419"/>
      <c r="JH176" s="419"/>
      <c r="JI176" s="419"/>
      <c r="JJ176" s="419"/>
      <c r="JK176" s="419"/>
      <c r="JL176" s="419"/>
      <c r="JM176" s="419"/>
      <c r="JN176" s="419"/>
      <c r="JO176" s="419"/>
      <c r="JP176" s="419"/>
      <c r="JQ176" s="419"/>
      <c r="JR176" s="419"/>
      <c r="JS176" s="419"/>
      <c r="JT176" s="419"/>
      <c r="JU176" s="419"/>
      <c r="JV176" s="419"/>
      <c r="JW176" s="419"/>
      <c r="JX176" s="419"/>
      <c r="JY176" s="419"/>
      <c r="JZ176" s="419"/>
      <c r="KA176" s="419"/>
      <c r="KB176" s="419"/>
      <c r="KC176" s="419"/>
      <c r="KD176" s="419"/>
      <c r="KE176" s="419"/>
      <c r="KF176" s="419"/>
      <c r="KG176" s="419"/>
      <c r="KH176" s="419"/>
      <c r="KI176" s="419"/>
      <c r="KJ176" s="419"/>
      <c r="KK176" s="419"/>
      <c r="KL176" s="419"/>
      <c r="KM176" s="419"/>
      <c r="KN176" s="419"/>
      <c r="KO176" s="419"/>
      <c r="KP176" s="419"/>
      <c r="KQ176" s="419"/>
      <c r="KR176" s="419"/>
      <c r="KS176" s="419"/>
      <c r="KT176" s="419"/>
      <c r="KU176" s="419"/>
      <c r="KV176" s="419"/>
      <c r="KW176" s="419"/>
      <c r="KX176" s="419"/>
      <c r="KY176" s="419"/>
      <c r="KZ176" s="419"/>
      <c r="LA176" s="419"/>
      <c r="LB176" s="419"/>
      <c r="LC176" s="419"/>
      <c r="LD176" s="419"/>
      <c r="LE176" s="419"/>
      <c r="LF176" s="419"/>
      <c r="LG176" s="419"/>
      <c r="LH176" s="419"/>
      <c r="LI176" s="419"/>
      <c r="LJ176" s="419"/>
      <c r="LK176" s="419"/>
      <c r="LL176" s="419"/>
      <c r="LM176" s="419"/>
      <c r="LN176" s="419"/>
      <c r="LO176" s="419"/>
      <c r="LP176" s="419"/>
      <c r="LQ176" s="419"/>
      <c r="LR176" s="419"/>
      <c r="LS176" s="419"/>
      <c r="LT176" s="419"/>
      <c r="LU176" s="419"/>
      <c r="LV176" s="419"/>
      <c r="LW176" s="419"/>
      <c r="LX176" s="419"/>
      <c r="LY176" s="419"/>
      <c r="LZ176" s="419"/>
      <c r="MA176" s="419"/>
      <c r="MB176" s="419"/>
      <c r="MC176" s="419"/>
      <c r="MD176" s="419"/>
      <c r="ME176" s="419"/>
      <c r="MF176" s="419"/>
      <c r="MG176" s="419"/>
      <c r="MH176" s="419"/>
      <c r="MI176" s="419"/>
      <c r="MJ176" s="419"/>
      <c r="MK176" s="419"/>
      <c r="ML176" s="419"/>
      <c r="MM176" s="419"/>
      <c r="MN176" s="419"/>
      <c r="MO176" s="419"/>
      <c r="MP176" s="419"/>
      <c r="MQ176" s="419"/>
      <c r="MR176" s="419"/>
      <c r="MS176" s="419"/>
      <c r="MT176" s="419"/>
      <c r="MU176" s="419"/>
      <c r="MV176" s="419"/>
      <c r="MW176" s="419"/>
      <c r="MX176" s="419"/>
      <c r="MY176" s="419"/>
      <c r="MZ176" s="419"/>
      <c r="NA176" s="419"/>
      <c r="NB176" s="419"/>
      <c r="NC176" s="419"/>
      <c r="ND176" s="419"/>
      <c r="NE176" s="419"/>
      <c r="NF176" s="419"/>
      <c r="NG176" s="419"/>
      <c r="NH176" s="419"/>
      <c r="NI176" s="419"/>
      <c r="NJ176" s="419"/>
      <c r="NK176" s="419"/>
      <c r="NL176" s="419"/>
      <c r="NM176" s="419"/>
      <c r="NN176" s="419"/>
      <c r="NO176" s="419"/>
      <c r="NP176" s="419"/>
      <c r="NQ176" s="419"/>
      <c r="NR176" s="419"/>
      <c r="NS176" s="419"/>
      <c r="NT176" s="419"/>
      <c r="NU176" s="419"/>
      <c r="NV176" s="419"/>
    </row>
    <row r="177" spans="1:386" s="2" customFormat="1" ht="18.75">
      <c r="A177" s="122" t="s">
        <v>93</v>
      </c>
      <c r="B177" s="34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134"/>
      <c r="AB177" s="134"/>
      <c r="AC177" s="49"/>
      <c r="AD177" s="49"/>
      <c r="AE177" s="49"/>
      <c r="AF177" s="49"/>
      <c r="AG177" s="125"/>
      <c r="AH177" s="125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111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36"/>
      <c r="BP177" s="103"/>
      <c r="BQ177" s="27"/>
      <c r="BR177" s="27"/>
      <c r="BS177" s="27"/>
      <c r="BT177" s="27"/>
      <c r="BU177" s="27"/>
      <c r="BV177" s="27"/>
      <c r="BW177" s="115"/>
      <c r="BX177" s="115"/>
      <c r="BY177" s="115"/>
      <c r="BZ177" s="115"/>
      <c r="CA177" s="116"/>
      <c r="CB177" s="116"/>
      <c r="CC177" s="116"/>
      <c r="CD177" s="116"/>
      <c r="CE177" s="27"/>
      <c r="CF177" s="125"/>
      <c r="CG177" s="27"/>
      <c r="CH177" s="27"/>
      <c r="CI177" s="27"/>
      <c r="CJ177" s="27"/>
      <c r="CK177" s="27"/>
      <c r="CL177" s="27"/>
      <c r="CM177" s="138"/>
      <c r="CN177" s="138"/>
      <c r="CO177" s="138"/>
      <c r="CP177" s="138"/>
      <c r="CQ177" s="311"/>
      <c r="CR177" s="139"/>
      <c r="CS177" s="139"/>
      <c r="CT177" s="139"/>
      <c r="CU177" s="27"/>
      <c r="CV177" s="134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36"/>
      <c r="DV177" s="160"/>
      <c r="DW177" s="103"/>
      <c r="DX177" s="12"/>
      <c r="DY177" s="12"/>
      <c r="DZ177" s="12"/>
      <c r="EA177" s="12"/>
      <c r="EB177" s="12"/>
      <c r="EC177" s="12"/>
      <c r="ED177" s="104"/>
      <c r="EE177" s="104"/>
      <c r="EF177" s="104"/>
      <c r="EG177" s="104"/>
      <c r="EH177" s="105"/>
      <c r="EI177" s="105"/>
      <c r="EJ177" s="105"/>
      <c r="EK177" s="105"/>
      <c r="EL177" s="12"/>
      <c r="EM177" s="284"/>
      <c r="EN177" s="12"/>
      <c r="EO177" s="12"/>
      <c r="EP177" s="12"/>
      <c r="EQ177" s="12"/>
      <c r="ER177" s="12"/>
      <c r="ES177" s="12"/>
      <c r="ET177" s="104"/>
      <c r="EU177" s="104"/>
      <c r="EV177" s="350"/>
      <c r="EW177" s="104"/>
      <c r="EX177" s="105"/>
      <c r="EY177" s="105"/>
      <c r="EZ177" s="105"/>
      <c r="FA177" s="105"/>
      <c r="FB177" s="36"/>
      <c r="FC177" s="31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  <c r="IR177" s="53"/>
      <c r="IS177" s="53"/>
      <c r="IT177" s="53"/>
      <c r="IU177" s="53"/>
      <c r="IV177" s="53"/>
      <c r="IW177" s="53"/>
      <c r="IX177" s="53"/>
      <c r="IY177" s="53"/>
      <c r="IZ177" s="53"/>
      <c r="JA177" s="53"/>
      <c r="JB177" s="53"/>
      <c r="JC177" s="53"/>
      <c r="JD177" s="53"/>
      <c r="JE177" s="53"/>
      <c r="JF177" s="53"/>
      <c r="JG177" s="53"/>
      <c r="JH177" s="53"/>
      <c r="JI177" s="53"/>
      <c r="JJ177" s="53"/>
      <c r="JK177" s="53"/>
      <c r="JL177" s="53"/>
      <c r="JM177" s="53"/>
      <c r="JN177" s="53"/>
      <c r="JO177" s="53"/>
      <c r="JP177" s="53"/>
      <c r="JQ177" s="53"/>
      <c r="JR177" s="53"/>
      <c r="JS177" s="53"/>
      <c r="JT177" s="53"/>
      <c r="JU177" s="53"/>
      <c r="JV177" s="53"/>
      <c r="JW177" s="53"/>
      <c r="JX177" s="53"/>
      <c r="JY177" s="53"/>
      <c r="JZ177" s="53"/>
      <c r="KA177" s="53"/>
      <c r="KB177" s="53"/>
      <c r="KC177" s="53"/>
      <c r="KD177" s="53"/>
      <c r="KE177" s="53"/>
      <c r="KF177" s="53"/>
      <c r="KG177" s="53"/>
      <c r="KH177" s="53"/>
      <c r="KI177" s="53"/>
      <c r="KJ177" s="53"/>
      <c r="KK177" s="53"/>
      <c r="KL177" s="53"/>
      <c r="KM177" s="53"/>
      <c r="KN177" s="53"/>
      <c r="KO177" s="53"/>
      <c r="KP177" s="53"/>
      <c r="KQ177" s="53"/>
      <c r="KR177" s="53"/>
      <c r="KS177" s="53"/>
      <c r="KT177" s="53"/>
      <c r="KU177" s="53"/>
      <c r="KV177" s="53"/>
      <c r="KW177" s="53"/>
      <c r="KX177" s="53"/>
      <c r="KY177" s="53"/>
      <c r="KZ177" s="53"/>
      <c r="LA177" s="53"/>
      <c r="LB177" s="53"/>
      <c r="LC177" s="53"/>
      <c r="LD177" s="53"/>
      <c r="LE177" s="53"/>
      <c r="LF177" s="53"/>
      <c r="LG177" s="53"/>
      <c r="LH177" s="53"/>
      <c r="LI177" s="53"/>
      <c r="LJ177" s="53"/>
      <c r="LK177" s="53"/>
      <c r="LL177" s="53"/>
      <c r="LM177" s="53"/>
      <c r="LN177" s="53"/>
      <c r="LO177" s="53"/>
      <c r="LP177" s="53"/>
      <c r="LQ177" s="53"/>
      <c r="LR177" s="53"/>
      <c r="LS177" s="53"/>
      <c r="LT177" s="53"/>
      <c r="LU177" s="53"/>
      <c r="LV177" s="53"/>
      <c r="LW177" s="53"/>
      <c r="LX177" s="53"/>
      <c r="LY177" s="53"/>
      <c r="LZ177" s="53"/>
      <c r="MA177" s="53"/>
      <c r="MB177" s="53"/>
      <c r="MC177" s="53"/>
      <c r="MD177" s="53"/>
      <c r="ME177" s="53"/>
      <c r="MF177" s="53"/>
      <c r="MG177" s="53"/>
      <c r="MH177" s="53"/>
      <c r="MI177" s="53"/>
      <c r="MJ177" s="53"/>
      <c r="MK177" s="53"/>
      <c r="ML177" s="53"/>
      <c r="MM177" s="53"/>
      <c r="MN177" s="53"/>
      <c r="MO177" s="53"/>
      <c r="MP177" s="53"/>
      <c r="MQ177" s="53"/>
      <c r="MR177" s="53"/>
      <c r="MS177" s="53"/>
      <c r="MT177" s="53"/>
      <c r="MU177" s="53"/>
      <c r="MV177" s="53"/>
      <c r="MW177" s="53"/>
      <c r="MX177" s="53"/>
      <c r="MY177" s="53"/>
      <c r="MZ177" s="53"/>
      <c r="NA177" s="53"/>
      <c r="NB177" s="53"/>
      <c r="NC177" s="53"/>
      <c r="ND177" s="53"/>
      <c r="NE177" s="53"/>
      <c r="NF177" s="53"/>
      <c r="NG177" s="53"/>
      <c r="NH177" s="53"/>
      <c r="NI177" s="53"/>
      <c r="NJ177" s="53"/>
      <c r="NK177" s="53"/>
      <c r="NL177" s="53"/>
      <c r="NM177" s="53"/>
      <c r="NN177" s="53"/>
      <c r="NO177" s="53"/>
      <c r="NP177" s="53"/>
      <c r="NQ177" s="53"/>
      <c r="NR177" s="53"/>
      <c r="NS177" s="53"/>
      <c r="NT177" s="53"/>
      <c r="NU177" s="53"/>
      <c r="NV177" s="53"/>
    </row>
    <row r="178" spans="1:386" s="2" customFormat="1">
      <c r="A178" s="16" t="s">
        <v>9</v>
      </c>
      <c r="B178" s="348" t="s">
        <v>173</v>
      </c>
      <c r="C178" s="49">
        <f>C171</f>
        <v>7474.58</v>
      </c>
      <c r="D178" s="49">
        <f t="shared" ref="D178:AA178" si="120">D171</f>
        <v>8418.48</v>
      </c>
      <c r="E178" s="49">
        <f t="shared" si="120"/>
        <v>7689.22</v>
      </c>
      <c r="F178" s="49">
        <f t="shared" si="120"/>
        <v>7997.09</v>
      </c>
      <c r="G178" s="49">
        <f t="shared" si="120"/>
        <v>7908.22</v>
      </c>
      <c r="H178" s="49">
        <f t="shared" si="120"/>
        <v>8224.83</v>
      </c>
      <c r="I178" s="49">
        <f t="shared" si="120"/>
        <v>813.83</v>
      </c>
      <c r="J178" s="49">
        <f t="shared" si="120"/>
        <v>8459.4599999999991</v>
      </c>
      <c r="K178" s="49">
        <f t="shared" si="120"/>
        <v>8366.2800000000007</v>
      </c>
      <c r="L178" s="49">
        <f t="shared" si="120"/>
        <v>8701.2000000000007</v>
      </c>
      <c r="M178" s="49" t="str">
        <f t="shared" si="120"/>
        <v>-</v>
      </c>
      <c r="N178" s="49" t="str">
        <f t="shared" si="120"/>
        <v>-</v>
      </c>
      <c r="O178" s="49">
        <f t="shared" si="120"/>
        <v>8820.0043999999998</v>
      </c>
      <c r="P178" s="49">
        <f t="shared" si="120"/>
        <v>9933.8063999999995</v>
      </c>
      <c r="Q178" s="49">
        <f t="shared" si="120"/>
        <v>9073.2795999999998</v>
      </c>
      <c r="R178" s="49">
        <f t="shared" si="120"/>
        <v>9436.5661999999993</v>
      </c>
      <c r="S178" s="49">
        <f t="shared" si="120"/>
        <v>9331.6995999999999</v>
      </c>
      <c r="T178" s="49">
        <f t="shared" si="120"/>
        <v>9705.2993999999999</v>
      </c>
      <c r="U178" s="49">
        <f t="shared" si="120"/>
        <v>960.31939999999997</v>
      </c>
      <c r="V178" s="49">
        <f t="shared" si="120"/>
        <v>9982.1627999999982</v>
      </c>
      <c r="W178" s="49">
        <f t="shared" si="120"/>
        <v>9872.2103999999999</v>
      </c>
      <c r="X178" s="49">
        <f t="shared" si="120"/>
        <v>10267.416000000001</v>
      </c>
      <c r="Y178" s="49" t="str">
        <f t="shared" si="120"/>
        <v>-</v>
      </c>
      <c r="Z178" s="49" t="str">
        <f t="shared" si="120"/>
        <v>-</v>
      </c>
      <c r="AA178" s="125" t="str">
        <f t="shared" si="120"/>
        <v>07.12.2017 № 718</v>
      </c>
      <c r="AB178" s="134"/>
      <c r="AC178" s="49">
        <v>3600</v>
      </c>
      <c r="AD178" s="49">
        <v>3850</v>
      </c>
      <c r="AE178" s="49">
        <f>AC178</f>
        <v>3600</v>
      </c>
      <c r="AF178" s="49">
        <f>AD178</f>
        <v>3850</v>
      </c>
      <c r="AG178" s="125" t="str">
        <f>AG182</f>
        <v>07.12.2017 № 718</v>
      </c>
      <c r="AH178" s="125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111"/>
      <c r="AV178" s="27">
        <v>71.69</v>
      </c>
      <c r="AW178" s="27">
        <v>71.44</v>
      </c>
      <c r="AX178" s="27">
        <v>72.44</v>
      </c>
      <c r="AY178" s="27">
        <v>76.64</v>
      </c>
      <c r="AZ178" s="27">
        <v>76.64</v>
      </c>
      <c r="BA178" s="27">
        <v>76.97</v>
      </c>
      <c r="BB178" s="27">
        <f>AV178*1.18</f>
        <v>84.594199999999987</v>
      </c>
      <c r="BC178" s="27">
        <f t="shared" ref="BC178:BG178" si="121">AW178*1.18</f>
        <v>84.299199999999999</v>
      </c>
      <c r="BD178" s="27">
        <f t="shared" si="121"/>
        <v>85.479199999999992</v>
      </c>
      <c r="BE178" s="27">
        <f t="shared" si="121"/>
        <v>90.435199999999995</v>
      </c>
      <c r="BF178" s="27">
        <f t="shared" si="121"/>
        <v>90.435199999999995</v>
      </c>
      <c r="BG178" s="27">
        <f t="shared" si="121"/>
        <v>90.82459999999999</v>
      </c>
      <c r="BH178" s="27">
        <f>BB178</f>
        <v>84.594199999999987</v>
      </c>
      <c r="BI178" s="27">
        <f t="shared" ref="BI178:BM178" si="122">BC178</f>
        <v>84.299199999999999</v>
      </c>
      <c r="BJ178" s="27">
        <f t="shared" si="122"/>
        <v>85.479199999999992</v>
      </c>
      <c r="BK178" s="27">
        <f t="shared" si="122"/>
        <v>90.435199999999995</v>
      </c>
      <c r="BL178" s="27">
        <f t="shared" si="122"/>
        <v>90.435199999999995</v>
      </c>
      <c r="BM178" s="27">
        <f t="shared" si="122"/>
        <v>90.82459999999999</v>
      </c>
      <c r="BN178" s="36" t="str">
        <f>BN184</f>
        <v>07.12.2017 № 718</v>
      </c>
      <c r="BO178" s="36"/>
      <c r="BP178" s="103"/>
      <c r="BQ178" s="27">
        <v>7474.58</v>
      </c>
      <c r="BR178" s="27">
        <v>71.69</v>
      </c>
      <c r="BS178" s="27">
        <f>BQ178*1.18</f>
        <v>8820.0043999999998</v>
      </c>
      <c r="BT178" s="27">
        <f>BR178*1.18</f>
        <v>84.594199999999987</v>
      </c>
      <c r="BU178" s="27">
        <v>3600</v>
      </c>
      <c r="BV178" s="27">
        <v>84.59</v>
      </c>
      <c r="BW178" s="115"/>
      <c r="BX178" s="115"/>
      <c r="BY178" s="115"/>
      <c r="BZ178" s="115"/>
      <c r="CA178" s="312">
        <v>5.5199999999999999E-2</v>
      </c>
      <c r="CB178" s="116">
        <v>283.31</v>
      </c>
      <c r="CC178" s="116"/>
      <c r="CD178" s="116"/>
      <c r="CE178" s="36" t="str">
        <f>CE184</f>
        <v>07.12.2017 № 718</v>
      </c>
      <c r="CF178" s="176"/>
      <c r="CG178" s="27">
        <v>8418.48</v>
      </c>
      <c r="CH178" s="27">
        <v>72.44</v>
      </c>
      <c r="CI178" s="27">
        <f>CG178*1.18</f>
        <v>9933.8063999999995</v>
      </c>
      <c r="CJ178" s="27">
        <f>CH178*1.18</f>
        <v>85.479199999999992</v>
      </c>
      <c r="CK178" s="27">
        <v>3850</v>
      </c>
      <c r="CL178" s="27">
        <v>85.48</v>
      </c>
      <c r="CM178" s="115"/>
      <c r="CN178" s="115"/>
      <c r="CO178" s="115"/>
      <c r="CP178" s="115"/>
      <c r="CQ178" s="312">
        <v>5.5199999999999999E-2</v>
      </c>
      <c r="CR178" s="116">
        <v>298</v>
      </c>
      <c r="CS178" s="139"/>
      <c r="CT178" s="139"/>
      <c r="CU178" s="36" t="str">
        <f>CU184</f>
        <v>07.12.2017 № 718</v>
      </c>
      <c r="CV178" s="176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7"/>
      <c r="DV178" s="159"/>
      <c r="DW178" s="103"/>
      <c r="DX178" s="12"/>
      <c r="DY178" s="12"/>
      <c r="DZ178" s="12"/>
      <c r="EA178" s="12"/>
      <c r="EB178" s="12"/>
      <c r="EC178" s="12"/>
      <c r="ED178" s="104"/>
      <c r="EE178" s="104"/>
      <c r="EF178" s="104"/>
      <c r="EG178" s="104"/>
      <c r="EH178" s="105"/>
      <c r="EI178" s="105"/>
      <c r="EJ178" s="105"/>
      <c r="EK178" s="105"/>
      <c r="EL178" s="12"/>
      <c r="EM178" s="284"/>
      <c r="EN178" s="12"/>
      <c r="EO178" s="12"/>
      <c r="EP178" s="12"/>
      <c r="EQ178" s="12"/>
      <c r="ER178" s="12"/>
      <c r="ES178" s="12"/>
      <c r="ET178" s="104"/>
      <c r="EU178" s="104"/>
      <c r="EV178" s="350"/>
      <c r="EW178" s="104"/>
      <c r="EX178" s="105"/>
      <c r="EY178" s="105"/>
      <c r="EZ178" s="105"/>
      <c r="FA178" s="105"/>
      <c r="FB178" s="36"/>
      <c r="FC178" s="31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  <c r="IR178" s="53"/>
      <c r="IS178" s="53"/>
      <c r="IT178" s="53"/>
      <c r="IU178" s="53"/>
      <c r="IV178" s="53"/>
      <c r="IW178" s="53"/>
      <c r="IX178" s="53"/>
      <c r="IY178" s="53"/>
      <c r="IZ178" s="53"/>
      <c r="JA178" s="53"/>
      <c r="JB178" s="53"/>
      <c r="JC178" s="53"/>
      <c r="JD178" s="53"/>
      <c r="JE178" s="53"/>
      <c r="JF178" s="53"/>
      <c r="JG178" s="53"/>
      <c r="JH178" s="53"/>
      <c r="JI178" s="53"/>
      <c r="JJ178" s="53"/>
      <c r="JK178" s="53"/>
      <c r="JL178" s="53"/>
      <c r="JM178" s="53"/>
      <c r="JN178" s="53"/>
      <c r="JO178" s="53"/>
      <c r="JP178" s="53"/>
      <c r="JQ178" s="53"/>
      <c r="JR178" s="53"/>
      <c r="JS178" s="53"/>
      <c r="JT178" s="53"/>
      <c r="JU178" s="53"/>
      <c r="JV178" s="53"/>
      <c r="JW178" s="53"/>
      <c r="JX178" s="53"/>
      <c r="JY178" s="53"/>
      <c r="JZ178" s="53"/>
      <c r="KA178" s="53"/>
      <c r="KB178" s="53"/>
      <c r="KC178" s="53"/>
      <c r="KD178" s="53"/>
      <c r="KE178" s="53"/>
      <c r="KF178" s="53"/>
      <c r="KG178" s="53"/>
      <c r="KH178" s="53"/>
      <c r="KI178" s="53"/>
      <c r="KJ178" s="53"/>
      <c r="KK178" s="53"/>
      <c r="KL178" s="53"/>
      <c r="KM178" s="53"/>
      <c r="KN178" s="53"/>
      <c r="KO178" s="53"/>
      <c r="KP178" s="53"/>
      <c r="KQ178" s="53"/>
      <c r="KR178" s="53"/>
      <c r="KS178" s="53"/>
      <c r="KT178" s="53"/>
      <c r="KU178" s="53"/>
      <c r="KV178" s="53"/>
      <c r="KW178" s="53"/>
      <c r="KX178" s="53"/>
      <c r="KY178" s="53"/>
      <c r="KZ178" s="53"/>
      <c r="LA178" s="53"/>
      <c r="LB178" s="53"/>
      <c r="LC178" s="53"/>
      <c r="LD178" s="53"/>
      <c r="LE178" s="53"/>
      <c r="LF178" s="53"/>
      <c r="LG178" s="53"/>
      <c r="LH178" s="53"/>
      <c r="LI178" s="53"/>
      <c r="LJ178" s="53"/>
      <c r="LK178" s="53"/>
      <c r="LL178" s="53"/>
      <c r="LM178" s="53"/>
      <c r="LN178" s="53"/>
      <c r="LO178" s="53"/>
      <c r="LP178" s="53"/>
      <c r="LQ178" s="53"/>
      <c r="LR178" s="53"/>
      <c r="LS178" s="53"/>
      <c r="LT178" s="53"/>
      <c r="LU178" s="53"/>
      <c r="LV178" s="53"/>
      <c r="LW178" s="53"/>
      <c r="LX178" s="53"/>
      <c r="LY178" s="53"/>
      <c r="LZ178" s="53"/>
      <c r="MA178" s="53"/>
      <c r="MB178" s="53"/>
      <c r="MC178" s="53"/>
      <c r="MD178" s="53"/>
      <c r="ME178" s="53"/>
      <c r="MF178" s="53"/>
      <c r="MG178" s="53"/>
      <c r="MH178" s="53"/>
      <c r="MI178" s="53"/>
      <c r="MJ178" s="53"/>
      <c r="MK178" s="53"/>
      <c r="ML178" s="53"/>
      <c r="MM178" s="53"/>
      <c r="MN178" s="53"/>
      <c r="MO178" s="53"/>
      <c r="MP178" s="53"/>
      <c r="MQ178" s="53"/>
      <c r="MR178" s="53"/>
      <c r="MS178" s="53"/>
      <c r="MT178" s="53"/>
      <c r="MU178" s="53"/>
      <c r="MV178" s="53"/>
      <c r="MW178" s="53"/>
      <c r="MX178" s="53"/>
      <c r="MY178" s="53"/>
      <c r="MZ178" s="53"/>
      <c r="NA178" s="53"/>
      <c r="NB178" s="53"/>
      <c r="NC178" s="53"/>
      <c r="ND178" s="53"/>
      <c r="NE178" s="53"/>
      <c r="NF178" s="53"/>
      <c r="NG178" s="53"/>
      <c r="NH178" s="53"/>
      <c r="NI178" s="53"/>
      <c r="NJ178" s="53"/>
      <c r="NK178" s="53"/>
      <c r="NL178" s="53"/>
      <c r="NM178" s="53"/>
      <c r="NN178" s="53"/>
      <c r="NO178" s="53"/>
      <c r="NP178" s="53"/>
      <c r="NQ178" s="53"/>
      <c r="NR178" s="53"/>
      <c r="NS178" s="53"/>
      <c r="NT178" s="53"/>
      <c r="NU178" s="53"/>
      <c r="NV178" s="53"/>
    </row>
    <row r="179" spans="1:386" s="2" customFormat="1" ht="15.75" customHeight="1">
      <c r="A179" s="122" t="s">
        <v>442</v>
      </c>
      <c r="B179" s="34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134"/>
      <c r="AB179" s="134"/>
      <c r="AC179" s="49"/>
      <c r="AD179" s="49"/>
      <c r="AE179" s="49"/>
      <c r="AF179" s="49"/>
      <c r="AG179" s="125"/>
      <c r="AH179" s="125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111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36"/>
      <c r="BO179" s="36"/>
      <c r="BP179" s="103"/>
      <c r="BQ179" s="27"/>
      <c r="BR179" s="27"/>
      <c r="BS179" s="27"/>
      <c r="BT179" s="27"/>
      <c r="BU179" s="27"/>
      <c r="BV179" s="27"/>
      <c r="BW179" s="115"/>
      <c r="BX179" s="115"/>
      <c r="BY179" s="115"/>
      <c r="BZ179" s="115"/>
      <c r="CA179" s="312"/>
      <c r="CB179" s="116"/>
      <c r="CC179" s="116"/>
      <c r="CD179" s="116"/>
      <c r="CE179" s="27"/>
      <c r="CF179" s="125"/>
      <c r="CG179" s="27"/>
      <c r="CH179" s="27"/>
      <c r="CI179" s="27"/>
      <c r="CJ179" s="27"/>
      <c r="CK179" s="27"/>
      <c r="CL179" s="27"/>
      <c r="CM179" s="138"/>
      <c r="CN179" s="138"/>
      <c r="CO179" s="138"/>
      <c r="CP179" s="138"/>
      <c r="CQ179" s="311"/>
      <c r="CR179" s="139"/>
      <c r="CS179" s="139"/>
      <c r="CT179" s="139"/>
      <c r="CU179" s="27"/>
      <c r="CV179" s="134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36"/>
      <c r="DV179" s="160"/>
      <c r="DW179" s="103"/>
      <c r="DX179" s="12"/>
      <c r="DY179" s="12"/>
      <c r="DZ179" s="12"/>
      <c r="EA179" s="12"/>
      <c r="EB179" s="12"/>
      <c r="EC179" s="12"/>
      <c r="ED179" s="104"/>
      <c r="EE179" s="104"/>
      <c r="EF179" s="104"/>
      <c r="EG179" s="104"/>
      <c r="EH179" s="105"/>
      <c r="EI179" s="105"/>
      <c r="EJ179" s="105"/>
      <c r="EK179" s="105"/>
      <c r="EL179" s="12"/>
      <c r="EM179" s="284"/>
      <c r="EN179" s="12"/>
      <c r="EO179" s="12"/>
      <c r="EP179" s="12"/>
      <c r="EQ179" s="12"/>
      <c r="ER179" s="12"/>
      <c r="ES179" s="12"/>
      <c r="ET179" s="104"/>
      <c r="EU179" s="104"/>
      <c r="EV179" s="350"/>
      <c r="EW179" s="104"/>
      <c r="EX179" s="105"/>
      <c r="EY179" s="105"/>
      <c r="EZ179" s="105"/>
      <c r="FA179" s="105"/>
      <c r="FB179" s="36"/>
      <c r="FC179" s="31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  <c r="IU179" s="53"/>
      <c r="IV179" s="53"/>
      <c r="IW179" s="53"/>
      <c r="IX179" s="53"/>
      <c r="IY179" s="53"/>
      <c r="IZ179" s="53"/>
      <c r="JA179" s="53"/>
      <c r="JB179" s="53"/>
      <c r="JC179" s="53"/>
      <c r="JD179" s="53"/>
      <c r="JE179" s="53"/>
      <c r="JF179" s="53"/>
      <c r="JG179" s="53"/>
      <c r="JH179" s="53"/>
      <c r="JI179" s="53"/>
      <c r="JJ179" s="53"/>
      <c r="JK179" s="53"/>
      <c r="JL179" s="53"/>
      <c r="JM179" s="53"/>
      <c r="JN179" s="53"/>
      <c r="JO179" s="53"/>
      <c r="JP179" s="53"/>
      <c r="JQ179" s="53"/>
      <c r="JR179" s="53"/>
      <c r="JS179" s="53"/>
      <c r="JT179" s="53"/>
      <c r="JU179" s="53"/>
      <c r="JV179" s="53"/>
      <c r="JW179" s="53"/>
      <c r="JX179" s="53"/>
      <c r="JY179" s="53"/>
      <c r="JZ179" s="53"/>
      <c r="KA179" s="53"/>
      <c r="KB179" s="53"/>
      <c r="KC179" s="53"/>
      <c r="KD179" s="53"/>
      <c r="KE179" s="53"/>
      <c r="KF179" s="53"/>
      <c r="KG179" s="53"/>
      <c r="KH179" s="53"/>
      <c r="KI179" s="53"/>
      <c r="KJ179" s="53"/>
      <c r="KK179" s="53"/>
      <c r="KL179" s="53"/>
      <c r="KM179" s="53"/>
      <c r="KN179" s="53"/>
      <c r="KO179" s="53"/>
      <c r="KP179" s="53"/>
      <c r="KQ179" s="53"/>
      <c r="KR179" s="53"/>
      <c r="KS179" s="53"/>
      <c r="KT179" s="53"/>
      <c r="KU179" s="53"/>
      <c r="KV179" s="53"/>
      <c r="KW179" s="53"/>
      <c r="KX179" s="53"/>
      <c r="KY179" s="53"/>
      <c r="KZ179" s="53"/>
      <c r="LA179" s="53"/>
      <c r="LB179" s="53"/>
      <c r="LC179" s="53"/>
      <c r="LD179" s="53"/>
      <c r="LE179" s="53"/>
      <c r="LF179" s="53"/>
      <c r="LG179" s="53"/>
      <c r="LH179" s="53"/>
      <c r="LI179" s="53"/>
      <c r="LJ179" s="53"/>
      <c r="LK179" s="53"/>
      <c r="LL179" s="53"/>
      <c r="LM179" s="53"/>
      <c r="LN179" s="53"/>
      <c r="LO179" s="53"/>
      <c r="LP179" s="53"/>
      <c r="LQ179" s="53"/>
      <c r="LR179" s="53"/>
      <c r="LS179" s="53"/>
      <c r="LT179" s="53"/>
      <c r="LU179" s="53"/>
      <c r="LV179" s="53"/>
      <c r="LW179" s="53"/>
      <c r="LX179" s="53"/>
      <c r="LY179" s="53"/>
      <c r="LZ179" s="53"/>
      <c r="MA179" s="53"/>
      <c r="MB179" s="53"/>
      <c r="MC179" s="53"/>
      <c r="MD179" s="53"/>
      <c r="ME179" s="53"/>
      <c r="MF179" s="53"/>
      <c r="MG179" s="53"/>
      <c r="MH179" s="53"/>
      <c r="MI179" s="53"/>
      <c r="MJ179" s="53"/>
      <c r="MK179" s="53"/>
      <c r="ML179" s="53"/>
      <c r="MM179" s="53"/>
      <c r="MN179" s="53"/>
      <c r="MO179" s="53"/>
      <c r="MP179" s="53"/>
      <c r="MQ179" s="53"/>
      <c r="MR179" s="53"/>
      <c r="MS179" s="53"/>
      <c r="MT179" s="53"/>
      <c r="MU179" s="53"/>
      <c r="MV179" s="53"/>
      <c r="MW179" s="53"/>
      <c r="MX179" s="53"/>
      <c r="MY179" s="53"/>
      <c r="MZ179" s="53"/>
      <c r="NA179" s="53"/>
      <c r="NB179" s="53"/>
      <c r="NC179" s="53"/>
      <c r="ND179" s="53"/>
      <c r="NE179" s="53"/>
      <c r="NF179" s="53"/>
      <c r="NG179" s="53"/>
      <c r="NH179" s="53"/>
      <c r="NI179" s="53"/>
      <c r="NJ179" s="53"/>
      <c r="NK179" s="53"/>
      <c r="NL179" s="53"/>
      <c r="NM179" s="53"/>
      <c r="NN179" s="53"/>
      <c r="NO179" s="53"/>
      <c r="NP179" s="53"/>
      <c r="NQ179" s="53"/>
      <c r="NR179" s="53"/>
      <c r="NS179" s="53"/>
      <c r="NT179" s="53"/>
      <c r="NU179" s="53"/>
      <c r="NV179" s="53"/>
    </row>
    <row r="180" spans="1:386" s="2" customFormat="1">
      <c r="A180" s="16" t="s">
        <v>9</v>
      </c>
      <c r="B180" s="348" t="s">
        <v>212</v>
      </c>
      <c r="C180" s="142">
        <v>120.76</v>
      </c>
      <c r="D180" s="142">
        <v>140.74</v>
      </c>
      <c r="E180" s="142">
        <v>133</v>
      </c>
      <c r="F180" s="142">
        <v>137.49</v>
      </c>
      <c r="G180" s="142"/>
      <c r="H180" s="142"/>
      <c r="I180" s="142"/>
      <c r="J180" s="142"/>
      <c r="K180" s="142"/>
      <c r="L180" s="142"/>
      <c r="M180" s="49"/>
      <c r="N180" s="49"/>
      <c r="O180" s="142">
        <f>C180*1.18</f>
        <v>142.49680000000001</v>
      </c>
      <c r="P180" s="142">
        <f t="shared" ref="P180:R180" si="123">D180*1.18</f>
        <v>166.07320000000001</v>
      </c>
      <c r="Q180" s="142">
        <f t="shared" si="123"/>
        <v>156.94</v>
      </c>
      <c r="R180" s="142">
        <f t="shared" si="123"/>
        <v>162.23820000000001</v>
      </c>
      <c r="S180" s="142"/>
      <c r="T180" s="142"/>
      <c r="U180" s="142"/>
      <c r="V180" s="142"/>
      <c r="W180" s="142"/>
      <c r="X180" s="142"/>
      <c r="Y180" s="49"/>
      <c r="Z180" s="49"/>
      <c r="AA180" s="134"/>
      <c r="AB180" s="134" t="s">
        <v>725</v>
      </c>
      <c r="AC180" s="49"/>
      <c r="AD180" s="49"/>
      <c r="AE180" s="49"/>
      <c r="AF180" s="49"/>
      <c r="AG180" s="125"/>
      <c r="AH180" s="125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111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36"/>
      <c r="BO180" s="36"/>
      <c r="BP180" s="103"/>
      <c r="BQ180" s="27"/>
      <c r="BR180" s="27"/>
      <c r="BS180" s="27"/>
      <c r="BT180" s="27"/>
      <c r="BU180" s="27"/>
      <c r="BV180" s="27"/>
      <c r="BW180" s="115"/>
      <c r="BX180" s="115"/>
      <c r="BY180" s="115"/>
      <c r="BZ180" s="115"/>
      <c r="CA180" s="312"/>
      <c r="CB180" s="116"/>
      <c r="CC180" s="116"/>
      <c r="CD180" s="116"/>
      <c r="CE180" s="27"/>
      <c r="CF180" s="125"/>
      <c r="CG180" s="27"/>
      <c r="CH180" s="27"/>
      <c r="CI180" s="27"/>
      <c r="CJ180" s="27"/>
      <c r="CK180" s="27"/>
      <c r="CL180" s="27"/>
      <c r="CM180" s="138"/>
      <c r="CN180" s="138"/>
      <c r="CO180" s="138"/>
      <c r="CP180" s="138"/>
      <c r="CQ180" s="311"/>
      <c r="CR180" s="139"/>
      <c r="CS180" s="139"/>
      <c r="CT180" s="139"/>
      <c r="CU180" s="27"/>
      <c r="CV180" s="134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36"/>
      <c r="DV180" s="160"/>
      <c r="DW180" s="103"/>
      <c r="DX180" s="12"/>
      <c r="DY180" s="12"/>
      <c r="DZ180" s="12"/>
      <c r="EA180" s="12"/>
      <c r="EB180" s="12"/>
      <c r="EC180" s="12"/>
      <c r="ED180" s="104"/>
      <c r="EE180" s="104"/>
      <c r="EF180" s="104"/>
      <c r="EG180" s="104"/>
      <c r="EH180" s="105"/>
      <c r="EI180" s="105"/>
      <c r="EJ180" s="105"/>
      <c r="EK180" s="105"/>
      <c r="EL180" s="12"/>
      <c r="EM180" s="284"/>
      <c r="EN180" s="12"/>
      <c r="EO180" s="12"/>
      <c r="EP180" s="12"/>
      <c r="EQ180" s="12"/>
      <c r="ER180" s="12"/>
      <c r="ES180" s="12"/>
      <c r="ET180" s="104"/>
      <c r="EU180" s="104"/>
      <c r="EV180" s="350"/>
      <c r="EW180" s="104"/>
      <c r="EX180" s="105"/>
      <c r="EY180" s="105"/>
      <c r="EZ180" s="105"/>
      <c r="FA180" s="105"/>
      <c r="FB180" s="36"/>
      <c r="FC180" s="31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3"/>
      <c r="GW180" s="53"/>
      <c r="GX180" s="53"/>
      <c r="GY180" s="53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3"/>
      <c r="HK180" s="53"/>
      <c r="HL180" s="53"/>
      <c r="HM180" s="53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3"/>
      <c r="HY180" s="53"/>
      <c r="HZ180" s="53"/>
      <c r="IA180" s="53"/>
      <c r="IB180" s="53"/>
      <c r="IC180" s="53"/>
      <c r="ID180" s="53"/>
      <c r="IE180" s="53"/>
      <c r="IF180" s="53"/>
      <c r="IG180" s="53"/>
      <c r="IH180" s="53"/>
      <c r="II180" s="53"/>
      <c r="IJ180" s="53"/>
      <c r="IK180" s="53"/>
      <c r="IL180" s="53"/>
      <c r="IM180" s="53"/>
      <c r="IN180" s="53"/>
      <c r="IO180" s="53"/>
      <c r="IP180" s="53"/>
      <c r="IQ180" s="53"/>
      <c r="IR180" s="53"/>
      <c r="IS180" s="53"/>
      <c r="IT180" s="53"/>
      <c r="IU180" s="53"/>
      <c r="IV180" s="53"/>
      <c r="IW180" s="53"/>
      <c r="IX180" s="53"/>
      <c r="IY180" s="53"/>
      <c r="IZ180" s="53"/>
      <c r="JA180" s="53"/>
      <c r="JB180" s="53"/>
      <c r="JC180" s="53"/>
      <c r="JD180" s="53"/>
      <c r="JE180" s="53"/>
      <c r="JF180" s="53"/>
      <c r="JG180" s="53"/>
      <c r="JH180" s="53"/>
      <c r="JI180" s="53"/>
      <c r="JJ180" s="53"/>
      <c r="JK180" s="53"/>
      <c r="JL180" s="53"/>
      <c r="JM180" s="53"/>
      <c r="JN180" s="53"/>
      <c r="JO180" s="53"/>
      <c r="JP180" s="53"/>
      <c r="JQ180" s="53"/>
      <c r="JR180" s="53"/>
      <c r="JS180" s="53"/>
      <c r="JT180" s="53"/>
      <c r="JU180" s="53"/>
      <c r="JV180" s="53"/>
      <c r="JW180" s="53"/>
      <c r="JX180" s="53"/>
      <c r="JY180" s="53"/>
      <c r="JZ180" s="53"/>
      <c r="KA180" s="53"/>
      <c r="KB180" s="53"/>
      <c r="KC180" s="53"/>
      <c r="KD180" s="53"/>
      <c r="KE180" s="53"/>
      <c r="KF180" s="53"/>
      <c r="KG180" s="53"/>
      <c r="KH180" s="53"/>
      <c r="KI180" s="53"/>
      <c r="KJ180" s="53"/>
      <c r="KK180" s="53"/>
      <c r="KL180" s="53"/>
      <c r="KM180" s="53"/>
      <c r="KN180" s="53"/>
      <c r="KO180" s="53"/>
      <c r="KP180" s="53"/>
      <c r="KQ180" s="53"/>
      <c r="KR180" s="53"/>
      <c r="KS180" s="53"/>
      <c r="KT180" s="53"/>
      <c r="KU180" s="53"/>
      <c r="KV180" s="53"/>
      <c r="KW180" s="53"/>
      <c r="KX180" s="53"/>
      <c r="KY180" s="53"/>
      <c r="KZ180" s="53"/>
      <c r="LA180" s="53"/>
      <c r="LB180" s="53"/>
      <c r="LC180" s="53"/>
      <c r="LD180" s="53"/>
      <c r="LE180" s="53"/>
      <c r="LF180" s="53"/>
      <c r="LG180" s="53"/>
      <c r="LH180" s="53"/>
      <c r="LI180" s="53"/>
      <c r="LJ180" s="53"/>
      <c r="LK180" s="53"/>
      <c r="LL180" s="53"/>
      <c r="LM180" s="53"/>
      <c r="LN180" s="53"/>
      <c r="LO180" s="53"/>
      <c r="LP180" s="53"/>
      <c r="LQ180" s="53"/>
      <c r="LR180" s="53"/>
      <c r="LS180" s="53"/>
      <c r="LT180" s="53"/>
      <c r="LU180" s="53"/>
      <c r="LV180" s="53"/>
      <c r="LW180" s="53"/>
      <c r="LX180" s="53"/>
      <c r="LY180" s="53"/>
      <c r="LZ180" s="53"/>
      <c r="MA180" s="53"/>
      <c r="MB180" s="53"/>
      <c r="MC180" s="53"/>
      <c r="MD180" s="53"/>
      <c r="ME180" s="53"/>
      <c r="MF180" s="53"/>
      <c r="MG180" s="53"/>
      <c r="MH180" s="53"/>
      <c r="MI180" s="53"/>
      <c r="MJ180" s="53"/>
      <c r="MK180" s="53"/>
      <c r="ML180" s="53"/>
      <c r="MM180" s="53"/>
      <c r="MN180" s="53"/>
      <c r="MO180" s="53"/>
      <c r="MP180" s="53"/>
      <c r="MQ180" s="53"/>
      <c r="MR180" s="53"/>
      <c r="MS180" s="53"/>
      <c r="MT180" s="53"/>
      <c r="MU180" s="53"/>
      <c r="MV180" s="53"/>
      <c r="MW180" s="53"/>
      <c r="MX180" s="53"/>
      <c r="MY180" s="53"/>
      <c r="MZ180" s="53"/>
      <c r="NA180" s="53"/>
      <c r="NB180" s="53"/>
      <c r="NC180" s="53"/>
      <c r="ND180" s="53"/>
      <c r="NE180" s="53"/>
      <c r="NF180" s="53"/>
      <c r="NG180" s="53"/>
      <c r="NH180" s="53"/>
      <c r="NI180" s="53"/>
      <c r="NJ180" s="53"/>
      <c r="NK180" s="53"/>
      <c r="NL180" s="53"/>
      <c r="NM180" s="53"/>
      <c r="NN180" s="53"/>
      <c r="NO180" s="53"/>
      <c r="NP180" s="53"/>
      <c r="NQ180" s="53"/>
      <c r="NR180" s="53"/>
      <c r="NS180" s="53"/>
      <c r="NT180" s="53"/>
      <c r="NU180" s="53"/>
      <c r="NV180" s="53"/>
    </row>
    <row r="181" spans="1:386" s="2" customFormat="1" ht="18.75">
      <c r="A181" s="122" t="s">
        <v>94</v>
      </c>
      <c r="B181" s="34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134"/>
      <c r="AB181" s="134"/>
      <c r="AC181" s="49"/>
      <c r="AD181" s="49"/>
      <c r="AE181" s="49"/>
      <c r="AF181" s="49"/>
      <c r="AG181" s="125"/>
      <c r="AH181" s="125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111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36"/>
      <c r="BO181" s="36"/>
      <c r="BP181" s="103"/>
      <c r="BQ181" s="27"/>
      <c r="BR181" s="27"/>
      <c r="BS181" s="27"/>
      <c r="BT181" s="27"/>
      <c r="BU181" s="27"/>
      <c r="BV181" s="27"/>
      <c r="BW181" s="115"/>
      <c r="BX181" s="115"/>
      <c r="BY181" s="115"/>
      <c r="BZ181" s="115"/>
      <c r="CA181" s="312"/>
      <c r="CB181" s="116"/>
      <c r="CC181" s="116"/>
      <c r="CD181" s="116"/>
      <c r="CE181" s="27"/>
      <c r="CF181" s="125"/>
      <c r="CG181" s="27"/>
      <c r="CH181" s="27"/>
      <c r="CI181" s="27"/>
      <c r="CJ181" s="27"/>
      <c r="CK181" s="27"/>
      <c r="CL181" s="27"/>
      <c r="CM181" s="138"/>
      <c r="CN181" s="138"/>
      <c r="CO181" s="138"/>
      <c r="CP181" s="138"/>
      <c r="CQ181" s="311"/>
      <c r="CR181" s="139"/>
      <c r="CS181" s="139"/>
      <c r="CT181" s="139"/>
      <c r="CU181" s="27"/>
      <c r="CV181" s="134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36"/>
      <c r="DV181" s="160"/>
      <c r="DW181" s="103"/>
      <c r="DX181" s="12"/>
      <c r="DY181" s="12"/>
      <c r="DZ181" s="12"/>
      <c r="EA181" s="12"/>
      <c r="EB181" s="12"/>
      <c r="EC181" s="12"/>
      <c r="ED181" s="104"/>
      <c r="EE181" s="104"/>
      <c r="EF181" s="104"/>
      <c r="EG181" s="104"/>
      <c r="EH181" s="105"/>
      <c r="EI181" s="105"/>
      <c r="EJ181" s="105"/>
      <c r="EK181" s="105"/>
      <c r="EL181" s="12"/>
      <c r="EM181" s="284"/>
      <c r="EN181" s="12"/>
      <c r="EO181" s="12"/>
      <c r="EP181" s="12"/>
      <c r="EQ181" s="12"/>
      <c r="ER181" s="12"/>
      <c r="ES181" s="12"/>
      <c r="ET181" s="104"/>
      <c r="EU181" s="104"/>
      <c r="EV181" s="350"/>
      <c r="EW181" s="104"/>
      <c r="EX181" s="105"/>
      <c r="EY181" s="105"/>
      <c r="EZ181" s="105"/>
      <c r="FA181" s="105"/>
      <c r="FB181" s="36"/>
      <c r="FC181" s="31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  <c r="KI181" s="53"/>
      <c r="KJ181" s="53"/>
      <c r="KK181" s="53"/>
      <c r="KL181" s="53"/>
      <c r="KM181" s="53"/>
      <c r="KN181" s="53"/>
      <c r="KO181" s="53"/>
      <c r="KP181" s="53"/>
      <c r="KQ181" s="53"/>
      <c r="KR181" s="53"/>
      <c r="KS181" s="53"/>
      <c r="KT181" s="53"/>
      <c r="KU181" s="53"/>
      <c r="KV181" s="53"/>
      <c r="KW181" s="53"/>
      <c r="KX181" s="53"/>
      <c r="KY181" s="53"/>
      <c r="KZ181" s="53"/>
      <c r="LA181" s="53"/>
      <c r="LB181" s="53"/>
      <c r="LC181" s="53"/>
      <c r="LD181" s="53"/>
      <c r="LE181" s="53"/>
      <c r="LF181" s="53"/>
      <c r="LG181" s="53"/>
      <c r="LH181" s="53"/>
      <c r="LI181" s="53"/>
      <c r="LJ181" s="53"/>
      <c r="LK181" s="53"/>
      <c r="LL181" s="53"/>
      <c r="LM181" s="53"/>
      <c r="LN181" s="53"/>
      <c r="LO181" s="53"/>
      <c r="LP181" s="53"/>
      <c r="LQ181" s="53"/>
      <c r="LR181" s="53"/>
      <c r="LS181" s="53"/>
      <c r="LT181" s="53"/>
      <c r="LU181" s="53"/>
      <c r="LV181" s="53"/>
      <c r="LW181" s="53"/>
      <c r="LX181" s="53"/>
      <c r="LY181" s="53"/>
      <c r="LZ181" s="53"/>
      <c r="MA181" s="53"/>
      <c r="MB181" s="53"/>
      <c r="MC181" s="53"/>
      <c r="MD181" s="53"/>
      <c r="ME181" s="53"/>
      <c r="MF181" s="53"/>
      <c r="MG181" s="53"/>
      <c r="MH181" s="53"/>
      <c r="MI181" s="53"/>
      <c r="MJ181" s="53"/>
      <c r="MK181" s="53"/>
      <c r="ML181" s="53"/>
      <c r="MM181" s="53"/>
      <c r="MN181" s="53"/>
      <c r="MO181" s="53"/>
      <c r="MP181" s="53"/>
      <c r="MQ181" s="53"/>
      <c r="MR181" s="53"/>
      <c r="MS181" s="53"/>
      <c r="MT181" s="53"/>
      <c r="MU181" s="53"/>
      <c r="MV181" s="53"/>
      <c r="MW181" s="53"/>
      <c r="MX181" s="53"/>
      <c r="MY181" s="53"/>
      <c r="MZ181" s="53"/>
      <c r="NA181" s="53"/>
      <c r="NB181" s="53"/>
      <c r="NC181" s="53"/>
      <c r="ND181" s="53"/>
      <c r="NE181" s="53"/>
      <c r="NF181" s="53"/>
      <c r="NG181" s="53"/>
      <c r="NH181" s="53"/>
      <c r="NI181" s="53"/>
      <c r="NJ181" s="53"/>
      <c r="NK181" s="53"/>
      <c r="NL181" s="53"/>
      <c r="NM181" s="53"/>
      <c r="NN181" s="53"/>
      <c r="NO181" s="53"/>
      <c r="NP181" s="53"/>
      <c r="NQ181" s="53"/>
      <c r="NR181" s="53"/>
      <c r="NS181" s="53"/>
      <c r="NT181" s="53"/>
      <c r="NU181" s="53"/>
      <c r="NV181" s="53"/>
    </row>
    <row r="182" spans="1:386" s="2" customFormat="1">
      <c r="A182" s="16" t="s">
        <v>9</v>
      </c>
      <c r="B182" s="348" t="s">
        <v>173</v>
      </c>
      <c r="C182" s="49">
        <f>C178</f>
        <v>7474.58</v>
      </c>
      <c r="D182" s="49">
        <f t="shared" ref="D182:AA182" si="124">D178</f>
        <v>8418.48</v>
      </c>
      <c r="E182" s="49">
        <f t="shared" si="124"/>
        <v>7689.22</v>
      </c>
      <c r="F182" s="49">
        <f t="shared" si="124"/>
        <v>7997.09</v>
      </c>
      <c r="G182" s="49">
        <f t="shared" si="124"/>
        <v>7908.22</v>
      </c>
      <c r="H182" s="49">
        <f t="shared" si="124"/>
        <v>8224.83</v>
      </c>
      <c r="I182" s="49">
        <f t="shared" si="124"/>
        <v>813.83</v>
      </c>
      <c r="J182" s="49">
        <f t="shared" si="124"/>
        <v>8459.4599999999991</v>
      </c>
      <c r="K182" s="49">
        <f t="shared" si="124"/>
        <v>8366.2800000000007</v>
      </c>
      <c r="L182" s="49">
        <f t="shared" si="124"/>
        <v>8701.2000000000007</v>
      </c>
      <c r="M182" s="49" t="str">
        <f t="shared" si="124"/>
        <v>-</v>
      </c>
      <c r="N182" s="49" t="str">
        <f t="shared" si="124"/>
        <v>-</v>
      </c>
      <c r="O182" s="49">
        <f t="shared" si="124"/>
        <v>8820.0043999999998</v>
      </c>
      <c r="P182" s="49">
        <f t="shared" si="124"/>
        <v>9933.8063999999995</v>
      </c>
      <c r="Q182" s="49">
        <f t="shared" si="124"/>
        <v>9073.2795999999998</v>
      </c>
      <c r="R182" s="49">
        <f t="shared" si="124"/>
        <v>9436.5661999999993</v>
      </c>
      <c r="S182" s="49">
        <f t="shared" si="124"/>
        <v>9331.6995999999999</v>
      </c>
      <c r="T182" s="49">
        <f t="shared" si="124"/>
        <v>9705.2993999999999</v>
      </c>
      <c r="U182" s="49">
        <f t="shared" si="124"/>
        <v>960.31939999999997</v>
      </c>
      <c r="V182" s="49">
        <f t="shared" si="124"/>
        <v>9982.1627999999982</v>
      </c>
      <c r="W182" s="49">
        <f t="shared" si="124"/>
        <v>9872.2103999999999</v>
      </c>
      <c r="X182" s="49">
        <f t="shared" si="124"/>
        <v>10267.416000000001</v>
      </c>
      <c r="Y182" s="49" t="str">
        <f t="shared" si="124"/>
        <v>-</v>
      </c>
      <c r="Z182" s="49" t="str">
        <f t="shared" si="124"/>
        <v>-</v>
      </c>
      <c r="AA182" s="125" t="str">
        <f t="shared" si="124"/>
        <v>07.12.2017 № 718</v>
      </c>
      <c r="AB182" s="134"/>
      <c r="AC182" s="49">
        <v>3460</v>
      </c>
      <c r="AD182" s="49">
        <v>3650</v>
      </c>
      <c r="AE182" s="49">
        <f>AC182</f>
        <v>3460</v>
      </c>
      <c r="AF182" s="49">
        <f>AD182</f>
        <v>3650</v>
      </c>
      <c r="AG182" s="125" t="str">
        <f>AG184</f>
        <v>07.12.2017 № 718</v>
      </c>
      <c r="AH182" s="125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111"/>
      <c r="AV182" s="27">
        <v>60.88</v>
      </c>
      <c r="AW182" s="27">
        <v>63.59</v>
      </c>
      <c r="AX182" s="27">
        <v>63.59</v>
      </c>
      <c r="AY182" s="27">
        <v>63.59</v>
      </c>
      <c r="AZ182" s="27">
        <v>63.59</v>
      </c>
      <c r="BA182" s="27">
        <v>63.59</v>
      </c>
      <c r="BB182" s="27">
        <f>AV182*1.18</f>
        <v>71.838399999999993</v>
      </c>
      <c r="BC182" s="27">
        <f t="shared" ref="BC182:BG182" si="125">AW182*1.18</f>
        <v>75.036199999999994</v>
      </c>
      <c r="BD182" s="27">
        <f t="shared" si="125"/>
        <v>75.036199999999994</v>
      </c>
      <c r="BE182" s="27">
        <f t="shared" si="125"/>
        <v>75.036199999999994</v>
      </c>
      <c r="BF182" s="27">
        <f t="shared" si="125"/>
        <v>75.036199999999994</v>
      </c>
      <c r="BG182" s="27">
        <f t="shared" si="125"/>
        <v>75.036199999999994</v>
      </c>
      <c r="BH182" s="27">
        <f>BB182</f>
        <v>71.838399999999993</v>
      </c>
      <c r="BI182" s="27">
        <f t="shared" ref="BI182:BM182" si="126">BC182</f>
        <v>75.036199999999994</v>
      </c>
      <c r="BJ182" s="27">
        <f t="shared" si="126"/>
        <v>75.036199999999994</v>
      </c>
      <c r="BK182" s="27">
        <f t="shared" si="126"/>
        <v>75.036199999999994</v>
      </c>
      <c r="BL182" s="27">
        <f t="shared" si="126"/>
        <v>75.036199999999994</v>
      </c>
      <c r="BM182" s="27">
        <f t="shared" si="126"/>
        <v>75.036199999999994</v>
      </c>
      <c r="BN182" s="36" t="str">
        <f>BN184</f>
        <v>07.12.2017 № 718</v>
      </c>
      <c r="BO182" s="36"/>
      <c r="BP182" s="103"/>
      <c r="BQ182" s="27">
        <v>7474.58</v>
      </c>
      <c r="BR182" s="27">
        <v>60.88</v>
      </c>
      <c r="BS182" s="27">
        <f>BQ182*1.18</f>
        <v>8820.0043999999998</v>
      </c>
      <c r="BT182" s="27">
        <f>BR182*1.18</f>
        <v>71.838399999999993</v>
      </c>
      <c r="BU182" s="27">
        <v>3460</v>
      </c>
      <c r="BV182" s="27">
        <v>71.84</v>
      </c>
      <c r="BW182" s="115"/>
      <c r="BX182" s="115"/>
      <c r="BY182" s="115"/>
      <c r="BZ182" s="115"/>
      <c r="CA182" s="312">
        <v>5.4899999999999997E-2</v>
      </c>
      <c r="CB182" s="116">
        <v>261.79000000000002</v>
      </c>
      <c r="CC182" s="116"/>
      <c r="CD182" s="116"/>
      <c r="CE182" s="36" t="str">
        <f>CE184</f>
        <v>07.12.2017 № 718</v>
      </c>
      <c r="CF182" s="176"/>
      <c r="CG182" s="27">
        <v>8418.48</v>
      </c>
      <c r="CH182" s="27">
        <v>63.59</v>
      </c>
      <c r="CI182" s="27">
        <f>CG182*1.18</f>
        <v>9933.8063999999995</v>
      </c>
      <c r="CJ182" s="27">
        <f>CH182*1.18</f>
        <v>75.036199999999994</v>
      </c>
      <c r="CK182" s="27">
        <v>3650</v>
      </c>
      <c r="CL182" s="27">
        <v>75.040000000000006</v>
      </c>
      <c r="CM182" s="331"/>
      <c r="CN182" s="332"/>
      <c r="CO182" s="138"/>
      <c r="CP182" s="138"/>
      <c r="CQ182" s="311">
        <v>5.4899999999999997E-2</v>
      </c>
      <c r="CR182" s="139">
        <v>275.43</v>
      </c>
      <c r="CS182" s="139"/>
      <c r="CT182" s="139"/>
      <c r="CU182" s="36" t="str">
        <f>CU184</f>
        <v>07.12.2017 № 718</v>
      </c>
      <c r="CV182" s="176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7"/>
      <c r="DV182" s="159"/>
      <c r="DW182" s="103"/>
      <c r="DX182" s="12"/>
      <c r="DY182" s="12"/>
      <c r="DZ182" s="12"/>
      <c r="EA182" s="12"/>
      <c r="EB182" s="12"/>
      <c r="EC182" s="12"/>
      <c r="ED182" s="104"/>
      <c r="EE182" s="104"/>
      <c r="EF182" s="104"/>
      <c r="EG182" s="104"/>
      <c r="EH182" s="105"/>
      <c r="EI182" s="105"/>
      <c r="EJ182" s="105"/>
      <c r="EK182" s="105"/>
      <c r="EL182" s="12"/>
      <c r="EM182" s="284"/>
      <c r="EN182" s="12"/>
      <c r="EO182" s="12"/>
      <c r="EP182" s="12"/>
      <c r="EQ182" s="12"/>
      <c r="ER182" s="12"/>
      <c r="ES182" s="12"/>
      <c r="ET182" s="104"/>
      <c r="EU182" s="104"/>
      <c r="EV182" s="350"/>
      <c r="EW182" s="104"/>
      <c r="EX182" s="105"/>
      <c r="EY182" s="105"/>
      <c r="EZ182" s="105"/>
      <c r="FA182" s="105"/>
      <c r="FB182" s="36"/>
      <c r="FC182" s="31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  <c r="KI182" s="53"/>
      <c r="KJ182" s="53"/>
      <c r="KK182" s="53"/>
      <c r="KL182" s="53"/>
      <c r="KM182" s="53"/>
      <c r="KN182" s="53"/>
      <c r="KO182" s="53"/>
      <c r="KP182" s="53"/>
      <c r="KQ182" s="53"/>
      <c r="KR182" s="53"/>
      <c r="KS182" s="53"/>
      <c r="KT182" s="53"/>
      <c r="KU182" s="53"/>
      <c r="KV182" s="53"/>
      <c r="KW182" s="53"/>
      <c r="KX182" s="53"/>
      <c r="KY182" s="53"/>
      <c r="KZ182" s="53"/>
      <c r="LA182" s="53"/>
      <c r="LB182" s="53"/>
      <c r="LC182" s="53"/>
      <c r="LD182" s="53"/>
      <c r="LE182" s="53"/>
      <c r="LF182" s="53"/>
      <c r="LG182" s="53"/>
      <c r="LH182" s="53"/>
      <c r="LI182" s="53"/>
      <c r="LJ182" s="53"/>
      <c r="LK182" s="53"/>
      <c r="LL182" s="53"/>
      <c r="LM182" s="53"/>
      <c r="LN182" s="53"/>
      <c r="LO182" s="53"/>
      <c r="LP182" s="53"/>
      <c r="LQ182" s="53"/>
      <c r="LR182" s="53"/>
      <c r="LS182" s="53"/>
      <c r="LT182" s="53"/>
      <c r="LU182" s="53"/>
      <c r="LV182" s="53"/>
      <c r="LW182" s="53"/>
      <c r="LX182" s="53"/>
      <c r="LY182" s="53"/>
      <c r="LZ182" s="53"/>
      <c r="MA182" s="53"/>
      <c r="MB182" s="53"/>
      <c r="MC182" s="53"/>
      <c r="MD182" s="53"/>
      <c r="ME182" s="53"/>
      <c r="MF182" s="53"/>
      <c r="MG182" s="53"/>
      <c r="MH182" s="53"/>
      <c r="MI182" s="53"/>
      <c r="MJ182" s="53"/>
      <c r="MK182" s="53"/>
      <c r="ML182" s="53"/>
      <c r="MM182" s="53"/>
      <c r="MN182" s="53"/>
      <c r="MO182" s="53"/>
      <c r="MP182" s="53"/>
      <c r="MQ182" s="53"/>
      <c r="MR182" s="53"/>
      <c r="MS182" s="53"/>
      <c r="MT182" s="53"/>
      <c r="MU182" s="53"/>
      <c r="MV182" s="53"/>
      <c r="MW182" s="53"/>
      <c r="MX182" s="53"/>
      <c r="MY182" s="53"/>
      <c r="MZ182" s="53"/>
      <c r="NA182" s="53"/>
      <c r="NB182" s="53"/>
      <c r="NC182" s="53"/>
      <c r="ND182" s="53"/>
      <c r="NE182" s="53"/>
      <c r="NF182" s="53"/>
      <c r="NG182" s="53"/>
      <c r="NH182" s="53"/>
      <c r="NI182" s="53"/>
      <c r="NJ182" s="53"/>
      <c r="NK182" s="53"/>
      <c r="NL182" s="53"/>
      <c r="NM182" s="53"/>
      <c r="NN182" s="53"/>
      <c r="NO182" s="53"/>
      <c r="NP182" s="53"/>
      <c r="NQ182" s="53"/>
      <c r="NR182" s="53"/>
      <c r="NS182" s="53"/>
      <c r="NT182" s="53"/>
      <c r="NU182" s="53"/>
      <c r="NV182" s="53"/>
    </row>
    <row r="183" spans="1:386" s="178" customFormat="1" ht="18.75">
      <c r="A183" s="189" t="s">
        <v>95</v>
      </c>
      <c r="B183" s="421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125"/>
      <c r="AB183" s="134"/>
      <c r="AC183" s="49"/>
      <c r="AD183" s="49"/>
      <c r="AE183" s="49"/>
      <c r="AF183" s="49"/>
      <c r="AG183" s="125"/>
      <c r="AH183" s="125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135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176"/>
      <c r="BO183" s="176"/>
      <c r="BP183" s="175"/>
      <c r="BQ183" s="49"/>
      <c r="BR183" s="49"/>
      <c r="BS183" s="49"/>
      <c r="BT183" s="49"/>
      <c r="BU183" s="49"/>
      <c r="BV183" s="49"/>
      <c r="BW183" s="138"/>
      <c r="BX183" s="138"/>
      <c r="BY183" s="138"/>
      <c r="BZ183" s="138"/>
      <c r="CA183" s="311"/>
      <c r="CB183" s="139"/>
      <c r="CC183" s="139"/>
      <c r="CD183" s="139"/>
      <c r="CE183" s="49"/>
      <c r="CF183" s="125"/>
      <c r="CG183" s="49"/>
      <c r="CH183" s="49"/>
      <c r="CI183" s="49"/>
      <c r="CJ183" s="49"/>
      <c r="CK183" s="49"/>
      <c r="CL183" s="49"/>
      <c r="CM183" s="138"/>
      <c r="CN183" s="138"/>
      <c r="CO183" s="138"/>
      <c r="CP183" s="138"/>
      <c r="CQ183" s="311"/>
      <c r="CR183" s="139"/>
      <c r="CS183" s="139"/>
      <c r="CT183" s="139"/>
      <c r="CU183" s="49"/>
      <c r="CV183" s="134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160"/>
      <c r="DW183" s="175"/>
      <c r="DX183" s="190"/>
      <c r="DY183" s="190"/>
      <c r="DZ183" s="190"/>
      <c r="EA183" s="190"/>
      <c r="EB183" s="190"/>
      <c r="EC183" s="190"/>
      <c r="ED183" s="204"/>
      <c r="EE183" s="204"/>
      <c r="EF183" s="204"/>
      <c r="EG183" s="204"/>
      <c r="EH183" s="205"/>
      <c r="EI183" s="205"/>
      <c r="EJ183" s="205"/>
      <c r="EK183" s="205"/>
      <c r="EL183" s="190"/>
      <c r="EM183" s="313"/>
      <c r="EN183" s="190"/>
      <c r="EO183" s="190"/>
      <c r="EP183" s="190"/>
      <c r="EQ183" s="190"/>
      <c r="ER183" s="190"/>
      <c r="ES183" s="190"/>
      <c r="ET183" s="204"/>
      <c r="EU183" s="204"/>
      <c r="EV183" s="353"/>
      <c r="EW183" s="204"/>
      <c r="EX183" s="205"/>
      <c r="EY183" s="205"/>
      <c r="EZ183" s="205"/>
      <c r="FA183" s="205"/>
      <c r="FB183" s="176"/>
      <c r="FC183" s="313"/>
      <c r="FD183" s="177"/>
      <c r="FE183" s="177"/>
      <c r="FF183" s="177"/>
      <c r="FG183" s="177"/>
      <c r="FH183" s="177"/>
      <c r="FI183" s="177"/>
      <c r="FJ183" s="177"/>
      <c r="FK183" s="177"/>
      <c r="FL183" s="177"/>
      <c r="FM183" s="177"/>
      <c r="FN183" s="177"/>
      <c r="FO183" s="177"/>
      <c r="FP183" s="177"/>
      <c r="FQ183" s="177"/>
      <c r="FR183" s="177"/>
      <c r="FS183" s="177"/>
      <c r="FT183" s="177"/>
      <c r="FU183" s="177"/>
      <c r="FV183" s="177"/>
      <c r="FW183" s="177"/>
      <c r="FX183" s="177"/>
      <c r="FY183" s="177"/>
      <c r="FZ183" s="177"/>
      <c r="GA183" s="177"/>
      <c r="GB183" s="177"/>
      <c r="GC183" s="177"/>
      <c r="GD183" s="177"/>
      <c r="GE183" s="177"/>
      <c r="GF183" s="177"/>
      <c r="GG183" s="177"/>
      <c r="GH183" s="177"/>
      <c r="GI183" s="177"/>
      <c r="GJ183" s="177"/>
      <c r="GK183" s="177"/>
      <c r="GL183" s="177"/>
      <c r="GM183" s="177"/>
      <c r="GN183" s="177"/>
      <c r="GO183" s="177"/>
      <c r="GP183" s="177"/>
      <c r="GQ183" s="177"/>
      <c r="GR183" s="177"/>
      <c r="GS183" s="177"/>
      <c r="GT183" s="177"/>
      <c r="GU183" s="177"/>
      <c r="GV183" s="177"/>
      <c r="GW183" s="177"/>
      <c r="GX183" s="177"/>
      <c r="GY183" s="177"/>
      <c r="GZ183" s="177"/>
      <c r="HA183" s="177"/>
      <c r="HB183" s="177"/>
      <c r="HC183" s="177"/>
      <c r="HD183" s="177"/>
      <c r="HE183" s="177"/>
      <c r="HF183" s="177"/>
      <c r="HG183" s="177"/>
      <c r="HH183" s="177"/>
      <c r="HI183" s="177"/>
      <c r="HJ183" s="177"/>
      <c r="HK183" s="177"/>
      <c r="HL183" s="177"/>
      <c r="HM183" s="177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177"/>
      <c r="HY183" s="177"/>
      <c r="HZ183" s="177"/>
      <c r="IA183" s="177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177"/>
      <c r="IM183" s="177"/>
      <c r="IN183" s="177"/>
      <c r="IO183" s="177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177"/>
      <c r="JA183" s="177"/>
      <c r="JB183" s="177"/>
      <c r="JC183" s="177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177"/>
      <c r="JO183" s="177"/>
      <c r="JP183" s="177"/>
      <c r="JQ183" s="177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177"/>
      <c r="KC183" s="177"/>
      <c r="KD183" s="177"/>
      <c r="KE183" s="177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177"/>
      <c r="KQ183" s="177"/>
      <c r="KR183" s="177"/>
      <c r="KS183" s="177"/>
      <c r="KT183" s="177"/>
      <c r="KU183" s="177"/>
      <c r="KV183" s="177"/>
      <c r="KW183" s="177"/>
      <c r="KX183" s="177"/>
      <c r="KY183" s="177"/>
      <c r="KZ183" s="177"/>
      <c r="LA183" s="177"/>
      <c r="LB183" s="177"/>
      <c r="LC183" s="177"/>
      <c r="LD183" s="177"/>
      <c r="LE183" s="177"/>
      <c r="LF183" s="177"/>
      <c r="LG183" s="177"/>
      <c r="LH183" s="177"/>
      <c r="LI183" s="177"/>
      <c r="LJ183" s="177"/>
      <c r="LK183" s="177"/>
      <c r="LL183" s="177"/>
      <c r="LM183" s="177"/>
      <c r="LN183" s="177"/>
      <c r="LO183" s="177"/>
      <c r="LP183" s="177"/>
      <c r="LQ183" s="177"/>
      <c r="LR183" s="177"/>
      <c r="LS183" s="177"/>
      <c r="LT183" s="177"/>
      <c r="LU183" s="177"/>
      <c r="LV183" s="177"/>
      <c r="LW183" s="177"/>
      <c r="LX183" s="177"/>
      <c r="LY183" s="177"/>
      <c r="LZ183" s="177"/>
      <c r="MA183" s="177"/>
      <c r="MB183" s="177"/>
      <c r="MC183" s="177"/>
      <c r="MD183" s="177"/>
      <c r="ME183" s="177"/>
      <c r="MF183" s="177"/>
      <c r="MG183" s="177"/>
      <c r="MH183" s="177"/>
      <c r="MI183" s="177"/>
      <c r="MJ183" s="177"/>
      <c r="MK183" s="177"/>
      <c r="ML183" s="177"/>
      <c r="MM183" s="177"/>
      <c r="MN183" s="177"/>
      <c r="MO183" s="177"/>
      <c r="MP183" s="177"/>
      <c r="MQ183" s="177"/>
      <c r="MR183" s="177"/>
      <c r="MS183" s="177"/>
      <c r="MT183" s="177"/>
      <c r="MU183" s="177"/>
      <c r="MV183" s="177"/>
      <c r="MW183" s="177"/>
      <c r="MX183" s="177"/>
      <c r="MY183" s="177"/>
      <c r="MZ183" s="177"/>
      <c r="NA183" s="177"/>
      <c r="NB183" s="177"/>
      <c r="NC183" s="177"/>
      <c r="ND183" s="177"/>
      <c r="NE183" s="177"/>
      <c r="NF183" s="177"/>
      <c r="NG183" s="177"/>
      <c r="NH183" s="177"/>
      <c r="NI183" s="177"/>
      <c r="NJ183" s="177"/>
      <c r="NK183" s="177"/>
      <c r="NL183" s="177"/>
      <c r="NM183" s="177"/>
      <c r="NN183" s="177"/>
      <c r="NO183" s="177"/>
      <c r="NP183" s="177"/>
      <c r="NQ183" s="177"/>
      <c r="NR183" s="177"/>
      <c r="NS183" s="177"/>
      <c r="NT183" s="177"/>
      <c r="NU183" s="177"/>
      <c r="NV183" s="177"/>
    </row>
    <row r="184" spans="1:386" s="2" customFormat="1">
      <c r="A184" s="16" t="s">
        <v>9</v>
      </c>
      <c r="B184" s="348" t="s">
        <v>173</v>
      </c>
      <c r="C184" s="49">
        <f>C182</f>
        <v>7474.58</v>
      </c>
      <c r="D184" s="49">
        <f t="shared" ref="D184:AA184" si="127">D182</f>
        <v>8418.48</v>
      </c>
      <c r="E184" s="49">
        <f t="shared" si="127"/>
        <v>7689.22</v>
      </c>
      <c r="F184" s="49">
        <f t="shared" si="127"/>
        <v>7997.09</v>
      </c>
      <c r="G184" s="49">
        <f t="shared" si="127"/>
        <v>7908.22</v>
      </c>
      <c r="H184" s="49">
        <f t="shared" si="127"/>
        <v>8224.83</v>
      </c>
      <c r="I184" s="49">
        <f t="shared" si="127"/>
        <v>813.83</v>
      </c>
      <c r="J184" s="49">
        <f t="shared" si="127"/>
        <v>8459.4599999999991</v>
      </c>
      <c r="K184" s="49">
        <f t="shared" si="127"/>
        <v>8366.2800000000007</v>
      </c>
      <c r="L184" s="49">
        <f t="shared" si="127"/>
        <v>8701.2000000000007</v>
      </c>
      <c r="M184" s="49" t="str">
        <f t="shared" si="127"/>
        <v>-</v>
      </c>
      <c r="N184" s="49" t="str">
        <f t="shared" si="127"/>
        <v>-</v>
      </c>
      <c r="O184" s="49">
        <f t="shared" si="127"/>
        <v>8820.0043999999998</v>
      </c>
      <c r="P184" s="49">
        <f t="shared" si="127"/>
        <v>9933.8063999999995</v>
      </c>
      <c r="Q184" s="49">
        <f t="shared" si="127"/>
        <v>9073.2795999999998</v>
      </c>
      <c r="R184" s="49">
        <f t="shared" si="127"/>
        <v>9436.5661999999993</v>
      </c>
      <c r="S184" s="49">
        <f t="shared" si="127"/>
        <v>9331.6995999999999</v>
      </c>
      <c r="T184" s="49">
        <f t="shared" si="127"/>
        <v>9705.2993999999999</v>
      </c>
      <c r="U184" s="49">
        <f t="shared" si="127"/>
        <v>960.31939999999997</v>
      </c>
      <c r="V184" s="49">
        <f t="shared" si="127"/>
        <v>9982.1627999999982</v>
      </c>
      <c r="W184" s="49">
        <f t="shared" si="127"/>
        <v>9872.2103999999999</v>
      </c>
      <c r="X184" s="49">
        <f t="shared" si="127"/>
        <v>10267.416000000001</v>
      </c>
      <c r="Y184" s="49" t="str">
        <f t="shared" si="127"/>
        <v>-</v>
      </c>
      <c r="Z184" s="49" t="str">
        <f t="shared" si="127"/>
        <v>-</v>
      </c>
      <c r="AA184" s="125" t="str">
        <f t="shared" si="127"/>
        <v>07.12.2017 № 718</v>
      </c>
      <c r="AB184" s="134"/>
      <c r="AC184" s="49">
        <v>3530</v>
      </c>
      <c r="AD184" s="49">
        <v>3700</v>
      </c>
      <c r="AE184" s="49">
        <f>AC184</f>
        <v>3530</v>
      </c>
      <c r="AF184" s="49">
        <f>AD184</f>
        <v>3700</v>
      </c>
      <c r="AG184" s="125" t="str">
        <f>AA184</f>
        <v>07.12.2017 № 718</v>
      </c>
      <c r="AH184" s="125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111"/>
      <c r="AV184" s="27">
        <v>74.92</v>
      </c>
      <c r="AW184" s="27">
        <v>78</v>
      </c>
      <c r="AX184" s="27">
        <f>AW184</f>
        <v>78</v>
      </c>
      <c r="AY184" s="27">
        <f t="shared" ref="AY184:BA184" si="128">AX184</f>
        <v>78</v>
      </c>
      <c r="AZ184" s="27">
        <f t="shared" si="128"/>
        <v>78</v>
      </c>
      <c r="BA184" s="27">
        <f t="shared" si="128"/>
        <v>78</v>
      </c>
      <c r="BB184" s="27">
        <f>AV184*1.18</f>
        <v>88.405599999999993</v>
      </c>
      <c r="BC184" s="27">
        <f t="shared" ref="BC184:BG184" si="129">AW184*1.18</f>
        <v>92.039999999999992</v>
      </c>
      <c r="BD184" s="27">
        <f t="shared" si="129"/>
        <v>92.039999999999992</v>
      </c>
      <c r="BE184" s="27">
        <f t="shared" si="129"/>
        <v>92.039999999999992</v>
      </c>
      <c r="BF184" s="27">
        <f t="shared" si="129"/>
        <v>92.039999999999992</v>
      </c>
      <c r="BG184" s="27">
        <f t="shared" si="129"/>
        <v>92.039999999999992</v>
      </c>
      <c r="BH184" s="27">
        <f>BB184</f>
        <v>88.405599999999993</v>
      </c>
      <c r="BI184" s="27">
        <f t="shared" ref="BI184:BM184" si="130">BC184</f>
        <v>92.039999999999992</v>
      </c>
      <c r="BJ184" s="27">
        <f t="shared" si="130"/>
        <v>92.039999999999992</v>
      </c>
      <c r="BK184" s="27">
        <f t="shared" si="130"/>
        <v>92.039999999999992</v>
      </c>
      <c r="BL184" s="27">
        <f t="shared" si="130"/>
        <v>92.039999999999992</v>
      </c>
      <c r="BM184" s="27">
        <f t="shared" si="130"/>
        <v>92.039999999999992</v>
      </c>
      <c r="BN184" s="36" t="s">
        <v>722</v>
      </c>
      <c r="BO184" s="36"/>
      <c r="BP184" s="103"/>
      <c r="BQ184" s="27">
        <v>7474.58</v>
      </c>
      <c r="BR184" s="27">
        <v>74.92</v>
      </c>
      <c r="BS184" s="27">
        <f>BQ184*1.18</f>
        <v>8820.0043999999998</v>
      </c>
      <c r="BT184" s="27">
        <f>BR184*1.18</f>
        <v>88.405599999999993</v>
      </c>
      <c r="BU184" s="27">
        <v>3530</v>
      </c>
      <c r="BV184" s="27">
        <v>88.41</v>
      </c>
      <c r="BW184" s="115"/>
      <c r="BX184" s="115"/>
      <c r="BY184" s="115"/>
      <c r="BZ184" s="115"/>
      <c r="CA184" s="312">
        <v>5.4899999999999997E-2</v>
      </c>
      <c r="CB184" s="116">
        <v>282.20999999999998</v>
      </c>
      <c r="CC184" s="116"/>
      <c r="CD184" s="116"/>
      <c r="CE184" s="36" t="str">
        <f>BN184</f>
        <v>07.12.2017 № 718</v>
      </c>
      <c r="CF184" s="349"/>
      <c r="CG184" s="27">
        <v>8418.48</v>
      </c>
      <c r="CH184" s="27">
        <v>78</v>
      </c>
      <c r="CI184" s="27">
        <f>CG184*1.18</f>
        <v>9933.8063999999995</v>
      </c>
      <c r="CJ184" s="27">
        <f>CH184*1.18</f>
        <v>92.039999999999992</v>
      </c>
      <c r="CK184" s="27">
        <v>3700</v>
      </c>
      <c r="CL184" s="27">
        <v>92.04</v>
      </c>
      <c r="CM184" s="331"/>
      <c r="CN184" s="332"/>
      <c r="CO184" s="138"/>
      <c r="CP184" s="138"/>
      <c r="CQ184" s="311">
        <v>5.4899999999999997E-2</v>
      </c>
      <c r="CR184" s="139">
        <v>295.17</v>
      </c>
      <c r="CS184" s="139"/>
      <c r="CT184" s="139"/>
      <c r="CU184" s="36" t="str">
        <f>CE184</f>
        <v>07.12.2017 № 718</v>
      </c>
      <c r="CV184" s="349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16"/>
      <c r="DV184" s="159"/>
      <c r="DW184" s="103"/>
      <c r="DX184" s="12"/>
      <c r="DY184" s="12"/>
      <c r="DZ184" s="12"/>
      <c r="EA184" s="12"/>
      <c r="EB184" s="12"/>
      <c r="EC184" s="12"/>
      <c r="ED184" s="104"/>
      <c r="EE184" s="104"/>
      <c r="EF184" s="104"/>
      <c r="EG184" s="104"/>
      <c r="EH184" s="105"/>
      <c r="EI184" s="105"/>
      <c r="EJ184" s="105"/>
      <c r="EK184" s="105"/>
      <c r="EL184" s="12"/>
      <c r="EM184" s="284"/>
      <c r="EN184" s="12"/>
      <c r="EO184" s="12"/>
      <c r="EP184" s="12"/>
      <c r="EQ184" s="12"/>
      <c r="ER184" s="12"/>
      <c r="ES184" s="12"/>
      <c r="ET184" s="104"/>
      <c r="EU184" s="104"/>
      <c r="EV184" s="350"/>
      <c r="EW184" s="104"/>
      <c r="EX184" s="105"/>
      <c r="EY184" s="105"/>
      <c r="EZ184" s="105"/>
      <c r="FA184" s="105"/>
      <c r="FB184" s="36"/>
      <c r="FC184" s="31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  <c r="KI184" s="53"/>
      <c r="KJ184" s="53"/>
      <c r="KK184" s="53"/>
      <c r="KL184" s="53"/>
      <c r="KM184" s="53"/>
      <c r="KN184" s="53"/>
      <c r="KO184" s="53"/>
      <c r="KP184" s="53"/>
      <c r="KQ184" s="53"/>
      <c r="KR184" s="53"/>
      <c r="KS184" s="53"/>
      <c r="KT184" s="53"/>
      <c r="KU184" s="53"/>
      <c r="KV184" s="53"/>
      <c r="KW184" s="53"/>
      <c r="KX184" s="53"/>
      <c r="KY184" s="53"/>
      <c r="KZ184" s="53"/>
      <c r="LA184" s="53"/>
      <c r="LB184" s="53"/>
      <c r="LC184" s="53"/>
      <c r="LD184" s="53"/>
      <c r="LE184" s="53"/>
      <c r="LF184" s="53"/>
      <c r="LG184" s="53"/>
      <c r="LH184" s="53"/>
      <c r="LI184" s="53"/>
      <c r="LJ184" s="53"/>
      <c r="LK184" s="53"/>
      <c r="LL184" s="53"/>
      <c r="LM184" s="53"/>
      <c r="LN184" s="53"/>
      <c r="LO184" s="53"/>
      <c r="LP184" s="53"/>
      <c r="LQ184" s="53"/>
      <c r="LR184" s="53"/>
      <c r="LS184" s="53"/>
      <c r="LT184" s="53"/>
      <c r="LU184" s="53"/>
      <c r="LV184" s="53"/>
      <c r="LW184" s="53"/>
      <c r="LX184" s="53"/>
      <c r="LY184" s="53"/>
      <c r="LZ184" s="53"/>
      <c r="MA184" s="53"/>
      <c r="MB184" s="53"/>
      <c r="MC184" s="53"/>
      <c r="MD184" s="53"/>
      <c r="ME184" s="53"/>
      <c r="MF184" s="53"/>
      <c r="MG184" s="53"/>
      <c r="MH184" s="53"/>
      <c r="MI184" s="53"/>
      <c r="MJ184" s="53"/>
      <c r="MK184" s="53"/>
      <c r="ML184" s="53"/>
      <c r="MM184" s="53"/>
      <c r="MN184" s="53"/>
      <c r="MO184" s="53"/>
      <c r="MP184" s="53"/>
      <c r="MQ184" s="53"/>
      <c r="MR184" s="53"/>
      <c r="MS184" s="53"/>
      <c r="MT184" s="53"/>
      <c r="MU184" s="53"/>
      <c r="MV184" s="53"/>
      <c r="MW184" s="53"/>
      <c r="MX184" s="53"/>
      <c r="MY184" s="53"/>
      <c r="MZ184" s="53"/>
      <c r="NA184" s="53"/>
      <c r="NB184" s="53"/>
      <c r="NC184" s="53"/>
      <c r="ND184" s="53"/>
      <c r="NE184" s="53"/>
      <c r="NF184" s="53"/>
      <c r="NG184" s="53"/>
      <c r="NH184" s="53"/>
      <c r="NI184" s="53"/>
      <c r="NJ184" s="53"/>
      <c r="NK184" s="53"/>
      <c r="NL184" s="53"/>
      <c r="NM184" s="53"/>
      <c r="NN184" s="53"/>
      <c r="NO184" s="53"/>
      <c r="NP184" s="53"/>
      <c r="NQ184" s="53"/>
      <c r="NR184" s="53"/>
      <c r="NS184" s="53"/>
      <c r="NT184" s="53"/>
      <c r="NU184" s="53"/>
      <c r="NV184" s="53"/>
    </row>
    <row r="185" spans="1:386" s="100" customFormat="1" ht="26.25">
      <c r="A185" s="388" t="s">
        <v>26</v>
      </c>
      <c r="B185" s="389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1"/>
      <c r="AJ185" s="391"/>
      <c r="AK185" s="391"/>
      <c r="AL185" s="391"/>
      <c r="AM185" s="391"/>
      <c r="AN185" s="391"/>
      <c r="AO185" s="391"/>
      <c r="AP185" s="391"/>
      <c r="AQ185" s="391"/>
      <c r="AR185" s="391"/>
      <c r="AS185" s="391"/>
      <c r="AT185" s="39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2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391"/>
      <c r="BZ185" s="391"/>
      <c r="CA185" s="391"/>
      <c r="CB185" s="391"/>
      <c r="CC185" s="391"/>
      <c r="CD185" s="391"/>
      <c r="CE185" s="391"/>
      <c r="CF185" s="390"/>
      <c r="CG185" s="391"/>
      <c r="CH185" s="391"/>
      <c r="CI185" s="391"/>
      <c r="CJ185" s="391"/>
      <c r="CK185" s="391"/>
      <c r="CL185" s="391"/>
      <c r="CM185" s="390"/>
      <c r="CN185" s="390"/>
      <c r="CO185" s="390"/>
      <c r="CP185" s="390"/>
      <c r="CQ185" s="390"/>
      <c r="CR185" s="390"/>
      <c r="CS185" s="390"/>
      <c r="CT185" s="390"/>
      <c r="CU185" s="391"/>
      <c r="CV185" s="390"/>
      <c r="CW185" s="391"/>
      <c r="CX185" s="391"/>
      <c r="CY185" s="391"/>
      <c r="CZ185" s="391"/>
      <c r="DA185" s="391"/>
      <c r="DB185" s="391"/>
      <c r="DC185" s="391"/>
      <c r="DD185" s="391"/>
      <c r="DE185" s="391"/>
      <c r="DF185" s="391"/>
      <c r="DG185" s="391"/>
      <c r="DH185" s="391"/>
      <c r="DI185" s="391"/>
      <c r="DJ185" s="391"/>
      <c r="DK185" s="391"/>
      <c r="DL185" s="391"/>
      <c r="DM185" s="391"/>
      <c r="DN185" s="391"/>
      <c r="DO185" s="391"/>
      <c r="DP185" s="391"/>
      <c r="DQ185" s="391"/>
      <c r="DR185" s="391"/>
      <c r="DS185" s="391"/>
      <c r="DT185" s="391"/>
      <c r="DU185" s="391"/>
      <c r="DV185" s="391"/>
      <c r="DW185" s="391"/>
      <c r="DX185" s="391"/>
      <c r="DY185" s="391"/>
      <c r="DZ185" s="391"/>
      <c r="EA185" s="391"/>
      <c r="EB185" s="391"/>
      <c r="EC185" s="391"/>
      <c r="ED185" s="391"/>
      <c r="EE185" s="391"/>
      <c r="EF185" s="391"/>
      <c r="EG185" s="391"/>
      <c r="EH185" s="391"/>
      <c r="EI185" s="391"/>
      <c r="EJ185" s="391"/>
      <c r="EK185" s="391"/>
      <c r="EL185" s="391"/>
      <c r="EM185" s="391"/>
      <c r="EN185" s="391"/>
      <c r="EO185" s="391"/>
      <c r="EP185" s="391"/>
      <c r="EQ185" s="391"/>
      <c r="ER185" s="391"/>
      <c r="ES185" s="391"/>
      <c r="ET185" s="391"/>
      <c r="EU185" s="391"/>
      <c r="EV185" s="391"/>
      <c r="EW185" s="393"/>
      <c r="EX185" s="393"/>
      <c r="EY185" s="393"/>
      <c r="EZ185" s="393"/>
      <c r="FA185" s="393"/>
      <c r="FB185" s="393"/>
      <c r="FC185" s="394"/>
      <c r="FD185" s="99"/>
      <c r="FE185" s="99"/>
      <c r="FF185" s="99"/>
      <c r="FG185" s="99"/>
      <c r="FH185" s="99"/>
      <c r="FI185" s="99"/>
      <c r="FJ185" s="99"/>
      <c r="FK185" s="99"/>
      <c r="FL185" s="99"/>
      <c r="FM185" s="99"/>
      <c r="FN185" s="99"/>
      <c r="FO185" s="99"/>
      <c r="FP185" s="99"/>
      <c r="FQ185" s="99"/>
      <c r="FR185" s="99"/>
      <c r="FS185" s="99"/>
      <c r="FT185" s="99"/>
      <c r="FU185" s="99"/>
      <c r="FV185" s="99"/>
      <c r="FW185" s="99"/>
      <c r="FX185" s="99"/>
      <c r="FY185" s="99"/>
      <c r="FZ185" s="99"/>
      <c r="GA185" s="99"/>
      <c r="GB185" s="99"/>
      <c r="GC185" s="99"/>
      <c r="GD185" s="99"/>
      <c r="GE185" s="99"/>
      <c r="GF185" s="99"/>
      <c r="GG185" s="99"/>
      <c r="GH185" s="99"/>
      <c r="GI185" s="99"/>
      <c r="GJ185" s="99"/>
      <c r="GK185" s="99"/>
      <c r="GL185" s="99"/>
      <c r="GM185" s="99"/>
      <c r="GN185" s="99"/>
      <c r="GO185" s="99"/>
      <c r="GP185" s="99"/>
      <c r="GQ185" s="99"/>
      <c r="GR185" s="99"/>
      <c r="GS185" s="99"/>
      <c r="GT185" s="99"/>
      <c r="GU185" s="99"/>
      <c r="GV185" s="99"/>
      <c r="GW185" s="99"/>
      <c r="GX185" s="99"/>
      <c r="GY185" s="99"/>
      <c r="GZ185" s="99"/>
      <c r="HA185" s="99"/>
      <c r="HB185" s="99"/>
      <c r="HC185" s="99"/>
      <c r="HD185" s="99"/>
      <c r="HE185" s="99"/>
      <c r="HF185" s="99"/>
      <c r="HG185" s="99"/>
      <c r="HH185" s="99"/>
      <c r="HI185" s="99"/>
      <c r="HJ185" s="99"/>
      <c r="HK185" s="99"/>
      <c r="HL185" s="99"/>
      <c r="HM185" s="99"/>
      <c r="HN185" s="99"/>
      <c r="HO185" s="99"/>
      <c r="HP185" s="99"/>
      <c r="HQ185" s="99"/>
      <c r="HR185" s="99"/>
      <c r="HS185" s="99"/>
      <c r="HT185" s="99"/>
      <c r="HU185" s="99"/>
      <c r="HV185" s="99"/>
      <c r="HW185" s="99"/>
      <c r="HX185" s="99"/>
      <c r="HY185" s="99"/>
      <c r="HZ185" s="99"/>
      <c r="IA185" s="99"/>
      <c r="IB185" s="99"/>
      <c r="IC185" s="99"/>
      <c r="ID185" s="99"/>
      <c r="IE185" s="99"/>
      <c r="IF185" s="99"/>
      <c r="IG185" s="99"/>
      <c r="IH185" s="99"/>
      <c r="II185" s="99"/>
      <c r="IJ185" s="99"/>
      <c r="IK185" s="99"/>
      <c r="IL185" s="99"/>
      <c r="IM185" s="99"/>
      <c r="IN185" s="99"/>
      <c r="IO185" s="99"/>
      <c r="IP185" s="99"/>
      <c r="IQ185" s="99"/>
      <c r="IR185" s="99"/>
      <c r="IS185" s="99"/>
      <c r="IT185" s="99"/>
      <c r="IU185" s="99"/>
      <c r="IV185" s="99"/>
      <c r="IW185" s="99"/>
      <c r="IX185" s="99"/>
      <c r="IY185" s="99"/>
      <c r="IZ185" s="99"/>
      <c r="JA185" s="99"/>
      <c r="JB185" s="99"/>
      <c r="JC185" s="99"/>
      <c r="JD185" s="99"/>
      <c r="JE185" s="99"/>
      <c r="JF185" s="99"/>
      <c r="JG185" s="99"/>
      <c r="JH185" s="99"/>
      <c r="JI185" s="99"/>
      <c r="JJ185" s="99"/>
      <c r="JK185" s="99"/>
      <c r="JL185" s="99"/>
      <c r="JM185" s="99"/>
      <c r="JN185" s="99"/>
      <c r="JO185" s="99"/>
      <c r="JP185" s="99"/>
      <c r="JQ185" s="99"/>
      <c r="JR185" s="99"/>
      <c r="JS185" s="99"/>
      <c r="JT185" s="99"/>
      <c r="JU185" s="99"/>
      <c r="JV185" s="99"/>
      <c r="JW185" s="99"/>
      <c r="JX185" s="99"/>
      <c r="JY185" s="99"/>
      <c r="JZ185" s="99"/>
      <c r="KA185" s="99"/>
      <c r="KB185" s="99"/>
      <c r="KC185" s="99"/>
      <c r="KD185" s="99"/>
      <c r="KE185" s="99"/>
      <c r="KF185" s="99"/>
      <c r="KG185" s="99"/>
      <c r="KH185" s="99"/>
      <c r="KI185" s="99"/>
      <c r="KJ185" s="99"/>
      <c r="KK185" s="99"/>
      <c r="KL185" s="99"/>
      <c r="KM185" s="99"/>
      <c r="KN185" s="99"/>
      <c r="KO185" s="99"/>
      <c r="KP185" s="99"/>
      <c r="KQ185" s="99"/>
      <c r="KR185" s="99"/>
      <c r="KS185" s="99"/>
      <c r="KT185" s="99"/>
      <c r="KU185" s="99"/>
      <c r="KV185" s="99"/>
      <c r="KW185" s="99"/>
      <c r="KX185" s="99"/>
      <c r="KY185" s="99"/>
      <c r="KZ185" s="99"/>
      <c r="LA185" s="99"/>
      <c r="LB185" s="99"/>
      <c r="LC185" s="99"/>
      <c r="LD185" s="99"/>
      <c r="LE185" s="99"/>
      <c r="LF185" s="99"/>
      <c r="LG185" s="99"/>
      <c r="LH185" s="99"/>
      <c r="LI185" s="99"/>
      <c r="LJ185" s="99"/>
      <c r="LK185" s="99"/>
      <c r="LL185" s="99"/>
      <c r="LM185" s="99"/>
      <c r="LN185" s="99"/>
      <c r="LO185" s="99"/>
      <c r="LP185" s="99"/>
      <c r="LQ185" s="99"/>
      <c r="LR185" s="99"/>
      <c r="LS185" s="99"/>
      <c r="LT185" s="99"/>
      <c r="LU185" s="99"/>
      <c r="LV185" s="99"/>
      <c r="LW185" s="99"/>
      <c r="LX185" s="99"/>
      <c r="LY185" s="99"/>
      <c r="LZ185" s="99"/>
      <c r="MA185" s="99"/>
      <c r="MB185" s="99"/>
      <c r="MC185" s="99"/>
      <c r="MD185" s="99"/>
      <c r="ME185" s="99"/>
      <c r="MF185" s="99"/>
      <c r="MG185" s="99"/>
      <c r="MH185" s="99"/>
      <c r="MI185" s="99"/>
      <c r="MJ185" s="99"/>
      <c r="MK185" s="99"/>
      <c r="ML185" s="99"/>
      <c r="MM185" s="99"/>
      <c r="MN185" s="99"/>
      <c r="MO185" s="99"/>
      <c r="MP185" s="99"/>
      <c r="MQ185" s="99"/>
      <c r="MR185" s="99"/>
      <c r="MS185" s="99"/>
      <c r="MT185" s="99"/>
      <c r="MU185" s="99"/>
      <c r="MV185" s="99"/>
      <c r="MW185" s="99"/>
      <c r="MX185" s="99"/>
      <c r="MY185" s="99"/>
      <c r="MZ185" s="99"/>
      <c r="NA185" s="99"/>
      <c r="NB185" s="99"/>
      <c r="NC185" s="99"/>
      <c r="ND185" s="99"/>
      <c r="NE185" s="99"/>
      <c r="NF185" s="99"/>
      <c r="NG185" s="99"/>
      <c r="NH185" s="99"/>
      <c r="NI185" s="99"/>
      <c r="NJ185" s="99"/>
      <c r="NK185" s="99"/>
      <c r="NL185" s="99"/>
      <c r="NM185" s="99"/>
      <c r="NN185" s="99"/>
      <c r="NO185" s="99"/>
      <c r="NP185" s="99"/>
      <c r="NQ185" s="99"/>
      <c r="NR185" s="99"/>
      <c r="NS185" s="99"/>
      <c r="NT185" s="99"/>
      <c r="NU185" s="99"/>
      <c r="NV185" s="99"/>
    </row>
    <row r="186" spans="1:386" s="2" customFormat="1" ht="18.75">
      <c r="A186" s="523" t="s">
        <v>80</v>
      </c>
      <c r="B186" s="524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289"/>
      <c r="AB186" s="289"/>
      <c r="AC186" s="173"/>
      <c r="AD186" s="173"/>
      <c r="AE186" s="173"/>
      <c r="AF186" s="173"/>
      <c r="AG186" s="176"/>
      <c r="AH186" s="17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9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36"/>
      <c r="BO186" s="169"/>
      <c r="BP186" s="103"/>
      <c r="BQ186" s="27"/>
      <c r="BR186" s="27"/>
      <c r="BS186" s="27"/>
      <c r="BT186" s="27"/>
      <c r="BU186" s="27"/>
      <c r="BV186" s="27"/>
      <c r="BW186" s="115"/>
      <c r="BX186" s="115"/>
      <c r="BY186" s="115"/>
      <c r="BZ186" s="115"/>
      <c r="CA186" s="116"/>
      <c r="CB186" s="116"/>
      <c r="CC186" s="116"/>
      <c r="CD186" s="116"/>
      <c r="CE186" s="27"/>
      <c r="CF186" s="125"/>
      <c r="CG186" s="27"/>
      <c r="CH186" s="27"/>
      <c r="CI186" s="27"/>
      <c r="CJ186" s="27"/>
      <c r="CK186" s="27"/>
      <c r="CL186" s="27"/>
      <c r="CM186" s="138"/>
      <c r="CN186" s="138"/>
      <c r="CO186" s="138"/>
      <c r="CP186" s="138"/>
      <c r="CQ186" s="139"/>
      <c r="CR186" s="139"/>
      <c r="CS186" s="139"/>
      <c r="CT186" s="139"/>
      <c r="CU186" s="27"/>
      <c r="CV186" s="134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36"/>
      <c r="DV186" s="169"/>
      <c r="DW186" s="103"/>
      <c r="DX186" s="27"/>
      <c r="DY186" s="27"/>
      <c r="DZ186" s="27"/>
      <c r="EA186" s="27"/>
      <c r="EB186" s="27"/>
      <c r="EC186" s="27"/>
      <c r="ED186" s="115"/>
      <c r="EE186" s="115"/>
      <c r="EF186" s="115"/>
      <c r="EG186" s="115"/>
      <c r="EH186" s="116"/>
      <c r="EI186" s="116"/>
      <c r="EJ186" s="116"/>
      <c r="EK186" s="116"/>
      <c r="EL186" s="27"/>
      <c r="EM186" s="109"/>
      <c r="EN186" s="27"/>
      <c r="EO186" s="27"/>
      <c r="EP186" s="27"/>
      <c r="EQ186" s="27"/>
      <c r="ER186" s="27"/>
      <c r="ES186" s="27"/>
      <c r="ET186" s="115"/>
      <c r="EU186" s="115"/>
      <c r="EV186" s="395"/>
      <c r="EW186" s="115"/>
      <c r="EX186" s="116"/>
      <c r="EY186" s="116"/>
      <c r="EZ186" s="116"/>
      <c r="FA186" s="116"/>
      <c r="FB186" s="36"/>
      <c r="FC186" s="31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  <c r="IU186" s="53"/>
      <c r="IV186" s="53"/>
      <c r="IW186" s="53"/>
      <c r="IX186" s="53"/>
      <c r="IY186" s="53"/>
      <c r="IZ186" s="53"/>
      <c r="JA186" s="53"/>
      <c r="JB186" s="53"/>
      <c r="JC186" s="53"/>
      <c r="JD186" s="53"/>
      <c r="JE186" s="53"/>
      <c r="JF186" s="53"/>
      <c r="JG186" s="53"/>
      <c r="JH186" s="53"/>
      <c r="JI186" s="53"/>
      <c r="JJ186" s="53"/>
      <c r="JK186" s="53"/>
      <c r="JL186" s="53"/>
      <c r="JM186" s="53"/>
      <c r="JN186" s="53"/>
      <c r="JO186" s="53"/>
      <c r="JP186" s="53"/>
      <c r="JQ186" s="53"/>
      <c r="JR186" s="53"/>
      <c r="JS186" s="53"/>
      <c r="JT186" s="53"/>
      <c r="JU186" s="53"/>
      <c r="JV186" s="53"/>
      <c r="JW186" s="53"/>
      <c r="JX186" s="53"/>
      <c r="JY186" s="53"/>
      <c r="JZ186" s="53"/>
      <c r="KA186" s="53"/>
      <c r="KB186" s="53"/>
      <c r="KC186" s="53"/>
      <c r="KD186" s="53"/>
      <c r="KE186" s="53"/>
      <c r="KF186" s="53"/>
      <c r="KG186" s="53"/>
      <c r="KH186" s="53"/>
      <c r="KI186" s="53"/>
      <c r="KJ186" s="53"/>
      <c r="KK186" s="53"/>
      <c r="KL186" s="53"/>
      <c r="KM186" s="53"/>
      <c r="KN186" s="53"/>
      <c r="KO186" s="53"/>
      <c r="KP186" s="53"/>
      <c r="KQ186" s="53"/>
      <c r="KR186" s="53"/>
      <c r="KS186" s="53"/>
      <c r="KT186" s="53"/>
      <c r="KU186" s="53"/>
      <c r="KV186" s="53"/>
      <c r="KW186" s="53"/>
      <c r="KX186" s="53"/>
      <c r="KY186" s="53"/>
      <c r="KZ186" s="53"/>
      <c r="LA186" s="53"/>
      <c r="LB186" s="53"/>
      <c r="LC186" s="53"/>
      <c r="LD186" s="53"/>
      <c r="LE186" s="53"/>
      <c r="LF186" s="53"/>
      <c r="LG186" s="53"/>
      <c r="LH186" s="53"/>
      <c r="LI186" s="53"/>
      <c r="LJ186" s="53"/>
      <c r="LK186" s="53"/>
      <c r="LL186" s="53"/>
      <c r="LM186" s="53"/>
      <c r="LN186" s="53"/>
      <c r="LO186" s="53"/>
      <c r="LP186" s="53"/>
      <c r="LQ186" s="53"/>
      <c r="LR186" s="53"/>
      <c r="LS186" s="53"/>
      <c r="LT186" s="53"/>
      <c r="LU186" s="53"/>
      <c r="LV186" s="53"/>
      <c r="LW186" s="53"/>
      <c r="LX186" s="53"/>
      <c r="LY186" s="53"/>
      <c r="LZ186" s="53"/>
      <c r="MA186" s="53"/>
      <c r="MB186" s="53"/>
      <c r="MC186" s="53"/>
      <c r="MD186" s="53"/>
      <c r="ME186" s="53"/>
      <c r="MF186" s="53"/>
      <c r="MG186" s="53"/>
      <c r="MH186" s="53"/>
      <c r="MI186" s="53"/>
      <c r="MJ186" s="53"/>
      <c r="MK186" s="53"/>
      <c r="ML186" s="53"/>
      <c r="MM186" s="53"/>
      <c r="MN186" s="53"/>
      <c r="MO186" s="53"/>
      <c r="MP186" s="53"/>
      <c r="MQ186" s="53"/>
      <c r="MR186" s="53"/>
      <c r="MS186" s="53"/>
      <c r="MT186" s="53"/>
      <c r="MU186" s="53"/>
      <c r="MV186" s="53"/>
      <c r="MW186" s="53"/>
      <c r="MX186" s="53"/>
      <c r="MY186" s="53"/>
      <c r="MZ186" s="53"/>
      <c r="NA186" s="53"/>
      <c r="NB186" s="53"/>
      <c r="NC186" s="53"/>
      <c r="ND186" s="53"/>
      <c r="NE186" s="53"/>
      <c r="NF186" s="53"/>
      <c r="NG186" s="53"/>
      <c r="NH186" s="53"/>
      <c r="NI186" s="53"/>
      <c r="NJ186" s="53"/>
      <c r="NK186" s="53"/>
      <c r="NL186" s="53"/>
      <c r="NM186" s="53"/>
      <c r="NN186" s="53"/>
      <c r="NO186" s="53"/>
      <c r="NP186" s="53"/>
      <c r="NQ186" s="53"/>
      <c r="NR186" s="53"/>
      <c r="NS186" s="53"/>
      <c r="NT186" s="53"/>
      <c r="NU186" s="53"/>
      <c r="NV186" s="53"/>
    </row>
    <row r="187" spans="1:386" s="2" customFormat="1">
      <c r="A187" s="16" t="s">
        <v>9</v>
      </c>
      <c r="B187" s="348" t="s">
        <v>81</v>
      </c>
      <c r="C187" s="49">
        <v>6408.11</v>
      </c>
      <c r="D187" s="49">
        <v>6963.63</v>
      </c>
      <c r="E187" s="49">
        <f>D187</f>
        <v>6963.63</v>
      </c>
      <c r="F187" s="49">
        <v>7109.5</v>
      </c>
      <c r="G187" s="49">
        <f>F187</f>
        <v>7109.5</v>
      </c>
      <c r="H187" s="49">
        <v>7414.02</v>
      </c>
      <c r="I187" s="49" t="s">
        <v>146</v>
      </c>
      <c r="J187" s="49" t="s">
        <v>146</v>
      </c>
      <c r="K187" s="49" t="s">
        <v>146</v>
      </c>
      <c r="L187" s="49" t="s">
        <v>146</v>
      </c>
      <c r="M187" s="49" t="s">
        <v>146</v>
      </c>
      <c r="N187" s="49" t="s">
        <v>146</v>
      </c>
      <c r="O187" s="49">
        <f>C187</f>
        <v>6408.11</v>
      </c>
      <c r="P187" s="49">
        <f t="shared" ref="P187:Y189" si="131">D187</f>
        <v>6963.63</v>
      </c>
      <c r="Q187" s="49">
        <f t="shared" si="131"/>
        <v>6963.63</v>
      </c>
      <c r="R187" s="49">
        <f t="shared" si="131"/>
        <v>7109.5</v>
      </c>
      <c r="S187" s="49">
        <f t="shared" si="131"/>
        <v>7109.5</v>
      </c>
      <c r="T187" s="49">
        <f t="shared" si="131"/>
        <v>7414.02</v>
      </c>
      <c r="U187" s="49" t="str">
        <f t="shared" si="131"/>
        <v>-</v>
      </c>
      <c r="V187" s="49" t="str">
        <f t="shared" si="131"/>
        <v>-</v>
      </c>
      <c r="W187" s="49" t="str">
        <f t="shared" si="131"/>
        <v>-</v>
      </c>
      <c r="X187" s="49" t="str">
        <f t="shared" si="131"/>
        <v>-</v>
      </c>
      <c r="Y187" s="49" t="str">
        <f>M187</f>
        <v>-</v>
      </c>
      <c r="Z187" s="49" t="str">
        <f t="shared" ref="Z187:Z189" si="132">N187</f>
        <v>-</v>
      </c>
      <c r="AA187" s="134" t="s">
        <v>642</v>
      </c>
      <c r="AB187" s="134"/>
      <c r="AC187" s="49">
        <v>3170</v>
      </c>
      <c r="AD187" s="49">
        <v>3300</v>
      </c>
      <c r="AE187" s="49">
        <f>AC187</f>
        <v>3170</v>
      </c>
      <c r="AF187" s="49">
        <f>AD187</f>
        <v>3300</v>
      </c>
      <c r="AG187" s="125" t="str">
        <f>AA187</f>
        <v>19.12.2017 № 846</v>
      </c>
      <c r="AH187" s="176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11"/>
      <c r="AV187" s="27">
        <v>39.65</v>
      </c>
      <c r="AW187" s="27">
        <v>41.63</v>
      </c>
      <c r="AX187" s="49" t="s">
        <v>146</v>
      </c>
      <c r="AY187" s="49" t="s">
        <v>146</v>
      </c>
      <c r="AZ187" s="49" t="s">
        <v>146</v>
      </c>
      <c r="BA187" s="49" t="s">
        <v>146</v>
      </c>
      <c r="BB187" s="27">
        <f>AV187</f>
        <v>39.65</v>
      </c>
      <c r="BC187" s="27">
        <f t="shared" ref="BC187:BG189" si="133">AW187</f>
        <v>41.63</v>
      </c>
      <c r="BD187" s="27" t="str">
        <f t="shared" si="133"/>
        <v>-</v>
      </c>
      <c r="BE187" s="27" t="str">
        <f t="shared" si="133"/>
        <v>-</v>
      </c>
      <c r="BF187" s="27" t="str">
        <f t="shared" si="133"/>
        <v>-</v>
      </c>
      <c r="BG187" s="27" t="str">
        <f t="shared" si="133"/>
        <v>-</v>
      </c>
      <c r="BH187" s="27">
        <f t="shared" ref="BH187:BI189" si="134">BB187*1.18</f>
        <v>46.786999999999999</v>
      </c>
      <c r="BI187" s="27">
        <f t="shared" si="134"/>
        <v>49.123400000000004</v>
      </c>
      <c r="BJ187" s="27" t="s">
        <v>146</v>
      </c>
      <c r="BK187" s="27" t="s">
        <v>146</v>
      </c>
      <c r="BL187" s="27" t="s">
        <v>146</v>
      </c>
      <c r="BM187" s="27" t="s">
        <v>146</v>
      </c>
      <c r="BN187" s="110" t="s">
        <v>642</v>
      </c>
      <c r="BO187" s="176"/>
      <c r="BP187" s="103"/>
      <c r="BQ187" s="27">
        <v>6408.11</v>
      </c>
      <c r="BR187" s="27">
        <v>39.65</v>
      </c>
      <c r="BS187" s="27">
        <f>BQ187</f>
        <v>6408.11</v>
      </c>
      <c r="BT187" s="27">
        <f t="shared" ref="BT187:BT188" si="135">BR187</f>
        <v>39.65</v>
      </c>
      <c r="BU187" s="27">
        <v>3170</v>
      </c>
      <c r="BV187" s="27">
        <v>46.79</v>
      </c>
      <c r="BW187" s="115"/>
      <c r="BX187" s="115"/>
      <c r="BY187" s="115"/>
      <c r="BZ187" s="115"/>
      <c r="CA187" s="288">
        <v>5.3600000000000002E-2</v>
      </c>
      <c r="CB187" s="139">
        <v>216.7</v>
      </c>
      <c r="CC187" s="119"/>
      <c r="CD187" s="128"/>
      <c r="CE187" s="110" t="s">
        <v>642</v>
      </c>
      <c r="CF187" s="289"/>
      <c r="CG187" s="27">
        <v>6963.63</v>
      </c>
      <c r="CH187" s="27">
        <v>41.63</v>
      </c>
      <c r="CI187" s="27">
        <f t="shared" ref="CI187:CJ189" si="136">CG187</f>
        <v>6963.63</v>
      </c>
      <c r="CJ187" s="27">
        <f t="shared" si="136"/>
        <v>41.63</v>
      </c>
      <c r="CK187" s="27">
        <v>3300</v>
      </c>
      <c r="CL187" s="27">
        <v>49.12</v>
      </c>
      <c r="CM187" s="138"/>
      <c r="CN187" s="138"/>
      <c r="CO187" s="138"/>
      <c r="CP187" s="138"/>
      <c r="CQ187" s="288">
        <v>5.3600000000000002E-2</v>
      </c>
      <c r="CR187" s="139">
        <v>226</v>
      </c>
      <c r="CS187" s="288"/>
      <c r="CT187" s="139"/>
      <c r="CU187" s="110" t="s">
        <v>642</v>
      </c>
      <c r="CV187" s="289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110"/>
      <c r="DV187" s="169"/>
      <c r="DW187" s="103"/>
      <c r="DX187" s="27"/>
      <c r="DY187" s="27"/>
      <c r="DZ187" s="27"/>
      <c r="EA187" s="27"/>
      <c r="EB187" s="27"/>
      <c r="EC187" s="27"/>
      <c r="ED187" s="115"/>
      <c r="EE187" s="115"/>
      <c r="EF187" s="115"/>
      <c r="EG187" s="115"/>
      <c r="EH187" s="116"/>
      <c r="EI187" s="116"/>
      <c r="EJ187" s="116"/>
      <c r="EK187" s="116"/>
      <c r="EL187" s="27"/>
      <c r="EM187" s="109"/>
      <c r="EN187" s="27"/>
      <c r="EO187" s="27"/>
      <c r="EP187" s="27"/>
      <c r="EQ187" s="27"/>
      <c r="ER187" s="27"/>
      <c r="ES187" s="27"/>
      <c r="ET187" s="115"/>
      <c r="EU187" s="115"/>
      <c r="EV187" s="395"/>
      <c r="EW187" s="115"/>
      <c r="EX187" s="116"/>
      <c r="EY187" s="116"/>
      <c r="EZ187" s="116"/>
      <c r="FA187" s="116"/>
      <c r="FB187" s="36"/>
      <c r="FC187" s="31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  <c r="KI187" s="53"/>
      <c r="KJ187" s="53"/>
      <c r="KK187" s="53"/>
      <c r="KL187" s="53"/>
      <c r="KM187" s="53"/>
      <c r="KN187" s="53"/>
      <c r="KO187" s="53"/>
      <c r="KP187" s="53"/>
      <c r="KQ187" s="53"/>
      <c r="KR187" s="53"/>
      <c r="KS187" s="53"/>
      <c r="KT187" s="53"/>
      <c r="KU187" s="53"/>
      <c r="KV187" s="53"/>
      <c r="KW187" s="53"/>
      <c r="KX187" s="53"/>
      <c r="KY187" s="53"/>
      <c r="KZ187" s="53"/>
      <c r="LA187" s="53"/>
      <c r="LB187" s="53"/>
      <c r="LC187" s="53"/>
      <c r="LD187" s="53"/>
      <c r="LE187" s="53"/>
      <c r="LF187" s="53"/>
      <c r="LG187" s="53"/>
      <c r="LH187" s="53"/>
      <c r="LI187" s="53"/>
      <c r="LJ187" s="53"/>
      <c r="LK187" s="53"/>
      <c r="LL187" s="53"/>
      <c r="LM187" s="53"/>
      <c r="LN187" s="53"/>
      <c r="LO187" s="53"/>
      <c r="LP187" s="53"/>
      <c r="LQ187" s="53"/>
      <c r="LR187" s="53"/>
      <c r="LS187" s="53"/>
      <c r="LT187" s="53"/>
      <c r="LU187" s="53"/>
      <c r="LV187" s="53"/>
      <c r="LW187" s="53"/>
      <c r="LX187" s="53"/>
      <c r="LY187" s="53"/>
      <c r="LZ187" s="53"/>
      <c r="MA187" s="53"/>
      <c r="MB187" s="53"/>
      <c r="MC187" s="53"/>
      <c r="MD187" s="53"/>
      <c r="ME187" s="53"/>
      <c r="MF187" s="53"/>
      <c r="MG187" s="53"/>
      <c r="MH187" s="53"/>
      <c r="MI187" s="53"/>
      <c r="MJ187" s="53"/>
      <c r="MK187" s="53"/>
      <c r="ML187" s="53"/>
      <c r="MM187" s="53"/>
      <c r="MN187" s="53"/>
      <c r="MO187" s="53"/>
      <c r="MP187" s="53"/>
      <c r="MQ187" s="53"/>
      <c r="MR187" s="53"/>
      <c r="MS187" s="53"/>
      <c r="MT187" s="53"/>
      <c r="MU187" s="53"/>
      <c r="MV187" s="53"/>
      <c r="MW187" s="53"/>
      <c r="MX187" s="53"/>
      <c r="MY187" s="53"/>
      <c r="MZ187" s="53"/>
      <c r="NA187" s="53"/>
      <c r="NB187" s="53"/>
      <c r="NC187" s="53"/>
      <c r="ND187" s="53"/>
      <c r="NE187" s="53"/>
      <c r="NF187" s="53"/>
      <c r="NG187" s="53"/>
      <c r="NH187" s="53"/>
      <c r="NI187" s="53"/>
      <c r="NJ187" s="53"/>
      <c r="NK187" s="53"/>
      <c r="NL187" s="53"/>
      <c r="NM187" s="53"/>
      <c r="NN187" s="53"/>
      <c r="NO187" s="53"/>
      <c r="NP187" s="53"/>
      <c r="NQ187" s="53"/>
      <c r="NR187" s="53"/>
      <c r="NS187" s="53"/>
      <c r="NT187" s="53"/>
      <c r="NU187" s="53"/>
      <c r="NV187" s="53"/>
    </row>
    <row r="188" spans="1:386" s="2" customFormat="1">
      <c r="A188" s="16"/>
      <c r="B188" s="34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134"/>
      <c r="AB188" s="134"/>
      <c r="AC188" s="49"/>
      <c r="AD188" s="49"/>
      <c r="AE188" s="49"/>
      <c r="AF188" s="49"/>
      <c r="AG188" s="583"/>
      <c r="AH188" s="176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11"/>
      <c r="AV188" s="159">
        <v>39.65</v>
      </c>
      <c r="AW188" s="159">
        <v>42.34</v>
      </c>
      <c r="AX188" s="159" t="s">
        <v>146</v>
      </c>
      <c r="AY188" s="159" t="s">
        <v>146</v>
      </c>
      <c r="AZ188" s="159" t="s">
        <v>146</v>
      </c>
      <c r="BA188" s="159" t="s">
        <v>146</v>
      </c>
      <c r="BB188" s="159">
        <f>AV188</f>
        <v>39.65</v>
      </c>
      <c r="BC188" s="159">
        <f t="shared" si="133"/>
        <v>42.34</v>
      </c>
      <c r="BD188" s="159" t="str">
        <f t="shared" si="133"/>
        <v>-</v>
      </c>
      <c r="BE188" s="159" t="str">
        <f t="shared" si="133"/>
        <v>-</v>
      </c>
      <c r="BF188" s="159" t="str">
        <f t="shared" si="133"/>
        <v>-</v>
      </c>
      <c r="BG188" s="159" t="str">
        <f t="shared" si="133"/>
        <v>-</v>
      </c>
      <c r="BH188" s="159">
        <f t="shared" si="134"/>
        <v>46.786999999999999</v>
      </c>
      <c r="BI188" s="159">
        <f t="shared" si="134"/>
        <v>49.961199999999998</v>
      </c>
      <c r="BJ188" s="159" t="s">
        <v>146</v>
      </c>
      <c r="BK188" s="159" t="s">
        <v>146</v>
      </c>
      <c r="BL188" s="159" t="s">
        <v>146</v>
      </c>
      <c r="BM188" s="159" t="s">
        <v>146</v>
      </c>
      <c r="BN188" s="145"/>
      <c r="BO188" s="169" t="s">
        <v>778</v>
      </c>
      <c r="BP188" s="103"/>
      <c r="BQ188" s="159">
        <v>6408.11</v>
      </c>
      <c r="BR188" s="159">
        <v>39.65</v>
      </c>
      <c r="BS188" s="159">
        <f>BQ188</f>
        <v>6408.11</v>
      </c>
      <c r="BT188" s="159">
        <f t="shared" si="135"/>
        <v>39.65</v>
      </c>
      <c r="BU188" s="159">
        <v>3170</v>
      </c>
      <c r="BV188" s="159">
        <v>46.79</v>
      </c>
      <c r="BW188" s="115"/>
      <c r="BX188" s="115"/>
      <c r="BY188" s="115"/>
      <c r="BZ188" s="115"/>
      <c r="CA188" s="119">
        <v>5.3600000000000002E-2</v>
      </c>
      <c r="CB188" s="128">
        <v>216.7</v>
      </c>
      <c r="CC188" s="119"/>
      <c r="CD188" s="128"/>
      <c r="CE188" s="110"/>
      <c r="CF188" s="168" t="s">
        <v>778</v>
      </c>
      <c r="CG188" s="159">
        <v>6963.63</v>
      </c>
      <c r="CH188" s="159">
        <v>42.34</v>
      </c>
      <c r="CI188" s="159">
        <f t="shared" si="136"/>
        <v>6963.63</v>
      </c>
      <c r="CJ188" s="159">
        <f t="shared" si="136"/>
        <v>42.34</v>
      </c>
      <c r="CK188" s="159">
        <v>3300</v>
      </c>
      <c r="CL188" s="159">
        <v>49.96</v>
      </c>
      <c r="CM188" s="138"/>
      <c r="CN188" s="138"/>
      <c r="CO188" s="138"/>
      <c r="CP188" s="138"/>
      <c r="CQ188" s="119">
        <v>5.3600000000000002E-2</v>
      </c>
      <c r="CR188" s="128">
        <v>226.84</v>
      </c>
      <c r="CS188" s="288"/>
      <c r="CT188" s="139"/>
      <c r="CU188" s="110"/>
      <c r="CV188" s="168" t="s">
        <v>778</v>
      </c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110"/>
      <c r="DV188" s="169"/>
      <c r="DW188" s="103"/>
      <c r="DX188" s="27"/>
      <c r="DY188" s="27"/>
      <c r="DZ188" s="27"/>
      <c r="EA188" s="27"/>
      <c r="EB188" s="27"/>
      <c r="EC188" s="27"/>
      <c r="ED188" s="115"/>
      <c r="EE188" s="115"/>
      <c r="EF188" s="115"/>
      <c r="EG188" s="115"/>
      <c r="EH188" s="116"/>
      <c r="EI188" s="116"/>
      <c r="EJ188" s="116"/>
      <c r="EK188" s="116"/>
      <c r="EL188" s="27"/>
      <c r="EM188" s="109"/>
      <c r="EN188" s="27"/>
      <c r="EO188" s="27"/>
      <c r="EP188" s="27"/>
      <c r="EQ188" s="27"/>
      <c r="ER188" s="27"/>
      <c r="ES188" s="27"/>
      <c r="ET188" s="115"/>
      <c r="EU188" s="115"/>
      <c r="EV188" s="395"/>
      <c r="EW188" s="115"/>
      <c r="EX188" s="116"/>
      <c r="EY188" s="116"/>
      <c r="EZ188" s="116"/>
      <c r="FA188" s="116"/>
      <c r="FB188" s="36"/>
      <c r="FC188" s="31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  <c r="KI188" s="53"/>
      <c r="KJ188" s="53"/>
      <c r="KK188" s="53"/>
      <c r="KL188" s="53"/>
      <c r="KM188" s="53"/>
      <c r="KN188" s="53"/>
      <c r="KO188" s="53"/>
      <c r="KP188" s="53"/>
      <c r="KQ188" s="53"/>
      <c r="KR188" s="53"/>
      <c r="KS188" s="53"/>
      <c r="KT188" s="53"/>
      <c r="KU188" s="53"/>
      <c r="KV188" s="53"/>
      <c r="KW188" s="53"/>
      <c r="KX188" s="53"/>
      <c r="KY188" s="53"/>
      <c r="KZ188" s="53"/>
      <c r="LA188" s="53"/>
      <c r="LB188" s="53"/>
      <c r="LC188" s="53"/>
      <c r="LD188" s="53"/>
      <c r="LE188" s="53"/>
      <c r="LF188" s="53"/>
      <c r="LG188" s="53"/>
      <c r="LH188" s="53"/>
      <c r="LI188" s="53"/>
      <c r="LJ188" s="53"/>
      <c r="LK188" s="53"/>
      <c r="LL188" s="53"/>
      <c r="LM188" s="53"/>
      <c r="LN188" s="53"/>
      <c r="LO188" s="53"/>
      <c r="LP188" s="53"/>
      <c r="LQ188" s="53"/>
      <c r="LR188" s="53"/>
      <c r="LS188" s="53"/>
      <c r="LT188" s="53"/>
      <c r="LU188" s="53"/>
      <c r="LV188" s="53"/>
      <c r="LW188" s="53"/>
      <c r="LX188" s="53"/>
      <c r="LY188" s="53"/>
      <c r="LZ188" s="53"/>
      <c r="MA188" s="53"/>
      <c r="MB188" s="53"/>
      <c r="MC188" s="53"/>
      <c r="MD188" s="53"/>
      <c r="ME188" s="53"/>
      <c r="MF188" s="53"/>
      <c r="MG188" s="53"/>
      <c r="MH188" s="53"/>
      <c r="MI188" s="53"/>
      <c r="MJ188" s="53"/>
      <c r="MK188" s="53"/>
      <c r="ML188" s="53"/>
      <c r="MM188" s="53"/>
      <c r="MN188" s="53"/>
      <c r="MO188" s="53"/>
      <c r="MP188" s="53"/>
      <c r="MQ188" s="53"/>
      <c r="MR188" s="53"/>
      <c r="MS188" s="53"/>
      <c r="MT188" s="53"/>
      <c r="MU188" s="53"/>
      <c r="MV188" s="53"/>
      <c r="MW188" s="53"/>
      <c r="MX188" s="53"/>
      <c r="MY188" s="53"/>
      <c r="MZ188" s="53"/>
      <c r="NA188" s="53"/>
      <c r="NB188" s="53"/>
      <c r="NC188" s="53"/>
      <c r="ND188" s="53"/>
      <c r="NE188" s="53"/>
      <c r="NF188" s="53"/>
      <c r="NG188" s="53"/>
      <c r="NH188" s="53"/>
      <c r="NI188" s="53"/>
      <c r="NJ188" s="53"/>
      <c r="NK188" s="53"/>
      <c r="NL188" s="53"/>
      <c r="NM188" s="53"/>
      <c r="NN188" s="53"/>
      <c r="NO188" s="53"/>
      <c r="NP188" s="53"/>
      <c r="NQ188" s="53"/>
      <c r="NR188" s="53"/>
      <c r="NS188" s="53"/>
      <c r="NT188" s="53"/>
      <c r="NU188" s="53"/>
      <c r="NV188" s="53"/>
    </row>
    <row r="189" spans="1:386" s="178" customFormat="1">
      <c r="A189" s="173" t="s">
        <v>10</v>
      </c>
      <c r="B189" s="421" t="s">
        <v>82</v>
      </c>
      <c r="C189" s="49">
        <v>7621.94</v>
      </c>
      <c r="D189" s="49">
        <v>8327.42</v>
      </c>
      <c r="E189" s="173" t="s">
        <v>146</v>
      </c>
      <c r="F189" s="173" t="s">
        <v>146</v>
      </c>
      <c r="G189" s="173" t="s">
        <v>146</v>
      </c>
      <c r="H189" s="173" t="s">
        <v>146</v>
      </c>
      <c r="I189" s="49" t="s">
        <v>146</v>
      </c>
      <c r="J189" s="49" t="s">
        <v>146</v>
      </c>
      <c r="K189" s="49" t="s">
        <v>146</v>
      </c>
      <c r="L189" s="49" t="s">
        <v>146</v>
      </c>
      <c r="M189" s="49" t="s">
        <v>146</v>
      </c>
      <c r="N189" s="49" t="s">
        <v>146</v>
      </c>
      <c r="O189" s="49">
        <f>C189</f>
        <v>7621.94</v>
      </c>
      <c r="P189" s="49">
        <f>D189</f>
        <v>8327.42</v>
      </c>
      <c r="Q189" s="49" t="s">
        <v>146</v>
      </c>
      <c r="R189" s="49" t="s">
        <v>146</v>
      </c>
      <c r="S189" s="49" t="s">
        <v>146</v>
      </c>
      <c r="T189" s="49" t="s">
        <v>146</v>
      </c>
      <c r="U189" s="49" t="str">
        <f t="shared" si="131"/>
        <v>-</v>
      </c>
      <c r="V189" s="49" t="str">
        <f t="shared" si="131"/>
        <v>-</v>
      </c>
      <c r="W189" s="49" t="str">
        <f t="shared" si="131"/>
        <v>-</v>
      </c>
      <c r="X189" s="49" t="str">
        <f t="shared" si="131"/>
        <v>-</v>
      </c>
      <c r="Y189" s="49" t="str">
        <f t="shared" si="131"/>
        <v>-</v>
      </c>
      <c r="Z189" s="49" t="str">
        <f t="shared" si="132"/>
        <v>-</v>
      </c>
      <c r="AA189" s="190"/>
      <c r="AB189" s="134" t="s">
        <v>643</v>
      </c>
      <c r="AC189" s="49">
        <v>3170</v>
      </c>
      <c r="AD189" s="49">
        <v>3300</v>
      </c>
      <c r="AE189" s="49">
        <v>3170</v>
      </c>
      <c r="AF189" s="49">
        <v>3300</v>
      </c>
      <c r="AH189" s="125" t="str">
        <f>AB189</f>
        <v>19.12.2017 № 847</v>
      </c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35"/>
      <c r="AV189" s="49">
        <f>AV187</f>
        <v>39.65</v>
      </c>
      <c r="AW189" s="49">
        <f>AW187</f>
        <v>41.63</v>
      </c>
      <c r="AX189" s="49" t="s">
        <v>146</v>
      </c>
      <c r="AY189" s="49" t="s">
        <v>146</v>
      </c>
      <c r="AZ189" s="49" t="s">
        <v>146</v>
      </c>
      <c r="BA189" s="49" t="s">
        <v>146</v>
      </c>
      <c r="BB189" s="49">
        <f>AV189</f>
        <v>39.65</v>
      </c>
      <c r="BC189" s="49">
        <f t="shared" si="133"/>
        <v>41.63</v>
      </c>
      <c r="BD189" s="49" t="str">
        <f t="shared" si="133"/>
        <v>-</v>
      </c>
      <c r="BE189" s="49" t="str">
        <f t="shared" si="133"/>
        <v>-</v>
      </c>
      <c r="BF189" s="49" t="str">
        <f t="shared" si="133"/>
        <v>-</v>
      </c>
      <c r="BG189" s="49" t="str">
        <f t="shared" si="133"/>
        <v>-</v>
      </c>
      <c r="BH189" s="49">
        <f t="shared" si="134"/>
        <v>46.786999999999999</v>
      </c>
      <c r="BI189" s="49">
        <f t="shared" si="134"/>
        <v>49.123400000000004</v>
      </c>
      <c r="BJ189" s="49" t="str">
        <f t="shared" ref="BJ189:BM189" si="137">BD189</f>
        <v>-</v>
      </c>
      <c r="BK189" s="49" t="str">
        <f t="shared" si="137"/>
        <v>-</v>
      </c>
      <c r="BL189" s="49" t="str">
        <f t="shared" si="137"/>
        <v>-</v>
      </c>
      <c r="BM189" s="49" t="str">
        <f t="shared" si="137"/>
        <v>-</v>
      </c>
      <c r="BN189" s="125"/>
      <c r="BO189" s="176" t="s">
        <v>643</v>
      </c>
      <c r="BP189" s="175"/>
      <c r="BQ189" s="49">
        <v>7621.94</v>
      </c>
      <c r="BR189" s="49">
        <v>39.65</v>
      </c>
      <c r="BS189" s="49">
        <v>7200</v>
      </c>
      <c r="BT189" s="49">
        <f>BR189</f>
        <v>39.65</v>
      </c>
      <c r="BU189" s="49">
        <v>3170</v>
      </c>
      <c r="BV189" s="49">
        <v>46.79</v>
      </c>
      <c r="BW189" s="138"/>
      <c r="BX189" s="138"/>
      <c r="BY189" s="138"/>
      <c r="BZ189" s="138"/>
      <c r="CA189" s="288">
        <v>5.3600000000000002E-2</v>
      </c>
      <c r="CB189" s="139">
        <v>216.7</v>
      </c>
      <c r="CC189" s="288"/>
      <c r="CD189" s="139"/>
      <c r="CE189" s="125"/>
      <c r="CF189" s="289" t="s">
        <v>643</v>
      </c>
      <c r="CG189" s="49">
        <v>7621.94</v>
      </c>
      <c r="CH189" s="49">
        <v>39.65</v>
      </c>
      <c r="CI189" s="49">
        <f t="shared" si="136"/>
        <v>7621.94</v>
      </c>
      <c r="CJ189" s="49">
        <f t="shared" si="136"/>
        <v>39.65</v>
      </c>
      <c r="CK189" s="49">
        <v>3300</v>
      </c>
      <c r="CL189" s="49">
        <v>49.12</v>
      </c>
      <c r="CM189" s="138"/>
      <c r="CN189" s="138"/>
      <c r="CO189" s="138"/>
      <c r="CP189" s="138"/>
      <c r="CQ189" s="288">
        <v>5.3600000000000002E-2</v>
      </c>
      <c r="CR189" s="139">
        <v>226</v>
      </c>
      <c r="CS189" s="288"/>
      <c r="CT189" s="139"/>
      <c r="CU189" s="125"/>
      <c r="CV189" s="289" t="s">
        <v>643</v>
      </c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125"/>
      <c r="DV189" s="176"/>
      <c r="DW189" s="175"/>
      <c r="DX189" s="49"/>
      <c r="DY189" s="49"/>
      <c r="DZ189" s="49"/>
      <c r="EA189" s="49"/>
      <c r="EB189" s="49"/>
      <c r="EC189" s="49"/>
      <c r="ED189" s="138"/>
      <c r="EE189" s="138"/>
      <c r="EF189" s="138"/>
      <c r="EG189" s="138"/>
      <c r="EH189" s="139"/>
      <c r="EI189" s="139"/>
      <c r="EJ189" s="139"/>
      <c r="EK189" s="139"/>
      <c r="EL189" s="49"/>
      <c r="EM189" s="134"/>
      <c r="EN189" s="49"/>
      <c r="EO189" s="49"/>
      <c r="EP189" s="49"/>
      <c r="EQ189" s="49"/>
      <c r="ER189" s="49"/>
      <c r="ES189" s="49"/>
      <c r="ET189" s="138"/>
      <c r="EU189" s="138"/>
      <c r="EV189" s="360"/>
      <c r="EW189" s="138"/>
      <c r="EX189" s="139"/>
      <c r="EY189" s="139"/>
      <c r="EZ189" s="139"/>
      <c r="FA189" s="139"/>
      <c r="FB189" s="176"/>
      <c r="FC189" s="313"/>
      <c r="FD189" s="177"/>
      <c r="FE189" s="177"/>
      <c r="FF189" s="177"/>
      <c r="FG189" s="177"/>
      <c r="FH189" s="177"/>
      <c r="FI189" s="177"/>
      <c r="FJ189" s="177"/>
      <c r="FK189" s="177"/>
      <c r="FL189" s="177"/>
      <c r="FM189" s="177"/>
      <c r="FN189" s="177"/>
      <c r="FO189" s="177"/>
      <c r="FP189" s="177"/>
      <c r="FQ189" s="177"/>
      <c r="FR189" s="177"/>
      <c r="FS189" s="177"/>
      <c r="FT189" s="177"/>
      <c r="FU189" s="177"/>
      <c r="FV189" s="177"/>
      <c r="FW189" s="177"/>
      <c r="FX189" s="177"/>
      <c r="FY189" s="177"/>
      <c r="FZ189" s="177"/>
      <c r="GA189" s="177"/>
      <c r="GB189" s="177"/>
      <c r="GC189" s="177"/>
      <c r="GD189" s="177"/>
      <c r="GE189" s="177"/>
      <c r="GF189" s="177"/>
      <c r="GG189" s="177"/>
      <c r="GH189" s="177"/>
      <c r="GI189" s="177"/>
      <c r="GJ189" s="177"/>
      <c r="GK189" s="177"/>
      <c r="GL189" s="177"/>
      <c r="GM189" s="177"/>
      <c r="GN189" s="177"/>
      <c r="GO189" s="177"/>
      <c r="GP189" s="177"/>
      <c r="GQ189" s="177"/>
      <c r="GR189" s="177"/>
      <c r="GS189" s="177"/>
      <c r="GT189" s="177"/>
      <c r="GU189" s="177"/>
      <c r="GV189" s="177"/>
      <c r="GW189" s="177"/>
      <c r="GX189" s="177"/>
      <c r="GY189" s="177"/>
      <c r="GZ189" s="177"/>
      <c r="HA189" s="177"/>
      <c r="HB189" s="177"/>
      <c r="HC189" s="177"/>
      <c r="HD189" s="177"/>
      <c r="HE189" s="177"/>
      <c r="HF189" s="177"/>
      <c r="HG189" s="177"/>
      <c r="HH189" s="177"/>
      <c r="HI189" s="177"/>
      <c r="HJ189" s="177"/>
      <c r="HK189" s="177"/>
      <c r="HL189" s="177"/>
      <c r="HM189" s="177"/>
      <c r="HN189" s="177"/>
      <c r="HO189" s="177"/>
      <c r="HP189" s="177"/>
      <c r="HQ189" s="177"/>
      <c r="HR189" s="177"/>
      <c r="HS189" s="177"/>
      <c r="HT189" s="177"/>
      <c r="HU189" s="177"/>
      <c r="HV189" s="177"/>
      <c r="HW189" s="177"/>
      <c r="HX189" s="177"/>
      <c r="HY189" s="177"/>
      <c r="HZ189" s="177"/>
      <c r="IA189" s="177"/>
      <c r="IB189" s="177"/>
      <c r="IC189" s="177"/>
      <c r="ID189" s="177"/>
      <c r="IE189" s="177"/>
      <c r="IF189" s="177"/>
      <c r="IG189" s="177"/>
      <c r="IH189" s="177"/>
      <c r="II189" s="177"/>
      <c r="IJ189" s="177"/>
      <c r="IK189" s="177"/>
      <c r="IL189" s="177"/>
      <c r="IM189" s="177"/>
      <c r="IN189" s="177"/>
      <c r="IO189" s="177"/>
      <c r="IP189" s="177"/>
      <c r="IQ189" s="177"/>
      <c r="IR189" s="177"/>
      <c r="IS189" s="177"/>
      <c r="IT189" s="177"/>
      <c r="IU189" s="177"/>
      <c r="IV189" s="177"/>
      <c r="IW189" s="177"/>
      <c r="IX189" s="177"/>
      <c r="IY189" s="177"/>
      <c r="IZ189" s="177"/>
      <c r="JA189" s="177"/>
      <c r="JB189" s="177"/>
      <c r="JC189" s="177"/>
      <c r="JD189" s="177"/>
      <c r="JE189" s="177"/>
      <c r="JF189" s="177"/>
      <c r="JG189" s="177"/>
      <c r="JH189" s="177"/>
      <c r="JI189" s="177"/>
      <c r="JJ189" s="177"/>
      <c r="JK189" s="177"/>
      <c r="JL189" s="177"/>
      <c r="JM189" s="177"/>
      <c r="JN189" s="177"/>
      <c r="JO189" s="177"/>
      <c r="JP189" s="177"/>
      <c r="JQ189" s="177"/>
      <c r="JR189" s="177"/>
      <c r="JS189" s="177"/>
      <c r="JT189" s="177"/>
      <c r="JU189" s="177"/>
      <c r="JV189" s="177"/>
      <c r="JW189" s="177"/>
      <c r="JX189" s="177"/>
      <c r="JY189" s="177"/>
      <c r="JZ189" s="177"/>
      <c r="KA189" s="177"/>
      <c r="KB189" s="177"/>
      <c r="KC189" s="177"/>
      <c r="KD189" s="177"/>
      <c r="KE189" s="177"/>
      <c r="KF189" s="177"/>
      <c r="KG189" s="177"/>
      <c r="KH189" s="177"/>
      <c r="KI189" s="177"/>
      <c r="KJ189" s="177"/>
      <c r="KK189" s="177"/>
      <c r="KL189" s="177"/>
      <c r="KM189" s="177"/>
      <c r="KN189" s="177"/>
      <c r="KO189" s="177"/>
      <c r="KP189" s="177"/>
      <c r="KQ189" s="177"/>
      <c r="KR189" s="177"/>
      <c r="KS189" s="177"/>
      <c r="KT189" s="177"/>
      <c r="KU189" s="177"/>
      <c r="KV189" s="177"/>
      <c r="KW189" s="177"/>
      <c r="KX189" s="177"/>
      <c r="KY189" s="177"/>
      <c r="KZ189" s="177"/>
      <c r="LA189" s="177"/>
      <c r="LB189" s="177"/>
      <c r="LC189" s="177"/>
      <c r="LD189" s="177"/>
      <c r="LE189" s="177"/>
      <c r="LF189" s="177"/>
      <c r="LG189" s="177"/>
      <c r="LH189" s="177"/>
      <c r="LI189" s="177"/>
      <c r="LJ189" s="177"/>
      <c r="LK189" s="177"/>
      <c r="LL189" s="177"/>
      <c r="LM189" s="177"/>
      <c r="LN189" s="177"/>
      <c r="LO189" s="177"/>
      <c r="LP189" s="177"/>
      <c r="LQ189" s="177"/>
      <c r="LR189" s="177"/>
      <c r="LS189" s="177"/>
      <c r="LT189" s="177"/>
      <c r="LU189" s="177"/>
      <c r="LV189" s="177"/>
      <c r="LW189" s="177"/>
      <c r="LX189" s="177"/>
      <c r="LY189" s="177"/>
      <c r="LZ189" s="177"/>
      <c r="MA189" s="177"/>
      <c r="MB189" s="177"/>
      <c r="MC189" s="177"/>
      <c r="MD189" s="177"/>
      <c r="ME189" s="177"/>
      <c r="MF189" s="177"/>
      <c r="MG189" s="177"/>
      <c r="MH189" s="177"/>
      <c r="MI189" s="177"/>
      <c r="MJ189" s="177"/>
      <c r="MK189" s="177"/>
      <c r="ML189" s="177"/>
      <c r="MM189" s="177"/>
      <c r="MN189" s="177"/>
      <c r="MO189" s="177"/>
      <c r="MP189" s="177"/>
      <c r="MQ189" s="177"/>
      <c r="MR189" s="177"/>
      <c r="MS189" s="177"/>
      <c r="MT189" s="177"/>
      <c r="MU189" s="177"/>
      <c r="MV189" s="177"/>
      <c r="MW189" s="177"/>
      <c r="MX189" s="177"/>
      <c r="MY189" s="177"/>
      <c r="MZ189" s="177"/>
      <c r="NA189" s="177"/>
      <c r="NB189" s="177"/>
      <c r="NC189" s="177"/>
      <c r="ND189" s="177"/>
      <c r="NE189" s="177"/>
      <c r="NF189" s="177"/>
      <c r="NG189" s="177"/>
      <c r="NH189" s="177"/>
      <c r="NI189" s="177"/>
      <c r="NJ189" s="177"/>
      <c r="NK189" s="177"/>
      <c r="NL189" s="177"/>
      <c r="NM189" s="177"/>
      <c r="NN189" s="177"/>
      <c r="NO189" s="177"/>
      <c r="NP189" s="177"/>
      <c r="NQ189" s="177"/>
      <c r="NR189" s="177"/>
      <c r="NS189" s="177"/>
      <c r="NT189" s="177"/>
      <c r="NU189" s="177"/>
      <c r="NV189" s="177"/>
    </row>
    <row r="190" spans="1:386" s="420" customFormat="1">
      <c r="A190" s="406"/>
      <c r="B190" s="407"/>
      <c r="C190" s="408"/>
      <c r="D190" s="408"/>
      <c r="E190" s="408"/>
      <c r="F190" s="408"/>
      <c r="G190" s="408"/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34"/>
      <c r="AB190" s="409"/>
      <c r="AC190" s="408"/>
      <c r="AD190" s="408"/>
      <c r="AE190" s="408"/>
      <c r="AF190" s="408"/>
      <c r="AH190" s="410"/>
      <c r="AI190" s="434"/>
      <c r="AJ190" s="434"/>
      <c r="AK190" s="434"/>
      <c r="AL190" s="434"/>
      <c r="AM190" s="434"/>
      <c r="AN190" s="434"/>
      <c r="AO190" s="434"/>
      <c r="AP190" s="434"/>
      <c r="AQ190" s="434"/>
      <c r="AR190" s="434"/>
      <c r="AS190" s="434"/>
      <c r="AT190" s="434"/>
      <c r="AU190" s="411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10"/>
      <c r="BO190" s="412"/>
      <c r="BP190" s="413"/>
      <c r="BQ190" s="408"/>
      <c r="BR190" s="408"/>
      <c r="BS190" s="408">
        <v>7621.94</v>
      </c>
      <c r="BT190" s="408">
        <v>39.65</v>
      </c>
      <c r="BU190" s="408"/>
      <c r="BV190" s="408"/>
      <c r="BW190" s="414"/>
      <c r="BX190" s="414"/>
      <c r="BY190" s="414"/>
      <c r="BZ190" s="414"/>
      <c r="CA190" s="415"/>
      <c r="CB190" s="416"/>
      <c r="CC190" s="415"/>
      <c r="CD190" s="416"/>
      <c r="CE190" s="410"/>
      <c r="CF190" s="435" t="s">
        <v>779</v>
      </c>
      <c r="CG190" s="408"/>
      <c r="CH190" s="408"/>
      <c r="CI190" s="408"/>
      <c r="CJ190" s="408"/>
      <c r="CK190" s="408"/>
      <c r="CL190" s="408"/>
      <c r="CM190" s="414"/>
      <c r="CN190" s="414"/>
      <c r="CO190" s="414"/>
      <c r="CP190" s="414"/>
      <c r="CQ190" s="415"/>
      <c r="CR190" s="416"/>
      <c r="CS190" s="415"/>
      <c r="CT190" s="416"/>
      <c r="CU190" s="410"/>
      <c r="CV190" s="435"/>
      <c r="CW190" s="408"/>
      <c r="CX190" s="408"/>
      <c r="CY190" s="408"/>
      <c r="CZ190" s="408"/>
      <c r="DA190" s="408"/>
      <c r="DB190" s="408"/>
      <c r="DC190" s="408"/>
      <c r="DD190" s="408"/>
      <c r="DE190" s="408"/>
      <c r="DF190" s="408"/>
      <c r="DG190" s="408"/>
      <c r="DH190" s="408"/>
      <c r="DI190" s="408"/>
      <c r="DJ190" s="408"/>
      <c r="DK190" s="408"/>
      <c r="DL190" s="408"/>
      <c r="DM190" s="408"/>
      <c r="DN190" s="408"/>
      <c r="DO190" s="408"/>
      <c r="DP190" s="408"/>
      <c r="DQ190" s="408"/>
      <c r="DR190" s="408"/>
      <c r="DS190" s="408"/>
      <c r="DT190" s="408"/>
      <c r="DU190" s="410"/>
      <c r="DV190" s="412"/>
      <c r="DW190" s="413"/>
      <c r="DX190" s="408"/>
      <c r="DY190" s="408"/>
      <c r="DZ190" s="408"/>
      <c r="EA190" s="408"/>
      <c r="EB190" s="408"/>
      <c r="EC190" s="408"/>
      <c r="ED190" s="414"/>
      <c r="EE190" s="414"/>
      <c r="EF190" s="414"/>
      <c r="EG190" s="414"/>
      <c r="EH190" s="416"/>
      <c r="EI190" s="416"/>
      <c r="EJ190" s="416"/>
      <c r="EK190" s="416"/>
      <c r="EL190" s="525"/>
      <c r="EM190" s="526"/>
      <c r="EN190" s="408"/>
      <c r="EO190" s="408"/>
      <c r="EP190" s="408"/>
      <c r="EQ190" s="408"/>
      <c r="ER190" s="408"/>
      <c r="ES190" s="408"/>
      <c r="ET190" s="414"/>
      <c r="EU190" s="414"/>
      <c r="EV190" s="417"/>
      <c r="EW190" s="414"/>
      <c r="EX190" s="416"/>
      <c r="EY190" s="416"/>
      <c r="EZ190" s="416"/>
      <c r="FA190" s="416"/>
      <c r="FB190" s="412"/>
      <c r="FC190" s="418"/>
      <c r="FD190" s="419"/>
      <c r="FE190" s="419"/>
      <c r="FF190" s="419"/>
      <c r="FG190" s="419"/>
      <c r="FH190" s="419"/>
      <c r="FI190" s="419"/>
      <c r="FJ190" s="419"/>
      <c r="FK190" s="419"/>
      <c r="FL190" s="419"/>
      <c r="FM190" s="419"/>
      <c r="FN190" s="419"/>
      <c r="FO190" s="419"/>
      <c r="FP190" s="419"/>
      <c r="FQ190" s="419"/>
      <c r="FR190" s="419"/>
      <c r="FS190" s="419"/>
      <c r="FT190" s="419"/>
      <c r="FU190" s="419"/>
      <c r="FV190" s="419"/>
      <c r="FW190" s="419"/>
      <c r="FX190" s="419"/>
      <c r="FY190" s="419"/>
      <c r="FZ190" s="419"/>
      <c r="GA190" s="419"/>
      <c r="GB190" s="419"/>
      <c r="GC190" s="419"/>
      <c r="GD190" s="419"/>
      <c r="GE190" s="419"/>
      <c r="GF190" s="419"/>
      <c r="GG190" s="419"/>
      <c r="GH190" s="419"/>
      <c r="GI190" s="419"/>
      <c r="GJ190" s="419"/>
      <c r="GK190" s="419"/>
      <c r="GL190" s="419"/>
      <c r="GM190" s="419"/>
      <c r="GN190" s="419"/>
      <c r="GO190" s="419"/>
      <c r="GP190" s="419"/>
      <c r="GQ190" s="419"/>
      <c r="GR190" s="419"/>
      <c r="GS190" s="419"/>
      <c r="GT190" s="419"/>
      <c r="GU190" s="419"/>
      <c r="GV190" s="419"/>
      <c r="GW190" s="419"/>
      <c r="GX190" s="419"/>
      <c r="GY190" s="419"/>
      <c r="GZ190" s="419"/>
      <c r="HA190" s="419"/>
      <c r="HB190" s="419"/>
      <c r="HC190" s="419"/>
      <c r="HD190" s="419"/>
      <c r="HE190" s="419"/>
      <c r="HF190" s="419"/>
      <c r="HG190" s="419"/>
      <c r="HH190" s="419"/>
      <c r="HI190" s="419"/>
      <c r="HJ190" s="419"/>
      <c r="HK190" s="419"/>
      <c r="HL190" s="419"/>
      <c r="HM190" s="419"/>
      <c r="HN190" s="419"/>
      <c r="HO190" s="419"/>
      <c r="HP190" s="419"/>
      <c r="HQ190" s="419"/>
      <c r="HR190" s="419"/>
      <c r="HS190" s="419"/>
      <c r="HT190" s="419"/>
      <c r="HU190" s="419"/>
      <c r="HV190" s="419"/>
      <c r="HW190" s="419"/>
      <c r="HX190" s="419"/>
      <c r="HY190" s="419"/>
      <c r="HZ190" s="419"/>
      <c r="IA190" s="419"/>
      <c r="IB190" s="419"/>
      <c r="IC190" s="419"/>
      <c r="ID190" s="419"/>
      <c r="IE190" s="419"/>
      <c r="IF190" s="419"/>
      <c r="IG190" s="419"/>
      <c r="IH190" s="419"/>
      <c r="II190" s="419"/>
      <c r="IJ190" s="419"/>
      <c r="IK190" s="419"/>
      <c r="IL190" s="419"/>
      <c r="IM190" s="419"/>
      <c r="IN190" s="419"/>
      <c r="IO190" s="419"/>
      <c r="IP190" s="419"/>
      <c r="IQ190" s="419"/>
      <c r="IR190" s="419"/>
      <c r="IS190" s="419"/>
      <c r="IT190" s="419"/>
      <c r="IU190" s="419"/>
      <c r="IV190" s="419"/>
      <c r="IW190" s="419"/>
      <c r="IX190" s="419"/>
      <c r="IY190" s="419"/>
      <c r="IZ190" s="419"/>
      <c r="JA190" s="419"/>
      <c r="JB190" s="419"/>
      <c r="JC190" s="419"/>
      <c r="JD190" s="419"/>
      <c r="JE190" s="419"/>
      <c r="JF190" s="419"/>
      <c r="JG190" s="419"/>
      <c r="JH190" s="419"/>
      <c r="JI190" s="419"/>
      <c r="JJ190" s="419"/>
      <c r="JK190" s="419"/>
      <c r="JL190" s="419"/>
      <c r="JM190" s="419"/>
      <c r="JN190" s="419"/>
      <c r="JO190" s="419"/>
      <c r="JP190" s="419"/>
      <c r="JQ190" s="419"/>
      <c r="JR190" s="419"/>
      <c r="JS190" s="419"/>
      <c r="JT190" s="419"/>
      <c r="JU190" s="419"/>
      <c r="JV190" s="419"/>
      <c r="JW190" s="419"/>
      <c r="JX190" s="419"/>
      <c r="JY190" s="419"/>
      <c r="JZ190" s="419"/>
      <c r="KA190" s="419"/>
      <c r="KB190" s="419"/>
      <c r="KC190" s="419"/>
      <c r="KD190" s="419"/>
      <c r="KE190" s="419"/>
      <c r="KF190" s="419"/>
      <c r="KG190" s="419"/>
      <c r="KH190" s="419"/>
      <c r="KI190" s="419"/>
      <c r="KJ190" s="419"/>
      <c r="KK190" s="419"/>
      <c r="KL190" s="419"/>
      <c r="KM190" s="419"/>
      <c r="KN190" s="419"/>
      <c r="KO190" s="419"/>
      <c r="KP190" s="419"/>
      <c r="KQ190" s="419"/>
      <c r="KR190" s="419"/>
      <c r="KS190" s="419"/>
      <c r="KT190" s="419"/>
      <c r="KU190" s="419"/>
      <c r="KV190" s="419"/>
      <c r="KW190" s="419"/>
      <c r="KX190" s="419"/>
      <c r="KY190" s="419"/>
      <c r="KZ190" s="419"/>
      <c r="LA190" s="419"/>
      <c r="LB190" s="419"/>
      <c r="LC190" s="419"/>
      <c r="LD190" s="419"/>
      <c r="LE190" s="419"/>
      <c r="LF190" s="419"/>
      <c r="LG190" s="419"/>
      <c r="LH190" s="419"/>
      <c r="LI190" s="419"/>
      <c r="LJ190" s="419"/>
      <c r="LK190" s="419"/>
      <c r="LL190" s="419"/>
      <c r="LM190" s="419"/>
      <c r="LN190" s="419"/>
      <c r="LO190" s="419"/>
      <c r="LP190" s="419"/>
      <c r="LQ190" s="419"/>
      <c r="LR190" s="419"/>
      <c r="LS190" s="419"/>
      <c r="LT190" s="419"/>
      <c r="LU190" s="419"/>
      <c r="LV190" s="419"/>
      <c r="LW190" s="419"/>
      <c r="LX190" s="419"/>
      <c r="LY190" s="419"/>
      <c r="LZ190" s="419"/>
      <c r="MA190" s="419"/>
      <c r="MB190" s="419"/>
      <c r="MC190" s="419"/>
      <c r="MD190" s="419"/>
      <c r="ME190" s="419"/>
      <c r="MF190" s="419"/>
      <c r="MG190" s="419"/>
      <c r="MH190" s="419"/>
      <c r="MI190" s="419"/>
      <c r="MJ190" s="419"/>
      <c r="MK190" s="419"/>
      <c r="ML190" s="419"/>
      <c r="MM190" s="419"/>
      <c r="MN190" s="419"/>
      <c r="MO190" s="419"/>
      <c r="MP190" s="419"/>
      <c r="MQ190" s="419"/>
      <c r="MR190" s="419"/>
      <c r="MS190" s="419"/>
      <c r="MT190" s="419"/>
      <c r="MU190" s="419"/>
      <c r="MV190" s="419"/>
      <c r="MW190" s="419"/>
      <c r="MX190" s="419"/>
      <c r="MY190" s="419"/>
      <c r="MZ190" s="419"/>
      <c r="NA190" s="419"/>
      <c r="NB190" s="419"/>
      <c r="NC190" s="419"/>
      <c r="ND190" s="419"/>
      <c r="NE190" s="419"/>
      <c r="NF190" s="419"/>
      <c r="NG190" s="419"/>
      <c r="NH190" s="419"/>
      <c r="NI190" s="419"/>
      <c r="NJ190" s="419"/>
      <c r="NK190" s="419"/>
      <c r="NL190" s="419"/>
      <c r="NM190" s="419"/>
      <c r="NN190" s="419"/>
      <c r="NO190" s="419"/>
      <c r="NP190" s="419"/>
      <c r="NQ190" s="419"/>
      <c r="NR190" s="419"/>
      <c r="NS190" s="419"/>
      <c r="NT190" s="419"/>
      <c r="NU190" s="419"/>
      <c r="NV190" s="419"/>
    </row>
    <row r="191" spans="1:386" s="167" customFormat="1">
      <c r="A191" s="157"/>
      <c r="B191" s="445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60"/>
      <c r="AB191" s="129"/>
      <c r="AC191" s="159"/>
      <c r="AD191" s="159"/>
      <c r="AE191" s="159"/>
      <c r="AF191" s="159"/>
      <c r="AH191" s="145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1"/>
      <c r="AV191" s="159">
        <v>39.65</v>
      </c>
      <c r="AW191" s="159">
        <v>42.34</v>
      </c>
      <c r="AX191" s="159" t="s">
        <v>146</v>
      </c>
      <c r="AY191" s="159" t="s">
        <v>146</v>
      </c>
      <c r="AZ191" s="159" t="s">
        <v>146</v>
      </c>
      <c r="BA191" s="159" t="s">
        <v>146</v>
      </c>
      <c r="BB191" s="159">
        <f>AV191</f>
        <v>39.65</v>
      </c>
      <c r="BC191" s="159">
        <f t="shared" ref="BC191:BG191" si="138">AW191</f>
        <v>42.34</v>
      </c>
      <c r="BD191" s="159" t="str">
        <f t="shared" si="138"/>
        <v>-</v>
      </c>
      <c r="BE191" s="159" t="str">
        <f t="shared" si="138"/>
        <v>-</v>
      </c>
      <c r="BF191" s="159" t="str">
        <f t="shared" si="138"/>
        <v>-</v>
      </c>
      <c r="BG191" s="159" t="str">
        <f t="shared" si="138"/>
        <v>-</v>
      </c>
      <c r="BH191" s="159">
        <f>BB191*1.18</f>
        <v>46.786999999999999</v>
      </c>
      <c r="BI191" s="159">
        <f>BC191*1.18</f>
        <v>49.961199999999998</v>
      </c>
      <c r="BJ191" s="159" t="s">
        <v>146</v>
      </c>
      <c r="BK191" s="159" t="s">
        <v>146</v>
      </c>
      <c r="BL191" s="159" t="s">
        <v>146</v>
      </c>
      <c r="BM191" s="159" t="s">
        <v>146</v>
      </c>
      <c r="BN191" s="145"/>
      <c r="BO191" s="169" t="s">
        <v>780</v>
      </c>
      <c r="BP191" s="162"/>
      <c r="BQ191" s="159">
        <v>7621.94</v>
      </c>
      <c r="BR191" s="159">
        <v>39.65</v>
      </c>
      <c r="BS191" s="159">
        <f>BQ191</f>
        <v>7621.94</v>
      </c>
      <c r="BT191" s="159">
        <f>BR191</f>
        <v>39.65</v>
      </c>
      <c r="BU191" s="159">
        <v>3170</v>
      </c>
      <c r="BV191" s="159">
        <v>46.79</v>
      </c>
      <c r="BW191" s="163"/>
      <c r="BX191" s="163"/>
      <c r="BY191" s="163"/>
      <c r="BZ191" s="163"/>
      <c r="CA191" s="119">
        <v>5.3600000000000002E-2</v>
      </c>
      <c r="CB191" s="128">
        <v>216.7</v>
      </c>
      <c r="CC191" s="119"/>
      <c r="CD191" s="128"/>
      <c r="CE191" s="145"/>
      <c r="CF191" s="168" t="s">
        <v>780</v>
      </c>
      <c r="CG191" s="159">
        <v>8327.42</v>
      </c>
      <c r="CH191" s="159">
        <v>42.34</v>
      </c>
      <c r="CI191" s="159">
        <f>CG191</f>
        <v>8327.42</v>
      </c>
      <c r="CJ191" s="159">
        <f>CH191</f>
        <v>42.34</v>
      </c>
      <c r="CK191" s="159">
        <v>3300</v>
      </c>
      <c r="CL191" s="159">
        <v>49.96</v>
      </c>
      <c r="CM191" s="163"/>
      <c r="CN191" s="163"/>
      <c r="CO191" s="163"/>
      <c r="CP191" s="163"/>
      <c r="CQ191" s="119">
        <v>5.3600000000000002E-2</v>
      </c>
      <c r="CR191" s="128">
        <v>226.84</v>
      </c>
      <c r="CS191" s="119"/>
      <c r="CT191" s="128"/>
      <c r="CU191" s="145"/>
      <c r="CV191" s="168" t="s">
        <v>780</v>
      </c>
      <c r="CW191" s="159"/>
      <c r="CX191" s="159"/>
      <c r="CY191" s="159"/>
      <c r="CZ191" s="159"/>
      <c r="DA191" s="159"/>
      <c r="DB191" s="159"/>
      <c r="DC191" s="159"/>
      <c r="DD191" s="159"/>
      <c r="DE191" s="159"/>
      <c r="DF191" s="159"/>
      <c r="DG191" s="159"/>
      <c r="DH191" s="159"/>
      <c r="DI191" s="159"/>
      <c r="DJ191" s="159"/>
      <c r="DK191" s="159"/>
      <c r="DL191" s="159"/>
      <c r="DM191" s="159"/>
      <c r="DN191" s="159"/>
      <c r="DO191" s="159"/>
      <c r="DP191" s="159"/>
      <c r="DQ191" s="159"/>
      <c r="DR191" s="159"/>
      <c r="DS191" s="159"/>
      <c r="DT191" s="159"/>
      <c r="DU191" s="145"/>
      <c r="DV191" s="169"/>
      <c r="DW191" s="162"/>
      <c r="DX191" s="159"/>
      <c r="DY191" s="159"/>
      <c r="DZ191" s="159"/>
      <c r="EA191" s="159"/>
      <c r="EB191" s="159"/>
      <c r="EC191" s="159"/>
      <c r="ED191" s="163"/>
      <c r="EE191" s="163"/>
      <c r="EF191" s="163"/>
      <c r="EG191" s="163"/>
      <c r="EH191" s="128"/>
      <c r="EI191" s="128"/>
      <c r="EJ191" s="128"/>
      <c r="EK191" s="128"/>
      <c r="EL191" s="251"/>
      <c r="EM191" s="584"/>
      <c r="EN191" s="159"/>
      <c r="EO191" s="159"/>
      <c r="EP191" s="159"/>
      <c r="EQ191" s="159"/>
      <c r="ER191" s="159"/>
      <c r="ES191" s="159"/>
      <c r="ET191" s="163"/>
      <c r="EU191" s="163"/>
      <c r="EV191" s="544"/>
      <c r="EW191" s="163"/>
      <c r="EX191" s="128"/>
      <c r="EY191" s="128"/>
      <c r="EZ191" s="128"/>
      <c r="FA191" s="128"/>
      <c r="FB191" s="169"/>
      <c r="FC191" s="213"/>
      <c r="FD191" s="166"/>
      <c r="FE191" s="166"/>
      <c r="FF191" s="166"/>
      <c r="FG191" s="166"/>
      <c r="FH191" s="166"/>
      <c r="FI191" s="166"/>
      <c r="FJ191" s="166"/>
      <c r="FK191" s="166"/>
      <c r="FL191" s="166"/>
      <c r="FM191" s="166"/>
      <c r="FN191" s="166"/>
      <c r="FO191" s="166"/>
      <c r="FP191" s="166"/>
      <c r="FQ191" s="166"/>
      <c r="FR191" s="166"/>
      <c r="FS191" s="166"/>
      <c r="FT191" s="166"/>
      <c r="FU191" s="166"/>
      <c r="FV191" s="166"/>
      <c r="FW191" s="166"/>
      <c r="FX191" s="166"/>
      <c r="FY191" s="166"/>
      <c r="FZ191" s="166"/>
      <c r="GA191" s="166"/>
      <c r="GB191" s="166"/>
      <c r="GC191" s="166"/>
      <c r="GD191" s="166"/>
      <c r="GE191" s="166"/>
      <c r="GF191" s="166"/>
      <c r="GG191" s="166"/>
      <c r="GH191" s="166"/>
      <c r="GI191" s="166"/>
      <c r="GJ191" s="166"/>
      <c r="GK191" s="166"/>
      <c r="GL191" s="166"/>
      <c r="GM191" s="166"/>
      <c r="GN191" s="166"/>
      <c r="GO191" s="166"/>
      <c r="GP191" s="166"/>
      <c r="GQ191" s="166"/>
      <c r="GR191" s="166"/>
      <c r="GS191" s="166"/>
      <c r="GT191" s="166"/>
      <c r="GU191" s="166"/>
      <c r="GV191" s="166"/>
      <c r="GW191" s="166"/>
      <c r="GX191" s="166"/>
      <c r="GY191" s="166"/>
      <c r="GZ191" s="166"/>
      <c r="HA191" s="166"/>
      <c r="HB191" s="166"/>
      <c r="HC191" s="166"/>
      <c r="HD191" s="166"/>
      <c r="HE191" s="166"/>
      <c r="HF191" s="166"/>
      <c r="HG191" s="166"/>
      <c r="HH191" s="166"/>
      <c r="HI191" s="166"/>
      <c r="HJ191" s="166"/>
      <c r="HK191" s="166"/>
      <c r="HL191" s="166"/>
      <c r="HM191" s="166"/>
      <c r="HN191" s="166"/>
      <c r="HO191" s="166"/>
      <c r="HP191" s="166"/>
      <c r="HQ191" s="166"/>
      <c r="HR191" s="166"/>
      <c r="HS191" s="166"/>
      <c r="HT191" s="166"/>
      <c r="HU191" s="166"/>
      <c r="HV191" s="166"/>
      <c r="HW191" s="166"/>
      <c r="HX191" s="166"/>
      <c r="HY191" s="166"/>
      <c r="HZ191" s="166"/>
      <c r="IA191" s="166"/>
      <c r="IB191" s="166"/>
      <c r="IC191" s="166"/>
      <c r="ID191" s="166"/>
      <c r="IE191" s="166"/>
      <c r="IF191" s="166"/>
      <c r="IG191" s="166"/>
      <c r="IH191" s="166"/>
      <c r="II191" s="166"/>
      <c r="IJ191" s="166"/>
      <c r="IK191" s="166"/>
      <c r="IL191" s="166"/>
      <c r="IM191" s="166"/>
      <c r="IN191" s="166"/>
      <c r="IO191" s="166"/>
      <c r="IP191" s="166"/>
      <c r="IQ191" s="166"/>
      <c r="IR191" s="166"/>
      <c r="IS191" s="166"/>
      <c r="IT191" s="166"/>
      <c r="IU191" s="166"/>
      <c r="IV191" s="166"/>
      <c r="IW191" s="166"/>
      <c r="IX191" s="166"/>
      <c r="IY191" s="166"/>
      <c r="IZ191" s="166"/>
      <c r="JA191" s="166"/>
      <c r="JB191" s="166"/>
      <c r="JC191" s="166"/>
      <c r="JD191" s="166"/>
      <c r="JE191" s="166"/>
      <c r="JF191" s="166"/>
      <c r="JG191" s="166"/>
      <c r="JH191" s="166"/>
      <c r="JI191" s="166"/>
      <c r="JJ191" s="166"/>
      <c r="JK191" s="166"/>
      <c r="JL191" s="166"/>
      <c r="JM191" s="166"/>
      <c r="JN191" s="166"/>
      <c r="JO191" s="166"/>
      <c r="JP191" s="166"/>
      <c r="JQ191" s="166"/>
      <c r="JR191" s="166"/>
      <c r="JS191" s="166"/>
      <c r="JT191" s="166"/>
      <c r="JU191" s="166"/>
      <c r="JV191" s="166"/>
      <c r="JW191" s="166"/>
      <c r="JX191" s="166"/>
      <c r="JY191" s="166"/>
      <c r="JZ191" s="166"/>
      <c r="KA191" s="166"/>
      <c r="KB191" s="166"/>
      <c r="KC191" s="166"/>
      <c r="KD191" s="166"/>
      <c r="KE191" s="166"/>
      <c r="KF191" s="166"/>
      <c r="KG191" s="166"/>
      <c r="KH191" s="166"/>
      <c r="KI191" s="166"/>
      <c r="KJ191" s="166"/>
      <c r="KK191" s="166"/>
      <c r="KL191" s="166"/>
      <c r="KM191" s="166"/>
      <c r="KN191" s="166"/>
      <c r="KO191" s="166"/>
      <c r="KP191" s="166"/>
      <c r="KQ191" s="166"/>
      <c r="KR191" s="166"/>
      <c r="KS191" s="166"/>
      <c r="KT191" s="166"/>
      <c r="KU191" s="166"/>
      <c r="KV191" s="166"/>
      <c r="KW191" s="166"/>
      <c r="KX191" s="166"/>
      <c r="KY191" s="166"/>
      <c r="KZ191" s="166"/>
      <c r="LA191" s="166"/>
      <c r="LB191" s="166"/>
      <c r="LC191" s="166"/>
      <c r="LD191" s="166"/>
      <c r="LE191" s="166"/>
      <c r="LF191" s="166"/>
      <c r="LG191" s="166"/>
      <c r="LH191" s="166"/>
      <c r="LI191" s="166"/>
      <c r="LJ191" s="166"/>
      <c r="LK191" s="166"/>
      <c r="LL191" s="166"/>
      <c r="LM191" s="166"/>
      <c r="LN191" s="166"/>
      <c r="LO191" s="166"/>
      <c r="LP191" s="166"/>
      <c r="LQ191" s="166"/>
      <c r="LR191" s="166"/>
      <c r="LS191" s="166"/>
      <c r="LT191" s="166"/>
      <c r="LU191" s="166"/>
      <c r="LV191" s="166"/>
      <c r="LW191" s="166"/>
      <c r="LX191" s="166"/>
      <c r="LY191" s="166"/>
      <c r="LZ191" s="166"/>
      <c r="MA191" s="166"/>
      <c r="MB191" s="166"/>
      <c r="MC191" s="166"/>
      <c r="MD191" s="166"/>
      <c r="ME191" s="166"/>
      <c r="MF191" s="166"/>
      <c r="MG191" s="166"/>
      <c r="MH191" s="166"/>
      <c r="MI191" s="166"/>
      <c r="MJ191" s="166"/>
      <c r="MK191" s="166"/>
      <c r="ML191" s="166"/>
      <c r="MM191" s="166"/>
      <c r="MN191" s="166"/>
      <c r="MO191" s="166"/>
      <c r="MP191" s="166"/>
      <c r="MQ191" s="166"/>
      <c r="MR191" s="166"/>
      <c r="MS191" s="166"/>
      <c r="MT191" s="166"/>
      <c r="MU191" s="166"/>
      <c r="MV191" s="166"/>
      <c r="MW191" s="166"/>
      <c r="MX191" s="166"/>
      <c r="MY191" s="166"/>
      <c r="MZ191" s="166"/>
      <c r="NA191" s="166"/>
      <c r="NB191" s="166"/>
      <c r="NC191" s="166"/>
      <c r="ND191" s="166"/>
      <c r="NE191" s="166"/>
      <c r="NF191" s="166"/>
      <c r="NG191" s="166"/>
      <c r="NH191" s="166"/>
      <c r="NI191" s="166"/>
      <c r="NJ191" s="166"/>
      <c r="NK191" s="166"/>
      <c r="NL191" s="166"/>
      <c r="NM191" s="166"/>
      <c r="NN191" s="166"/>
      <c r="NO191" s="166"/>
      <c r="NP191" s="166"/>
      <c r="NQ191" s="166"/>
      <c r="NR191" s="166"/>
      <c r="NS191" s="166"/>
      <c r="NT191" s="166"/>
      <c r="NU191" s="166"/>
      <c r="NV191" s="166"/>
    </row>
    <row r="192" spans="1:386" s="178" customFormat="1" ht="31.5">
      <c r="A192" s="173" t="s">
        <v>27</v>
      </c>
      <c r="B192" s="336" t="s">
        <v>726</v>
      </c>
      <c r="C192" s="142">
        <v>9571.83</v>
      </c>
      <c r="D192" s="142">
        <v>10255.99</v>
      </c>
      <c r="E192" s="142">
        <f>D192</f>
        <v>10255.99</v>
      </c>
      <c r="F192" s="142">
        <v>9658.3799999999992</v>
      </c>
      <c r="G192" s="527">
        <f>F192</f>
        <v>9658.3799999999992</v>
      </c>
      <c r="H192" s="527">
        <v>11174.32</v>
      </c>
      <c r="I192" s="527" t="s">
        <v>146</v>
      </c>
      <c r="J192" s="527" t="s">
        <v>146</v>
      </c>
      <c r="K192" s="527" t="s">
        <v>146</v>
      </c>
      <c r="L192" s="527" t="s">
        <v>146</v>
      </c>
      <c r="M192" s="527" t="s">
        <v>146</v>
      </c>
      <c r="N192" s="527" t="s">
        <v>146</v>
      </c>
      <c r="O192" s="49">
        <f>C192*1.18</f>
        <v>11294.759399999999</v>
      </c>
      <c r="P192" s="49">
        <f t="shared" ref="P192:T192" si="139">D192*1.18</f>
        <v>12102.0682</v>
      </c>
      <c r="Q192" s="49">
        <f t="shared" si="139"/>
        <v>12102.0682</v>
      </c>
      <c r="R192" s="49">
        <f t="shared" si="139"/>
        <v>11396.888399999998</v>
      </c>
      <c r="S192" s="49">
        <f t="shared" si="139"/>
        <v>11396.888399999998</v>
      </c>
      <c r="T192" s="49">
        <f t="shared" si="139"/>
        <v>13185.6976</v>
      </c>
      <c r="U192" s="49" t="s">
        <v>146</v>
      </c>
      <c r="V192" s="49" t="s">
        <v>146</v>
      </c>
      <c r="W192" s="49" t="s">
        <v>146</v>
      </c>
      <c r="X192" s="49" t="s">
        <v>146</v>
      </c>
      <c r="Y192" s="49" t="s">
        <v>146</v>
      </c>
      <c r="Z192" s="49" t="s">
        <v>146</v>
      </c>
      <c r="AA192" s="134" t="s">
        <v>621</v>
      </c>
      <c r="AB192" s="134"/>
      <c r="AC192" s="49">
        <v>1190</v>
      </c>
      <c r="AD192" s="49">
        <v>1260</v>
      </c>
      <c r="AE192" s="49">
        <f>AC192</f>
        <v>1190</v>
      </c>
      <c r="AF192" s="49">
        <f>AD192</f>
        <v>1260</v>
      </c>
      <c r="AG192" s="125" t="str">
        <f>AA192</f>
        <v>19.12.2017 № 837</v>
      </c>
      <c r="AH192" s="176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35"/>
      <c r="AV192" s="49">
        <v>44.25</v>
      </c>
      <c r="AW192" s="49">
        <v>46.43</v>
      </c>
      <c r="AX192" s="49">
        <f>AW192</f>
        <v>46.43</v>
      </c>
      <c r="AY192" s="49">
        <v>49.85</v>
      </c>
      <c r="AZ192" s="49">
        <f>AY192</f>
        <v>49.85</v>
      </c>
      <c r="BA192" s="49">
        <v>49.66</v>
      </c>
      <c r="BB192" s="49">
        <f>AV192*1.18</f>
        <v>52.214999999999996</v>
      </c>
      <c r="BC192" s="49">
        <f t="shared" ref="BC192:BG192" si="140">AW192*1.18</f>
        <v>54.787399999999998</v>
      </c>
      <c r="BD192" s="49">
        <f t="shared" si="140"/>
        <v>54.787399999999998</v>
      </c>
      <c r="BE192" s="49">
        <f t="shared" si="140"/>
        <v>58.823</v>
      </c>
      <c r="BF192" s="49">
        <f t="shared" si="140"/>
        <v>58.823</v>
      </c>
      <c r="BG192" s="49">
        <f t="shared" si="140"/>
        <v>58.59879999999999</v>
      </c>
      <c r="BH192" s="49">
        <v>52.22</v>
      </c>
      <c r="BI192" s="49">
        <v>54.79</v>
      </c>
      <c r="BJ192" s="49" t="s">
        <v>146</v>
      </c>
      <c r="BK192" s="49" t="s">
        <v>146</v>
      </c>
      <c r="BL192" s="49" t="s">
        <v>146</v>
      </c>
      <c r="BM192" s="49" t="s">
        <v>146</v>
      </c>
      <c r="BN192" s="125" t="s">
        <v>727</v>
      </c>
      <c r="BO192" s="176"/>
      <c r="BP192" s="175"/>
      <c r="BQ192" s="49">
        <v>9571.83</v>
      </c>
      <c r="BR192" s="49">
        <v>44.25</v>
      </c>
      <c r="BS192" s="49">
        <f>BQ192*1.18</f>
        <v>11294.759399999999</v>
      </c>
      <c r="BT192" s="49">
        <f>BR192*1.18</f>
        <v>52.214999999999996</v>
      </c>
      <c r="BU192" s="49">
        <v>1190</v>
      </c>
      <c r="BV192" s="49">
        <v>52.22</v>
      </c>
      <c r="BW192" s="138"/>
      <c r="BX192" s="138"/>
      <c r="BY192" s="138"/>
      <c r="BZ192" s="138"/>
      <c r="CA192" s="288">
        <v>5.7099999999999998E-2</v>
      </c>
      <c r="CB192" s="139">
        <v>120.17</v>
      </c>
      <c r="CC192" s="288"/>
      <c r="CD192" s="139"/>
      <c r="CE192" s="125" t="s">
        <v>621</v>
      </c>
      <c r="CF192" s="289"/>
      <c r="CG192" s="49">
        <v>10255.99</v>
      </c>
      <c r="CH192" s="49">
        <v>46.43</v>
      </c>
      <c r="CI192" s="49">
        <f>CG192*1.18</f>
        <v>12102.0682</v>
      </c>
      <c r="CJ192" s="49">
        <f>CH192*1.18</f>
        <v>54.787399999999998</v>
      </c>
      <c r="CK192" s="49">
        <v>1260</v>
      </c>
      <c r="CL192" s="49">
        <v>54.79</v>
      </c>
      <c r="CM192" s="138"/>
      <c r="CN192" s="138"/>
      <c r="CO192" s="138"/>
      <c r="CP192" s="138"/>
      <c r="CQ192" s="288">
        <v>5.7099999999999998E-2</v>
      </c>
      <c r="CR192" s="139">
        <v>126.74</v>
      </c>
      <c r="CS192" s="288"/>
      <c r="CT192" s="139"/>
      <c r="CU192" s="125" t="s">
        <v>621</v>
      </c>
      <c r="CV192" s="28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125"/>
      <c r="DV192" s="289"/>
      <c r="DW192" s="175"/>
      <c r="DX192" s="49">
        <v>9571.83</v>
      </c>
      <c r="DY192" s="49">
        <v>44.25</v>
      </c>
      <c r="DZ192" s="49">
        <f>DX192*1.18</f>
        <v>11294.759399999999</v>
      </c>
      <c r="EA192" s="49">
        <f>DY192*1.18</f>
        <v>52.214999999999996</v>
      </c>
      <c r="EB192" s="49">
        <v>1190</v>
      </c>
      <c r="EC192" s="49">
        <v>52.22</v>
      </c>
      <c r="ED192" s="138"/>
      <c r="EE192" s="138"/>
      <c r="EF192" s="138"/>
      <c r="EG192" s="138"/>
      <c r="EH192" s="288"/>
      <c r="EI192" s="139"/>
      <c r="EJ192" s="311">
        <v>7.22E-2</v>
      </c>
      <c r="EK192" s="139">
        <v>138.13999999999999</v>
      </c>
      <c r="EL192" s="539"/>
      <c r="EM192" s="322" t="s">
        <v>728</v>
      </c>
      <c r="EN192" s="49">
        <v>10255.99</v>
      </c>
      <c r="EO192" s="49">
        <v>46.43</v>
      </c>
      <c r="EP192" s="49">
        <f>EN192*1.18</f>
        <v>12102.0682</v>
      </c>
      <c r="EQ192" s="49">
        <f>EO192*1.18</f>
        <v>54.787399999999998</v>
      </c>
      <c r="ER192" s="49">
        <v>1260</v>
      </c>
      <c r="ES192" s="49">
        <v>54.79</v>
      </c>
      <c r="ET192" s="138"/>
      <c r="EU192" s="138"/>
      <c r="EV192" s="360"/>
      <c r="EW192" s="138"/>
      <c r="EX192" s="288"/>
      <c r="EY192" s="139"/>
      <c r="EZ192" s="311">
        <v>7.22E-2</v>
      </c>
      <c r="FA192" s="139">
        <v>145.76</v>
      </c>
      <c r="FB192" s="125"/>
      <c r="FC192" s="289" t="s">
        <v>728</v>
      </c>
      <c r="FD192" s="177"/>
      <c r="FE192" s="177"/>
      <c r="FF192" s="177"/>
      <c r="FG192" s="177"/>
      <c r="FH192" s="177"/>
      <c r="FI192" s="177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7"/>
      <c r="FU192" s="177"/>
      <c r="FV192" s="177"/>
      <c r="FW192" s="177"/>
      <c r="FX192" s="177"/>
      <c r="FY192" s="177"/>
      <c r="FZ192" s="177"/>
      <c r="GA192" s="177"/>
      <c r="GB192" s="177"/>
      <c r="GC192" s="177"/>
      <c r="GD192" s="177"/>
      <c r="GE192" s="177"/>
      <c r="GF192" s="177"/>
      <c r="GG192" s="177"/>
      <c r="GH192" s="177"/>
      <c r="GI192" s="177"/>
      <c r="GJ192" s="177"/>
      <c r="GK192" s="177"/>
      <c r="GL192" s="177"/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177"/>
      <c r="GW192" s="177"/>
      <c r="GX192" s="177"/>
      <c r="GY192" s="177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177"/>
      <c r="HK192" s="177"/>
      <c r="HL192" s="177"/>
      <c r="HM192" s="177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177"/>
      <c r="HY192" s="177"/>
      <c r="HZ192" s="177"/>
      <c r="IA192" s="177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177"/>
      <c r="IM192" s="177"/>
      <c r="IN192" s="177"/>
      <c r="IO192" s="177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177"/>
      <c r="JA192" s="177"/>
      <c r="JB192" s="177"/>
      <c r="JC192" s="177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177"/>
      <c r="JO192" s="177"/>
      <c r="JP192" s="177"/>
      <c r="JQ192" s="177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177"/>
      <c r="KC192" s="177"/>
      <c r="KD192" s="177"/>
      <c r="KE192" s="177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177"/>
      <c r="KQ192" s="177"/>
      <c r="KR192" s="177"/>
      <c r="KS192" s="177"/>
      <c r="KT192" s="177"/>
      <c r="KU192" s="177"/>
      <c r="KV192" s="177"/>
      <c r="KW192" s="177"/>
      <c r="KX192" s="177"/>
      <c r="KY192" s="177"/>
      <c r="KZ192" s="177"/>
      <c r="LA192" s="177"/>
      <c r="LB192" s="177"/>
      <c r="LC192" s="177"/>
      <c r="LD192" s="177"/>
      <c r="LE192" s="177"/>
      <c r="LF192" s="177"/>
      <c r="LG192" s="177"/>
      <c r="LH192" s="177"/>
      <c r="LI192" s="177"/>
      <c r="LJ192" s="177"/>
      <c r="LK192" s="177"/>
      <c r="LL192" s="177"/>
      <c r="LM192" s="177"/>
      <c r="LN192" s="177"/>
      <c r="LO192" s="177"/>
      <c r="LP192" s="177"/>
      <c r="LQ192" s="177"/>
      <c r="LR192" s="177"/>
      <c r="LS192" s="177"/>
      <c r="LT192" s="177"/>
      <c r="LU192" s="177"/>
      <c r="LV192" s="177"/>
      <c r="LW192" s="177"/>
      <c r="LX192" s="177"/>
      <c r="LY192" s="177"/>
      <c r="LZ192" s="177"/>
      <c r="MA192" s="177"/>
      <c r="MB192" s="177"/>
      <c r="MC192" s="177"/>
      <c r="MD192" s="177"/>
      <c r="ME192" s="177"/>
      <c r="MF192" s="177"/>
      <c r="MG192" s="177"/>
      <c r="MH192" s="177"/>
      <c r="MI192" s="177"/>
      <c r="MJ192" s="177"/>
      <c r="MK192" s="177"/>
      <c r="ML192" s="177"/>
      <c r="MM192" s="177"/>
      <c r="MN192" s="177"/>
      <c r="MO192" s="177"/>
      <c r="MP192" s="177"/>
      <c r="MQ192" s="177"/>
      <c r="MR192" s="177"/>
      <c r="MS192" s="177"/>
      <c r="MT192" s="177"/>
      <c r="MU192" s="177"/>
      <c r="MV192" s="177"/>
      <c r="MW192" s="177"/>
      <c r="MX192" s="177"/>
      <c r="MY192" s="177"/>
      <c r="MZ192" s="177"/>
      <c r="NA192" s="177"/>
      <c r="NB192" s="177"/>
      <c r="NC192" s="177"/>
      <c r="ND192" s="177"/>
      <c r="NE192" s="177"/>
      <c r="NF192" s="177"/>
      <c r="NG192" s="177"/>
      <c r="NH192" s="177"/>
      <c r="NI192" s="177"/>
      <c r="NJ192" s="177"/>
      <c r="NK192" s="177"/>
      <c r="NL192" s="177"/>
      <c r="NM192" s="177"/>
      <c r="NN192" s="177"/>
      <c r="NO192" s="177"/>
      <c r="NP192" s="177"/>
      <c r="NQ192" s="177"/>
      <c r="NR192" s="177"/>
      <c r="NS192" s="177"/>
      <c r="NT192" s="177"/>
      <c r="NU192" s="177"/>
      <c r="NV192" s="177"/>
    </row>
    <row r="193" spans="1:386" s="2" customFormat="1" ht="18.75">
      <c r="A193" s="122" t="s">
        <v>87</v>
      </c>
      <c r="B193" s="348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134"/>
      <c r="AB193" s="134"/>
      <c r="AC193" s="49"/>
      <c r="AD193" s="49"/>
      <c r="AE193" s="49"/>
      <c r="AF193" s="49"/>
      <c r="AG193" s="125"/>
      <c r="AH193" s="176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11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16"/>
      <c r="BJ193" s="16"/>
      <c r="BK193" s="16"/>
      <c r="BL193" s="16"/>
      <c r="BM193" s="16"/>
      <c r="BN193" s="36"/>
      <c r="BO193" s="169"/>
      <c r="BP193" s="103"/>
      <c r="BQ193" s="27"/>
      <c r="BR193" s="27"/>
      <c r="BS193" s="27"/>
      <c r="BT193" s="27"/>
      <c r="BU193" s="27"/>
      <c r="BV193" s="27"/>
      <c r="BW193" s="115"/>
      <c r="BX193" s="115"/>
      <c r="BY193" s="115"/>
      <c r="BZ193" s="115"/>
      <c r="CA193" s="119"/>
      <c r="CB193" s="128"/>
      <c r="CC193" s="119"/>
      <c r="CD193" s="128"/>
      <c r="CE193" s="27"/>
      <c r="CF193" s="125"/>
      <c r="CG193" s="27"/>
      <c r="CH193" s="27"/>
      <c r="CI193" s="27"/>
      <c r="CJ193" s="27"/>
      <c r="CK193" s="27"/>
      <c r="CL193" s="27"/>
      <c r="CM193" s="138"/>
      <c r="CN193" s="138"/>
      <c r="CO193" s="138"/>
      <c r="CP193" s="138"/>
      <c r="CQ193" s="139"/>
      <c r="CR193" s="139"/>
      <c r="CS193" s="139"/>
      <c r="CT193" s="139"/>
      <c r="CU193" s="27"/>
      <c r="CV193" s="134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36"/>
      <c r="DV193" s="169"/>
      <c r="DW193" s="103"/>
      <c r="DX193" s="27"/>
      <c r="DY193" s="27"/>
      <c r="DZ193" s="27"/>
      <c r="EA193" s="27"/>
      <c r="EB193" s="27"/>
      <c r="EC193" s="27"/>
      <c r="ED193" s="115"/>
      <c r="EE193" s="115"/>
      <c r="EF193" s="115"/>
      <c r="EG193" s="115"/>
      <c r="EH193" s="116"/>
      <c r="EI193" s="116"/>
      <c r="EJ193" s="116"/>
      <c r="EK193" s="116"/>
      <c r="EL193" s="27"/>
      <c r="EM193" s="284"/>
      <c r="EN193" s="27"/>
      <c r="EO193" s="27"/>
      <c r="EP193" s="27"/>
      <c r="EQ193" s="27"/>
      <c r="ER193" s="27"/>
      <c r="ES193" s="27"/>
      <c r="ET193" s="115"/>
      <c r="EU193" s="115"/>
      <c r="EV193" s="395"/>
      <c r="EW193" s="115"/>
      <c r="EX193" s="116"/>
      <c r="EY193" s="116"/>
      <c r="EZ193" s="116"/>
      <c r="FA193" s="116"/>
      <c r="FB193" s="36"/>
      <c r="FC193" s="31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  <c r="MN193" s="53"/>
      <c r="MO193" s="53"/>
      <c r="MP193" s="53"/>
      <c r="MQ193" s="53"/>
      <c r="MR193" s="53"/>
      <c r="MS193" s="53"/>
      <c r="MT193" s="53"/>
      <c r="MU193" s="53"/>
      <c r="MV193" s="53"/>
      <c r="MW193" s="53"/>
      <c r="MX193" s="53"/>
      <c r="MY193" s="53"/>
      <c r="MZ193" s="53"/>
      <c r="NA193" s="53"/>
      <c r="NB193" s="53"/>
      <c r="NC193" s="53"/>
      <c r="ND193" s="53"/>
      <c r="NE193" s="53"/>
      <c r="NF193" s="53"/>
      <c r="NG193" s="53"/>
      <c r="NH193" s="53"/>
      <c r="NI193" s="53"/>
      <c r="NJ193" s="53"/>
      <c r="NK193" s="53"/>
      <c r="NL193" s="53"/>
      <c r="NM193" s="53"/>
      <c r="NN193" s="53"/>
      <c r="NO193" s="53"/>
      <c r="NP193" s="53"/>
      <c r="NQ193" s="53"/>
      <c r="NR193" s="53"/>
      <c r="NS193" s="53"/>
      <c r="NT193" s="53"/>
      <c r="NU193" s="53"/>
      <c r="NV193" s="53"/>
    </row>
    <row r="194" spans="1:386" s="178" customFormat="1">
      <c r="A194" s="173" t="s">
        <v>9</v>
      </c>
      <c r="B194" s="421" t="s">
        <v>563</v>
      </c>
      <c r="C194" s="49">
        <v>7759.31</v>
      </c>
      <c r="D194" s="49">
        <v>8471.07</v>
      </c>
      <c r="E194" s="49">
        <v>8010</v>
      </c>
      <c r="F194" s="49">
        <v>8187.79</v>
      </c>
      <c r="G194" s="49" t="s">
        <v>146</v>
      </c>
      <c r="H194" s="49" t="s">
        <v>146</v>
      </c>
      <c r="I194" s="49" t="s">
        <v>146</v>
      </c>
      <c r="J194" s="49" t="s">
        <v>146</v>
      </c>
      <c r="K194" s="49" t="s">
        <v>146</v>
      </c>
      <c r="L194" s="49" t="s">
        <v>146</v>
      </c>
      <c r="M194" s="49" t="s">
        <v>146</v>
      </c>
      <c r="N194" s="49" t="s">
        <v>146</v>
      </c>
      <c r="O194" s="49">
        <f>C194</f>
        <v>7759.31</v>
      </c>
      <c r="P194" s="49">
        <f t="shared" ref="P194:Z194" si="141">D194</f>
        <v>8471.07</v>
      </c>
      <c r="Q194" s="49">
        <f t="shared" si="141"/>
        <v>8010</v>
      </c>
      <c r="R194" s="49">
        <f t="shared" si="141"/>
        <v>8187.79</v>
      </c>
      <c r="S194" s="49" t="str">
        <f t="shared" si="141"/>
        <v>-</v>
      </c>
      <c r="T194" s="49" t="str">
        <f t="shared" si="141"/>
        <v>-</v>
      </c>
      <c r="U194" s="49" t="str">
        <f t="shared" si="141"/>
        <v>-</v>
      </c>
      <c r="V194" s="49" t="str">
        <f t="shared" si="141"/>
        <v>-</v>
      </c>
      <c r="W194" s="49" t="str">
        <f t="shared" si="141"/>
        <v>-</v>
      </c>
      <c r="X194" s="49" t="str">
        <f t="shared" si="141"/>
        <v>-</v>
      </c>
      <c r="Y194" s="49" t="str">
        <f t="shared" si="141"/>
        <v>-</v>
      </c>
      <c r="Z194" s="49" t="str">
        <f t="shared" si="141"/>
        <v>-</v>
      </c>
      <c r="AA194" s="134"/>
      <c r="AB194" s="134" t="s">
        <v>729</v>
      </c>
      <c r="AC194" s="49">
        <v>2380</v>
      </c>
      <c r="AD194" s="49">
        <v>2480</v>
      </c>
      <c r="AE194" s="49">
        <v>2380</v>
      </c>
      <c r="AF194" s="49">
        <v>2480</v>
      </c>
      <c r="AG194" s="49"/>
      <c r="AH194" s="125" t="str">
        <f>AB194</f>
        <v>16.11.2017 № 629</v>
      </c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35"/>
      <c r="AV194" s="49">
        <v>81.62</v>
      </c>
      <c r="AW194" s="49">
        <v>85.79</v>
      </c>
      <c r="AX194" s="49">
        <f>AW194</f>
        <v>85.79</v>
      </c>
      <c r="AY194" s="49">
        <v>90.27</v>
      </c>
      <c r="AZ194" s="49" t="s">
        <v>146</v>
      </c>
      <c r="BA194" s="49" t="s">
        <v>146</v>
      </c>
      <c r="BB194" s="49">
        <f>AV194</f>
        <v>81.62</v>
      </c>
      <c r="BC194" s="49">
        <f t="shared" ref="BC194:BG194" si="142">AW194</f>
        <v>85.79</v>
      </c>
      <c r="BD194" s="49">
        <f t="shared" si="142"/>
        <v>85.79</v>
      </c>
      <c r="BE194" s="49">
        <f t="shared" si="142"/>
        <v>90.27</v>
      </c>
      <c r="BF194" s="49" t="str">
        <f t="shared" si="142"/>
        <v>-</v>
      </c>
      <c r="BG194" s="49" t="str">
        <f t="shared" si="142"/>
        <v>-</v>
      </c>
      <c r="BH194" s="49">
        <f>BB194</f>
        <v>81.62</v>
      </c>
      <c r="BI194" s="49">
        <f t="shared" ref="BI194:BM194" si="143">BC194</f>
        <v>85.79</v>
      </c>
      <c r="BJ194" s="49">
        <f t="shared" si="143"/>
        <v>85.79</v>
      </c>
      <c r="BK194" s="49">
        <f t="shared" si="143"/>
        <v>90.27</v>
      </c>
      <c r="BL194" s="49" t="str">
        <f t="shared" si="143"/>
        <v>-</v>
      </c>
      <c r="BM194" s="49" t="str">
        <f t="shared" si="143"/>
        <v>-</v>
      </c>
      <c r="BN194" s="176"/>
      <c r="BO194" s="176" t="s">
        <v>730</v>
      </c>
      <c r="BP194" s="175"/>
      <c r="BQ194" s="49">
        <v>7759.31</v>
      </c>
      <c r="BR194" s="49">
        <v>81.62</v>
      </c>
      <c r="BS194" s="49">
        <v>7759.31</v>
      </c>
      <c r="BT194" s="49">
        <v>81.62</v>
      </c>
      <c r="BU194" s="49">
        <v>2380</v>
      </c>
      <c r="BV194" s="49">
        <v>81.62</v>
      </c>
      <c r="BW194" s="138"/>
      <c r="BX194" s="138"/>
      <c r="BY194" s="138"/>
      <c r="BZ194" s="138"/>
      <c r="CA194" s="139"/>
      <c r="CB194" s="139"/>
      <c r="CC194" s="288">
        <v>5.3999999999999999E-2</v>
      </c>
      <c r="CD194" s="139">
        <v>210.14</v>
      </c>
      <c r="CE194" s="110"/>
      <c r="CF194" s="176" t="s">
        <v>730</v>
      </c>
      <c r="CG194" s="49">
        <v>8471.07</v>
      </c>
      <c r="CH194" s="49">
        <v>85.79</v>
      </c>
      <c r="CI194" s="49">
        <f>CG194</f>
        <v>8471.07</v>
      </c>
      <c r="CJ194" s="49">
        <f>CH194</f>
        <v>85.79</v>
      </c>
      <c r="CK194" s="49">
        <v>2480</v>
      </c>
      <c r="CL194" s="49">
        <v>85.79</v>
      </c>
      <c r="CM194" s="138"/>
      <c r="CN194" s="138"/>
      <c r="CO194" s="138"/>
      <c r="CP194" s="138"/>
      <c r="CQ194" s="139"/>
      <c r="CR194" s="139"/>
      <c r="CS194" s="311">
        <v>5.3999999999999999E-2</v>
      </c>
      <c r="CT194" s="139">
        <v>219.71</v>
      </c>
      <c r="CU194" s="125"/>
      <c r="CV194" s="289" t="s">
        <v>730</v>
      </c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27"/>
      <c r="DO194" s="49"/>
      <c r="DP194" s="49"/>
      <c r="DQ194" s="49"/>
      <c r="DR194" s="49"/>
      <c r="DS194" s="49"/>
      <c r="DT194" s="49"/>
      <c r="DU194" s="125"/>
      <c r="DV194" s="169"/>
      <c r="DW194" s="175"/>
      <c r="DX194" s="49"/>
      <c r="DY194" s="49"/>
      <c r="DZ194" s="49"/>
      <c r="EA194" s="49"/>
      <c r="EB194" s="49"/>
      <c r="EC194" s="49"/>
      <c r="ED194" s="138"/>
      <c r="EE194" s="138"/>
      <c r="EF194" s="138"/>
      <c r="EG194" s="138"/>
      <c r="EH194" s="139"/>
      <c r="EI194" s="139"/>
      <c r="EJ194" s="139"/>
      <c r="EK194" s="139"/>
      <c r="EL194" s="49"/>
      <c r="EM194" s="313"/>
      <c r="EN194" s="49"/>
      <c r="EO194" s="49"/>
      <c r="EP194" s="49"/>
      <c r="EQ194" s="49"/>
      <c r="ER194" s="49"/>
      <c r="ES194" s="49"/>
      <c r="ET194" s="138"/>
      <c r="EU194" s="138"/>
      <c r="EV194" s="360"/>
      <c r="EW194" s="138"/>
      <c r="EX194" s="139"/>
      <c r="EY194" s="139"/>
      <c r="EZ194" s="139"/>
      <c r="FA194" s="139"/>
      <c r="FB194" s="176"/>
      <c r="FC194" s="313"/>
      <c r="FD194" s="177"/>
      <c r="FE194" s="177"/>
      <c r="FF194" s="177"/>
      <c r="FG194" s="177"/>
      <c r="FH194" s="177"/>
      <c r="FI194" s="177"/>
      <c r="FJ194" s="177"/>
      <c r="FK194" s="177"/>
      <c r="FL194" s="177"/>
      <c r="FM194" s="177"/>
      <c r="FN194" s="177"/>
      <c r="FO194" s="177"/>
      <c r="FP194" s="177"/>
      <c r="FQ194" s="177"/>
      <c r="FR194" s="177"/>
      <c r="FS194" s="177"/>
      <c r="FT194" s="177"/>
      <c r="FU194" s="177"/>
      <c r="FV194" s="177"/>
      <c r="FW194" s="177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177"/>
      <c r="GI194" s="177"/>
      <c r="GJ194" s="177"/>
      <c r="GK194" s="177"/>
      <c r="GL194" s="177"/>
      <c r="GM194" s="177"/>
      <c r="GN194" s="177"/>
      <c r="GO194" s="177"/>
      <c r="GP194" s="177"/>
      <c r="GQ194" s="177"/>
      <c r="GR194" s="177"/>
      <c r="GS194" s="177"/>
      <c r="GT194" s="177"/>
      <c r="GU194" s="177"/>
      <c r="GV194" s="177"/>
      <c r="GW194" s="177"/>
      <c r="GX194" s="177"/>
      <c r="GY194" s="177"/>
      <c r="GZ194" s="177"/>
      <c r="HA194" s="177"/>
      <c r="HB194" s="177"/>
      <c r="HC194" s="177"/>
      <c r="HD194" s="177"/>
      <c r="HE194" s="177"/>
      <c r="HF194" s="177"/>
      <c r="HG194" s="177"/>
      <c r="HH194" s="177"/>
      <c r="HI194" s="177"/>
      <c r="HJ194" s="177"/>
      <c r="HK194" s="177"/>
      <c r="HL194" s="177"/>
      <c r="HM194" s="177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177"/>
      <c r="HY194" s="177"/>
      <c r="HZ194" s="177"/>
      <c r="IA194" s="177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177"/>
      <c r="IM194" s="177"/>
      <c r="IN194" s="177"/>
      <c r="IO194" s="177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177"/>
      <c r="JA194" s="177"/>
      <c r="JB194" s="177"/>
      <c r="JC194" s="177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177"/>
      <c r="JO194" s="177"/>
      <c r="JP194" s="177"/>
      <c r="JQ194" s="177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177"/>
      <c r="KC194" s="177"/>
      <c r="KD194" s="177"/>
      <c r="KE194" s="177"/>
      <c r="KF194" s="177"/>
      <c r="KG194" s="177"/>
      <c r="KH194" s="177"/>
      <c r="KI194" s="177"/>
      <c r="KJ194" s="177"/>
      <c r="KK194" s="177"/>
      <c r="KL194" s="177"/>
      <c r="KM194" s="177"/>
      <c r="KN194" s="177"/>
      <c r="KO194" s="177"/>
      <c r="KP194" s="177"/>
      <c r="KQ194" s="177"/>
      <c r="KR194" s="177"/>
      <c r="KS194" s="177"/>
      <c r="KT194" s="177"/>
      <c r="KU194" s="177"/>
      <c r="KV194" s="177"/>
      <c r="KW194" s="177"/>
      <c r="KX194" s="177"/>
      <c r="KY194" s="177"/>
      <c r="KZ194" s="177"/>
      <c r="LA194" s="177"/>
      <c r="LB194" s="177"/>
      <c r="LC194" s="177"/>
      <c r="LD194" s="177"/>
      <c r="LE194" s="177"/>
      <c r="LF194" s="177"/>
      <c r="LG194" s="177"/>
      <c r="LH194" s="177"/>
      <c r="LI194" s="177"/>
      <c r="LJ194" s="177"/>
      <c r="LK194" s="177"/>
      <c r="LL194" s="177"/>
      <c r="LM194" s="177"/>
      <c r="LN194" s="177"/>
      <c r="LO194" s="177"/>
      <c r="LP194" s="177"/>
      <c r="LQ194" s="177"/>
      <c r="LR194" s="177"/>
      <c r="LS194" s="177"/>
      <c r="LT194" s="177"/>
      <c r="LU194" s="177"/>
      <c r="LV194" s="177"/>
      <c r="LW194" s="177"/>
      <c r="LX194" s="177"/>
      <c r="LY194" s="177"/>
      <c r="LZ194" s="177"/>
      <c r="MA194" s="177"/>
      <c r="MB194" s="177"/>
      <c r="MC194" s="177"/>
      <c r="MD194" s="177"/>
      <c r="ME194" s="177"/>
      <c r="MF194" s="177"/>
      <c r="MG194" s="177"/>
      <c r="MH194" s="177"/>
      <c r="MI194" s="177"/>
      <c r="MJ194" s="177"/>
      <c r="MK194" s="177"/>
      <c r="ML194" s="177"/>
      <c r="MM194" s="177"/>
      <c r="MN194" s="177"/>
      <c r="MO194" s="177"/>
      <c r="MP194" s="177"/>
      <c r="MQ194" s="177"/>
      <c r="MR194" s="177"/>
      <c r="MS194" s="177"/>
      <c r="MT194" s="177"/>
      <c r="MU194" s="177"/>
      <c r="MV194" s="177"/>
      <c r="MW194" s="177"/>
      <c r="MX194" s="177"/>
      <c r="MY194" s="177"/>
      <c r="MZ194" s="177"/>
      <c r="NA194" s="177"/>
      <c r="NB194" s="177"/>
      <c r="NC194" s="177"/>
      <c r="ND194" s="177"/>
      <c r="NE194" s="177"/>
      <c r="NF194" s="177"/>
      <c r="NG194" s="177"/>
      <c r="NH194" s="177"/>
      <c r="NI194" s="177"/>
      <c r="NJ194" s="177"/>
      <c r="NK194" s="177"/>
      <c r="NL194" s="177"/>
      <c r="NM194" s="177"/>
      <c r="NN194" s="177"/>
      <c r="NO194" s="177"/>
      <c r="NP194" s="177"/>
      <c r="NQ194" s="177"/>
      <c r="NR194" s="177"/>
      <c r="NS194" s="177"/>
      <c r="NT194" s="177"/>
      <c r="NU194" s="177"/>
      <c r="NV194" s="177"/>
    </row>
    <row r="195" spans="1:386" s="2" customFormat="1" ht="18.75">
      <c r="A195" s="122" t="s">
        <v>96</v>
      </c>
      <c r="B195" s="348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134"/>
      <c r="AB195" s="134"/>
      <c r="AC195" s="49"/>
      <c r="AD195" s="49"/>
      <c r="AE195" s="49"/>
      <c r="AF195" s="49"/>
      <c r="AG195" s="125"/>
      <c r="AH195" s="176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11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16"/>
      <c r="BJ195" s="16"/>
      <c r="BK195" s="16"/>
      <c r="BL195" s="16"/>
      <c r="BM195" s="16"/>
      <c r="BN195" s="36"/>
      <c r="BO195" s="169"/>
      <c r="BP195" s="103"/>
      <c r="BQ195" s="27"/>
      <c r="BR195" s="27"/>
      <c r="BS195" s="27"/>
      <c r="BT195" s="27"/>
      <c r="BU195" s="27"/>
      <c r="BV195" s="27"/>
      <c r="BW195" s="115"/>
      <c r="BX195" s="115"/>
      <c r="BY195" s="115"/>
      <c r="BZ195" s="115"/>
      <c r="CA195" s="116"/>
      <c r="CB195" s="116"/>
      <c r="CC195" s="116"/>
      <c r="CD195" s="116"/>
      <c r="CE195" s="27"/>
      <c r="CF195" s="125"/>
      <c r="CG195" s="27"/>
      <c r="CH195" s="27"/>
      <c r="CI195" s="27"/>
      <c r="CJ195" s="27"/>
      <c r="CK195" s="27"/>
      <c r="CL195" s="27"/>
      <c r="CM195" s="138"/>
      <c r="CN195" s="138"/>
      <c r="CO195" s="138"/>
      <c r="CP195" s="138"/>
      <c r="CQ195" s="139"/>
      <c r="CR195" s="139"/>
      <c r="CS195" s="139"/>
      <c r="CT195" s="139"/>
      <c r="CU195" s="27"/>
      <c r="CV195" s="134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N195" s="27"/>
      <c r="DO195" s="27"/>
      <c r="DP195" s="27"/>
      <c r="DQ195" s="27"/>
      <c r="DR195" s="27"/>
      <c r="DS195" s="27"/>
      <c r="DT195" s="27"/>
      <c r="DU195" s="36"/>
      <c r="DV195" s="169"/>
      <c r="DW195" s="103"/>
      <c r="DX195" s="27"/>
      <c r="DY195" s="27"/>
      <c r="DZ195" s="27"/>
      <c r="EA195" s="27"/>
      <c r="EB195" s="27"/>
      <c r="EC195" s="27"/>
      <c r="ED195" s="115"/>
      <c r="EE195" s="115"/>
      <c r="EF195" s="115"/>
      <c r="EG195" s="115"/>
      <c r="EH195" s="116"/>
      <c r="EI195" s="116"/>
      <c r="EJ195" s="116"/>
      <c r="EK195" s="116"/>
      <c r="EL195" s="27"/>
      <c r="EM195" s="284"/>
      <c r="EN195" s="27"/>
      <c r="EO195" s="27"/>
      <c r="EP195" s="27"/>
      <c r="EQ195" s="27"/>
      <c r="ER195" s="27"/>
      <c r="ES195" s="27"/>
      <c r="ET195" s="115"/>
      <c r="EU195" s="115"/>
      <c r="EV195" s="395"/>
      <c r="EW195" s="115"/>
      <c r="EX195" s="116"/>
      <c r="EY195" s="116"/>
      <c r="EZ195" s="116"/>
      <c r="FA195" s="116"/>
      <c r="FB195" s="36"/>
      <c r="FC195" s="31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  <c r="IF195" s="53"/>
      <c r="IG195" s="53"/>
      <c r="IH195" s="53"/>
      <c r="II195" s="53"/>
      <c r="IJ195" s="53"/>
      <c r="IK195" s="53"/>
      <c r="IL195" s="53"/>
      <c r="IM195" s="53"/>
      <c r="IN195" s="53"/>
      <c r="IO195" s="53"/>
      <c r="IP195" s="53"/>
      <c r="IQ195" s="53"/>
      <c r="IR195" s="53"/>
      <c r="IS195" s="53"/>
      <c r="IT195" s="53"/>
      <c r="IU195" s="53"/>
      <c r="IV195" s="53"/>
      <c r="IW195" s="53"/>
      <c r="IX195" s="53"/>
      <c r="IY195" s="53"/>
      <c r="IZ195" s="53"/>
      <c r="JA195" s="53"/>
      <c r="JB195" s="53"/>
      <c r="JC195" s="53"/>
      <c r="JD195" s="53"/>
      <c r="JE195" s="53"/>
      <c r="JF195" s="53"/>
      <c r="JG195" s="53"/>
      <c r="JH195" s="53"/>
      <c r="JI195" s="53"/>
      <c r="JJ195" s="53"/>
      <c r="JK195" s="53"/>
      <c r="JL195" s="53"/>
      <c r="JM195" s="53"/>
      <c r="JN195" s="53"/>
      <c r="JO195" s="53"/>
      <c r="JP195" s="53"/>
      <c r="JQ195" s="53"/>
      <c r="JR195" s="53"/>
      <c r="JS195" s="53"/>
      <c r="JT195" s="53"/>
      <c r="JU195" s="53"/>
      <c r="JV195" s="53"/>
      <c r="JW195" s="53"/>
      <c r="JX195" s="53"/>
      <c r="JY195" s="53"/>
      <c r="JZ195" s="53"/>
      <c r="KA195" s="53"/>
      <c r="KB195" s="53"/>
      <c r="KC195" s="53"/>
      <c r="KD195" s="53"/>
      <c r="KE195" s="53"/>
      <c r="KF195" s="53"/>
      <c r="KG195" s="53"/>
      <c r="KH195" s="53"/>
      <c r="KI195" s="53"/>
      <c r="KJ195" s="53"/>
      <c r="KK195" s="53"/>
      <c r="KL195" s="53"/>
      <c r="KM195" s="53"/>
      <c r="KN195" s="53"/>
      <c r="KO195" s="53"/>
      <c r="KP195" s="53"/>
      <c r="KQ195" s="53"/>
      <c r="KR195" s="53"/>
      <c r="KS195" s="53"/>
      <c r="KT195" s="53"/>
      <c r="KU195" s="53"/>
      <c r="KV195" s="53"/>
      <c r="KW195" s="53"/>
      <c r="KX195" s="53"/>
      <c r="KY195" s="53"/>
      <c r="KZ195" s="53"/>
      <c r="LA195" s="53"/>
      <c r="LB195" s="53"/>
      <c r="LC195" s="53"/>
      <c r="LD195" s="53"/>
      <c r="LE195" s="53"/>
      <c r="LF195" s="53"/>
      <c r="LG195" s="53"/>
      <c r="LH195" s="53"/>
      <c r="LI195" s="53"/>
      <c r="LJ195" s="53"/>
      <c r="LK195" s="53"/>
      <c r="LL195" s="53"/>
      <c r="LM195" s="53"/>
      <c r="LN195" s="53"/>
      <c r="LO195" s="53"/>
      <c r="LP195" s="53"/>
      <c r="LQ195" s="53"/>
      <c r="LR195" s="53"/>
      <c r="LS195" s="53"/>
      <c r="LT195" s="53"/>
      <c r="LU195" s="53"/>
      <c r="LV195" s="53"/>
      <c r="LW195" s="53"/>
      <c r="LX195" s="53"/>
      <c r="LY195" s="53"/>
      <c r="LZ195" s="53"/>
      <c r="MA195" s="53"/>
      <c r="MB195" s="53"/>
      <c r="MC195" s="53"/>
      <c r="MD195" s="53"/>
      <c r="ME195" s="53"/>
      <c r="MF195" s="53"/>
      <c r="MG195" s="53"/>
      <c r="MH195" s="53"/>
      <c r="MI195" s="53"/>
      <c r="MJ195" s="53"/>
      <c r="MK195" s="53"/>
      <c r="ML195" s="53"/>
      <c r="MM195" s="53"/>
      <c r="MN195" s="53"/>
      <c r="MO195" s="53"/>
      <c r="MP195" s="53"/>
      <c r="MQ195" s="53"/>
      <c r="MR195" s="53"/>
      <c r="MS195" s="53"/>
      <c r="MT195" s="53"/>
      <c r="MU195" s="53"/>
      <c r="MV195" s="53"/>
      <c r="MW195" s="53"/>
      <c r="MX195" s="53"/>
      <c r="MY195" s="53"/>
      <c r="MZ195" s="53"/>
      <c r="NA195" s="53"/>
      <c r="NB195" s="53"/>
      <c r="NC195" s="53"/>
      <c r="ND195" s="53"/>
      <c r="NE195" s="53"/>
      <c r="NF195" s="53"/>
      <c r="NG195" s="53"/>
      <c r="NH195" s="53"/>
      <c r="NI195" s="53"/>
      <c r="NJ195" s="53"/>
      <c r="NK195" s="53"/>
      <c r="NL195" s="53"/>
      <c r="NM195" s="53"/>
      <c r="NN195" s="53"/>
      <c r="NO195" s="53"/>
      <c r="NP195" s="53"/>
      <c r="NQ195" s="53"/>
      <c r="NR195" s="53"/>
      <c r="NS195" s="53"/>
      <c r="NT195" s="53"/>
      <c r="NU195" s="53"/>
      <c r="NV195" s="53"/>
    </row>
    <row r="196" spans="1:386" s="178" customFormat="1">
      <c r="A196" s="173" t="s">
        <v>9</v>
      </c>
      <c r="B196" s="421" t="s">
        <v>125</v>
      </c>
      <c r="C196" s="49">
        <v>11159.399834132941</v>
      </c>
      <c r="D196" s="49">
        <v>11364.81675917688</v>
      </c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>
        <f>C196</f>
        <v>11159.399834132941</v>
      </c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134"/>
      <c r="AB196" s="134" t="s">
        <v>731</v>
      </c>
      <c r="AC196" s="49">
        <v>4270</v>
      </c>
      <c r="AD196" s="49">
        <v>4250</v>
      </c>
      <c r="AE196" s="49">
        <f>AC196</f>
        <v>4270</v>
      </c>
      <c r="AF196" s="49">
        <f>AD196</f>
        <v>4250</v>
      </c>
      <c r="AG196" s="125"/>
      <c r="AH196" s="125" t="str">
        <f>AB196</f>
        <v>30.11.2017 № 687</v>
      </c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35"/>
      <c r="AV196" s="49">
        <v>49.21</v>
      </c>
      <c r="AW196" s="49">
        <v>51.66</v>
      </c>
      <c r="AX196" s="49" t="s">
        <v>146</v>
      </c>
      <c r="AY196" s="49" t="s">
        <v>146</v>
      </c>
      <c r="AZ196" s="49" t="s">
        <v>146</v>
      </c>
      <c r="BA196" s="49" t="s">
        <v>146</v>
      </c>
      <c r="BB196" s="49">
        <f>AV196</f>
        <v>49.21</v>
      </c>
      <c r="BC196" s="49">
        <f>AW196</f>
        <v>51.66</v>
      </c>
      <c r="BD196" s="49" t="s">
        <v>146</v>
      </c>
      <c r="BE196" s="49" t="s">
        <v>146</v>
      </c>
      <c r="BF196" s="49" t="s">
        <v>146</v>
      </c>
      <c r="BG196" s="49" t="s">
        <v>146</v>
      </c>
      <c r="BH196" s="49">
        <f>BB196</f>
        <v>49.21</v>
      </c>
      <c r="BI196" s="49">
        <f>BC196</f>
        <v>51.66</v>
      </c>
      <c r="BJ196" s="49" t="str">
        <f t="shared" ref="BJ196:BM196" si="144">BD196</f>
        <v>-</v>
      </c>
      <c r="BK196" s="49" t="str">
        <f t="shared" si="144"/>
        <v>-</v>
      </c>
      <c r="BL196" s="49" t="str">
        <f t="shared" si="144"/>
        <v>-</v>
      </c>
      <c r="BM196" s="49" t="str">
        <f t="shared" si="144"/>
        <v>-</v>
      </c>
      <c r="BN196" s="125"/>
      <c r="BO196" s="176" t="s">
        <v>731</v>
      </c>
      <c r="BP196" s="175"/>
      <c r="BQ196" s="49">
        <v>11159.4</v>
      </c>
      <c r="BR196" s="49">
        <v>49.21</v>
      </c>
      <c r="BS196" s="49">
        <f>BQ196</f>
        <v>11159.4</v>
      </c>
      <c r="BT196" s="49">
        <f>BR196</f>
        <v>49.21</v>
      </c>
      <c r="BU196" s="49">
        <v>4270</v>
      </c>
      <c r="BV196" s="49">
        <f>BT196</f>
        <v>49.21</v>
      </c>
      <c r="BW196" s="138"/>
      <c r="BX196" s="138"/>
      <c r="BY196" s="138"/>
      <c r="BZ196" s="138"/>
      <c r="CA196" s="139"/>
      <c r="CB196" s="139"/>
      <c r="CC196" s="288">
        <v>4.8899999999999999E-2</v>
      </c>
      <c r="CD196" s="317">
        <v>258.01</v>
      </c>
      <c r="CE196" s="125"/>
      <c r="CF196" s="289" t="s">
        <v>731</v>
      </c>
      <c r="CG196" s="49">
        <v>12295.29</v>
      </c>
      <c r="CH196" s="49">
        <v>55.8</v>
      </c>
      <c r="CI196" s="49">
        <f>CG196</f>
        <v>12295.29</v>
      </c>
      <c r="CJ196" s="49">
        <f>CH196</f>
        <v>55.8</v>
      </c>
      <c r="CK196" s="49">
        <v>4250</v>
      </c>
      <c r="CL196" s="49">
        <f>CJ196</f>
        <v>55.8</v>
      </c>
      <c r="CM196" s="138"/>
      <c r="CN196" s="138"/>
      <c r="CO196" s="138"/>
      <c r="CP196" s="138"/>
      <c r="CQ196" s="311"/>
      <c r="CR196" s="139"/>
      <c r="CS196" s="288">
        <v>4.8899999999999999E-2</v>
      </c>
      <c r="CT196" s="317">
        <v>259.49</v>
      </c>
      <c r="CU196" s="125"/>
      <c r="CV196" s="289" t="s">
        <v>731</v>
      </c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125"/>
      <c r="DV196" s="176"/>
      <c r="DW196" s="175"/>
      <c r="DX196" s="49"/>
      <c r="DY196" s="49"/>
      <c r="DZ196" s="49"/>
      <c r="EA196" s="49"/>
      <c r="EB196" s="49"/>
      <c r="EC196" s="49"/>
      <c r="ED196" s="138"/>
      <c r="EE196" s="138"/>
      <c r="EF196" s="138"/>
      <c r="EG196" s="138"/>
      <c r="EH196" s="139"/>
      <c r="EI196" s="139"/>
      <c r="EJ196" s="139"/>
      <c r="EK196" s="139"/>
      <c r="EL196" s="49"/>
      <c r="EM196" s="313"/>
      <c r="EN196" s="49"/>
      <c r="EO196" s="49"/>
      <c r="EP196" s="49"/>
      <c r="EQ196" s="49"/>
      <c r="ER196" s="49"/>
      <c r="ES196" s="49"/>
      <c r="ET196" s="138"/>
      <c r="EU196" s="138"/>
      <c r="EV196" s="360"/>
      <c r="EW196" s="138"/>
      <c r="EX196" s="139"/>
      <c r="EY196" s="139"/>
      <c r="EZ196" s="139"/>
      <c r="FA196" s="139"/>
      <c r="FB196" s="176"/>
      <c r="FC196" s="313"/>
      <c r="FD196" s="177"/>
      <c r="FE196" s="177"/>
      <c r="FF196" s="177"/>
      <c r="FG196" s="177"/>
      <c r="FH196" s="177"/>
      <c r="FI196" s="177"/>
      <c r="FJ196" s="177"/>
      <c r="FK196" s="177"/>
      <c r="FL196" s="177"/>
      <c r="FM196" s="177"/>
      <c r="FN196" s="177"/>
      <c r="FO196" s="177"/>
      <c r="FP196" s="177"/>
      <c r="FQ196" s="177"/>
      <c r="FR196" s="177"/>
      <c r="FS196" s="177"/>
      <c r="FT196" s="177"/>
      <c r="FU196" s="177"/>
      <c r="FV196" s="177"/>
      <c r="FW196" s="177"/>
      <c r="FX196" s="177"/>
      <c r="FY196" s="177"/>
      <c r="FZ196" s="177"/>
      <c r="GA196" s="177"/>
      <c r="GB196" s="177"/>
      <c r="GC196" s="177"/>
      <c r="GD196" s="177"/>
      <c r="GE196" s="177"/>
      <c r="GF196" s="177"/>
      <c r="GG196" s="177"/>
      <c r="GH196" s="177"/>
      <c r="GI196" s="177"/>
      <c r="GJ196" s="177"/>
      <c r="GK196" s="177"/>
      <c r="GL196" s="177"/>
      <c r="GM196" s="177"/>
      <c r="GN196" s="177"/>
      <c r="GO196" s="177"/>
      <c r="GP196" s="177"/>
      <c r="GQ196" s="177"/>
      <c r="GR196" s="177"/>
      <c r="GS196" s="177"/>
      <c r="GT196" s="177"/>
      <c r="GU196" s="177"/>
      <c r="GV196" s="177"/>
      <c r="GW196" s="177"/>
      <c r="GX196" s="177"/>
      <c r="GY196" s="177"/>
      <c r="GZ196" s="177"/>
      <c r="HA196" s="177"/>
      <c r="HB196" s="177"/>
      <c r="HC196" s="177"/>
      <c r="HD196" s="177"/>
      <c r="HE196" s="177"/>
      <c r="HF196" s="177"/>
      <c r="HG196" s="177"/>
      <c r="HH196" s="177"/>
      <c r="HI196" s="177"/>
      <c r="HJ196" s="177"/>
      <c r="HK196" s="177"/>
      <c r="HL196" s="177"/>
      <c r="HM196" s="177"/>
      <c r="HN196" s="177"/>
      <c r="HO196" s="177"/>
      <c r="HP196" s="177"/>
      <c r="HQ196" s="177"/>
      <c r="HR196" s="177"/>
      <c r="HS196" s="177"/>
      <c r="HT196" s="177"/>
      <c r="HU196" s="177"/>
      <c r="HV196" s="177"/>
      <c r="HW196" s="177"/>
      <c r="HX196" s="177"/>
      <c r="HY196" s="177"/>
      <c r="HZ196" s="177"/>
      <c r="IA196" s="177"/>
      <c r="IB196" s="177"/>
      <c r="IC196" s="177"/>
      <c r="ID196" s="177"/>
      <c r="IE196" s="177"/>
      <c r="IF196" s="177"/>
      <c r="IG196" s="177"/>
      <c r="IH196" s="177"/>
      <c r="II196" s="177"/>
      <c r="IJ196" s="177"/>
      <c r="IK196" s="177"/>
      <c r="IL196" s="177"/>
      <c r="IM196" s="177"/>
      <c r="IN196" s="177"/>
      <c r="IO196" s="177"/>
      <c r="IP196" s="177"/>
      <c r="IQ196" s="177"/>
      <c r="IR196" s="177"/>
      <c r="IS196" s="177"/>
      <c r="IT196" s="177"/>
      <c r="IU196" s="177"/>
      <c r="IV196" s="177"/>
      <c r="IW196" s="177"/>
      <c r="IX196" s="177"/>
      <c r="IY196" s="177"/>
      <c r="IZ196" s="177"/>
      <c r="JA196" s="177"/>
      <c r="JB196" s="177"/>
      <c r="JC196" s="177"/>
      <c r="JD196" s="177"/>
      <c r="JE196" s="177"/>
      <c r="JF196" s="177"/>
      <c r="JG196" s="177"/>
      <c r="JH196" s="177"/>
      <c r="JI196" s="177"/>
      <c r="JJ196" s="177"/>
      <c r="JK196" s="177"/>
      <c r="JL196" s="177"/>
      <c r="JM196" s="177"/>
      <c r="JN196" s="177"/>
      <c r="JO196" s="177"/>
      <c r="JP196" s="177"/>
      <c r="JQ196" s="177"/>
      <c r="JR196" s="177"/>
      <c r="JS196" s="177"/>
      <c r="JT196" s="177"/>
      <c r="JU196" s="177"/>
      <c r="JV196" s="177"/>
      <c r="JW196" s="177"/>
      <c r="JX196" s="177"/>
      <c r="JY196" s="177"/>
      <c r="JZ196" s="177"/>
      <c r="KA196" s="177"/>
      <c r="KB196" s="177"/>
      <c r="KC196" s="177"/>
      <c r="KD196" s="177"/>
      <c r="KE196" s="177"/>
      <c r="KF196" s="177"/>
      <c r="KG196" s="177"/>
      <c r="KH196" s="177"/>
      <c r="KI196" s="177"/>
      <c r="KJ196" s="177"/>
      <c r="KK196" s="177"/>
      <c r="KL196" s="177"/>
      <c r="KM196" s="177"/>
      <c r="KN196" s="177"/>
      <c r="KO196" s="177"/>
      <c r="KP196" s="177"/>
      <c r="KQ196" s="177"/>
      <c r="KR196" s="177"/>
      <c r="KS196" s="177"/>
      <c r="KT196" s="177"/>
      <c r="KU196" s="177"/>
      <c r="KV196" s="177"/>
      <c r="KW196" s="177"/>
      <c r="KX196" s="177"/>
      <c r="KY196" s="177"/>
      <c r="KZ196" s="177"/>
      <c r="LA196" s="177"/>
      <c r="LB196" s="177"/>
      <c r="LC196" s="177"/>
      <c r="LD196" s="177"/>
      <c r="LE196" s="177"/>
      <c r="LF196" s="177"/>
      <c r="LG196" s="177"/>
      <c r="LH196" s="177"/>
      <c r="LI196" s="177"/>
      <c r="LJ196" s="177"/>
      <c r="LK196" s="177"/>
      <c r="LL196" s="177"/>
      <c r="LM196" s="177"/>
      <c r="LN196" s="177"/>
      <c r="LO196" s="177"/>
      <c r="LP196" s="177"/>
      <c r="LQ196" s="177"/>
      <c r="LR196" s="177"/>
      <c r="LS196" s="177"/>
      <c r="LT196" s="177"/>
      <c r="LU196" s="177"/>
      <c r="LV196" s="177"/>
      <c r="LW196" s="177"/>
      <c r="LX196" s="177"/>
      <c r="LY196" s="177"/>
      <c r="LZ196" s="177"/>
      <c r="MA196" s="177"/>
      <c r="MB196" s="177"/>
      <c r="MC196" s="177"/>
      <c r="MD196" s="177"/>
      <c r="ME196" s="177"/>
      <c r="MF196" s="177"/>
      <c r="MG196" s="177"/>
      <c r="MH196" s="177"/>
      <c r="MI196" s="177"/>
      <c r="MJ196" s="177"/>
      <c r="MK196" s="177"/>
      <c r="ML196" s="177"/>
      <c r="MM196" s="177"/>
      <c r="MN196" s="177"/>
      <c r="MO196" s="177"/>
      <c r="MP196" s="177"/>
      <c r="MQ196" s="177"/>
      <c r="MR196" s="177"/>
      <c r="MS196" s="177"/>
      <c r="MT196" s="177"/>
      <c r="MU196" s="177"/>
      <c r="MV196" s="177"/>
      <c r="MW196" s="177"/>
      <c r="MX196" s="177"/>
      <c r="MY196" s="177"/>
      <c r="MZ196" s="177"/>
      <c r="NA196" s="177"/>
      <c r="NB196" s="177"/>
      <c r="NC196" s="177"/>
      <c r="ND196" s="177"/>
      <c r="NE196" s="177"/>
      <c r="NF196" s="177"/>
      <c r="NG196" s="177"/>
      <c r="NH196" s="177"/>
      <c r="NI196" s="177"/>
      <c r="NJ196" s="177"/>
      <c r="NK196" s="177"/>
      <c r="NL196" s="177"/>
      <c r="NM196" s="177"/>
      <c r="NN196" s="177"/>
      <c r="NO196" s="177"/>
      <c r="NP196" s="177"/>
      <c r="NQ196" s="177"/>
      <c r="NR196" s="177"/>
      <c r="NS196" s="177"/>
      <c r="NT196" s="177"/>
      <c r="NU196" s="177"/>
      <c r="NV196" s="177"/>
    </row>
    <row r="197" spans="1:386" s="178" customFormat="1">
      <c r="A197" s="173" t="s">
        <v>10</v>
      </c>
      <c r="B197" s="421" t="s">
        <v>781</v>
      </c>
      <c r="C197" s="49">
        <v>6673.24</v>
      </c>
      <c r="D197" s="49">
        <v>7047.18</v>
      </c>
      <c r="E197" s="49" t="s">
        <v>146</v>
      </c>
      <c r="F197" s="49" t="s">
        <v>146</v>
      </c>
      <c r="G197" s="49" t="s">
        <v>146</v>
      </c>
      <c r="H197" s="49" t="s">
        <v>146</v>
      </c>
      <c r="I197" s="49" t="s">
        <v>146</v>
      </c>
      <c r="J197" s="49" t="s">
        <v>146</v>
      </c>
      <c r="K197" s="49" t="s">
        <v>146</v>
      </c>
      <c r="L197" s="49" t="s">
        <v>146</v>
      </c>
      <c r="M197" s="49" t="s">
        <v>146</v>
      </c>
      <c r="N197" s="49" t="s">
        <v>146</v>
      </c>
      <c r="O197" s="49">
        <f>C197*1.18</f>
        <v>7874.4231999999993</v>
      </c>
      <c r="P197" s="49">
        <f>D197*1.18</f>
        <v>8315.6723999999995</v>
      </c>
      <c r="Q197" s="49" t="s">
        <v>146</v>
      </c>
      <c r="R197" s="49" t="s">
        <v>146</v>
      </c>
      <c r="S197" s="49" t="s">
        <v>146</v>
      </c>
      <c r="T197" s="49" t="s">
        <v>146</v>
      </c>
      <c r="U197" s="49" t="s">
        <v>146</v>
      </c>
      <c r="V197" s="49" t="s">
        <v>146</v>
      </c>
      <c r="W197" s="49" t="s">
        <v>146</v>
      </c>
      <c r="X197" s="49" t="s">
        <v>146</v>
      </c>
      <c r="Y197" s="49" t="s">
        <v>146</v>
      </c>
      <c r="Z197" s="49" t="s">
        <v>146</v>
      </c>
      <c r="AA197" s="134"/>
      <c r="AB197" s="134" t="s">
        <v>732</v>
      </c>
      <c r="AC197" s="49">
        <v>4270</v>
      </c>
      <c r="AD197" s="49">
        <v>4250</v>
      </c>
      <c r="AE197" s="49">
        <f>AC197</f>
        <v>4270</v>
      </c>
      <c r="AF197" s="49">
        <f>AD197</f>
        <v>4250</v>
      </c>
      <c r="AG197" s="125"/>
      <c r="AH197" s="176" t="s">
        <v>733</v>
      </c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35"/>
      <c r="AV197" s="49">
        <v>41.7</v>
      </c>
      <c r="AW197" s="49">
        <v>43.78</v>
      </c>
      <c r="AX197" s="49" t="s">
        <v>146</v>
      </c>
      <c r="AY197" s="49" t="s">
        <v>146</v>
      </c>
      <c r="AZ197" s="49" t="s">
        <v>146</v>
      </c>
      <c r="BA197" s="49" t="s">
        <v>146</v>
      </c>
      <c r="BB197" s="49">
        <f>AV197*1.18</f>
        <v>49.206000000000003</v>
      </c>
      <c r="BC197" s="49">
        <f>AW197*1.18</f>
        <v>51.660399999999996</v>
      </c>
      <c r="BD197" s="49" t="s">
        <v>146</v>
      </c>
      <c r="BE197" s="49" t="s">
        <v>146</v>
      </c>
      <c r="BF197" s="49" t="s">
        <v>146</v>
      </c>
      <c r="BG197" s="49" t="s">
        <v>146</v>
      </c>
      <c r="BH197" s="49">
        <f>BB197</f>
        <v>49.206000000000003</v>
      </c>
      <c r="BI197" s="49">
        <f t="shared" ref="BI197:BM197" si="145">BC197</f>
        <v>51.660399999999996</v>
      </c>
      <c r="BJ197" s="49" t="str">
        <f t="shared" si="145"/>
        <v>-</v>
      </c>
      <c r="BK197" s="49" t="str">
        <f t="shared" si="145"/>
        <v>-</v>
      </c>
      <c r="BL197" s="49" t="str">
        <f t="shared" si="145"/>
        <v>-</v>
      </c>
      <c r="BM197" s="49" t="str">
        <f t="shared" si="145"/>
        <v>-</v>
      </c>
      <c r="BN197" s="125"/>
      <c r="BO197" s="125" t="str">
        <f>AH197</f>
        <v>07.12.2017 № 715</v>
      </c>
      <c r="BP197" s="175"/>
      <c r="BQ197" s="49">
        <v>6673.24</v>
      </c>
      <c r="BR197" s="49">
        <v>41.7</v>
      </c>
      <c r="BS197" s="49">
        <f>BQ197*1.18</f>
        <v>7874.4231999999993</v>
      </c>
      <c r="BT197" s="49">
        <f>BR197*1.18</f>
        <v>49.206000000000003</v>
      </c>
      <c r="BU197" s="49">
        <f>BU196</f>
        <v>4270</v>
      </c>
      <c r="BV197" s="49">
        <f>BV196</f>
        <v>49.21</v>
      </c>
      <c r="BW197" s="138"/>
      <c r="BX197" s="138"/>
      <c r="BY197" s="138"/>
      <c r="BZ197" s="138"/>
      <c r="CA197" s="139"/>
      <c r="CB197" s="139"/>
      <c r="CC197" s="288">
        <v>4.9599999999999998E-2</v>
      </c>
      <c r="CD197" s="139">
        <v>261</v>
      </c>
      <c r="CE197" s="125"/>
      <c r="CF197" s="289" t="s">
        <v>733</v>
      </c>
      <c r="CG197" s="49">
        <v>7047.18</v>
      </c>
      <c r="CH197" s="49">
        <v>43.78</v>
      </c>
      <c r="CI197" s="49">
        <f>CG197*1.18</f>
        <v>8315.6723999999995</v>
      </c>
      <c r="CJ197" s="49">
        <f>CH197*1.18</f>
        <v>51.660399999999996</v>
      </c>
      <c r="CK197" s="49">
        <f>CK196</f>
        <v>4250</v>
      </c>
      <c r="CL197" s="49">
        <v>51.66</v>
      </c>
      <c r="CM197" s="138"/>
      <c r="CN197" s="138"/>
      <c r="CO197" s="138"/>
      <c r="CP197" s="138"/>
      <c r="CQ197" s="139"/>
      <c r="CR197" s="139"/>
      <c r="CS197" s="288">
        <v>4.9599999999999998E-2</v>
      </c>
      <c r="CT197" s="139">
        <v>262.45999999999998</v>
      </c>
      <c r="CU197" s="125"/>
      <c r="CV197" s="289" t="s">
        <v>733</v>
      </c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125"/>
      <c r="DV197" s="176"/>
      <c r="DW197" s="175"/>
      <c r="DX197" s="49">
        <v>6673.24</v>
      </c>
      <c r="DY197" s="49">
        <v>41.7</v>
      </c>
      <c r="DZ197" s="49">
        <f>DX197*1.18</f>
        <v>7874.4231999999993</v>
      </c>
      <c r="EA197" s="49">
        <f>DY197*1.18</f>
        <v>49.206000000000003</v>
      </c>
      <c r="EB197" s="49">
        <v>4270</v>
      </c>
      <c r="EC197" s="49">
        <v>49.21</v>
      </c>
      <c r="ED197" s="138"/>
      <c r="EE197" s="138"/>
      <c r="EF197" s="287">
        <v>5.9499999999999997E-2</v>
      </c>
      <c r="EG197" s="138">
        <v>303.27999999999997</v>
      </c>
      <c r="EH197" s="311">
        <v>7.0300000000000001E-2</v>
      </c>
      <c r="EI197" s="139">
        <v>349.39</v>
      </c>
      <c r="EJ197" s="311">
        <v>6.4899999999999999E-2</v>
      </c>
      <c r="EK197" s="139">
        <v>326.33</v>
      </c>
      <c r="EL197" s="539"/>
      <c r="EM197" s="289" t="s">
        <v>734</v>
      </c>
      <c r="EN197" s="49">
        <v>7047.18</v>
      </c>
      <c r="EO197" s="49">
        <v>43.78</v>
      </c>
      <c r="EP197" s="49">
        <f>EN197*1.18</f>
        <v>8315.6723999999995</v>
      </c>
      <c r="EQ197" s="49">
        <f>EO197*1.18</f>
        <v>51.660399999999996</v>
      </c>
      <c r="ER197" s="49">
        <v>4250</v>
      </c>
      <c r="ES197" s="49">
        <v>51.66</v>
      </c>
      <c r="ET197" s="138"/>
      <c r="EU197" s="138"/>
      <c r="EV197" s="518">
        <v>5.9499999999999997E-2</v>
      </c>
      <c r="EW197" s="138">
        <v>304.54000000000002</v>
      </c>
      <c r="EX197" s="311">
        <v>7.0300000000000001E-2</v>
      </c>
      <c r="EY197" s="139">
        <v>350.44</v>
      </c>
      <c r="EZ197" s="311">
        <v>6.4899999999999999E-2</v>
      </c>
      <c r="FA197" s="139">
        <v>327.49</v>
      </c>
      <c r="FB197" s="125"/>
      <c r="FC197" s="289" t="s">
        <v>734</v>
      </c>
      <c r="FD197" s="177"/>
      <c r="FE197" s="177"/>
      <c r="FF197" s="177"/>
      <c r="FG197" s="177"/>
      <c r="FH197" s="177"/>
      <c r="FI197" s="177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77"/>
      <c r="FU197" s="177"/>
      <c r="FV197" s="177"/>
      <c r="FW197" s="177"/>
      <c r="FX197" s="177"/>
      <c r="FY197" s="177"/>
      <c r="FZ197" s="177"/>
      <c r="GA197" s="177"/>
      <c r="GB197" s="177"/>
      <c r="GC197" s="177"/>
      <c r="GD197" s="177"/>
      <c r="GE197" s="177"/>
      <c r="GF197" s="177"/>
      <c r="GG197" s="177"/>
      <c r="GH197" s="177"/>
      <c r="GI197" s="177"/>
      <c r="GJ197" s="177"/>
      <c r="GK197" s="177"/>
      <c r="GL197" s="177"/>
      <c r="GM197" s="177"/>
      <c r="GN197" s="177"/>
      <c r="GO197" s="177"/>
      <c r="GP197" s="177"/>
      <c r="GQ197" s="177"/>
      <c r="GR197" s="177"/>
      <c r="GS197" s="177"/>
      <c r="GT197" s="177"/>
      <c r="GU197" s="177"/>
      <c r="GV197" s="177"/>
      <c r="GW197" s="177"/>
      <c r="GX197" s="177"/>
      <c r="GY197" s="177"/>
      <c r="GZ197" s="177"/>
      <c r="HA197" s="177"/>
      <c r="HB197" s="177"/>
      <c r="HC197" s="177"/>
      <c r="HD197" s="177"/>
      <c r="HE197" s="177"/>
      <c r="HF197" s="177"/>
      <c r="HG197" s="177"/>
      <c r="HH197" s="177"/>
      <c r="HI197" s="177"/>
      <c r="HJ197" s="177"/>
      <c r="HK197" s="177"/>
      <c r="HL197" s="177"/>
      <c r="HM197" s="177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177"/>
      <c r="HY197" s="177"/>
      <c r="HZ197" s="177"/>
      <c r="IA197" s="177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177"/>
      <c r="IM197" s="177"/>
      <c r="IN197" s="177"/>
      <c r="IO197" s="177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177"/>
      <c r="JA197" s="177"/>
      <c r="JB197" s="177"/>
      <c r="JC197" s="177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177"/>
      <c r="JO197" s="177"/>
      <c r="JP197" s="177"/>
      <c r="JQ197" s="177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177"/>
      <c r="KC197" s="177"/>
      <c r="KD197" s="177"/>
      <c r="KE197" s="177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177"/>
      <c r="KQ197" s="177"/>
      <c r="KR197" s="177"/>
      <c r="KS197" s="177"/>
      <c r="KT197" s="177"/>
      <c r="KU197" s="177"/>
      <c r="KV197" s="177"/>
      <c r="KW197" s="177"/>
      <c r="KX197" s="177"/>
      <c r="KY197" s="177"/>
      <c r="KZ197" s="177"/>
      <c r="LA197" s="177"/>
      <c r="LB197" s="177"/>
      <c r="LC197" s="177"/>
      <c r="LD197" s="177"/>
      <c r="LE197" s="177"/>
      <c r="LF197" s="177"/>
      <c r="LG197" s="177"/>
      <c r="LH197" s="177"/>
      <c r="LI197" s="177"/>
      <c r="LJ197" s="177"/>
      <c r="LK197" s="177"/>
      <c r="LL197" s="177"/>
      <c r="LM197" s="177"/>
      <c r="LN197" s="177"/>
      <c r="LO197" s="177"/>
      <c r="LP197" s="177"/>
      <c r="LQ197" s="177"/>
      <c r="LR197" s="177"/>
      <c r="LS197" s="177"/>
      <c r="LT197" s="177"/>
      <c r="LU197" s="177"/>
      <c r="LV197" s="177"/>
      <c r="LW197" s="177"/>
      <c r="LX197" s="177"/>
      <c r="LY197" s="177"/>
      <c r="LZ197" s="177"/>
      <c r="MA197" s="177"/>
      <c r="MB197" s="177"/>
      <c r="MC197" s="177"/>
      <c r="MD197" s="177"/>
      <c r="ME197" s="177"/>
      <c r="MF197" s="177"/>
      <c r="MG197" s="177"/>
      <c r="MH197" s="177"/>
      <c r="MI197" s="177"/>
      <c r="MJ197" s="177"/>
      <c r="MK197" s="177"/>
      <c r="ML197" s="177"/>
      <c r="MM197" s="177"/>
      <c r="MN197" s="177"/>
      <c r="MO197" s="177"/>
      <c r="MP197" s="177"/>
      <c r="MQ197" s="177"/>
      <c r="MR197" s="177"/>
      <c r="MS197" s="177"/>
      <c r="MT197" s="177"/>
      <c r="MU197" s="177"/>
      <c r="MV197" s="177"/>
      <c r="MW197" s="177"/>
      <c r="MX197" s="177"/>
      <c r="MY197" s="177"/>
      <c r="MZ197" s="177"/>
      <c r="NA197" s="177"/>
      <c r="NB197" s="177"/>
      <c r="NC197" s="177"/>
      <c r="ND197" s="177"/>
      <c r="NE197" s="177"/>
      <c r="NF197" s="177"/>
      <c r="NG197" s="177"/>
      <c r="NH197" s="177"/>
      <c r="NI197" s="177"/>
      <c r="NJ197" s="177"/>
      <c r="NK197" s="177"/>
      <c r="NL197" s="177"/>
      <c r="NM197" s="177"/>
      <c r="NN197" s="177"/>
      <c r="NO197" s="177"/>
      <c r="NP197" s="177"/>
      <c r="NQ197" s="177"/>
      <c r="NR197" s="177"/>
      <c r="NS197" s="177"/>
      <c r="NT197" s="177"/>
      <c r="NU197" s="177"/>
      <c r="NV197" s="177"/>
    </row>
    <row r="198" spans="1:386" s="178" customFormat="1">
      <c r="A198" s="173" t="s">
        <v>27</v>
      </c>
      <c r="B198" s="421" t="s">
        <v>83</v>
      </c>
      <c r="C198" s="49">
        <v>13927.82</v>
      </c>
      <c r="D198" s="49">
        <v>18387.71</v>
      </c>
      <c r="E198" s="49">
        <v>17300</v>
      </c>
      <c r="F198" s="49">
        <v>17972.36</v>
      </c>
      <c r="G198" s="49" t="s">
        <v>146</v>
      </c>
      <c r="H198" s="49" t="s">
        <v>146</v>
      </c>
      <c r="I198" s="49" t="s">
        <v>146</v>
      </c>
      <c r="J198" s="49" t="s">
        <v>146</v>
      </c>
      <c r="K198" s="49" t="s">
        <v>146</v>
      </c>
      <c r="L198" s="49" t="s">
        <v>146</v>
      </c>
      <c r="M198" s="49" t="s">
        <v>146</v>
      </c>
      <c r="N198" s="49" t="s">
        <v>146</v>
      </c>
      <c r="O198" s="49">
        <f>C198</f>
        <v>13927.82</v>
      </c>
      <c r="P198" s="49">
        <f t="shared" ref="P198:Z200" si="146">D198</f>
        <v>18387.71</v>
      </c>
      <c r="Q198" s="49">
        <f t="shared" si="146"/>
        <v>17300</v>
      </c>
      <c r="R198" s="49">
        <f t="shared" si="146"/>
        <v>17972.36</v>
      </c>
      <c r="S198" s="49" t="str">
        <f t="shared" si="146"/>
        <v>-</v>
      </c>
      <c r="T198" s="49" t="str">
        <f t="shared" si="146"/>
        <v>-</v>
      </c>
      <c r="U198" s="49" t="str">
        <f t="shared" si="146"/>
        <v>-</v>
      </c>
      <c r="V198" s="49" t="str">
        <f t="shared" si="146"/>
        <v>-</v>
      </c>
      <c r="W198" s="49" t="str">
        <f t="shared" si="146"/>
        <v>-</v>
      </c>
      <c r="X198" s="49" t="str">
        <f t="shared" si="146"/>
        <v>-</v>
      </c>
      <c r="Y198" s="49" t="str">
        <f t="shared" si="146"/>
        <v>-</v>
      </c>
      <c r="Z198" s="49" t="str">
        <f t="shared" si="146"/>
        <v>-</v>
      </c>
      <c r="AA198" s="134"/>
      <c r="AB198" s="134" t="s">
        <v>735</v>
      </c>
      <c r="AC198" s="49">
        <f>AC196</f>
        <v>4270</v>
      </c>
      <c r="AD198" s="49">
        <f t="shared" ref="AD198:AF198" si="147">AD196</f>
        <v>4250</v>
      </c>
      <c r="AE198" s="49">
        <f t="shared" si="147"/>
        <v>4270</v>
      </c>
      <c r="AF198" s="49">
        <f t="shared" si="147"/>
        <v>4250</v>
      </c>
      <c r="AG198" s="125"/>
      <c r="AH198" s="125" t="str">
        <f>AB198</f>
        <v>07.12.2017 № 711</v>
      </c>
      <c r="AI198" s="173"/>
      <c r="AJ198" s="173"/>
      <c r="AK198" s="49"/>
      <c r="AL198" s="49"/>
      <c r="AM198" s="125"/>
      <c r="AN198" s="190"/>
      <c r="AO198" s="173"/>
      <c r="AP198" s="173"/>
      <c r="AQ198" s="49"/>
      <c r="AR198" s="49"/>
      <c r="AS198" s="125"/>
      <c r="AT198" s="190"/>
      <c r="AU198" s="135"/>
      <c r="AV198" s="49">
        <f>AV196</f>
        <v>49.21</v>
      </c>
      <c r="AW198" s="49">
        <f t="shared" ref="AW198:BI198" si="148">AW196</f>
        <v>51.66</v>
      </c>
      <c r="AX198" s="49" t="s">
        <v>146</v>
      </c>
      <c r="AY198" s="49" t="s">
        <v>146</v>
      </c>
      <c r="AZ198" s="49" t="s">
        <v>146</v>
      </c>
      <c r="BA198" s="49" t="s">
        <v>146</v>
      </c>
      <c r="BB198" s="49">
        <f t="shared" si="148"/>
        <v>49.21</v>
      </c>
      <c r="BC198" s="49">
        <f t="shared" si="148"/>
        <v>51.66</v>
      </c>
      <c r="BD198" s="49" t="s">
        <v>146</v>
      </c>
      <c r="BE198" s="49" t="s">
        <v>146</v>
      </c>
      <c r="BF198" s="49" t="s">
        <v>146</v>
      </c>
      <c r="BG198" s="49" t="s">
        <v>146</v>
      </c>
      <c r="BH198" s="49">
        <f t="shared" si="148"/>
        <v>49.21</v>
      </c>
      <c r="BI198" s="49">
        <f t="shared" si="148"/>
        <v>51.66</v>
      </c>
      <c r="BJ198" s="49" t="s">
        <v>146</v>
      </c>
      <c r="BK198" s="49" t="s">
        <v>146</v>
      </c>
      <c r="BL198" s="49" t="s">
        <v>146</v>
      </c>
      <c r="BM198" s="49" t="s">
        <v>146</v>
      </c>
      <c r="BN198" s="125"/>
      <c r="BO198" s="125" t="str">
        <f>AH198</f>
        <v>07.12.2017 № 711</v>
      </c>
      <c r="BP198" s="175"/>
      <c r="BQ198" s="49">
        <v>13927.82</v>
      </c>
      <c r="BR198" s="49">
        <v>49.21</v>
      </c>
      <c r="BS198" s="49">
        <f t="shared" ref="BS198:BT200" si="149">BQ198</f>
        <v>13927.82</v>
      </c>
      <c r="BT198" s="49">
        <f t="shared" si="149"/>
        <v>49.21</v>
      </c>
      <c r="BU198" s="49">
        <v>4270</v>
      </c>
      <c r="BV198" s="49">
        <v>49.21</v>
      </c>
      <c r="BW198" s="138"/>
      <c r="BX198" s="138"/>
      <c r="BY198" s="138"/>
      <c r="BZ198" s="138"/>
      <c r="CA198" s="139"/>
      <c r="CB198" s="139"/>
      <c r="CC198" s="288">
        <v>4.8899999999999999E-2</v>
      </c>
      <c r="CD198" s="139">
        <v>258.01</v>
      </c>
      <c r="CE198" s="125"/>
      <c r="CF198" s="289" t="s">
        <v>735</v>
      </c>
      <c r="CG198" s="49">
        <v>18387.71</v>
      </c>
      <c r="CH198" s="49">
        <v>51.66</v>
      </c>
      <c r="CI198" s="49">
        <f>CG198</f>
        <v>18387.71</v>
      </c>
      <c r="CJ198" s="49">
        <f>CH198</f>
        <v>51.66</v>
      </c>
      <c r="CK198" s="49">
        <v>4250</v>
      </c>
      <c r="CL198" s="49">
        <v>51.66</v>
      </c>
      <c r="CM198" s="138"/>
      <c r="CN198" s="138"/>
      <c r="CO198" s="138"/>
      <c r="CP198" s="138"/>
      <c r="CQ198" s="139"/>
      <c r="CR198" s="139"/>
      <c r="CS198" s="288">
        <v>4.8899999999999999E-2</v>
      </c>
      <c r="CT198" s="139">
        <v>259.49</v>
      </c>
      <c r="CU198" s="125"/>
      <c r="CV198" s="289" t="s">
        <v>735</v>
      </c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125"/>
      <c r="DV198" s="289"/>
      <c r="DW198" s="175"/>
      <c r="DX198" s="49">
        <v>13927.82</v>
      </c>
      <c r="DY198" s="49">
        <v>49.21</v>
      </c>
      <c r="DZ198" s="49">
        <f>DX198</f>
        <v>13927.82</v>
      </c>
      <c r="EA198" s="49">
        <f>DY198</f>
        <v>49.21</v>
      </c>
      <c r="EB198" s="49">
        <v>4270</v>
      </c>
      <c r="EC198" s="49">
        <v>49.21</v>
      </c>
      <c r="ED198" s="138"/>
      <c r="EE198" s="138"/>
      <c r="EF198" s="286"/>
      <c r="EG198" s="138"/>
      <c r="EH198" s="288"/>
      <c r="EI198" s="139"/>
      <c r="EJ198" s="288">
        <v>6.1899999999999997E-2</v>
      </c>
      <c r="EK198" s="139">
        <v>313.52</v>
      </c>
      <c r="EL198" s="539"/>
      <c r="EM198" s="289" t="s">
        <v>736</v>
      </c>
      <c r="EN198" s="49">
        <v>18387.71</v>
      </c>
      <c r="EO198" s="49">
        <v>51.66</v>
      </c>
      <c r="EP198" s="49">
        <f>EN198</f>
        <v>18387.71</v>
      </c>
      <c r="EQ198" s="49">
        <f>EO198</f>
        <v>51.66</v>
      </c>
      <c r="ER198" s="49">
        <v>4250</v>
      </c>
      <c r="ES198" s="49">
        <v>51.66</v>
      </c>
      <c r="ET198" s="138"/>
      <c r="EU198" s="138"/>
      <c r="EV198" s="528"/>
      <c r="EW198" s="138"/>
      <c r="EX198" s="288"/>
      <c r="EY198" s="139"/>
      <c r="EZ198" s="288">
        <v>6.1899999999999997E-2</v>
      </c>
      <c r="FA198" s="139">
        <v>314.74</v>
      </c>
      <c r="FB198" s="125"/>
      <c r="FC198" s="289" t="s">
        <v>736</v>
      </c>
      <c r="FD198" s="177"/>
      <c r="FE198" s="177"/>
      <c r="FF198" s="177"/>
      <c r="FG198" s="177"/>
      <c r="FH198" s="177"/>
      <c r="FI198" s="177"/>
      <c r="FJ198" s="177"/>
      <c r="FK198" s="177"/>
      <c r="FL198" s="177"/>
      <c r="FM198" s="177"/>
      <c r="FN198" s="177"/>
      <c r="FO198" s="177"/>
      <c r="FP198" s="177"/>
      <c r="FQ198" s="177"/>
      <c r="FR198" s="177"/>
      <c r="FS198" s="177"/>
      <c r="FT198" s="177"/>
      <c r="FU198" s="177"/>
      <c r="FV198" s="177"/>
      <c r="FW198" s="177"/>
      <c r="FX198" s="177"/>
      <c r="FY198" s="177"/>
      <c r="FZ198" s="177"/>
      <c r="GA198" s="177"/>
      <c r="GB198" s="177"/>
      <c r="GC198" s="177"/>
      <c r="GD198" s="177"/>
      <c r="GE198" s="177"/>
      <c r="GF198" s="177"/>
      <c r="GG198" s="177"/>
      <c r="GH198" s="177"/>
      <c r="GI198" s="177"/>
      <c r="GJ198" s="177"/>
      <c r="GK198" s="177"/>
      <c r="GL198" s="177"/>
      <c r="GM198" s="177"/>
      <c r="GN198" s="177"/>
      <c r="GO198" s="177"/>
      <c r="GP198" s="177"/>
      <c r="GQ198" s="177"/>
      <c r="GR198" s="177"/>
      <c r="GS198" s="177"/>
      <c r="GT198" s="177"/>
      <c r="GU198" s="177"/>
      <c r="GV198" s="177"/>
      <c r="GW198" s="177"/>
      <c r="GX198" s="177"/>
      <c r="GY198" s="177"/>
      <c r="GZ198" s="177"/>
      <c r="HA198" s="177"/>
      <c r="HB198" s="177"/>
      <c r="HC198" s="177"/>
      <c r="HD198" s="177"/>
      <c r="HE198" s="177"/>
      <c r="HF198" s="177"/>
      <c r="HG198" s="177"/>
      <c r="HH198" s="177"/>
      <c r="HI198" s="177"/>
      <c r="HJ198" s="177"/>
      <c r="HK198" s="177"/>
      <c r="HL198" s="177"/>
      <c r="HM198" s="177"/>
      <c r="HN198" s="177"/>
      <c r="HO198" s="177"/>
      <c r="HP198" s="177"/>
      <c r="HQ198" s="177"/>
      <c r="HR198" s="177"/>
      <c r="HS198" s="177"/>
      <c r="HT198" s="177"/>
      <c r="HU198" s="177"/>
      <c r="HV198" s="177"/>
      <c r="HW198" s="177"/>
      <c r="HX198" s="177"/>
      <c r="HY198" s="177"/>
      <c r="HZ198" s="177"/>
      <c r="IA198" s="177"/>
      <c r="IB198" s="177"/>
      <c r="IC198" s="177"/>
      <c r="ID198" s="177"/>
      <c r="IE198" s="177"/>
      <c r="IF198" s="177"/>
      <c r="IG198" s="177"/>
      <c r="IH198" s="177"/>
      <c r="II198" s="177"/>
      <c r="IJ198" s="177"/>
      <c r="IK198" s="177"/>
      <c r="IL198" s="177"/>
      <c r="IM198" s="177"/>
      <c r="IN198" s="177"/>
      <c r="IO198" s="177"/>
      <c r="IP198" s="177"/>
      <c r="IQ198" s="177"/>
      <c r="IR198" s="177"/>
      <c r="IS198" s="177"/>
      <c r="IT198" s="177"/>
      <c r="IU198" s="177"/>
      <c r="IV198" s="177"/>
      <c r="IW198" s="177"/>
      <c r="IX198" s="177"/>
      <c r="IY198" s="177"/>
      <c r="IZ198" s="177"/>
      <c r="JA198" s="177"/>
      <c r="JB198" s="177"/>
      <c r="JC198" s="177"/>
      <c r="JD198" s="177"/>
      <c r="JE198" s="177"/>
      <c r="JF198" s="177"/>
      <c r="JG198" s="177"/>
      <c r="JH198" s="177"/>
      <c r="JI198" s="177"/>
      <c r="JJ198" s="177"/>
      <c r="JK198" s="177"/>
      <c r="JL198" s="177"/>
      <c r="JM198" s="177"/>
      <c r="JN198" s="177"/>
      <c r="JO198" s="177"/>
      <c r="JP198" s="177"/>
      <c r="JQ198" s="177"/>
      <c r="JR198" s="177"/>
      <c r="JS198" s="177"/>
      <c r="JT198" s="177"/>
      <c r="JU198" s="177"/>
      <c r="JV198" s="177"/>
      <c r="JW198" s="177"/>
      <c r="JX198" s="177"/>
      <c r="JY198" s="177"/>
      <c r="JZ198" s="177"/>
      <c r="KA198" s="177"/>
      <c r="KB198" s="177"/>
      <c r="KC198" s="177"/>
      <c r="KD198" s="177"/>
      <c r="KE198" s="177"/>
      <c r="KF198" s="177"/>
      <c r="KG198" s="177"/>
      <c r="KH198" s="177"/>
      <c r="KI198" s="177"/>
      <c r="KJ198" s="177"/>
      <c r="KK198" s="177"/>
      <c r="KL198" s="177"/>
      <c r="KM198" s="177"/>
      <c r="KN198" s="177"/>
      <c r="KO198" s="177"/>
      <c r="KP198" s="177"/>
      <c r="KQ198" s="177"/>
      <c r="KR198" s="177"/>
      <c r="KS198" s="177"/>
      <c r="KT198" s="177"/>
      <c r="KU198" s="177"/>
      <c r="KV198" s="177"/>
      <c r="KW198" s="177"/>
      <c r="KX198" s="177"/>
      <c r="KY198" s="177"/>
      <c r="KZ198" s="177"/>
      <c r="LA198" s="177"/>
      <c r="LB198" s="177"/>
      <c r="LC198" s="177"/>
      <c r="LD198" s="177"/>
      <c r="LE198" s="177"/>
      <c r="LF198" s="177"/>
      <c r="LG198" s="177"/>
      <c r="LH198" s="177"/>
      <c r="LI198" s="177"/>
      <c r="LJ198" s="177"/>
      <c r="LK198" s="177"/>
      <c r="LL198" s="177"/>
      <c r="LM198" s="177"/>
      <c r="LN198" s="177"/>
      <c r="LO198" s="177"/>
      <c r="LP198" s="177"/>
      <c r="LQ198" s="177"/>
      <c r="LR198" s="177"/>
      <c r="LS198" s="177"/>
      <c r="LT198" s="177"/>
      <c r="LU198" s="177"/>
      <c r="LV198" s="177"/>
      <c r="LW198" s="177"/>
      <c r="LX198" s="177"/>
      <c r="LY198" s="177"/>
      <c r="LZ198" s="177"/>
      <c r="MA198" s="177"/>
      <c r="MB198" s="177"/>
      <c r="MC198" s="177"/>
      <c r="MD198" s="177"/>
      <c r="ME198" s="177"/>
      <c r="MF198" s="177"/>
      <c r="MG198" s="177"/>
      <c r="MH198" s="177"/>
      <c r="MI198" s="177"/>
      <c r="MJ198" s="177"/>
      <c r="MK198" s="177"/>
      <c r="ML198" s="177"/>
      <c r="MM198" s="177"/>
      <c r="MN198" s="177"/>
      <c r="MO198" s="177"/>
      <c r="MP198" s="177"/>
      <c r="MQ198" s="177"/>
      <c r="MR198" s="177"/>
      <c r="MS198" s="177"/>
      <c r="MT198" s="177"/>
      <c r="MU198" s="177"/>
      <c r="MV198" s="177"/>
      <c r="MW198" s="177"/>
      <c r="MX198" s="177"/>
      <c r="MY198" s="177"/>
      <c r="MZ198" s="177"/>
      <c r="NA198" s="177"/>
      <c r="NB198" s="177"/>
      <c r="NC198" s="177"/>
      <c r="ND198" s="177"/>
      <c r="NE198" s="177"/>
      <c r="NF198" s="177"/>
      <c r="NG198" s="177"/>
      <c r="NH198" s="177"/>
      <c r="NI198" s="177"/>
      <c r="NJ198" s="177"/>
      <c r="NK198" s="177"/>
      <c r="NL198" s="177"/>
      <c r="NM198" s="177"/>
      <c r="NN198" s="177"/>
      <c r="NO198" s="177"/>
      <c r="NP198" s="177"/>
      <c r="NQ198" s="177"/>
      <c r="NR198" s="177"/>
      <c r="NS198" s="177"/>
      <c r="NT198" s="177"/>
      <c r="NU198" s="177"/>
      <c r="NV198" s="177"/>
    </row>
    <row r="199" spans="1:386" s="178" customFormat="1">
      <c r="A199" s="173" t="s">
        <v>33</v>
      </c>
      <c r="B199" s="421" t="s">
        <v>85</v>
      </c>
      <c r="C199" s="49">
        <v>12193.17</v>
      </c>
      <c r="D199" s="49">
        <v>12288.32</v>
      </c>
      <c r="E199" s="49" t="s">
        <v>146</v>
      </c>
      <c r="F199" s="49" t="s">
        <v>146</v>
      </c>
      <c r="G199" s="49" t="s">
        <v>146</v>
      </c>
      <c r="H199" s="49" t="s">
        <v>146</v>
      </c>
      <c r="I199" s="49" t="s">
        <v>146</v>
      </c>
      <c r="J199" s="49" t="s">
        <v>146</v>
      </c>
      <c r="K199" s="49" t="s">
        <v>146</v>
      </c>
      <c r="L199" s="49" t="s">
        <v>146</v>
      </c>
      <c r="M199" s="49" t="s">
        <v>146</v>
      </c>
      <c r="N199" s="49" t="s">
        <v>146</v>
      </c>
      <c r="O199" s="49">
        <f>C199</f>
        <v>12193.17</v>
      </c>
      <c r="P199" s="49">
        <f t="shared" si="146"/>
        <v>12288.32</v>
      </c>
      <c r="Q199" s="49" t="str">
        <f t="shared" si="146"/>
        <v>-</v>
      </c>
      <c r="R199" s="49" t="str">
        <f t="shared" si="146"/>
        <v>-</v>
      </c>
      <c r="S199" s="49" t="str">
        <f t="shared" si="146"/>
        <v>-</v>
      </c>
      <c r="T199" s="49" t="str">
        <f t="shared" si="146"/>
        <v>-</v>
      </c>
      <c r="U199" s="49" t="str">
        <f t="shared" si="146"/>
        <v>-</v>
      </c>
      <c r="V199" s="49" t="str">
        <f t="shared" si="146"/>
        <v>-</v>
      </c>
      <c r="W199" s="49" t="str">
        <f t="shared" si="146"/>
        <v>-</v>
      </c>
      <c r="X199" s="49" t="str">
        <f t="shared" si="146"/>
        <v>-</v>
      </c>
      <c r="Y199" s="49" t="str">
        <f t="shared" si="146"/>
        <v>-</v>
      </c>
      <c r="Z199" s="49" t="str">
        <f t="shared" si="146"/>
        <v>-</v>
      </c>
      <c r="AA199" s="134"/>
      <c r="AB199" s="134" t="s">
        <v>737</v>
      </c>
      <c r="AC199" s="49">
        <f>AC198</f>
        <v>4270</v>
      </c>
      <c r="AD199" s="49">
        <f t="shared" ref="AD199:AF201" si="150">AD198</f>
        <v>4250</v>
      </c>
      <c r="AE199" s="49">
        <f t="shared" si="150"/>
        <v>4270</v>
      </c>
      <c r="AF199" s="49">
        <f t="shared" si="150"/>
        <v>4250</v>
      </c>
      <c r="AG199" s="49"/>
      <c r="AH199" s="125" t="s">
        <v>737</v>
      </c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35"/>
      <c r="AV199" s="49">
        <f>AV198</f>
        <v>49.21</v>
      </c>
      <c r="AW199" s="49">
        <f t="shared" ref="AW199:BM200" si="151">AW198</f>
        <v>51.66</v>
      </c>
      <c r="AX199" s="49" t="str">
        <f t="shared" si="151"/>
        <v>-</v>
      </c>
      <c r="AY199" s="49" t="str">
        <f t="shared" si="151"/>
        <v>-</v>
      </c>
      <c r="AZ199" s="49" t="str">
        <f t="shared" si="151"/>
        <v>-</v>
      </c>
      <c r="BA199" s="49" t="str">
        <f t="shared" si="151"/>
        <v>-</v>
      </c>
      <c r="BB199" s="49">
        <f t="shared" si="151"/>
        <v>49.21</v>
      </c>
      <c r="BC199" s="49">
        <f t="shared" si="151"/>
        <v>51.66</v>
      </c>
      <c r="BD199" s="49" t="str">
        <f t="shared" si="151"/>
        <v>-</v>
      </c>
      <c r="BE199" s="49" t="str">
        <f t="shared" si="151"/>
        <v>-</v>
      </c>
      <c r="BF199" s="49" t="str">
        <f t="shared" si="151"/>
        <v>-</v>
      </c>
      <c r="BG199" s="49" t="str">
        <f t="shared" si="151"/>
        <v>-</v>
      </c>
      <c r="BH199" s="49">
        <f t="shared" si="151"/>
        <v>49.21</v>
      </c>
      <c r="BI199" s="49">
        <f t="shared" si="151"/>
        <v>51.66</v>
      </c>
      <c r="BJ199" s="49" t="str">
        <f t="shared" si="151"/>
        <v>-</v>
      </c>
      <c r="BK199" s="49" t="str">
        <f t="shared" si="151"/>
        <v>-</v>
      </c>
      <c r="BL199" s="49" t="str">
        <f t="shared" si="151"/>
        <v>-</v>
      </c>
      <c r="BM199" s="49" t="str">
        <f t="shared" si="151"/>
        <v>-</v>
      </c>
      <c r="BN199" s="125"/>
      <c r="BO199" s="125" t="str">
        <f>AH199</f>
        <v>07.12.2017 № 712</v>
      </c>
      <c r="BP199" s="175"/>
      <c r="BQ199" s="49">
        <v>12193.17</v>
      </c>
      <c r="BR199" s="49">
        <v>49.21</v>
      </c>
      <c r="BS199" s="49">
        <f t="shared" si="149"/>
        <v>12193.17</v>
      </c>
      <c r="BT199" s="49">
        <f t="shared" si="149"/>
        <v>49.21</v>
      </c>
      <c r="BU199" s="49">
        <f>BU198</f>
        <v>4270</v>
      </c>
      <c r="BV199" s="49">
        <f>BV198</f>
        <v>49.21</v>
      </c>
      <c r="BW199" s="138"/>
      <c r="BX199" s="138"/>
      <c r="BY199" s="138"/>
      <c r="BZ199" s="138"/>
      <c r="CA199" s="139"/>
      <c r="CB199" s="139"/>
      <c r="CC199" s="288">
        <f>CC198</f>
        <v>4.8899999999999999E-2</v>
      </c>
      <c r="CD199" s="317">
        <f>CD198</f>
        <v>258.01</v>
      </c>
      <c r="CE199" s="125"/>
      <c r="CF199" s="289" t="s">
        <v>737</v>
      </c>
      <c r="CG199" s="49">
        <v>12288.32</v>
      </c>
      <c r="CH199" s="49">
        <v>51.66</v>
      </c>
      <c r="CI199" s="49">
        <f>CG199</f>
        <v>12288.32</v>
      </c>
      <c r="CJ199" s="49">
        <f t="shared" ref="CJ199:CL199" si="152">CH199</f>
        <v>51.66</v>
      </c>
      <c r="CK199" s="49">
        <f>CK198</f>
        <v>4250</v>
      </c>
      <c r="CL199" s="49">
        <f t="shared" si="152"/>
        <v>51.66</v>
      </c>
      <c r="CM199" s="138"/>
      <c r="CN199" s="138"/>
      <c r="CO199" s="138"/>
      <c r="CP199" s="138"/>
      <c r="CQ199" s="139"/>
      <c r="CR199" s="139"/>
      <c r="CS199" s="288">
        <f>CS198</f>
        <v>4.8899999999999999E-2</v>
      </c>
      <c r="CT199" s="317">
        <f>CT198</f>
        <v>259.49</v>
      </c>
      <c r="CU199" s="125"/>
      <c r="CV199" s="289" t="s">
        <v>737</v>
      </c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125"/>
      <c r="DV199" s="176"/>
      <c r="DW199" s="175"/>
      <c r="DX199" s="49"/>
      <c r="DY199" s="49"/>
      <c r="DZ199" s="49"/>
      <c r="EA199" s="49"/>
      <c r="EB199" s="49"/>
      <c r="EC199" s="49"/>
      <c r="ED199" s="138"/>
      <c r="EE199" s="138"/>
      <c r="EF199" s="138"/>
      <c r="EG199" s="138"/>
      <c r="EH199" s="139"/>
      <c r="EI199" s="139"/>
      <c r="EJ199" s="139"/>
      <c r="EK199" s="139"/>
      <c r="EL199" s="49"/>
      <c r="EM199" s="134"/>
      <c r="EN199" s="49"/>
      <c r="EO199" s="49"/>
      <c r="EP199" s="49"/>
      <c r="EQ199" s="49"/>
      <c r="ER199" s="49"/>
      <c r="ES199" s="49"/>
      <c r="ET199" s="138"/>
      <c r="EU199" s="138"/>
      <c r="EV199" s="360"/>
      <c r="EW199" s="138"/>
      <c r="EX199" s="139"/>
      <c r="EY199" s="139"/>
      <c r="EZ199" s="139"/>
      <c r="FA199" s="139"/>
      <c r="FB199" s="176"/>
      <c r="FC199" s="313"/>
      <c r="FD199" s="177"/>
      <c r="FE199" s="177"/>
      <c r="FF199" s="177"/>
      <c r="FG199" s="177"/>
      <c r="FH199" s="177"/>
      <c r="FI199" s="177"/>
      <c r="FJ199" s="177"/>
      <c r="FK199" s="177"/>
      <c r="FL199" s="177"/>
      <c r="FM199" s="177"/>
      <c r="FN199" s="177"/>
      <c r="FO199" s="177"/>
      <c r="FP199" s="177"/>
      <c r="FQ199" s="177"/>
      <c r="FR199" s="177"/>
      <c r="FS199" s="177"/>
      <c r="FT199" s="177"/>
      <c r="FU199" s="177"/>
      <c r="FV199" s="177"/>
      <c r="FW199" s="177"/>
      <c r="FX199" s="177"/>
      <c r="FY199" s="177"/>
      <c r="FZ199" s="177"/>
      <c r="GA199" s="177"/>
      <c r="GB199" s="177"/>
      <c r="GC199" s="177"/>
      <c r="GD199" s="177"/>
      <c r="GE199" s="177"/>
      <c r="GF199" s="177"/>
      <c r="GG199" s="177"/>
      <c r="GH199" s="177"/>
      <c r="GI199" s="177"/>
      <c r="GJ199" s="177"/>
      <c r="GK199" s="177"/>
      <c r="GL199" s="177"/>
      <c r="GM199" s="177"/>
      <c r="GN199" s="177"/>
      <c r="GO199" s="177"/>
      <c r="GP199" s="177"/>
      <c r="GQ199" s="177"/>
      <c r="GR199" s="177"/>
      <c r="GS199" s="177"/>
      <c r="GT199" s="177"/>
      <c r="GU199" s="177"/>
      <c r="GV199" s="177"/>
      <c r="GW199" s="177"/>
      <c r="GX199" s="177"/>
      <c r="GY199" s="177"/>
      <c r="GZ199" s="177"/>
      <c r="HA199" s="177"/>
      <c r="HB199" s="177"/>
      <c r="HC199" s="177"/>
      <c r="HD199" s="177"/>
      <c r="HE199" s="177"/>
      <c r="HF199" s="177"/>
      <c r="HG199" s="177"/>
      <c r="HH199" s="177"/>
      <c r="HI199" s="177"/>
      <c r="HJ199" s="177"/>
      <c r="HK199" s="177"/>
      <c r="HL199" s="177"/>
      <c r="HM199" s="177"/>
      <c r="HN199" s="177"/>
      <c r="HO199" s="177"/>
      <c r="HP199" s="177"/>
      <c r="HQ199" s="177"/>
      <c r="HR199" s="177"/>
      <c r="HS199" s="177"/>
      <c r="HT199" s="177"/>
      <c r="HU199" s="177"/>
      <c r="HV199" s="177"/>
      <c r="HW199" s="177"/>
      <c r="HX199" s="177"/>
      <c r="HY199" s="177"/>
      <c r="HZ199" s="177"/>
      <c r="IA199" s="177"/>
      <c r="IB199" s="177"/>
      <c r="IC199" s="177"/>
      <c r="ID199" s="177"/>
      <c r="IE199" s="177"/>
      <c r="IF199" s="177"/>
      <c r="IG199" s="177"/>
      <c r="IH199" s="177"/>
      <c r="II199" s="177"/>
      <c r="IJ199" s="177"/>
      <c r="IK199" s="177"/>
      <c r="IL199" s="177"/>
      <c r="IM199" s="177"/>
      <c r="IN199" s="177"/>
      <c r="IO199" s="177"/>
      <c r="IP199" s="177"/>
      <c r="IQ199" s="177"/>
      <c r="IR199" s="177"/>
      <c r="IS199" s="177"/>
      <c r="IT199" s="177"/>
      <c r="IU199" s="177"/>
      <c r="IV199" s="177"/>
      <c r="IW199" s="177"/>
      <c r="IX199" s="177"/>
      <c r="IY199" s="177"/>
      <c r="IZ199" s="177"/>
      <c r="JA199" s="177"/>
      <c r="JB199" s="177"/>
      <c r="JC199" s="177"/>
      <c r="JD199" s="177"/>
      <c r="JE199" s="177"/>
      <c r="JF199" s="177"/>
      <c r="JG199" s="177"/>
      <c r="JH199" s="177"/>
      <c r="JI199" s="177"/>
      <c r="JJ199" s="177"/>
      <c r="JK199" s="177"/>
      <c r="JL199" s="177"/>
      <c r="JM199" s="177"/>
      <c r="JN199" s="177"/>
      <c r="JO199" s="177"/>
      <c r="JP199" s="177"/>
      <c r="JQ199" s="177"/>
      <c r="JR199" s="177"/>
      <c r="JS199" s="177"/>
      <c r="JT199" s="177"/>
      <c r="JU199" s="177"/>
      <c r="JV199" s="177"/>
      <c r="JW199" s="177"/>
      <c r="JX199" s="177"/>
      <c r="JY199" s="177"/>
      <c r="JZ199" s="177"/>
      <c r="KA199" s="177"/>
      <c r="KB199" s="177"/>
      <c r="KC199" s="177"/>
      <c r="KD199" s="177"/>
      <c r="KE199" s="177"/>
      <c r="KF199" s="177"/>
      <c r="KG199" s="177"/>
      <c r="KH199" s="177"/>
      <c r="KI199" s="177"/>
      <c r="KJ199" s="177"/>
      <c r="KK199" s="177"/>
      <c r="KL199" s="177"/>
      <c r="KM199" s="177"/>
      <c r="KN199" s="177"/>
      <c r="KO199" s="177"/>
      <c r="KP199" s="177"/>
      <c r="KQ199" s="177"/>
      <c r="KR199" s="177"/>
      <c r="KS199" s="177"/>
      <c r="KT199" s="177"/>
      <c r="KU199" s="177"/>
      <c r="KV199" s="177"/>
      <c r="KW199" s="177"/>
      <c r="KX199" s="177"/>
      <c r="KY199" s="177"/>
      <c r="KZ199" s="177"/>
      <c r="LA199" s="177"/>
      <c r="LB199" s="177"/>
      <c r="LC199" s="177"/>
      <c r="LD199" s="177"/>
      <c r="LE199" s="177"/>
      <c r="LF199" s="177"/>
      <c r="LG199" s="177"/>
      <c r="LH199" s="177"/>
      <c r="LI199" s="177"/>
      <c r="LJ199" s="177"/>
      <c r="LK199" s="177"/>
      <c r="LL199" s="177"/>
      <c r="LM199" s="177"/>
      <c r="LN199" s="177"/>
      <c r="LO199" s="177"/>
      <c r="LP199" s="177"/>
      <c r="LQ199" s="177"/>
      <c r="LR199" s="177"/>
      <c r="LS199" s="177"/>
      <c r="LT199" s="177"/>
      <c r="LU199" s="177"/>
      <c r="LV199" s="177"/>
      <c r="LW199" s="177"/>
      <c r="LX199" s="177"/>
      <c r="LY199" s="177"/>
      <c r="LZ199" s="177"/>
      <c r="MA199" s="177"/>
      <c r="MB199" s="177"/>
      <c r="MC199" s="177"/>
      <c r="MD199" s="177"/>
      <c r="ME199" s="177"/>
      <c r="MF199" s="177"/>
      <c r="MG199" s="177"/>
      <c r="MH199" s="177"/>
      <c r="MI199" s="177"/>
      <c r="MJ199" s="177"/>
      <c r="MK199" s="177"/>
      <c r="ML199" s="177"/>
      <c r="MM199" s="177"/>
      <c r="MN199" s="177"/>
      <c r="MO199" s="177"/>
      <c r="MP199" s="177"/>
      <c r="MQ199" s="177"/>
      <c r="MR199" s="177"/>
      <c r="MS199" s="177"/>
      <c r="MT199" s="177"/>
      <c r="MU199" s="177"/>
      <c r="MV199" s="177"/>
      <c r="MW199" s="177"/>
      <c r="MX199" s="177"/>
      <c r="MY199" s="177"/>
      <c r="MZ199" s="177"/>
      <c r="NA199" s="177"/>
      <c r="NB199" s="177"/>
      <c r="NC199" s="177"/>
      <c r="ND199" s="177"/>
      <c r="NE199" s="177"/>
      <c r="NF199" s="177"/>
      <c r="NG199" s="177"/>
      <c r="NH199" s="177"/>
      <c r="NI199" s="177"/>
      <c r="NJ199" s="177"/>
      <c r="NK199" s="177"/>
      <c r="NL199" s="177"/>
      <c r="NM199" s="177"/>
      <c r="NN199" s="177"/>
      <c r="NO199" s="177"/>
      <c r="NP199" s="177"/>
      <c r="NQ199" s="177"/>
      <c r="NR199" s="177"/>
      <c r="NS199" s="177"/>
      <c r="NT199" s="177"/>
      <c r="NU199" s="177"/>
      <c r="NV199" s="177"/>
    </row>
    <row r="200" spans="1:386" s="178" customFormat="1">
      <c r="A200" s="173" t="s">
        <v>34</v>
      </c>
      <c r="B200" s="421" t="s">
        <v>86</v>
      </c>
      <c r="C200" s="49">
        <v>10686.46</v>
      </c>
      <c r="D200" s="49">
        <v>12105.9</v>
      </c>
      <c r="E200" s="49">
        <f>D200</f>
        <v>12105.9</v>
      </c>
      <c r="F200" s="49">
        <v>16341.85</v>
      </c>
      <c r="G200" s="49" t="s">
        <v>146</v>
      </c>
      <c r="H200" s="49" t="s">
        <v>146</v>
      </c>
      <c r="I200" s="49" t="s">
        <v>146</v>
      </c>
      <c r="J200" s="49" t="s">
        <v>146</v>
      </c>
      <c r="K200" s="49" t="s">
        <v>146</v>
      </c>
      <c r="L200" s="49" t="s">
        <v>146</v>
      </c>
      <c r="M200" s="49" t="s">
        <v>146</v>
      </c>
      <c r="N200" s="49" t="s">
        <v>146</v>
      </c>
      <c r="O200" s="49">
        <f>C200</f>
        <v>10686.46</v>
      </c>
      <c r="P200" s="49">
        <f t="shared" si="146"/>
        <v>12105.9</v>
      </c>
      <c r="Q200" s="49">
        <f t="shared" si="146"/>
        <v>12105.9</v>
      </c>
      <c r="R200" s="49">
        <f t="shared" si="146"/>
        <v>16341.85</v>
      </c>
      <c r="S200" s="49" t="str">
        <f t="shared" si="146"/>
        <v>-</v>
      </c>
      <c r="T200" s="49" t="str">
        <f t="shared" si="146"/>
        <v>-</v>
      </c>
      <c r="U200" s="49" t="str">
        <f t="shared" si="146"/>
        <v>-</v>
      </c>
      <c r="V200" s="49" t="str">
        <f t="shared" si="146"/>
        <v>-</v>
      </c>
      <c r="W200" s="49" t="str">
        <f t="shared" si="146"/>
        <v>-</v>
      </c>
      <c r="X200" s="49" t="str">
        <f t="shared" si="146"/>
        <v>-</v>
      </c>
      <c r="Y200" s="49" t="str">
        <f t="shared" si="146"/>
        <v>-</v>
      </c>
      <c r="Z200" s="49" t="str">
        <f t="shared" si="146"/>
        <v>-</v>
      </c>
      <c r="AA200" s="125"/>
      <c r="AB200" s="134" t="s">
        <v>738</v>
      </c>
      <c r="AC200" s="49">
        <f>AC199</f>
        <v>4270</v>
      </c>
      <c r="AD200" s="49">
        <f t="shared" si="150"/>
        <v>4250</v>
      </c>
      <c r="AE200" s="49">
        <f t="shared" si="150"/>
        <v>4270</v>
      </c>
      <c r="AF200" s="49">
        <f t="shared" si="150"/>
        <v>4250</v>
      </c>
      <c r="AG200" s="49"/>
      <c r="AH200" s="125" t="s">
        <v>738</v>
      </c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35"/>
      <c r="AV200" s="49">
        <f>AV199</f>
        <v>49.21</v>
      </c>
      <c r="AW200" s="49">
        <f t="shared" si="151"/>
        <v>51.66</v>
      </c>
      <c r="AX200" s="49" t="str">
        <f t="shared" si="151"/>
        <v>-</v>
      </c>
      <c r="AY200" s="49" t="str">
        <f t="shared" si="151"/>
        <v>-</v>
      </c>
      <c r="AZ200" s="49" t="str">
        <f t="shared" si="151"/>
        <v>-</v>
      </c>
      <c r="BA200" s="49" t="str">
        <f t="shared" si="151"/>
        <v>-</v>
      </c>
      <c r="BB200" s="49">
        <f t="shared" si="151"/>
        <v>49.21</v>
      </c>
      <c r="BC200" s="49">
        <f t="shared" si="151"/>
        <v>51.66</v>
      </c>
      <c r="BD200" s="49" t="str">
        <f t="shared" si="151"/>
        <v>-</v>
      </c>
      <c r="BE200" s="49" t="str">
        <f t="shared" si="151"/>
        <v>-</v>
      </c>
      <c r="BF200" s="49" t="str">
        <f t="shared" si="151"/>
        <v>-</v>
      </c>
      <c r="BG200" s="49" t="str">
        <f t="shared" si="151"/>
        <v>-</v>
      </c>
      <c r="BH200" s="49">
        <f t="shared" si="151"/>
        <v>49.21</v>
      </c>
      <c r="BI200" s="49">
        <f t="shared" si="151"/>
        <v>51.66</v>
      </c>
      <c r="BJ200" s="49" t="str">
        <f t="shared" si="151"/>
        <v>-</v>
      </c>
      <c r="BK200" s="49" t="str">
        <f t="shared" si="151"/>
        <v>-</v>
      </c>
      <c r="BL200" s="49" t="str">
        <f t="shared" si="151"/>
        <v>-</v>
      </c>
      <c r="BM200" s="49" t="str">
        <f t="shared" si="151"/>
        <v>-</v>
      </c>
      <c r="BN200" s="125"/>
      <c r="BO200" s="125" t="str">
        <f>AH200</f>
        <v>07.12.2017 № 714</v>
      </c>
      <c r="BP200" s="175"/>
      <c r="BQ200" s="49">
        <v>10686.46</v>
      </c>
      <c r="BR200" s="49">
        <v>49.21</v>
      </c>
      <c r="BS200" s="49">
        <f t="shared" si="149"/>
        <v>10686.46</v>
      </c>
      <c r="BT200" s="49">
        <f t="shared" si="149"/>
        <v>49.21</v>
      </c>
      <c r="BU200" s="49">
        <f>BU199</f>
        <v>4270</v>
      </c>
      <c r="BV200" s="49">
        <f>BV199</f>
        <v>49.21</v>
      </c>
      <c r="BW200" s="138"/>
      <c r="BX200" s="138"/>
      <c r="BY200" s="138"/>
      <c r="BZ200" s="138"/>
      <c r="CA200" s="139"/>
      <c r="CB200" s="139"/>
      <c r="CC200" s="288">
        <f>CC199</f>
        <v>4.8899999999999999E-2</v>
      </c>
      <c r="CD200" s="317">
        <f>CD199</f>
        <v>258.01</v>
      </c>
      <c r="CE200" s="125"/>
      <c r="CF200" s="289" t="s">
        <v>738</v>
      </c>
      <c r="CG200" s="49">
        <v>12105.9</v>
      </c>
      <c r="CH200" s="49">
        <v>51.66</v>
      </c>
      <c r="CI200" s="49">
        <f>CG200</f>
        <v>12105.9</v>
      </c>
      <c r="CJ200" s="49">
        <f>CH200</f>
        <v>51.66</v>
      </c>
      <c r="CK200" s="49">
        <f>CK199</f>
        <v>4250</v>
      </c>
      <c r="CL200" s="49">
        <f>CL199</f>
        <v>51.66</v>
      </c>
      <c r="CM200" s="138"/>
      <c r="CN200" s="138"/>
      <c r="CO200" s="138"/>
      <c r="CP200" s="138"/>
      <c r="CQ200" s="139"/>
      <c r="CR200" s="139"/>
      <c r="CS200" s="288">
        <f>CS199</f>
        <v>4.8899999999999999E-2</v>
      </c>
      <c r="CT200" s="317">
        <f>CT199</f>
        <v>259.49</v>
      </c>
      <c r="CU200" s="125"/>
      <c r="CV200" s="289" t="s">
        <v>738</v>
      </c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125"/>
      <c r="DV200" s="289"/>
      <c r="DW200" s="175"/>
      <c r="DX200" s="49"/>
      <c r="DY200" s="49"/>
      <c r="DZ200" s="49"/>
      <c r="EA200" s="49"/>
      <c r="EB200" s="49"/>
      <c r="EC200" s="49"/>
      <c r="ED200" s="138"/>
      <c r="EE200" s="138"/>
      <c r="EF200" s="138"/>
      <c r="EG200" s="138"/>
      <c r="EH200" s="139"/>
      <c r="EI200" s="139"/>
      <c r="EJ200" s="139"/>
      <c r="EK200" s="139"/>
      <c r="EL200" s="49"/>
      <c r="EM200" s="134"/>
      <c r="EN200" s="49"/>
      <c r="EO200" s="49"/>
      <c r="EP200" s="49"/>
      <c r="EQ200" s="49"/>
      <c r="ER200" s="49"/>
      <c r="ES200" s="49"/>
      <c r="ET200" s="138"/>
      <c r="EU200" s="138"/>
      <c r="EV200" s="138"/>
      <c r="EW200" s="138"/>
      <c r="EX200" s="139"/>
      <c r="EY200" s="139"/>
      <c r="EZ200" s="139"/>
      <c r="FA200" s="139"/>
      <c r="FB200" s="176"/>
      <c r="FC200" s="313"/>
      <c r="FD200" s="177"/>
      <c r="FE200" s="177"/>
      <c r="FF200" s="177"/>
      <c r="FG200" s="177"/>
      <c r="FH200" s="177"/>
      <c r="FI200" s="177"/>
      <c r="FJ200" s="177"/>
      <c r="FK200" s="177"/>
      <c r="FL200" s="177"/>
      <c r="FM200" s="177"/>
      <c r="FN200" s="177"/>
      <c r="FO200" s="177"/>
      <c r="FP200" s="177"/>
      <c r="FQ200" s="177"/>
      <c r="FR200" s="177"/>
      <c r="FS200" s="177"/>
      <c r="FT200" s="177"/>
      <c r="FU200" s="177"/>
      <c r="FV200" s="177"/>
      <c r="FW200" s="177"/>
      <c r="FX200" s="177"/>
      <c r="FY200" s="177"/>
      <c r="FZ200" s="177"/>
      <c r="GA200" s="177"/>
      <c r="GB200" s="177"/>
      <c r="GC200" s="177"/>
      <c r="GD200" s="177"/>
      <c r="GE200" s="177"/>
      <c r="GF200" s="177"/>
      <c r="GG200" s="177"/>
      <c r="GH200" s="177"/>
      <c r="GI200" s="177"/>
      <c r="GJ200" s="177"/>
      <c r="GK200" s="177"/>
      <c r="GL200" s="177"/>
      <c r="GM200" s="177"/>
      <c r="GN200" s="177"/>
      <c r="GO200" s="177"/>
      <c r="GP200" s="177"/>
      <c r="GQ200" s="177"/>
      <c r="GR200" s="177"/>
      <c r="GS200" s="177"/>
      <c r="GT200" s="177"/>
      <c r="GU200" s="177"/>
      <c r="GV200" s="177"/>
      <c r="GW200" s="177"/>
      <c r="GX200" s="177"/>
      <c r="GY200" s="177"/>
      <c r="GZ200" s="177"/>
      <c r="HA200" s="177"/>
      <c r="HB200" s="177"/>
      <c r="HC200" s="177"/>
      <c r="HD200" s="177"/>
      <c r="HE200" s="177"/>
      <c r="HF200" s="177"/>
      <c r="HG200" s="177"/>
      <c r="HH200" s="177"/>
      <c r="HI200" s="177"/>
      <c r="HJ200" s="177"/>
      <c r="HK200" s="177"/>
      <c r="HL200" s="177"/>
      <c r="HM200" s="177"/>
      <c r="HN200" s="177"/>
      <c r="HO200" s="177"/>
      <c r="HP200" s="177"/>
      <c r="HQ200" s="177"/>
      <c r="HR200" s="177"/>
      <c r="HS200" s="177"/>
      <c r="HT200" s="177"/>
      <c r="HU200" s="177"/>
      <c r="HV200" s="177"/>
      <c r="HW200" s="177"/>
      <c r="HX200" s="177"/>
      <c r="HY200" s="177"/>
      <c r="HZ200" s="177"/>
      <c r="IA200" s="177"/>
      <c r="IB200" s="177"/>
      <c r="IC200" s="177"/>
      <c r="ID200" s="177"/>
      <c r="IE200" s="177"/>
      <c r="IF200" s="177"/>
      <c r="IG200" s="177"/>
      <c r="IH200" s="177"/>
      <c r="II200" s="177"/>
      <c r="IJ200" s="177"/>
      <c r="IK200" s="177"/>
      <c r="IL200" s="177"/>
      <c r="IM200" s="177"/>
      <c r="IN200" s="177"/>
      <c r="IO200" s="177"/>
      <c r="IP200" s="177"/>
      <c r="IQ200" s="177"/>
      <c r="IR200" s="177"/>
      <c r="IS200" s="177"/>
      <c r="IT200" s="177"/>
      <c r="IU200" s="177"/>
      <c r="IV200" s="177"/>
      <c r="IW200" s="177"/>
      <c r="IX200" s="177"/>
      <c r="IY200" s="177"/>
      <c r="IZ200" s="177"/>
      <c r="JA200" s="177"/>
      <c r="JB200" s="177"/>
      <c r="JC200" s="177"/>
      <c r="JD200" s="177"/>
      <c r="JE200" s="177"/>
      <c r="JF200" s="177"/>
      <c r="JG200" s="177"/>
      <c r="JH200" s="177"/>
      <c r="JI200" s="177"/>
      <c r="JJ200" s="177"/>
      <c r="JK200" s="177"/>
      <c r="JL200" s="177"/>
      <c r="JM200" s="177"/>
      <c r="JN200" s="177"/>
      <c r="JO200" s="177"/>
      <c r="JP200" s="177"/>
      <c r="JQ200" s="177"/>
      <c r="JR200" s="177"/>
      <c r="JS200" s="177"/>
      <c r="JT200" s="177"/>
      <c r="JU200" s="177"/>
      <c r="JV200" s="177"/>
      <c r="JW200" s="177"/>
      <c r="JX200" s="177"/>
      <c r="JY200" s="177"/>
      <c r="JZ200" s="177"/>
      <c r="KA200" s="177"/>
      <c r="KB200" s="177"/>
      <c r="KC200" s="177"/>
      <c r="KD200" s="177"/>
      <c r="KE200" s="177"/>
      <c r="KF200" s="177"/>
      <c r="KG200" s="177"/>
      <c r="KH200" s="177"/>
      <c r="KI200" s="177"/>
      <c r="KJ200" s="177"/>
      <c r="KK200" s="177"/>
      <c r="KL200" s="177"/>
      <c r="KM200" s="177"/>
      <c r="KN200" s="177"/>
      <c r="KO200" s="177"/>
      <c r="KP200" s="177"/>
      <c r="KQ200" s="177"/>
      <c r="KR200" s="177"/>
      <c r="KS200" s="177"/>
      <c r="KT200" s="177"/>
      <c r="KU200" s="177"/>
      <c r="KV200" s="177"/>
      <c r="KW200" s="177"/>
      <c r="KX200" s="177"/>
      <c r="KY200" s="177"/>
      <c r="KZ200" s="177"/>
      <c r="LA200" s="177"/>
      <c r="LB200" s="177"/>
      <c r="LC200" s="177"/>
      <c r="LD200" s="177"/>
      <c r="LE200" s="177"/>
      <c r="LF200" s="177"/>
      <c r="LG200" s="177"/>
      <c r="LH200" s="177"/>
      <c r="LI200" s="177"/>
      <c r="LJ200" s="177"/>
      <c r="LK200" s="177"/>
      <c r="LL200" s="177"/>
      <c r="LM200" s="177"/>
      <c r="LN200" s="177"/>
      <c r="LO200" s="177"/>
      <c r="LP200" s="177"/>
      <c r="LQ200" s="177"/>
      <c r="LR200" s="177"/>
      <c r="LS200" s="177"/>
      <c r="LT200" s="177"/>
      <c r="LU200" s="177"/>
      <c r="LV200" s="177"/>
      <c r="LW200" s="177"/>
      <c r="LX200" s="177"/>
      <c r="LY200" s="177"/>
      <c r="LZ200" s="177"/>
      <c r="MA200" s="177"/>
      <c r="MB200" s="177"/>
      <c r="MC200" s="177"/>
      <c r="MD200" s="177"/>
      <c r="ME200" s="177"/>
      <c r="MF200" s="177"/>
      <c r="MG200" s="177"/>
      <c r="MH200" s="177"/>
      <c r="MI200" s="177"/>
      <c r="MJ200" s="177"/>
      <c r="MK200" s="177"/>
      <c r="ML200" s="177"/>
      <c r="MM200" s="177"/>
      <c r="MN200" s="177"/>
      <c r="MO200" s="177"/>
      <c r="MP200" s="177"/>
      <c r="MQ200" s="177"/>
      <c r="MR200" s="177"/>
      <c r="MS200" s="177"/>
      <c r="MT200" s="177"/>
      <c r="MU200" s="177"/>
      <c r="MV200" s="177"/>
      <c r="MW200" s="177"/>
      <c r="MX200" s="177"/>
      <c r="MY200" s="177"/>
      <c r="MZ200" s="177"/>
      <c r="NA200" s="177"/>
      <c r="NB200" s="177"/>
      <c r="NC200" s="177"/>
      <c r="ND200" s="177"/>
      <c r="NE200" s="177"/>
      <c r="NF200" s="177"/>
      <c r="NG200" s="177"/>
      <c r="NH200" s="177"/>
      <c r="NI200" s="177"/>
      <c r="NJ200" s="177"/>
      <c r="NK200" s="177"/>
      <c r="NL200" s="177"/>
      <c r="NM200" s="177"/>
      <c r="NN200" s="177"/>
      <c r="NO200" s="177"/>
      <c r="NP200" s="177"/>
      <c r="NQ200" s="177"/>
      <c r="NR200" s="177"/>
      <c r="NS200" s="177"/>
      <c r="NT200" s="177"/>
      <c r="NU200" s="177"/>
      <c r="NV200" s="177"/>
    </row>
    <row r="201" spans="1:386">
      <c r="A201" s="173" t="s">
        <v>35</v>
      </c>
      <c r="B201" s="348" t="s">
        <v>782</v>
      </c>
      <c r="C201" s="192" t="s">
        <v>146</v>
      </c>
      <c r="D201" s="193">
        <v>17142.330000000002</v>
      </c>
      <c r="E201" s="192" t="s">
        <v>146</v>
      </c>
      <c r="F201" s="192" t="s">
        <v>146</v>
      </c>
      <c r="G201" s="192" t="s">
        <v>146</v>
      </c>
      <c r="H201" s="192" t="s">
        <v>146</v>
      </c>
      <c r="I201" s="192" t="s">
        <v>146</v>
      </c>
      <c r="J201" s="192" t="s">
        <v>146</v>
      </c>
      <c r="K201" s="192" t="s">
        <v>146</v>
      </c>
      <c r="L201" s="192" t="s">
        <v>146</v>
      </c>
      <c r="M201" s="192" t="s">
        <v>146</v>
      </c>
      <c r="N201" s="192" t="s">
        <v>146</v>
      </c>
      <c r="O201" s="192" t="s">
        <v>146</v>
      </c>
      <c r="P201" s="193">
        <f>D201*1.18</f>
        <v>20227.949400000001</v>
      </c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202" t="s">
        <v>783</v>
      </c>
      <c r="AB201" s="202"/>
      <c r="AC201" s="192" t="s">
        <v>146</v>
      </c>
      <c r="AD201" s="49">
        <f t="shared" si="150"/>
        <v>4250</v>
      </c>
      <c r="AE201" s="192" t="s">
        <v>146</v>
      </c>
      <c r="AF201" s="49">
        <f t="shared" si="150"/>
        <v>4250</v>
      </c>
      <c r="AG201" s="198"/>
      <c r="AH201" s="198" t="str">
        <f>AA201</f>
        <v>25.09.2018 № 176</v>
      </c>
      <c r="AI201" s="334"/>
      <c r="AJ201" s="334"/>
      <c r="AK201" s="334"/>
      <c r="AL201" s="334"/>
      <c r="AM201" s="334"/>
      <c r="AN201" s="334"/>
      <c r="AO201" s="334"/>
      <c r="AP201" s="334"/>
      <c r="AQ201" s="334"/>
      <c r="AR201" s="334"/>
      <c r="AS201" s="334"/>
      <c r="AT201" s="334"/>
      <c r="AU201" s="96"/>
      <c r="AV201" s="334" t="s">
        <v>146</v>
      </c>
      <c r="AW201" s="334">
        <v>43.78</v>
      </c>
      <c r="AX201" s="334" t="s">
        <v>146</v>
      </c>
      <c r="AY201" s="334" t="s">
        <v>146</v>
      </c>
      <c r="AZ201" s="334" t="s">
        <v>146</v>
      </c>
      <c r="BA201" s="334" t="s">
        <v>146</v>
      </c>
      <c r="BB201" s="334" t="s">
        <v>146</v>
      </c>
      <c r="BC201" s="74">
        <v>51.660399999999996</v>
      </c>
      <c r="BD201" s="334" t="s">
        <v>146</v>
      </c>
      <c r="BE201" s="334" t="s">
        <v>146</v>
      </c>
      <c r="BF201" s="334" t="s">
        <v>146</v>
      </c>
      <c r="BG201" s="334" t="s">
        <v>146</v>
      </c>
      <c r="BH201" s="334" t="s">
        <v>146</v>
      </c>
      <c r="BI201" s="112">
        <v>51.660399999999996</v>
      </c>
      <c r="BJ201" s="16" t="s">
        <v>146</v>
      </c>
      <c r="BK201" s="16" t="s">
        <v>146</v>
      </c>
      <c r="BL201" s="16" t="s">
        <v>146</v>
      </c>
      <c r="BM201" s="16" t="s">
        <v>146</v>
      </c>
      <c r="BN201" s="36" t="s">
        <v>783</v>
      </c>
      <c r="BO201" s="36"/>
      <c r="BP201" s="103"/>
      <c r="BQ201" s="16" t="s">
        <v>146</v>
      </c>
      <c r="BR201" s="16" t="s">
        <v>146</v>
      </c>
      <c r="BS201" s="16" t="s">
        <v>146</v>
      </c>
      <c r="BT201" s="16" t="s">
        <v>146</v>
      </c>
      <c r="BU201" s="16" t="s">
        <v>146</v>
      </c>
      <c r="BV201" s="16" t="s">
        <v>146</v>
      </c>
      <c r="BW201" s="12"/>
      <c r="BX201" s="12"/>
      <c r="BY201" s="12"/>
      <c r="BZ201" s="12"/>
      <c r="CA201" s="12"/>
      <c r="CB201" s="12"/>
      <c r="CC201" s="12"/>
      <c r="CD201" s="12"/>
      <c r="CE201" s="36" t="s">
        <v>783</v>
      </c>
      <c r="CF201" s="349"/>
      <c r="CG201" s="49">
        <v>17142.330000000002</v>
      </c>
      <c r="CH201" s="49">
        <v>43.78</v>
      </c>
      <c r="CI201" s="49">
        <f>CG201*1.18</f>
        <v>20227.949400000001</v>
      </c>
      <c r="CJ201" s="49">
        <f>CH201*1.18</f>
        <v>51.660399999999996</v>
      </c>
      <c r="CK201" s="49">
        <f>CK200</f>
        <v>4250</v>
      </c>
      <c r="CL201" s="49">
        <v>51.66</v>
      </c>
      <c r="CM201" s="190"/>
      <c r="CN201" s="190"/>
      <c r="CO201" s="190"/>
      <c r="CP201" s="190"/>
      <c r="CQ201" s="190"/>
      <c r="CR201" s="190"/>
      <c r="CS201" s="288">
        <v>4.9599999999999998E-2</v>
      </c>
      <c r="CT201" s="139">
        <v>262.45999999999998</v>
      </c>
      <c r="CU201" s="36" t="s">
        <v>783</v>
      </c>
      <c r="CV201" s="313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36"/>
      <c r="DV201" s="12"/>
      <c r="DW201" s="103"/>
      <c r="DX201" s="16" t="s">
        <v>146</v>
      </c>
      <c r="DY201" s="16" t="s">
        <v>146</v>
      </c>
      <c r="DZ201" s="16" t="s">
        <v>146</v>
      </c>
      <c r="EA201" s="16" t="s">
        <v>146</v>
      </c>
      <c r="EB201" s="16" t="s">
        <v>146</v>
      </c>
      <c r="EC201" s="16" t="s">
        <v>146</v>
      </c>
      <c r="ED201" s="12"/>
      <c r="EE201" s="12"/>
      <c r="EF201" s="12"/>
      <c r="EG201" s="12"/>
      <c r="EH201" s="12"/>
      <c r="EI201" s="12"/>
      <c r="EJ201" s="12"/>
      <c r="EK201" s="12"/>
      <c r="EL201" s="12"/>
      <c r="EM201" s="284"/>
      <c r="EN201" s="49">
        <v>17142.330000000002</v>
      </c>
      <c r="EO201" s="49">
        <v>43.78</v>
      </c>
      <c r="EP201" s="49">
        <f>EN201*1.18</f>
        <v>20227.949400000001</v>
      </c>
      <c r="EQ201" s="49">
        <f>EO201*1.18</f>
        <v>51.660399999999996</v>
      </c>
      <c r="ER201" s="49">
        <v>4250</v>
      </c>
      <c r="ES201" s="49">
        <v>51.66</v>
      </c>
      <c r="ET201" s="138"/>
      <c r="EU201" s="138"/>
      <c r="EV201" s="518">
        <v>5.9499999999999997E-2</v>
      </c>
      <c r="EW201" s="138">
        <v>304.54000000000002</v>
      </c>
      <c r="EX201" s="311">
        <v>7.0300000000000001E-2</v>
      </c>
      <c r="EY201" s="139">
        <v>350.44</v>
      </c>
      <c r="EZ201" s="311">
        <v>6.4899999999999999E-2</v>
      </c>
      <c r="FA201" s="139">
        <v>327.49</v>
      </c>
      <c r="FB201" s="19" t="s">
        <v>783</v>
      </c>
      <c r="FC201" s="316"/>
    </row>
    <row r="202" spans="1:386">
      <c r="D202" s="529" t="s">
        <v>784</v>
      </c>
    </row>
    <row r="247" spans="1:387" s="534" customFormat="1" ht="15" customHeight="1">
      <c r="A247"/>
      <c r="B247" s="340"/>
      <c r="C247" s="529"/>
      <c r="D247" s="529"/>
      <c r="E247" s="529"/>
      <c r="F247" s="529"/>
      <c r="G247" s="529"/>
      <c r="H247" s="529"/>
      <c r="I247" s="529"/>
      <c r="J247" s="529"/>
      <c r="K247" s="529"/>
      <c r="L247" s="529"/>
      <c r="M247" s="529"/>
      <c r="N247" s="529"/>
      <c r="O247" s="529"/>
      <c r="P247" s="529"/>
      <c r="Q247" s="529"/>
      <c r="R247" s="529"/>
      <c r="S247" s="529"/>
      <c r="T247" s="529"/>
      <c r="U247" s="529"/>
      <c r="V247" s="529"/>
      <c r="W247" s="529"/>
      <c r="X247" s="529"/>
      <c r="Y247" s="529"/>
      <c r="Z247" s="529"/>
      <c r="AA247" s="530" t="s">
        <v>739</v>
      </c>
      <c r="AB247" s="530"/>
      <c r="AC247" s="529"/>
      <c r="AD247" s="529"/>
      <c r="AE247" s="529"/>
      <c r="AF247" s="529"/>
      <c r="AG247" s="531"/>
      <c r="AH247" s="53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8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7"/>
      <c r="BJ247" s="7"/>
      <c r="BK247" s="7"/>
      <c r="BL247" s="7"/>
      <c r="BM247" s="7"/>
      <c r="BN247" s="39"/>
      <c r="BO247" s="39"/>
      <c r="BP247" s="269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338"/>
      <c r="CG247" s="2"/>
      <c r="CH247" s="2"/>
      <c r="CI247" s="2"/>
      <c r="CJ247" s="2"/>
      <c r="CK247" s="2"/>
      <c r="CL247" s="2"/>
      <c r="CM247" s="178"/>
      <c r="CN247" s="178"/>
      <c r="CO247" s="178"/>
      <c r="CP247" s="178"/>
      <c r="CQ247" s="178"/>
      <c r="CR247" s="178"/>
      <c r="CS247" s="178"/>
      <c r="CT247" s="178"/>
      <c r="CU247" s="2"/>
      <c r="CV247" s="339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39"/>
      <c r="DV247" s="2"/>
      <c r="DW247" s="269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77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10"/>
      <c r="FC247" s="532"/>
      <c r="FD247" s="108"/>
      <c r="FE247" s="108"/>
      <c r="FF247" s="108"/>
      <c r="FG247" s="108"/>
      <c r="FH247" s="108"/>
      <c r="FI247" s="108"/>
      <c r="FJ247" s="108"/>
      <c r="FK247" s="108"/>
      <c r="FL247" s="108"/>
      <c r="FM247" s="108"/>
      <c r="FN247" s="108"/>
      <c r="FO247" s="108"/>
      <c r="FP247" s="108"/>
      <c r="FQ247" s="108"/>
      <c r="FR247" s="108"/>
      <c r="FS247" s="108"/>
      <c r="FT247" s="108"/>
      <c r="FU247" s="108"/>
      <c r="FV247" s="108"/>
      <c r="FW247" s="108"/>
      <c r="FX247" s="108"/>
      <c r="FY247" s="108"/>
      <c r="FZ247" s="108"/>
      <c r="GA247" s="108"/>
      <c r="GB247" s="108"/>
      <c r="GC247" s="108"/>
      <c r="GD247" s="108"/>
      <c r="GE247" s="108"/>
      <c r="GF247" s="108"/>
      <c r="GG247" s="108"/>
      <c r="GH247" s="108"/>
      <c r="GI247" s="108"/>
      <c r="GJ247" s="108"/>
      <c r="GK247" s="108"/>
      <c r="GL247" s="108"/>
      <c r="GM247" s="108"/>
      <c r="GN247" s="108"/>
      <c r="GO247" s="108"/>
      <c r="GP247" s="108"/>
      <c r="GQ247" s="108"/>
      <c r="GR247" s="108"/>
      <c r="GS247" s="108"/>
      <c r="GT247" s="108"/>
      <c r="GU247" s="108"/>
      <c r="GV247" s="108"/>
      <c r="GW247" s="108"/>
      <c r="GX247" s="108"/>
      <c r="GY247" s="108"/>
      <c r="GZ247" s="108"/>
      <c r="HA247" s="108"/>
      <c r="HB247" s="108"/>
      <c r="HC247" s="108"/>
      <c r="HD247" s="108"/>
      <c r="HE247" s="108"/>
      <c r="HF247" s="108"/>
      <c r="HG247" s="108"/>
      <c r="HH247" s="108"/>
      <c r="HI247" s="108"/>
      <c r="HJ247" s="108"/>
      <c r="HK247" s="108"/>
      <c r="HL247" s="108"/>
      <c r="HM247" s="108"/>
      <c r="HN247" s="108"/>
      <c r="HO247" s="108"/>
      <c r="HP247" s="108"/>
      <c r="HQ247" s="108"/>
      <c r="HR247" s="108"/>
      <c r="HS247" s="108"/>
      <c r="HT247" s="108"/>
      <c r="HU247" s="108"/>
      <c r="HV247" s="108"/>
      <c r="HW247" s="108"/>
      <c r="HX247" s="108"/>
      <c r="HY247" s="108"/>
      <c r="HZ247" s="108"/>
      <c r="IA247" s="108"/>
      <c r="IB247" s="108"/>
      <c r="IC247" s="108"/>
      <c r="ID247" s="108"/>
      <c r="IE247" s="108"/>
      <c r="IF247" s="108"/>
      <c r="IG247" s="108"/>
      <c r="IH247" s="108"/>
      <c r="II247" s="108"/>
      <c r="IJ247" s="108"/>
      <c r="IK247" s="108"/>
      <c r="IL247" s="108"/>
      <c r="IM247" s="108"/>
      <c r="IN247" s="108"/>
      <c r="IO247" s="108"/>
      <c r="IP247" s="108"/>
      <c r="IQ247" s="108"/>
      <c r="IR247" s="108"/>
      <c r="IS247" s="108"/>
      <c r="IT247" s="108"/>
      <c r="IU247" s="108"/>
      <c r="IV247" s="108"/>
      <c r="IW247" s="108"/>
      <c r="IX247" s="108"/>
      <c r="IY247" s="108"/>
      <c r="IZ247" s="108"/>
      <c r="JA247" s="108"/>
      <c r="JB247" s="108"/>
      <c r="JC247" s="108"/>
      <c r="JD247" s="108"/>
      <c r="JE247" s="108"/>
      <c r="JF247" s="108"/>
      <c r="JG247" s="108"/>
      <c r="JH247" s="108"/>
      <c r="JI247" s="108"/>
      <c r="JJ247" s="108"/>
      <c r="JK247" s="108"/>
      <c r="JL247" s="108"/>
      <c r="JM247" s="108"/>
      <c r="JN247" s="108"/>
      <c r="JO247" s="108"/>
      <c r="JP247" s="108"/>
      <c r="JQ247" s="108"/>
      <c r="JR247" s="108"/>
      <c r="JS247" s="108"/>
      <c r="JT247" s="108"/>
      <c r="JU247" s="108"/>
      <c r="JV247" s="108"/>
      <c r="JW247" s="108"/>
      <c r="JX247" s="108"/>
      <c r="JY247" s="108"/>
      <c r="JZ247" s="108"/>
      <c r="KA247" s="108"/>
      <c r="KB247" s="108"/>
      <c r="KC247" s="108"/>
      <c r="KD247" s="108"/>
      <c r="KE247" s="108"/>
      <c r="KF247" s="108"/>
      <c r="KG247" s="108"/>
      <c r="KH247" s="108"/>
      <c r="KI247" s="108"/>
      <c r="KJ247" s="108"/>
      <c r="KK247" s="108"/>
      <c r="KL247" s="108"/>
      <c r="KM247" s="108"/>
      <c r="KN247" s="108"/>
      <c r="KO247" s="108"/>
      <c r="KP247" s="108"/>
      <c r="KQ247" s="108"/>
      <c r="KR247" s="108"/>
      <c r="KS247" s="108"/>
      <c r="KT247" s="108"/>
      <c r="KU247" s="108"/>
      <c r="KV247" s="108"/>
      <c r="KW247" s="108"/>
      <c r="KX247" s="108"/>
      <c r="KY247" s="108"/>
      <c r="KZ247" s="108"/>
      <c r="LA247" s="108"/>
      <c r="LB247" s="108"/>
      <c r="LC247" s="108"/>
      <c r="LD247" s="108"/>
      <c r="LE247" s="108"/>
      <c r="LF247" s="108"/>
      <c r="LG247" s="108"/>
      <c r="LH247" s="108"/>
      <c r="LI247" s="108"/>
      <c r="LJ247" s="108"/>
      <c r="LK247" s="108"/>
      <c r="LL247" s="108"/>
      <c r="LM247" s="108"/>
      <c r="LN247" s="108"/>
      <c r="LO247" s="108"/>
      <c r="LP247" s="108"/>
      <c r="LQ247" s="108"/>
      <c r="LR247" s="108"/>
      <c r="LS247" s="108"/>
      <c r="LT247" s="108"/>
      <c r="LU247" s="108"/>
      <c r="LV247" s="108"/>
      <c r="LW247" s="108"/>
      <c r="LX247" s="108"/>
      <c r="LY247" s="108"/>
      <c r="LZ247" s="108"/>
      <c r="MA247" s="108"/>
      <c r="MB247" s="108"/>
      <c r="MC247" s="108"/>
      <c r="MD247" s="108"/>
      <c r="ME247" s="108"/>
      <c r="MF247" s="108"/>
      <c r="MG247" s="108"/>
      <c r="MH247" s="108"/>
      <c r="MI247" s="108"/>
      <c r="MJ247" s="108"/>
      <c r="MK247" s="108"/>
      <c r="ML247" s="108"/>
      <c r="MM247" s="108"/>
      <c r="MN247" s="108"/>
      <c r="MO247" s="108"/>
      <c r="MP247" s="108"/>
      <c r="MQ247" s="108"/>
      <c r="MR247" s="108"/>
      <c r="MS247" s="108"/>
      <c r="MT247" s="108"/>
      <c r="MU247" s="108"/>
      <c r="MV247" s="108"/>
      <c r="MW247" s="108"/>
      <c r="MX247" s="108"/>
      <c r="MY247" s="108"/>
      <c r="MZ247" s="108"/>
      <c r="NA247" s="108"/>
      <c r="NB247" s="108"/>
      <c r="NC247" s="108"/>
      <c r="ND247" s="108"/>
      <c r="NE247" s="108"/>
      <c r="NF247" s="108"/>
      <c r="NG247" s="108"/>
      <c r="NH247" s="108"/>
      <c r="NI247" s="108"/>
      <c r="NJ247" s="108"/>
      <c r="NK247" s="108"/>
      <c r="NL247" s="108"/>
      <c r="NM247" s="108"/>
      <c r="NN247" s="108"/>
      <c r="NO247" s="108"/>
      <c r="NP247" s="108"/>
      <c r="NQ247" s="108"/>
      <c r="NR247" s="108"/>
      <c r="NS247" s="108"/>
      <c r="NT247" s="108"/>
      <c r="NU247" s="108"/>
      <c r="NV247" s="108"/>
      <c r="NW247"/>
    </row>
  </sheetData>
  <mergeCells count="144">
    <mergeCell ref="A42:A43"/>
    <mergeCell ref="AA125:AA130"/>
    <mergeCell ref="CQ8:CR8"/>
    <mergeCell ref="CS8:CT8"/>
    <mergeCell ref="ED8:EE8"/>
    <mergeCell ref="EF8:EG8"/>
    <mergeCell ref="EH8:EI8"/>
    <mergeCell ref="EJ8:EK8"/>
    <mergeCell ref="AA4:AA8"/>
    <mergeCell ref="AB4:AB8"/>
    <mergeCell ref="AC4:AD7"/>
    <mergeCell ref="AE4:AF7"/>
    <mergeCell ref="AG4:AG8"/>
    <mergeCell ref="C7:N7"/>
    <mergeCell ref="O7:Z7"/>
    <mergeCell ref="BW8:BX8"/>
    <mergeCell ref="BY8:BZ8"/>
    <mergeCell ref="CA8:CB8"/>
    <mergeCell ref="CC8:CD8"/>
    <mergeCell ref="CM8:CN8"/>
    <mergeCell ref="CO8:CP8"/>
    <mergeCell ref="CA6:CA7"/>
    <mergeCell ref="CB6:CB7"/>
    <mergeCell ref="BQ4:CD4"/>
    <mergeCell ref="ET5:EW5"/>
    <mergeCell ref="EX5:FA5"/>
    <mergeCell ref="EH6:EH7"/>
    <mergeCell ref="EI6:EI7"/>
    <mergeCell ref="EJ6:EJ7"/>
    <mergeCell ref="EK6:EK7"/>
    <mergeCell ref="DX5:DY7"/>
    <mergeCell ref="DZ5:EA7"/>
    <mergeCell ref="CY5:CZ7"/>
    <mergeCell ref="DA5:DB7"/>
    <mergeCell ref="DC5:DD7"/>
    <mergeCell ref="DG5:DH7"/>
    <mergeCell ref="DU4:DU8"/>
    <mergeCell ref="DV4:DV8"/>
    <mergeCell ref="EB5:EC7"/>
    <mergeCell ref="ED5:EG5"/>
    <mergeCell ref="ED6:ED7"/>
    <mergeCell ref="EE6:EE7"/>
    <mergeCell ref="EF6:EF7"/>
    <mergeCell ref="EG6:EG7"/>
    <mergeCell ref="DI5:DJ7"/>
    <mergeCell ref="DK5:DL7"/>
    <mergeCell ref="DM5:DN7"/>
    <mergeCell ref="DO5:DP7"/>
    <mergeCell ref="U6:V6"/>
    <mergeCell ref="W6:X6"/>
    <mergeCell ref="Y6:Z6"/>
    <mergeCell ref="CE4:CE8"/>
    <mergeCell ref="BW6:BW7"/>
    <mergeCell ref="BX6:BX7"/>
    <mergeCell ref="BY6:BY7"/>
    <mergeCell ref="BZ6:BZ7"/>
    <mergeCell ref="AN4:AN8"/>
    <mergeCell ref="AO4:AP7"/>
    <mergeCell ref="AQ4:AR7"/>
    <mergeCell ref="AS4:AS8"/>
    <mergeCell ref="AT4:AT8"/>
    <mergeCell ref="AV4:BA7"/>
    <mergeCell ref="BP3:BP8"/>
    <mergeCell ref="BQ3:DV3"/>
    <mergeCell ref="CW5:CX7"/>
    <mergeCell ref="CO6:CO7"/>
    <mergeCell ref="CP6:CP7"/>
    <mergeCell ref="CQ6:CQ7"/>
    <mergeCell ref="CR6:CR7"/>
    <mergeCell ref="CS6:CS7"/>
    <mergeCell ref="CT6:CT7"/>
    <mergeCell ref="DE5:DF7"/>
    <mergeCell ref="CI5:CJ7"/>
    <mergeCell ref="CK5:CL7"/>
    <mergeCell ref="CM5:CP5"/>
    <mergeCell ref="CQ5:CT5"/>
    <mergeCell ref="DQ5:DR7"/>
    <mergeCell ref="DS5:DT7"/>
    <mergeCell ref="BQ5:BR7"/>
    <mergeCell ref="BS5:BT7"/>
    <mergeCell ref="BU5:BV7"/>
    <mergeCell ref="BW5:BZ5"/>
    <mergeCell ref="CA5:CD5"/>
    <mergeCell ref="CG5:CH7"/>
    <mergeCell ref="CF4:CF8"/>
    <mergeCell ref="CG4:CT4"/>
    <mergeCell ref="CU4:CU8"/>
    <mergeCell ref="CV4:CV8"/>
    <mergeCell ref="CW4:DB4"/>
    <mergeCell ref="DC4:DH4"/>
    <mergeCell ref="CC6:CC7"/>
    <mergeCell ref="CD6:CD7"/>
    <mergeCell ref="CM6:CM7"/>
    <mergeCell ref="CN6:CN7"/>
    <mergeCell ref="DI4:DN4"/>
    <mergeCell ref="DO4:DT4"/>
    <mergeCell ref="EM4:EM8"/>
    <mergeCell ref="EN4:FA4"/>
    <mergeCell ref="DW3:DW8"/>
    <mergeCell ref="DX3:FC3"/>
    <mergeCell ref="EH5:EK5"/>
    <mergeCell ref="EN5:EO7"/>
    <mergeCell ref="EP5:EQ7"/>
    <mergeCell ref="FB4:FB8"/>
    <mergeCell ref="FC4:FC8"/>
    <mergeCell ref="DX4:EK4"/>
    <mergeCell ref="EL4:EL8"/>
    <mergeCell ref="ET8:EU8"/>
    <mergeCell ref="EV8:EW8"/>
    <mergeCell ref="EX8:EY8"/>
    <mergeCell ref="EZ8:FA8"/>
    <mergeCell ref="EZ6:EZ7"/>
    <mergeCell ref="FA6:FA7"/>
    <mergeCell ref="ET6:ET7"/>
    <mergeCell ref="EU6:EU7"/>
    <mergeCell ref="EV6:EV7"/>
    <mergeCell ref="EW6:EW7"/>
    <mergeCell ref="EX6:EX7"/>
    <mergeCell ref="EY6:EY7"/>
    <mergeCell ref="ER5:ES7"/>
    <mergeCell ref="A1:BH1"/>
    <mergeCell ref="A3:A8"/>
    <mergeCell ref="B3:B8"/>
    <mergeCell ref="C3:AT3"/>
    <mergeCell ref="AU3:AU8"/>
    <mergeCell ref="AV3:BO3"/>
    <mergeCell ref="AH4:AH8"/>
    <mergeCell ref="AI4:AJ7"/>
    <mergeCell ref="AK4:AL7"/>
    <mergeCell ref="AM4:AM8"/>
    <mergeCell ref="C6:D6"/>
    <mergeCell ref="E6:F6"/>
    <mergeCell ref="G6:H6"/>
    <mergeCell ref="I6:J6"/>
    <mergeCell ref="K6:L6"/>
    <mergeCell ref="M6:N6"/>
    <mergeCell ref="BB4:BG7"/>
    <mergeCell ref="BH4:BM7"/>
    <mergeCell ref="BN4:BN8"/>
    <mergeCell ref="BO4:BO8"/>
    <mergeCell ref="C4:Z5"/>
    <mergeCell ref="O6:P6"/>
    <mergeCell ref="Q6:R6"/>
    <mergeCell ref="S6:T6"/>
  </mergeCells>
  <pageMargins left="0.7" right="0.7" top="0.75" bottom="0.75" header="0.3" footer="0.3"/>
  <pageSetup paperSize="9" scale="10" fitToHeight="0" orientation="landscape" r:id="rId1"/>
  <rowBreaks count="1" manualBreakCount="1">
    <brk id="123" max="16383" man="1"/>
  </rowBreaks>
  <colBreaks count="2" manualBreakCount="2">
    <brk id="90" max="199" man="1"/>
    <brk id="137" max="19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I276"/>
  <sheetViews>
    <sheetView view="pageBreakPreview" zoomScale="70" zoomScaleNormal="64" zoomScaleSheetLayoutView="70" workbookViewId="0">
      <pane xSplit="2" ySplit="8" topLeftCell="C177" activePane="bottomRight" state="frozen"/>
      <selection pane="topRight" activeCell="C1" sqref="C1"/>
      <selection pane="bottomLeft" activeCell="A9" sqref="A9"/>
      <selection pane="bottomRight" activeCell="B235" sqref="B235"/>
    </sheetView>
  </sheetViews>
  <sheetFormatPr defaultRowHeight="15.75" outlineLevelCol="2"/>
  <cols>
    <col min="1" max="1" width="7" customWidth="1"/>
    <col min="2" max="2" width="62.42578125" style="340" customWidth="1"/>
    <col min="3" max="3" width="17.7109375" style="2" customWidth="1" outlineLevel="1"/>
    <col min="4" max="4" width="16.85546875" style="2" customWidth="1" outlineLevel="1"/>
    <col min="5" max="5" width="17" style="2" customWidth="1" outlineLevel="1"/>
    <col min="6" max="6" width="18" style="2" customWidth="1" outlineLevel="1"/>
    <col min="7" max="7" width="17" style="2" customWidth="1" outlineLevel="1"/>
    <col min="8" max="8" width="17.28515625" style="2" customWidth="1" outlineLevel="1"/>
    <col min="9" max="9" width="14.7109375" style="2" customWidth="1" outlineLevel="2"/>
    <col min="10" max="10" width="14.42578125" style="2" customWidth="1" outlineLevel="2"/>
    <col min="11" max="11" width="14.28515625" style="2" customWidth="1" outlineLevel="2"/>
    <col min="12" max="12" width="13" style="2" customWidth="1" outlineLevel="2"/>
    <col min="13" max="13" width="14.85546875" style="2" customWidth="1" outlineLevel="2"/>
    <col min="14" max="14" width="14.42578125" style="2" customWidth="1" outlineLevel="2"/>
    <col min="15" max="15" width="13.28515625" style="2" customWidth="1" outlineLevel="2"/>
    <col min="16" max="16" width="13.5703125" style="2" customWidth="1" outlineLevel="2"/>
    <col min="17" max="17" width="24.140625" style="40" customWidth="1" outlineLevel="1"/>
    <col min="18" max="18" width="20.7109375" style="338" customWidth="1" outlineLevel="1"/>
    <col min="19" max="19" width="15.28515625" style="2" customWidth="1" outlineLevel="1"/>
    <col min="20" max="22" width="14.85546875" style="2" customWidth="1" outlineLevel="1"/>
    <col min="23" max="23" width="14.42578125" style="2" customWidth="1" outlineLevel="1"/>
    <col min="24" max="24" width="15.140625" style="2" customWidth="1" outlineLevel="1"/>
    <col min="25" max="25" width="15.28515625" style="178" customWidth="1" outlineLevel="2"/>
    <col min="26" max="26" width="14.85546875" style="178" customWidth="1" outlineLevel="2"/>
    <col min="27" max="27" width="15.7109375" style="178" customWidth="1" outlineLevel="2"/>
    <col min="28" max="28" width="13.7109375" style="178" customWidth="1" outlineLevel="2"/>
    <col min="29" max="29" width="14.85546875" style="178" customWidth="1" outlineLevel="2"/>
    <col min="30" max="30" width="13.85546875" style="178" customWidth="1" outlineLevel="2"/>
    <col min="31" max="31" width="14.42578125" style="178" customWidth="1" outlineLevel="2"/>
    <col min="32" max="32" width="14" style="178" customWidth="1" outlineLevel="2"/>
    <col min="33" max="33" width="24" style="2" customWidth="1" outlineLevel="1"/>
    <col min="34" max="34" width="20.7109375" style="339" customWidth="1" outlineLevel="1"/>
    <col min="35" max="35" width="4" style="269" customWidth="1"/>
    <col min="36" max="36" width="18.140625" style="2" customWidth="1" outlineLevel="1"/>
    <col min="37" max="37" width="18" style="2" customWidth="1" outlineLevel="1"/>
    <col min="38" max="38" width="16.140625" style="2" customWidth="1" outlineLevel="1"/>
    <col min="39" max="39" width="17.140625" style="2" customWidth="1" outlineLevel="1"/>
    <col min="40" max="40" width="14.140625" style="2" customWidth="1" outlineLevel="1"/>
    <col min="41" max="41" width="16.28515625" style="2" customWidth="1" outlineLevel="1"/>
    <col min="42" max="42" width="15" style="2" customWidth="1" outlineLevel="1"/>
    <col min="43" max="43" width="14.140625" style="2" customWidth="1" outlineLevel="1"/>
    <col min="44" max="44" width="15" style="2" customWidth="1" outlineLevel="1"/>
    <col min="45" max="45" width="14.28515625" style="2" customWidth="1" outlineLevel="1"/>
    <col min="46" max="46" width="16" style="2" customWidth="1" outlineLevel="1"/>
    <col min="47" max="47" width="14.28515625" style="2" customWidth="1" outlineLevel="1"/>
    <col min="48" max="48" width="15" style="2" customWidth="1" outlineLevel="1"/>
    <col min="49" max="49" width="15.28515625" style="2" customWidth="1" outlineLevel="1"/>
    <col min="50" max="50" width="25" style="2" customWidth="1" outlineLevel="1"/>
    <col min="51" max="51" width="22.140625" style="277" customWidth="1" outlineLevel="1"/>
    <col min="52" max="52" width="15.7109375" style="2" customWidth="1" outlineLevel="1"/>
    <col min="53" max="53" width="16" style="2" customWidth="1" outlineLevel="1"/>
    <col min="54" max="54" width="15.140625" style="2" customWidth="1" outlineLevel="1"/>
    <col min="55" max="55" width="17.85546875" style="2" customWidth="1" outlineLevel="1"/>
    <col min="56" max="56" width="16.85546875" style="2" customWidth="1" outlineLevel="1"/>
    <col min="57" max="57" width="18.85546875" style="2" customWidth="1" outlineLevel="1"/>
    <col min="58" max="58" width="15.42578125" style="2" customWidth="1" outlineLevel="1"/>
    <col min="59" max="59" width="16.28515625" style="2" customWidth="1" outlineLevel="1"/>
    <col min="60" max="60" width="15.85546875" style="2" customWidth="1" outlineLevel="1"/>
    <col min="61" max="61" width="16.140625" style="2" customWidth="1" outlineLevel="1"/>
    <col min="62" max="62" width="15.42578125" style="2" customWidth="1" outlineLevel="1"/>
    <col min="63" max="63" width="14" style="2" customWidth="1" outlineLevel="1"/>
    <col min="64" max="64" width="15.42578125" style="2" customWidth="1" outlineLevel="1"/>
    <col min="65" max="65" width="14.7109375" style="2" customWidth="1" outlineLevel="1"/>
    <col min="66" max="66" width="21" style="10" customWidth="1" outlineLevel="1"/>
    <col min="67" max="67" width="21" style="532" customWidth="1" outlineLevel="1"/>
    <col min="68" max="294" width="9.140625" style="108"/>
  </cols>
  <sheetData>
    <row r="1" spans="1:295" s="2" customFormat="1" ht="24.75" customHeight="1">
      <c r="A1" s="1075" t="s">
        <v>914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1075"/>
      <c r="AD1" s="1075"/>
      <c r="AE1" s="1075"/>
      <c r="AF1" s="1075"/>
      <c r="AG1" s="1075"/>
      <c r="AH1" s="1075"/>
      <c r="AI1" s="1075"/>
      <c r="AJ1" s="1075"/>
      <c r="AK1" s="1075"/>
      <c r="AL1" s="1075"/>
      <c r="AM1" s="1075"/>
      <c r="AN1" s="1075"/>
      <c r="AO1" s="1075"/>
      <c r="AP1" s="1075"/>
      <c r="AQ1" s="1075"/>
      <c r="AR1" s="1075"/>
      <c r="AS1" s="1075"/>
      <c r="AT1" s="1075"/>
      <c r="AU1" s="1075"/>
      <c r="AV1" s="1075"/>
      <c r="AW1" s="1075"/>
      <c r="AX1" s="1075"/>
      <c r="AY1" s="1075"/>
      <c r="AZ1" s="1075"/>
      <c r="BA1" s="1075"/>
      <c r="BB1" s="1075"/>
      <c r="BC1" s="1075"/>
      <c r="BD1" s="1075"/>
      <c r="BE1" s="1075"/>
      <c r="BF1" s="1075"/>
      <c r="BG1" s="1075"/>
      <c r="BH1" s="1075"/>
      <c r="BI1" s="1075"/>
      <c r="BJ1" s="1075"/>
      <c r="BK1" s="1075"/>
      <c r="BL1" s="1075"/>
      <c r="BM1" s="1075"/>
      <c r="BN1" s="1075"/>
      <c r="BO1" s="1075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</row>
    <row r="2" spans="1:295" s="2" customFormat="1" ht="16.5" thickBot="1">
      <c r="B2" s="340" t="s">
        <v>877</v>
      </c>
      <c r="Q2" s="40"/>
      <c r="R2" s="338"/>
      <c r="Y2" s="178"/>
      <c r="Z2" s="178"/>
      <c r="AA2" s="178"/>
      <c r="AB2" s="178"/>
      <c r="AC2" s="178"/>
      <c r="AD2" s="178"/>
      <c r="AE2" s="178"/>
      <c r="AF2" s="178"/>
      <c r="AH2" s="339"/>
      <c r="AY2" s="277"/>
      <c r="BN2" s="39"/>
      <c r="BO2" s="339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</row>
    <row r="3" spans="1:295" s="4" customFormat="1" ht="31.5" customHeight="1" thickBot="1">
      <c r="A3" s="854" t="s">
        <v>0</v>
      </c>
      <c r="B3" s="1022" t="s">
        <v>98</v>
      </c>
      <c r="C3" s="899" t="s">
        <v>597</v>
      </c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900"/>
      <c r="AH3" s="900"/>
      <c r="AI3" s="902"/>
      <c r="AJ3" s="905" t="s">
        <v>598</v>
      </c>
      <c r="AK3" s="906"/>
      <c r="AL3" s="906"/>
      <c r="AM3" s="906"/>
      <c r="AN3" s="906"/>
      <c r="AO3" s="906"/>
      <c r="AP3" s="906"/>
      <c r="AQ3" s="906"/>
      <c r="AR3" s="906"/>
      <c r="AS3" s="906"/>
      <c r="AT3" s="906"/>
      <c r="AU3" s="906"/>
      <c r="AV3" s="906"/>
      <c r="AW3" s="906"/>
      <c r="AX3" s="906"/>
      <c r="AY3" s="906"/>
      <c r="AZ3" s="906"/>
      <c r="BA3" s="906"/>
      <c r="BB3" s="906"/>
      <c r="BC3" s="906"/>
      <c r="BD3" s="906"/>
      <c r="BE3" s="906"/>
      <c r="BF3" s="906"/>
      <c r="BG3" s="906"/>
      <c r="BH3" s="906"/>
      <c r="BI3" s="906"/>
      <c r="BJ3" s="906"/>
      <c r="BK3" s="906"/>
      <c r="BL3" s="906"/>
      <c r="BM3" s="906"/>
      <c r="BN3" s="906"/>
      <c r="BO3" s="907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</row>
    <row r="4" spans="1:295" s="4" customFormat="1" ht="21.75" customHeight="1">
      <c r="A4" s="855"/>
      <c r="B4" s="1023"/>
      <c r="C4" s="960" t="s">
        <v>601</v>
      </c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51" t="s">
        <v>192</v>
      </c>
      <c r="R4" s="984" t="s">
        <v>183</v>
      </c>
      <c r="S4" s="948" t="s">
        <v>602</v>
      </c>
      <c r="T4" s="949"/>
      <c r="U4" s="949"/>
      <c r="V4" s="949"/>
      <c r="W4" s="949"/>
      <c r="X4" s="949"/>
      <c r="Y4" s="949"/>
      <c r="Z4" s="949"/>
      <c r="AA4" s="949"/>
      <c r="AB4" s="949"/>
      <c r="AC4" s="949"/>
      <c r="AD4" s="949"/>
      <c r="AE4" s="949"/>
      <c r="AF4" s="950"/>
      <c r="AG4" s="951" t="s">
        <v>192</v>
      </c>
      <c r="AH4" s="954" t="s">
        <v>183</v>
      </c>
      <c r="AI4" s="903"/>
      <c r="AJ4" s="932" t="s">
        <v>601</v>
      </c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4"/>
      <c r="AX4" s="935" t="s">
        <v>192</v>
      </c>
      <c r="AY4" s="938" t="s">
        <v>183</v>
      </c>
      <c r="AZ4" s="969" t="s">
        <v>785</v>
      </c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4"/>
      <c r="BN4" s="908" t="s">
        <v>182</v>
      </c>
      <c r="BO4" s="1044" t="s">
        <v>183</v>
      </c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</row>
    <row r="5" spans="1:295" s="4" customFormat="1" ht="21" customHeight="1">
      <c r="A5" s="855"/>
      <c r="B5" s="1023"/>
      <c r="C5" s="965" t="s">
        <v>489</v>
      </c>
      <c r="D5" s="963"/>
      <c r="E5" s="1019" t="s">
        <v>490</v>
      </c>
      <c r="F5" s="913"/>
      <c r="G5" s="912" t="s">
        <v>605</v>
      </c>
      <c r="H5" s="913"/>
      <c r="I5" s="918" t="s">
        <v>199</v>
      </c>
      <c r="J5" s="918"/>
      <c r="K5" s="918"/>
      <c r="L5" s="918"/>
      <c r="M5" s="919" t="s">
        <v>200</v>
      </c>
      <c r="N5" s="919"/>
      <c r="O5" s="919"/>
      <c r="P5" s="919"/>
      <c r="Q5" s="952"/>
      <c r="R5" s="985"/>
      <c r="S5" s="965" t="s">
        <v>489</v>
      </c>
      <c r="T5" s="963"/>
      <c r="U5" s="1019" t="s">
        <v>490</v>
      </c>
      <c r="V5" s="913"/>
      <c r="W5" s="912" t="s">
        <v>605</v>
      </c>
      <c r="X5" s="913"/>
      <c r="Y5" s="918" t="s">
        <v>199</v>
      </c>
      <c r="Z5" s="918"/>
      <c r="AA5" s="918"/>
      <c r="AB5" s="918"/>
      <c r="AC5" s="919" t="s">
        <v>200</v>
      </c>
      <c r="AD5" s="919"/>
      <c r="AE5" s="919"/>
      <c r="AF5" s="919"/>
      <c r="AG5" s="952"/>
      <c r="AH5" s="955"/>
      <c r="AI5" s="903"/>
      <c r="AJ5" s="966" t="s">
        <v>488</v>
      </c>
      <c r="AK5" s="942"/>
      <c r="AL5" s="941" t="s">
        <v>490</v>
      </c>
      <c r="AM5" s="942"/>
      <c r="AN5" s="941" t="s">
        <v>491</v>
      </c>
      <c r="AO5" s="942"/>
      <c r="AP5" s="918" t="s">
        <v>199</v>
      </c>
      <c r="AQ5" s="918"/>
      <c r="AR5" s="918"/>
      <c r="AS5" s="918"/>
      <c r="AT5" s="919" t="s">
        <v>200</v>
      </c>
      <c r="AU5" s="919"/>
      <c r="AV5" s="919"/>
      <c r="AW5" s="919"/>
      <c r="AX5" s="936"/>
      <c r="AY5" s="939"/>
      <c r="AZ5" s="966" t="s">
        <v>488</v>
      </c>
      <c r="BA5" s="942"/>
      <c r="BB5" s="941" t="s">
        <v>490</v>
      </c>
      <c r="BC5" s="942"/>
      <c r="BD5" s="941" t="s">
        <v>491</v>
      </c>
      <c r="BE5" s="942"/>
      <c r="BF5" s="918" t="s">
        <v>199</v>
      </c>
      <c r="BG5" s="918"/>
      <c r="BH5" s="918"/>
      <c r="BI5" s="918"/>
      <c r="BJ5" s="919" t="s">
        <v>200</v>
      </c>
      <c r="BK5" s="919"/>
      <c r="BL5" s="919"/>
      <c r="BM5" s="919"/>
      <c r="BN5" s="908"/>
      <c r="BO5" s="1045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</row>
    <row r="6" spans="1:295" s="4" customFormat="1" ht="102" customHeight="1">
      <c r="A6" s="855"/>
      <c r="B6" s="1023"/>
      <c r="C6" s="965"/>
      <c r="D6" s="963"/>
      <c r="E6" s="1020"/>
      <c r="F6" s="915"/>
      <c r="G6" s="914"/>
      <c r="H6" s="915"/>
      <c r="I6" s="970" t="s">
        <v>174</v>
      </c>
      <c r="J6" s="971" t="s">
        <v>492</v>
      </c>
      <c r="K6" s="970" t="s">
        <v>174</v>
      </c>
      <c r="L6" s="971" t="s">
        <v>492</v>
      </c>
      <c r="M6" s="947" t="s">
        <v>174</v>
      </c>
      <c r="N6" s="972" t="s">
        <v>492</v>
      </c>
      <c r="O6" s="947" t="s">
        <v>174</v>
      </c>
      <c r="P6" s="972" t="s">
        <v>492</v>
      </c>
      <c r="Q6" s="952"/>
      <c r="R6" s="985"/>
      <c r="S6" s="965"/>
      <c r="T6" s="963"/>
      <c r="U6" s="1020"/>
      <c r="V6" s="915"/>
      <c r="W6" s="914"/>
      <c r="X6" s="915"/>
      <c r="Y6" s="970" t="s">
        <v>174</v>
      </c>
      <c r="Z6" s="971" t="s">
        <v>492</v>
      </c>
      <c r="AA6" s="970" t="s">
        <v>174</v>
      </c>
      <c r="AB6" s="971" t="s">
        <v>492</v>
      </c>
      <c r="AC6" s="947" t="s">
        <v>174</v>
      </c>
      <c r="AD6" s="972" t="s">
        <v>492</v>
      </c>
      <c r="AE6" s="947" t="s">
        <v>174</v>
      </c>
      <c r="AF6" s="972" t="s">
        <v>492</v>
      </c>
      <c r="AG6" s="952"/>
      <c r="AH6" s="955"/>
      <c r="AI6" s="903"/>
      <c r="AJ6" s="967"/>
      <c r="AK6" s="944"/>
      <c r="AL6" s="943"/>
      <c r="AM6" s="944"/>
      <c r="AN6" s="943"/>
      <c r="AO6" s="944"/>
      <c r="AP6" s="970" t="s">
        <v>174</v>
      </c>
      <c r="AQ6" s="971" t="s">
        <v>492</v>
      </c>
      <c r="AR6" s="970" t="s">
        <v>174</v>
      </c>
      <c r="AS6" s="971" t="s">
        <v>492</v>
      </c>
      <c r="AT6" s="947" t="s">
        <v>174</v>
      </c>
      <c r="AU6" s="972" t="s">
        <v>492</v>
      </c>
      <c r="AV6" s="947" t="s">
        <v>174</v>
      </c>
      <c r="AW6" s="972" t="s">
        <v>492</v>
      </c>
      <c r="AX6" s="936"/>
      <c r="AY6" s="939"/>
      <c r="AZ6" s="967"/>
      <c r="BA6" s="944"/>
      <c r="BB6" s="943"/>
      <c r="BC6" s="944"/>
      <c r="BD6" s="943"/>
      <c r="BE6" s="944"/>
      <c r="BF6" s="970" t="s">
        <v>174</v>
      </c>
      <c r="BG6" s="971" t="s">
        <v>492</v>
      </c>
      <c r="BH6" s="970" t="s">
        <v>174</v>
      </c>
      <c r="BI6" s="971" t="s">
        <v>492</v>
      </c>
      <c r="BJ6" s="947" t="s">
        <v>174</v>
      </c>
      <c r="BK6" s="972" t="s">
        <v>492</v>
      </c>
      <c r="BL6" s="947" t="s">
        <v>174</v>
      </c>
      <c r="BM6" s="972" t="s">
        <v>492</v>
      </c>
      <c r="BN6" s="908"/>
      <c r="BO6" s="1045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</row>
    <row r="7" spans="1:295" s="4" customFormat="1" ht="21.75" customHeight="1">
      <c r="A7" s="855"/>
      <c r="B7" s="1023"/>
      <c r="C7" s="965"/>
      <c r="D7" s="963"/>
      <c r="E7" s="1021"/>
      <c r="F7" s="917"/>
      <c r="G7" s="916"/>
      <c r="H7" s="917"/>
      <c r="I7" s="970"/>
      <c r="J7" s="971"/>
      <c r="K7" s="970"/>
      <c r="L7" s="971"/>
      <c r="M7" s="947"/>
      <c r="N7" s="972"/>
      <c r="O7" s="947"/>
      <c r="P7" s="972"/>
      <c r="Q7" s="952"/>
      <c r="R7" s="985"/>
      <c r="S7" s="965"/>
      <c r="T7" s="963"/>
      <c r="U7" s="1021"/>
      <c r="V7" s="917"/>
      <c r="W7" s="916"/>
      <c r="X7" s="917"/>
      <c r="Y7" s="970"/>
      <c r="Z7" s="971"/>
      <c r="AA7" s="970"/>
      <c r="AB7" s="971"/>
      <c r="AC7" s="947"/>
      <c r="AD7" s="972"/>
      <c r="AE7" s="947"/>
      <c r="AF7" s="972"/>
      <c r="AG7" s="952"/>
      <c r="AH7" s="955"/>
      <c r="AI7" s="903"/>
      <c r="AJ7" s="968"/>
      <c r="AK7" s="946"/>
      <c r="AL7" s="945"/>
      <c r="AM7" s="946"/>
      <c r="AN7" s="945"/>
      <c r="AO7" s="946"/>
      <c r="AP7" s="970"/>
      <c r="AQ7" s="971"/>
      <c r="AR7" s="970"/>
      <c r="AS7" s="971"/>
      <c r="AT7" s="947"/>
      <c r="AU7" s="972"/>
      <c r="AV7" s="947"/>
      <c r="AW7" s="972"/>
      <c r="AX7" s="936"/>
      <c r="AY7" s="939"/>
      <c r="AZ7" s="968"/>
      <c r="BA7" s="946"/>
      <c r="BB7" s="945"/>
      <c r="BC7" s="946"/>
      <c r="BD7" s="945"/>
      <c r="BE7" s="946"/>
      <c r="BF7" s="970"/>
      <c r="BG7" s="971"/>
      <c r="BH7" s="970"/>
      <c r="BI7" s="971"/>
      <c r="BJ7" s="947"/>
      <c r="BK7" s="972"/>
      <c r="BL7" s="947"/>
      <c r="BM7" s="972"/>
      <c r="BN7" s="908"/>
      <c r="BO7" s="1045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</row>
    <row r="8" spans="1:295" s="4" customFormat="1" ht="58.5" customHeight="1" thickBot="1">
      <c r="A8" s="856"/>
      <c r="B8" s="1024"/>
      <c r="C8" s="90" t="s">
        <v>203</v>
      </c>
      <c r="D8" s="91" t="s">
        <v>204</v>
      </c>
      <c r="E8" s="91" t="s">
        <v>203</v>
      </c>
      <c r="F8" s="91" t="s">
        <v>204</v>
      </c>
      <c r="G8" s="91" t="s">
        <v>203</v>
      </c>
      <c r="H8" s="91" t="s">
        <v>204</v>
      </c>
      <c r="I8" s="988" t="s">
        <v>205</v>
      </c>
      <c r="J8" s="988"/>
      <c r="K8" s="988" t="s">
        <v>206</v>
      </c>
      <c r="L8" s="988"/>
      <c r="M8" s="995" t="s">
        <v>205</v>
      </c>
      <c r="N8" s="995"/>
      <c r="O8" s="996" t="s">
        <v>206</v>
      </c>
      <c r="P8" s="996"/>
      <c r="Q8" s="953"/>
      <c r="R8" s="986"/>
      <c r="S8" s="90" t="s">
        <v>203</v>
      </c>
      <c r="T8" s="91" t="s">
        <v>204</v>
      </c>
      <c r="U8" s="91" t="s">
        <v>203</v>
      </c>
      <c r="V8" s="91" t="s">
        <v>204</v>
      </c>
      <c r="W8" s="91" t="s">
        <v>203</v>
      </c>
      <c r="X8" s="91" t="s">
        <v>204</v>
      </c>
      <c r="Y8" s="988" t="s">
        <v>205</v>
      </c>
      <c r="Z8" s="988"/>
      <c r="AA8" s="988" t="s">
        <v>206</v>
      </c>
      <c r="AB8" s="988"/>
      <c r="AC8" s="995" t="s">
        <v>205</v>
      </c>
      <c r="AD8" s="995"/>
      <c r="AE8" s="996" t="s">
        <v>206</v>
      </c>
      <c r="AF8" s="996"/>
      <c r="AG8" s="953"/>
      <c r="AH8" s="956"/>
      <c r="AI8" s="904"/>
      <c r="AJ8" s="93" t="s">
        <v>203</v>
      </c>
      <c r="AK8" s="94" t="s">
        <v>207</v>
      </c>
      <c r="AL8" s="93" t="s">
        <v>203</v>
      </c>
      <c r="AM8" s="94" t="s">
        <v>207</v>
      </c>
      <c r="AN8" s="94" t="s">
        <v>203</v>
      </c>
      <c r="AO8" s="94" t="s">
        <v>207</v>
      </c>
      <c r="AP8" s="988" t="s">
        <v>205</v>
      </c>
      <c r="AQ8" s="988"/>
      <c r="AR8" s="988" t="s">
        <v>206</v>
      </c>
      <c r="AS8" s="988"/>
      <c r="AT8" s="995" t="s">
        <v>205</v>
      </c>
      <c r="AU8" s="995"/>
      <c r="AV8" s="996" t="s">
        <v>206</v>
      </c>
      <c r="AW8" s="996"/>
      <c r="AX8" s="937"/>
      <c r="AY8" s="940"/>
      <c r="AZ8" s="95" t="s">
        <v>203</v>
      </c>
      <c r="BA8" s="94" t="s">
        <v>207</v>
      </c>
      <c r="BB8" s="95" t="s">
        <v>203</v>
      </c>
      <c r="BC8" s="94" t="s">
        <v>207</v>
      </c>
      <c r="BD8" s="94" t="s">
        <v>203</v>
      </c>
      <c r="BE8" s="94" t="s">
        <v>207</v>
      </c>
      <c r="BF8" s="988" t="s">
        <v>205</v>
      </c>
      <c r="BG8" s="988"/>
      <c r="BH8" s="988" t="s">
        <v>206</v>
      </c>
      <c r="BI8" s="988"/>
      <c r="BJ8" s="995" t="s">
        <v>205</v>
      </c>
      <c r="BK8" s="995"/>
      <c r="BL8" s="996" t="s">
        <v>206</v>
      </c>
      <c r="BM8" s="996"/>
      <c r="BN8" s="909"/>
      <c r="BO8" s="1046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</row>
    <row r="9" spans="1:295" s="334" customFormat="1">
      <c r="A9" s="628">
        <v>1</v>
      </c>
      <c r="B9" s="345">
        <v>2</v>
      </c>
      <c r="C9" s="628">
        <v>73</v>
      </c>
      <c r="D9" s="278">
        <v>74</v>
      </c>
      <c r="E9" s="278">
        <v>75</v>
      </c>
      <c r="F9" s="628">
        <v>76</v>
      </c>
      <c r="G9" s="628">
        <v>77</v>
      </c>
      <c r="H9" s="278">
        <v>78</v>
      </c>
      <c r="I9" s="278">
        <v>79</v>
      </c>
      <c r="J9" s="628">
        <v>80</v>
      </c>
      <c r="K9" s="628">
        <v>81</v>
      </c>
      <c r="L9" s="278">
        <v>82</v>
      </c>
      <c r="M9" s="278">
        <v>83</v>
      </c>
      <c r="N9" s="628">
        <v>84</v>
      </c>
      <c r="O9" s="628">
        <v>85</v>
      </c>
      <c r="P9" s="278">
        <v>86</v>
      </c>
      <c r="Q9" s="585">
        <v>87</v>
      </c>
      <c r="R9" s="279">
        <v>88</v>
      </c>
      <c r="S9" s="628">
        <v>89</v>
      </c>
      <c r="T9" s="278">
        <v>90</v>
      </c>
      <c r="U9" s="278">
        <v>91</v>
      </c>
      <c r="V9" s="628">
        <v>92</v>
      </c>
      <c r="W9" s="628">
        <v>93</v>
      </c>
      <c r="X9" s="278">
        <v>94</v>
      </c>
      <c r="Y9" s="278">
        <v>95</v>
      </c>
      <c r="Z9" s="628">
        <v>96</v>
      </c>
      <c r="AA9" s="628">
        <v>97</v>
      </c>
      <c r="AB9" s="278">
        <v>98</v>
      </c>
      <c r="AC9" s="278">
        <v>99</v>
      </c>
      <c r="AD9" s="628">
        <v>100</v>
      </c>
      <c r="AE9" s="628">
        <v>101</v>
      </c>
      <c r="AF9" s="278">
        <v>102</v>
      </c>
      <c r="AG9" s="278">
        <v>103</v>
      </c>
      <c r="AH9" s="279">
        <v>104</v>
      </c>
      <c r="AI9" s="278">
        <v>131</v>
      </c>
      <c r="AJ9" s="628">
        <v>132</v>
      </c>
      <c r="AK9" s="628">
        <v>133</v>
      </c>
      <c r="AL9" s="278">
        <v>134</v>
      </c>
      <c r="AM9" s="278">
        <v>135</v>
      </c>
      <c r="AN9" s="628">
        <v>136</v>
      </c>
      <c r="AO9" s="628">
        <v>137</v>
      </c>
      <c r="AP9" s="278">
        <v>138</v>
      </c>
      <c r="AQ9" s="278">
        <v>139</v>
      </c>
      <c r="AR9" s="628">
        <v>140</v>
      </c>
      <c r="AS9" s="628">
        <v>141</v>
      </c>
      <c r="AT9" s="278">
        <v>142</v>
      </c>
      <c r="AU9" s="278">
        <v>143</v>
      </c>
      <c r="AV9" s="628">
        <v>144</v>
      </c>
      <c r="AW9" s="628">
        <v>145</v>
      </c>
      <c r="AX9" s="278">
        <v>146</v>
      </c>
      <c r="AY9" s="278">
        <v>147</v>
      </c>
      <c r="AZ9" s="628">
        <v>148</v>
      </c>
      <c r="BA9" s="628">
        <v>149</v>
      </c>
      <c r="BB9" s="278">
        <v>150</v>
      </c>
      <c r="BC9" s="278">
        <v>151</v>
      </c>
      <c r="BD9" s="628">
        <v>152</v>
      </c>
      <c r="BE9" s="628">
        <v>153</v>
      </c>
      <c r="BF9" s="278">
        <v>154</v>
      </c>
      <c r="BG9" s="278">
        <v>155</v>
      </c>
      <c r="BH9" s="628">
        <v>156</v>
      </c>
      <c r="BI9" s="628">
        <v>157</v>
      </c>
      <c r="BJ9" s="278">
        <v>158</v>
      </c>
      <c r="BK9" s="278">
        <v>159</v>
      </c>
      <c r="BL9" s="628">
        <v>160</v>
      </c>
      <c r="BM9" s="628">
        <v>161</v>
      </c>
      <c r="BN9" s="278">
        <v>162</v>
      </c>
      <c r="BO9" s="629">
        <v>163</v>
      </c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8"/>
    </row>
    <row r="10" spans="1:295" s="100" customFormat="1" ht="26.25">
      <c r="A10" s="280" t="s">
        <v>17</v>
      </c>
      <c r="B10" s="346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2"/>
      <c r="S10" s="281"/>
      <c r="T10" s="281"/>
      <c r="U10" s="281"/>
      <c r="V10" s="281"/>
      <c r="W10" s="281"/>
      <c r="X10" s="281"/>
      <c r="Y10" s="282"/>
      <c r="Z10" s="282"/>
      <c r="AA10" s="282"/>
      <c r="AB10" s="282"/>
      <c r="AC10" s="282"/>
      <c r="AD10" s="282"/>
      <c r="AE10" s="282"/>
      <c r="AF10" s="282"/>
      <c r="AG10" s="281"/>
      <c r="AH10" s="282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315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</row>
    <row r="11" spans="1:295" ht="18.75">
      <c r="A11" s="101" t="s">
        <v>97</v>
      </c>
      <c r="B11" s="348"/>
      <c r="C11" s="12"/>
      <c r="D11" s="12"/>
      <c r="E11" s="12"/>
      <c r="F11" s="12"/>
      <c r="G11" s="12"/>
      <c r="H11" s="12"/>
      <c r="I11" s="104"/>
      <c r="J11" s="104"/>
      <c r="K11" s="104"/>
      <c r="L11" s="104"/>
      <c r="M11" s="105"/>
      <c r="N11" s="105"/>
      <c r="O11" s="105"/>
      <c r="P11" s="105"/>
      <c r="Q11" s="25"/>
      <c r="R11" s="349"/>
      <c r="S11" s="12"/>
      <c r="T11" s="12"/>
      <c r="U11" s="12"/>
      <c r="V11" s="12"/>
      <c r="W11" s="12"/>
      <c r="X11" s="12"/>
      <c r="Y11" s="204"/>
      <c r="Z11" s="204"/>
      <c r="AA11" s="204"/>
      <c r="AB11" s="204"/>
      <c r="AC11" s="205"/>
      <c r="AD11" s="205"/>
      <c r="AE11" s="205"/>
      <c r="AF11" s="205"/>
      <c r="AG11" s="12"/>
      <c r="AH11" s="313"/>
      <c r="AI11" s="103"/>
      <c r="AJ11" s="12"/>
      <c r="AK11" s="12"/>
      <c r="AL11" s="12"/>
      <c r="AM11" s="12"/>
      <c r="AN11" s="12"/>
      <c r="AO11" s="12"/>
      <c r="AP11" s="104"/>
      <c r="AQ11" s="104"/>
      <c r="AR11" s="104"/>
      <c r="AS11" s="104"/>
      <c r="AT11" s="105"/>
      <c r="AU11" s="105"/>
      <c r="AV11" s="105"/>
      <c r="AW11" s="105"/>
      <c r="AX11" s="12"/>
      <c r="AY11" s="284"/>
      <c r="AZ11" s="12"/>
      <c r="BA11" s="12"/>
      <c r="BB11" s="12"/>
      <c r="BC11" s="12"/>
      <c r="BD11" s="12"/>
      <c r="BE11" s="12"/>
      <c r="BF11" s="104"/>
      <c r="BG11" s="104"/>
      <c r="BH11" s="350"/>
      <c r="BI11" s="104"/>
      <c r="BJ11" s="105"/>
      <c r="BK11" s="105"/>
      <c r="BL11" s="105"/>
      <c r="BM11" s="105"/>
      <c r="BN11" s="19"/>
      <c r="BO11" s="316"/>
    </row>
    <row r="12" spans="1:295" s="178" customFormat="1">
      <c r="A12" s="173" t="s">
        <v>9</v>
      </c>
      <c r="B12" s="351" t="s">
        <v>150</v>
      </c>
      <c r="C12" s="361">
        <v>12831.59</v>
      </c>
      <c r="D12" s="361">
        <v>128.9</v>
      </c>
      <c r="E12" s="361">
        <v>15397.907999999999</v>
      </c>
      <c r="F12" s="361">
        <v>154.68</v>
      </c>
      <c r="G12" s="361">
        <v>2277.9699999999998</v>
      </c>
      <c r="H12" s="361">
        <v>90</v>
      </c>
      <c r="I12" s="636">
        <v>6.08E-2</v>
      </c>
      <c r="J12" s="637">
        <v>228.5</v>
      </c>
      <c r="K12" s="369"/>
      <c r="L12" s="369"/>
      <c r="M12" s="370"/>
      <c r="N12" s="370"/>
      <c r="O12" s="370"/>
      <c r="P12" s="370"/>
      <c r="Q12" s="365" t="s">
        <v>786</v>
      </c>
      <c r="R12" s="431"/>
      <c r="S12" s="361">
        <v>14756.33</v>
      </c>
      <c r="T12" s="361">
        <v>139.38999999999999</v>
      </c>
      <c r="U12" s="361">
        <v>17707.595999999998</v>
      </c>
      <c r="V12" s="361">
        <v>167.26799999999997</v>
      </c>
      <c r="W12" s="361">
        <v>2333</v>
      </c>
      <c r="X12" s="361">
        <v>90</v>
      </c>
      <c r="Y12" s="636">
        <v>6.08E-2</v>
      </c>
      <c r="Z12" s="637">
        <v>231.85</v>
      </c>
      <c r="AA12" s="638"/>
      <c r="AB12" s="369"/>
      <c r="AC12" s="370"/>
      <c r="AD12" s="370"/>
      <c r="AE12" s="370"/>
      <c r="AF12" s="370"/>
      <c r="AG12" s="365" t="s">
        <v>786</v>
      </c>
      <c r="AH12" s="431"/>
      <c r="AI12" s="428"/>
      <c r="AJ12" s="451"/>
      <c r="AK12" s="451"/>
      <c r="AL12" s="451"/>
      <c r="AM12" s="451"/>
      <c r="AN12" s="451"/>
      <c r="AO12" s="451"/>
      <c r="AP12" s="452"/>
      <c r="AQ12" s="452"/>
      <c r="AR12" s="452"/>
      <c r="AS12" s="452"/>
      <c r="AT12" s="453"/>
      <c r="AU12" s="453"/>
      <c r="AV12" s="453"/>
      <c r="AW12" s="453"/>
      <c r="AX12" s="451"/>
      <c r="AY12" s="433"/>
      <c r="AZ12" s="451"/>
      <c r="BA12" s="451"/>
      <c r="BB12" s="451"/>
      <c r="BC12" s="451"/>
      <c r="BD12" s="451"/>
      <c r="BE12" s="451"/>
      <c r="BF12" s="452"/>
      <c r="BG12" s="452"/>
      <c r="BH12" s="454"/>
      <c r="BI12" s="452"/>
      <c r="BJ12" s="453"/>
      <c r="BK12" s="453"/>
      <c r="BL12" s="453"/>
      <c r="BM12" s="453"/>
      <c r="BN12" s="427"/>
      <c r="BO12" s="433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77"/>
      <c r="HX12" s="177"/>
      <c r="HY12" s="177"/>
      <c r="HZ12" s="177"/>
      <c r="IA12" s="177"/>
      <c r="IB12" s="177"/>
      <c r="IC12" s="177"/>
      <c r="ID12" s="177"/>
      <c r="IE12" s="177"/>
      <c r="IF12" s="177"/>
      <c r="IG12" s="177"/>
      <c r="IH12" s="177"/>
      <c r="II12" s="177"/>
      <c r="IJ12" s="177"/>
      <c r="IK12" s="177"/>
      <c r="IL12" s="177"/>
      <c r="IM12" s="177"/>
      <c r="IN12" s="177"/>
      <c r="IO12" s="177"/>
      <c r="IP12" s="177"/>
      <c r="IQ12" s="177"/>
      <c r="IR12" s="177"/>
      <c r="IS12" s="177"/>
      <c r="IT12" s="177"/>
      <c r="IU12" s="177"/>
      <c r="IV12" s="177"/>
      <c r="IW12" s="177"/>
      <c r="IX12" s="177"/>
      <c r="IY12" s="177"/>
      <c r="IZ12" s="177"/>
      <c r="JA12" s="177"/>
      <c r="JB12" s="177"/>
      <c r="JC12" s="177"/>
      <c r="JD12" s="177"/>
      <c r="JE12" s="177"/>
      <c r="JF12" s="177"/>
      <c r="JG12" s="177"/>
      <c r="JH12" s="177"/>
      <c r="JI12" s="177"/>
      <c r="JJ12" s="177"/>
      <c r="JK12" s="177"/>
      <c r="JL12" s="177"/>
      <c r="JM12" s="177"/>
      <c r="JN12" s="177"/>
      <c r="JO12" s="177"/>
      <c r="JP12" s="177"/>
      <c r="JQ12" s="177"/>
      <c r="JR12" s="177"/>
      <c r="JS12" s="177"/>
      <c r="JT12" s="177"/>
      <c r="JU12" s="177"/>
      <c r="JV12" s="177"/>
      <c r="JW12" s="177"/>
      <c r="JX12" s="177"/>
      <c r="JY12" s="177"/>
      <c r="JZ12" s="177"/>
      <c r="KA12" s="177"/>
      <c r="KB12" s="177"/>
      <c r="KC12" s="177"/>
      <c r="KD12" s="177"/>
      <c r="KE12" s="177"/>
      <c r="KF12" s="177"/>
      <c r="KG12" s="177"/>
      <c r="KH12" s="177"/>
    </row>
    <row r="13" spans="1:295" s="658" customFormat="1">
      <c r="A13" s="639"/>
      <c r="B13" s="640" t="s">
        <v>878</v>
      </c>
      <c r="C13" s="642">
        <v>12831.59</v>
      </c>
      <c r="D13" s="642">
        <v>128.9</v>
      </c>
      <c r="E13" s="642">
        <v>15397.907999999999</v>
      </c>
      <c r="F13" s="642">
        <v>154.68</v>
      </c>
      <c r="G13" s="642">
        <v>2277.9699999999998</v>
      </c>
      <c r="H13" s="642">
        <v>90</v>
      </c>
      <c r="I13" s="647">
        <v>6.08E-2</v>
      </c>
      <c r="J13" s="648">
        <v>228.5</v>
      </c>
      <c r="K13" s="649"/>
      <c r="L13" s="649"/>
      <c r="M13" s="650"/>
      <c r="N13" s="650"/>
      <c r="O13" s="650"/>
      <c r="P13" s="650"/>
      <c r="Q13" s="645"/>
      <c r="R13" s="651" t="s">
        <v>879</v>
      </c>
      <c r="S13" s="642">
        <v>13594.67</v>
      </c>
      <c r="T13" s="642">
        <v>78.900000000000006</v>
      </c>
      <c r="U13" s="642">
        <v>16313.603999999999</v>
      </c>
      <c r="V13" s="642">
        <v>94.68</v>
      </c>
      <c r="W13" s="642">
        <v>2333</v>
      </c>
      <c r="X13" s="642">
        <v>90</v>
      </c>
      <c r="Y13" s="647">
        <v>6.08E-2</v>
      </c>
      <c r="Z13" s="648">
        <v>231.85</v>
      </c>
      <c r="AA13" s="652"/>
      <c r="AB13" s="649"/>
      <c r="AC13" s="650"/>
      <c r="AD13" s="650"/>
      <c r="AE13" s="650"/>
      <c r="AF13" s="650"/>
      <c r="AG13" s="645"/>
      <c r="AH13" s="651" t="s">
        <v>879</v>
      </c>
      <c r="AI13" s="646"/>
      <c r="AJ13" s="653"/>
      <c r="AK13" s="653"/>
      <c r="AL13" s="653"/>
      <c r="AM13" s="653"/>
      <c r="AN13" s="653"/>
      <c r="AO13" s="653"/>
      <c r="AP13" s="654"/>
      <c r="AQ13" s="654"/>
      <c r="AR13" s="654"/>
      <c r="AS13" s="654"/>
      <c r="AT13" s="655"/>
      <c r="AU13" s="655"/>
      <c r="AV13" s="655"/>
      <c r="AW13" s="655"/>
      <c r="AX13" s="653"/>
      <c r="AY13" s="656"/>
      <c r="AZ13" s="653"/>
      <c r="BA13" s="653"/>
      <c r="BB13" s="653"/>
      <c r="BC13" s="653"/>
      <c r="BD13" s="653"/>
      <c r="BE13" s="653"/>
      <c r="BF13" s="654"/>
      <c r="BG13" s="654"/>
      <c r="BH13" s="654"/>
      <c r="BI13" s="654"/>
      <c r="BJ13" s="655"/>
      <c r="BK13" s="655"/>
      <c r="BL13" s="655"/>
      <c r="BM13" s="655"/>
      <c r="BN13" s="643"/>
      <c r="BO13" s="656"/>
      <c r="BP13" s="657"/>
      <c r="BQ13" s="657"/>
      <c r="BR13" s="657"/>
      <c r="BS13" s="657"/>
      <c r="BT13" s="657"/>
      <c r="BU13" s="657"/>
      <c r="BV13" s="657"/>
      <c r="BW13" s="657"/>
      <c r="BX13" s="657"/>
      <c r="BY13" s="657"/>
      <c r="BZ13" s="657"/>
      <c r="CA13" s="657"/>
      <c r="CB13" s="657"/>
      <c r="CC13" s="657"/>
      <c r="CD13" s="657"/>
      <c r="CE13" s="657"/>
      <c r="CF13" s="657"/>
      <c r="CG13" s="657"/>
      <c r="CH13" s="657"/>
      <c r="CI13" s="657"/>
      <c r="CJ13" s="657"/>
      <c r="CK13" s="657"/>
      <c r="CL13" s="657"/>
      <c r="CM13" s="657"/>
      <c r="CN13" s="657"/>
      <c r="CO13" s="657"/>
      <c r="CP13" s="657"/>
      <c r="CQ13" s="657"/>
      <c r="CR13" s="657"/>
      <c r="CS13" s="657"/>
      <c r="CT13" s="657"/>
      <c r="CU13" s="657"/>
      <c r="CV13" s="657"/>
      <c r="CW13" s="657"/>
      <c r="CX13" s="657"/>
      <c r="CY13" s="657"/>
      <c r="CZ13" s="657"/>
      <c r="DA13" s="657"/>
      <c r="DB13" s="657"/>
      <c r="DC13" s="657"/>
      <c r="DD13" s="657"/>
      <c r="DE13" s="657"/>
      <c r="DF13" s="657"/>
      <c r="DG13" s="657"/>
      <c r="DH13" s="657"/>
      <c r="DI13" s="657"/>
      <c r="DJ13" s="657"/>
      <c r="DK13" s="657"/>
      <c r="DL13" s="657"/>
      <c r="DM13" s="657"/>
      <c r="DN13" s="657"/>
      <c r="DO13" s="657"/>
      <c r="DP13" s="657"/>
      <c r="DQ13" s="657"/>
      <c r="DR13" s="657"/>
      <c r="DS13" s="657"/>
      <c r="DT13" s="657"/>
      <c r="DU13" s="657"/>
      <c r="DV13" s="657"/>
      <c r="DW13" s="657"/>
      <c r="DX13" s="657"/>
      <c r="DY13" s="657"/>
      <c r="DZ13" s="657"/>
      <c r="EA13" s="657"/>
      <c r="EB13" s="657"/>
      <c r="EC13" s="657"/>
      <c r="ED13" s="657"/>
      <c r="EE13" s="657"/>
      <c r="EF13" s="657"/>
      <c r="EG13" s="657"/>
      <c r="EH13" s="657"/>
      <c r="EI13" s="657"/>
      <c r="EJ13" s="657"/>
      <c r="EK13" s="657"/>
      <c r="EL13" s="657"/>
      <c r="EM13" s="657"/>
      <c r="EN13" s="657"/>
      <c r="EO13" s="657"/>
      <c r="EP13" s="657"/>
      <c r="EQ13" s="657"/>
      <c r="ER13" s="657"/>
      <c r="ES13" s="657"/>
      <c r="ET13" s="657"/>
      <c r="EU13" s="657"/>
      <c r="EV13" s="657"/>
      <c r="EW13" s="657"/>
      <c r="EX13" s="657"/>
      <c r="EY13" s="657"/>
      <c r="EZ13" s="657"/>
      <c r="FA13" s="657"/>
      <c r="FB13" s="657"/>
      <c r="FC13" s="657"/>
      <c r="FD13" s="657"/>
      <c r="FE13" s="657"/>
      <c r="FF13" s="657"/>
      <c r="FG13" s="657"/>
      <c r="FH13" s="657"/>
      <c r="FI13" s="657"/>
      <c r="FJ13" s="657"/>
      <c r="FK13" s="657"/>
      <c r="FL13" s="657"/>
      <c r="FM13" s="657"/>
      <c r="FN13" s="657"/>
      <c r="FO13" s="657"/>
      <c r="FP13" s="657"/>
      <c r="FQ13" s="657"/>
      <c r="FR13" s="657"/>
      <c r="FS13" s="657"/>
      <c r="FT13" s="657"/>
      <c r="FU13" s="657"/>
      <c r="FV13" s="657"/>
      <c r="FW13" s="657"/>
      <c r="FX13" s="657"/>
      <c r="FY13" s="657"/>
      <c r="FZ13" s="657"/>
      <c r="GA13" s="657"/>
      <c r="GB13" s="657"/>
      <c r="GC13" s="657"/>
      <c r="GD13" s="657"/>
      <c r="GE13" s="657"/>
      <c r="GF13" s="657"/>
      <c r="GG13" s="657"/>
      <c r="GH13" s="657"/>
      <c r="GI13" s="657"/>
      <c r="GJ13" s="657"/>
      <c r="GK13" s="657"/>
      <c r="GL13" s="657"/>
      <c r="GM13" s="657"/>
      <c r="GN13" s="657"/>
      <c r="GO13" s="657"/>
      <c r="GP13" s="657"/>
      <c r="GQ13" s="657"/>
      <c r="GR13" s="657"/>
      <c r="GS13" s="657"/>
      <c r="GT13" s="657"/>
      <c r="GU13" s="657"/>
      <c r="GV13" s="657"/>
      <c r="GW13" s="657"/>
      <c r="GX13" s="657"/>
      <c r="GY13" s="657"/>
      <c r="GZ13" s="657"/>
      <c r="HA13" s="657"/>
      <c r="HB13" s="657"/>
      <c r="HC13" s="657"/>
      <c r="HD13" s="657"/>
      <c r="HE13" s="657"/>
      <c r="HF13" s="657"/>
      <c r="HG13" s="657"/>
      <c r="HH13" s="657"/>
      <c r="HI13" s="657"/>
      <c r="HJ13" s="657"/>
      <c r="HK13" s="657"/>
      <c r="HL13" s="657"/>
      <c r="HM13" s="657"/>
      <c r="HN13" s="657"/>
      <c r="HO13" s="657"/>
      <c r="HP13" s="657"/>
      <c r="HQ13" s="657"/>
      <c r="HR13" s="657"/>
      <c r="HS13" s="657"/>
      <c r="HT13" s="657"/>
      <c r="HU13" s="657"/>
      <c r="HV13" s="657"/>
      <c r="HW13" s="657"/>
      <c r="HX13" s="657"/>
      <c r="HY13" s="657"/>
      <c r="HZ13" s="657"/>
      <c r="IA13" s="657"/>
      <c r="IB13" s="657"/>
      <c r="IC13" s="657"/>
      <c r="ID13" s="657"/>
      <c r="IE13" s="657"/>
      <c r="IF13" s="657"/>
      <c r="IG13" s="657"/>
      <c r="IH13" s="657"/>
      <c r="II13" s="657"/>
      <c r="IJ13" s="657"/>
      <c r="IK13" s="657"/>
      <c r="IL13" s="657"/>
      <c r="IM13" s="657"/>
      <c r="IN13" s="657"/>
      <c r="IO13" s="657"/>
      <c r="IP13" s="657"/>
      <c r="IQ13" s="657"/>
      <c r="IR13" s="657"/>
      <c r="IS13" s="657"/>
      <c r="IT13" s="657"/>
      <c r="IU13" s="657"/>
      <c r="IV13" s="657"/>
      <c r="IW13" s="657"/>
      <c r="IX13" s="657"/>
      <c r="IY13" s="657"/>
      <c r="IZ13" s="657"/>
      <c r="JA13" s="657"/>
      <c r="JB13" s="657"/>
      <c r="JC13" s="657"/>
      <c r="JD13" s="657"/>
      <c r="JE13" s="657"/>
      <c r="JF13" s="657"/>
      <c r="JG13" s="657"/>
      <c r="JH13" s="657"/>
      <c r="JI13" s="657"/>
      <c r="JJ13" s="657"/>
      <c r="JK13" s="657"/>
      <c r="JL13" s="657"/>
      <c r="JM13" s="657"/>
      <c r="JN13" s="657"/>
      <c r="JO13" s="657"/>
      <c r="JP13" s="657"/>
      <c r="JQ13" s="657"/>
      <c r="JR13" s="657"/>
      <c r="JS13" s="657"/>
      <c r="JT13" s="657"/>
      <c r="JU13" s="657"/>
      <c r="JV13" s="657"/>
      <c r="JW13" s="657"/>
      <c r="JX13" s="657"/>
      <c r="JY13" s="657"/>
      <c r="JZ13" s="657"/>
      <c r="KA13" s="657"/>
      <c r="KB13" s="657"/>
      <c r="KC13" s="657"/>
      <c r="KD13" s="657"/>
      <c r="KE13" s="657"/>
      <c r="KF13" s="657"/>
      <c r="KG13" s="657"/>
      <c r="KH13" s="657"/>
    </row>
    <row r="14" spans="1:295" s="100" customFormat="1" ht="26.25">
      <c r="A14" s="280" t="s">
        <v>18</v>
      </c>
      <c r="B14" s="346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2"/>
      <c r="S14" s="281"/>
      <c r="T14" s="281"/>
      <c r="U14" s="281"/>
      <c r="V14" s="281"/>
      <c r="W14" s="281"/>
      <c r="X14" s="281"/>
      <c r="Y14" s="282"/>
      <c r="Z14" s="282"/>
      <c r="AA14" s="282"/>
      <c r="AB14" s="282"/>
      <c r="AC14" s="282"/>
      <c r="AD14" s="282"/>
      <c r="AE14" s="282"/>
      <c r="AF14" s="282"/>
      <c r="AG14" s="281"/>
      <c r="AH14" s="282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354"/>
      <c r="BJ14" s="354"/>
      <c r="BK14" s="354"/>
      <c r="BL14" s="354"/>
      <c r="BM14" s="354"/>
      <c r="BN14" s="354"/>
      <c r="BO14" s="355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</row>
    <row r="15" spans="1:295" ht="18.75">
      <c r="A15" s="101" t="s">
        <v>31</v>
      </c>
      <c r="B15" s="348"/>
      <c r="C15" s="12"/>
      <c r="D15" s="12"/>
      <c r="E15" s="12"/>
      <c r="F15" s="12"/>
      <c r="G15" s="12"/>
      <c r="H15" s="12"/>
      <c r="I15" s="104"/>
      <c r="J15" s="104"/>
      <c r="K15" s="104"/>
      <c r="L15" s="104"/>
      <c r="M15" s="105"/>
      <c r="N15" s="105"/>
      <c r="O15" s="105"/>
      <c r="P15" s="105"/>
      <c r="Q15" s="25"/>
      <c r="R15" s="349"/>
      <c r="S15" s="12"/>
      <c r="T15" s="12"/>
      <c r="U15" s="12"/>
      <c r="V15" s="12"/>
      <c r="W15" s="12"/>
      <c r="X15" s="12"/>
      <c r="Y15" s="204"/>
      <c r="Z15" s="204"/>
      <c r="AA15" s="204"/>
      <c r="AB15" s="204"/>
      <c r="AC15" s="205"/>
      <c r="AD15" s="205"/>
      <c r="AE15" s="205"/>
      <c r="AF15" s="205"/>
      <c r="AG15" s="12"/>
      <c r="AH15" s="313"/>
      <c r="AI15" s="103"/>
      <c r="AJ15" s="12"/>
      <c r="AK15" s="12"/>
      <c r="AL15" s="12"/>
      <c r="AM15" s="12"/>
      <c r="AN15" s="12"/>
      <c r="AO15" s="12"/>
      <c r="AP15" s="104"/>
      <c r="AQ15" s="104"/>
      <c r="AR15" s="104"/>
      <c r="AS15" s="104"/>
      <c r="AT15" s="105"/>
      <c r="AU15" s="105"/>
      <c r="AV15" s="105"/>
      <c r="AW15" s="105"/>
      <c r="AX15" s="12"/>
      <c r="AY15" s="284"/>
      <c r="AZ15" s="12"/>
      <c r="BA15" s="12"/>
      <c r="BB15" s="12"/>
      <c r="BC15" s="12"/>
      <c r="BD15" s="12"/>
      <c r="BE15" s="12"/>
      <c r="BF15" s="104"/>
      <c r="BG15" s="104"/>
      <c r="BH15" s="350"/>
      <c r="BI15" s="104"/>
      <c r="BJ15" s="105"/>
      <c r="BK15" s="105"/>
      <c r="BL15" s="105"/>
      <c r="BM15" s="105"/>
      <c r="BN15" s="19"/>
      <c r="BO15" s="316"/>
    </row>
    <row r="16" spans="1:295" s="2" customFormat="1">
      <c r="A16" s="627" t="s">
        <v>9</v>
      </c>
      <c r="B16" s="356" t="s">
        <v>212</v>
      </c>
      <c r="C16" s="27">
        <v>1373.61</v>
      </c>
      <c r="D16" s="27">
        <v>2.08</v>
      </c>
      <c r="E16" s="49">
        <v>1648.3319999999999</v>
      </c>
      <c r="F16" s="49">
        <v>2.496</v>
      </c>
      <c r="G16" s="27">
        <v>110</v>
      </c>
      <c r="H16" s="27">
        <v>2.5</v>
      </c>
      <c r="I16" s="115"/>
      <c r="J16" s="115"/>
      <c r="K16" s="115"/>
      <c r="L16" s="115"/>
      <c r="M16" s="288">
        <v>6.59E-2</v>
      </c>
      <c r="N16" s="181">
        <v>9.75</v>
      </c>
      <c r="O16" s="119"/>
      <c r="P16" s="121"/>
      <c r="Q16" s="289" t="s">
        <v>787</v>
      </c>
      <c r="R16" s="289"/>
      <c r="S16" s="27">
        <v>1439.58</v>
      </c>
      <c r="T16" s="27">
        <v>2.08</v>
      </c>
      <c r="U16" s="49">
        <v>1727.4959999999999</v>
      </c>
      <c r="V16" s="49">
        <v>2.496</v>
      </c>
      <c r="W16" s="27">
        <v>116</v>
      </c>
      <c r="X16" s="27">
        <v>2.6</v>
      </c>
      <c r="Y16" s="138"/>
      <c r="Z16" s="138"/>
      <c r="AA16" s="138"/>
      <c r="AB16" s="138"/>
      <c r="AC16" s="288">
        <v>6.59E-2</v>
      </c>
      <c r="AD16" s="317">
        <v>10.24</v>
      </c>
      <c r="AE16" s="139"/>
      <c r="AF16" s="139"/>
      <c r="AG16" s="289" t="s">
        <v>787</v>
      </c>
      <c r="AH16" s="289"/>
      <c r="AI16" s="103"/>
      <c r="AJ16" s="12"/>
      <c r="AK16" s="12"/>
      <c r="AL16" s="12"/>
      <c r="AM16" s="12"/>
      <c r="AN16" s="12"/>
      <c r="AO16" s="12"/>
      <c r="AP16" s="104"/>
      <c r="AQ16" s="104"/>
      <c r="AR16" s="104"/>
      <c r="AS16" s="104"/>
      <c r="AT16" s="105"/>
      <c r="AU16" s="105"/>
      <c r="AV16" s="105"/>
      <c r="AW16" s="105"/>
      <c r="AX16" s="12"/>
      <c r="AY16" s="284"/>
      <c r="AZ16" s="12"/>
      <c r="BA16" s="12"/>
      <c r="BB16" s="12"/>
      <c r="BC16" s="12"/>
      <c r="BD16" s="12"/>
      <c r="BE16" s="12"/>
      <c r="BF16" s="104"/>
      <c r="BG16" s="104"/>
      <c r="BH16" s="350"/>
      <c r="BI16" s="104"/>
      <c r="BJ16" s="105"/>
      <c r="BK16" s="105"/>
      <c r="BL16" s="105"/>
      <c r="BM16" s="105"/>
      <c r="BN16" s="36"/>
      <c r="BO16" s="31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</row>
    <row r="17" spans="1:294" s="2" customFormat="1" ht="18.75">
      <c r="A17" s="357" t="s">
        <v>32</v>
      </c>
      <c r="B17" s="348"/>
      <c r="C17" s="12"/>
      <c r="D17" s="12"/>
      <c r="E17" s="12"/>
      <c r="F17" s="12"/>
      <c r="G17" s="12"/>
      <c r="H17" s="12"/>
      <c r="I17" s="104"/>
      <c r="J17" s="104"/>
      <c r="K17" s="104"/>
      <c r="L17" s="104"/>
      <c r="M17" s="123"/>
      <c r="N17" s="121"/>
      <c r="O17" s="123"/>
      <c r="P17" s="121"/>
      <c r="Q17" s="110"/>
      <c r="R17" s="289"/>
      <c r="S17" s="12"/>
      <c r="T17" s="12"/>
      <c r="U17" s="12"/>
      <c r="V17" s="12"/>
      <c r="W17" s="12"/>
      <c r="X17" s="12"/>
      <c r="Y17" s="204"/>
      <c r="Z17" s="204"/>
      <c r="AA17" s="204"/>
      <c r="AB17" s="204"/>
      <c r="AC17" s="290"/>
      <c r="AD17" s="205"/>
      <c r="AE17" s="205"/>
      <c r="AF17" s="205"/>
      <c r="AG17" s="110"/>
      <c r="AH17" s="289"/>
      <c r="AI17" s="103"/>
      <c r="AJ17" s="12"/>
      <c r="AK17" s="12"/>
      <c r="AL17" s="12"/>
      <c r="AM17" s="12"/>
      <c r="AN17" s="12"/>
      <c r="AO17" s="12"/>
      <c r="AP17" s="104"/>
      <c r="AQ17" s="104"/>
      <c r="AR17" s="104"/>
      <c r="AS17" s="104"/>
      <c r="AT17" s="105"/>
      <c r="AU17" s="105"/>
      <c r="AV17" s="105"/>
      <c r="AW17" s="105"/>
      <c r="AX17" s="12"/>
      <c r="AY17" s="284"/>
      <c r="AZ17" s="12"/>
      <c r="BA17" s="12"/>
      <c r="BB17" s="12"/>
      <c r="BC17" s="12"/>
      <c r="BD17" s="12"/>
      <c r="BE17" s="12"/>
      <c r="BF17" s="104"/>
      <c r="BG17" s="104"/>
      <c r="BH17" s="104"/>
      <c r="BI17" s="104"/>
      <c r="BJ17" s="105"/>
      <c r="BK17" s="105"/>
      <c r="BL17" s="105"/>
      <c r="BM17" s="105"/>
      <c r="BN17" s="36"/>
      <c r="BO17" s="31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</row>
    <row r="18" spans="1:294" s="2" customFormat="1">
      <c r="A18" s="631" t="s">
        <v>9</v>
      </c>
      <c r="B18" s="348" t="s">
        <v>212</v>
      </c>
      <c r="C18" s="27">
        <v>1373.61</v>
      </c>
      <c r="D18" s="27">
        <v>2.08</v>
      </c>
      <c r="E18" s="27">
        <v>1648.3319999999999</v>
      </c>
      <c r="F18" s="27">
        <v>2.496</v>
      </c>
      <c r="G18" s="27">
        <v>110</v>
      </c>
      <c r="H18" s="27">
        <v>2.5</v>
      </c>
      <c r="I18" s="115"/>
      <c r="J18" s="115"/>
      <c r="K18" s="115"/>
      <c r="L18" s="115"/>
      <c r="M18" s="288">
        <v>6.59E-2</v>
      </c>
      <c r="N18" s="288">
        <v>9.75</v>
      </c>
      <c r="O18" s="288"/>
      <c r="P18" s="288"/>
      <c r="Q18" s="586" t="s">
        <v>787</v>
      </c>
      <c r="R18" s="358"/>
      <c r="S18" s="27">
        <v>1439.58</v>
      </c>
      <c r="T18" s="27">
        <v>2.08</v>
      </c>
      <c r="U18" s="27">
        <v>1727.4959999999999</v>
      </c>
      <c r="V18" s="27">
        <v>2.496</v>
      </c>
      <c r="W18" s="27">
        <v>116</v>
      </c>
      <c r="X18" s="27">
        <v>2.6</v>
      </c>
      <c r="Y18" s="138"/>
      <c r="Z18" s="138"/>
      <c r="AA18" s="138"/>
      <c r="AB18" s="138"/>
      <c r="AC18" s="288">
        <v>6.59E-2</v>
      </c>
      <c r="AD18" s="317">
        <v>10.24</v>
      </c>
      <c r="AE18" s="139"/>
      <c r="AF18" s="139"/>
      <c r="AG18" s="110" t="s">
        <v>787</v>
      </c>
      <c r="AH18" s="289"/>
      <c r="AI18" s="103"/>
      <c r="AJ18" s="12"/>
      <c r="AK18" s="12"/>
      <c r="AL18" s="12"/>
      <c r="AM18" s="12"/>
      <c r="AN18" s="12"/>
      <c r="AO18" s="12"/>
      <c r="AP18" s="104"/>
      <c r="AQ18" s="104"/>
      <c r="AR18" s="104"/>
      <c r="AS18" s="104"/>
      <c r="AT18" s="105"/>
      <c r="AU18" s="105"/>
      <c r="AV18" s="105"/>
      <c r="AW18" s="105"/>
      <c r="AX18" s="12"/>
      <c r="AY18" s="284"/>
      <c r="AZ18" s="12"/>
      <c r="BA18" s="12"/>
      <c r="BB18" s="12"/>
      <c r="BC18" s="12"/>
      <c r="BD18" s="12"/>
      <c r="BE18" s="12"/>
      <c r="BF18" s="104"/>
      <c r="BG18" s="104"/>
      <c r="BH18" s="104"/>
      <c r="BI18" s="104"/>
      <c r="BJ18" s="105"/>
      <c r="BK18" s="105"/>
      <c r="BL18" s="105"/>
      <c r="BM18" s="105"/>
      <c r="BN18" s="36"/>
      <c r="BO18" s="31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</row>
    <row r="19" spans="1:294" s="100" customFormat="1" ht="26.25">
      <c r="A19" s="280" t="s">
        <v>11</v>
      </c>
      <c r="B19" s="346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2"/>
      <c r="S19" s="281"/>
      <c r="T19" s="281"/>
      <c r="U19" s="281"/>
      <c r="V19" s="281"/>
      <c r="W19" s="281"/>
      <c r="X19" s="281"/>
      <c r="Y19" s="282"/>
      <c r="Z19" s="282"/>
      <c r="AA19" s="282"/>
      <c r="AB19" s="282"/>
      <c r="AC19" s="282"/>
      <c r="AD19" s="282"/>
      <c r="AE19" s="282"/>
      <c r="AF19" s="282"/>
      <c r="AG19" s="281"/>
      <c r="AH19" s="282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354"/>
      <c r="BJ19" s="354"/>
      <c r="BK19" s="354"/>
      <c r="BL19" s="354"/>
      <c r="BM19" s="354"/>
      <c r="BN19" s="354"/>
      <c r="BO19" s="355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</row>
    <row r="20" spans="1:294" s="144" customFormat="1" ht="31.5">
      <c r="A20" s="49" t="s">
        <v>9</v>
      </c>
      <c r="B20" s="359" t="s">
        <v>234</v>
      </c>
      <c r="C20" s="49">
        <v>5325.58</v>
      </c>
      <c r="D20" s="49">
        <v>28.94</v>
      </c>
      <c r="E20" s="49">
        <v>6390.6959999999999</v>
      </c>
      <c r="F20" s="49">
        <v>34.728000000000002</v>
      </c>
      <c r="G20" s="49">
        <v>4240.46</v>
      </c>
      <c r="H20" s="49">
        <v>34.729999999999997</v>
      </c>
      <c r="I20" s="138"/>
      <c r="J20" s="138"/>
      <c r="K20" s="138"/>
      <c r="L20" s="138"/>
      <c r="M20" s="288">
        <v>6.08E-2</v>
      </c>
      <c r="N20" s="139">
        <v>292.55</v>
      </c>
      <c r="O20" s="288"/>
      <c r="P20" s="139"/>
      <c r="Q20" s="125" t="s">
        <v>788</v>
      </c>
      <c r="R20" s="134"/>
      <c r="S20" s="49">
        <v>6124.42</v>
      </c>
      <c r="T20" s="49">
        <v>28.94</v>
      </c>
      <c r="U20" s="49">
        <v>7349.3040000000001</v>
      </c>
      <c r="V20" s="49">
        <v>34.728000000000002</v>
      </c>
      <c r="W20" s="49">
        <v>4240.46</v>
      </c>
      <c r="X20" s="49">
        <v>34.729999999999997</v>
      </c>
      <c r="Y20" s="140"/>
      <c r="Z20" s="140"/>
      <c r="AA20" s="140"/>
      <c r="AB20" s="140"/>
      <c r="AC20" s="288">
        <v>6.08E-2</v>
      </c>
      <c r="AD20" s="139">
        <v>292.25</v>
      </c>
      <c r="AE20" s="141"/>
      <c r="AF20" s="141"/>
      <c r="AG20" s="125" t="s">
        <v>788</v>
      </c>
      <c r="AH20" s="134"/>
      <c r="AI20" s="137"/>
      <c r="AJ20" s="49">
        <v>5325.58</v>
      </c>
      <c r="AK20" s="49">
        <v>28.94</v>
      </c>
      <c r="AL20" s="49">
        <v>6390.6959999999999</v>
      </c>
      <c r="AM20" s="49">
        <v>34.728000000000002</v>
      </c>
      <c r="AN20" s="49">
        <v>4241.59</v>
      </c>
      <c r="AO20" s="49">
        <v>34.729999999999997</v>
      </c>
      <c r="AP20" s="138"/>
      <c r="AQ20" s="138"/>
      <c r="AR20" s="138"/>
      <c r="AS20" s="138"/>
      <c r="AT20" s="311">
        <v>6.9000000000000006E-2</v>
      </c>
      <c r="AU20" s="139">
        <v>327.39999999999998</v>
      </c>
      <c r="AV20" s="311"/>
      <c r="AW20" s="139"/>
      <c r="AX20" s="125" t="s">
        <v>789</v>
      </c>
      <c r="AY20" s="134"/>
      <c r="AZ20" s="49">
        <v>6124.42</v>
      </c>
      <c r="BA20" s="49">
        <v>28.94</v>
      </c>
      <c r="BB20" s="49">
        <v>7349.3040000000001</v>
      </c>
      <c r="BC20" s="49">
        <v>34.728000000000002</v>
      </c>
      <c r="BD20" s="49">
        <v>4241.59</v>
      </c>
      <c r="BE20" s="49">
        <v>34.729999999999997</v>
      </c>
      <c r="BF20" s="138"/>
      <c r="BG20" s="138"/>
      <c r="BH20" s="360"/>
      <c r="BI20" s="138"/>
      <c r="BJ20" s="311">
        <v>6.9000000000000006E-2</v>
      </c>
      <c r="BK20" s="139">
        <v>327.39999999999998</v>
      </c>
      <c r="BL20" s="311"/>
      <c r="BM20" s="139"/>
      <c r="BN20" s="125" t="s">
        <v>789</v>
      </c>
      <c r="BO20" s="134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</row>
    <row r="21" spans="1:294" s="592" customFormat="1">
      <c r="A21" s="408"/>
      <c r="B21" s="587"/>
      <c r="C21" s="408">
        <v>5325.58</v>
      </c>
      <c r="D21" s="408">
        <v>28.94</v>
      </c>
      <c r="E21" s="408">
        <v>6390.6959999999999</v>
      </c>
      <c r="F21" s="408">
        <v>34.728000000000002</v>
      </c>
      <c r="G21" s="408">
        <v>4240.46</v>
      </c>
      <c r="H21" s="408">
        <v>34.729999999999997</v>
      </c>
      <c r="I21" s="414"/>
      <c r="J21" s="414"/>
      <c r="K21" s="414"/>
      <c r="L21" s="414"/>
      <c r="M21" s="415">
        <v>6.08E-2</v>
      </c>
      <c r="N21" s="416">
        <v>292.55</v>
      </c>
      <c r="O21" s="415"/>
      <c r="P21" s="416"/>
      <c r="Q21" s="410"/>
      <c r="R21" s="409" t="s">
        <v>790</v>
      </c>
      <c r="S21" s="408">
        <v>6124.42</v>
      </c>
      <c r="T21" s="408">
        <v>32.119999999999997</v>
      </c>
      <c r="U21" s="408">
        <v>7349.3040000000001</v>
      </c>
      <c r="V21" s="408">
        <v>38.543999999999997</v>
      </c>
      <c r="W21" s="408">
        <v>3783.22</v>
      </c>
      <c r="X21" s="408">
        <v>38.54</v>
      </c>
      <c r="Y21" s="589"/>
      <c r="Z21" s="589"/>
      <c r="AA21" s="589"/>
      <c r="AB21" s="589"/>
      <c r="AC21" s="415">
        <v>6.08E-2</v>
      </c>
      <c r="AD21" s="416">
        <v>268.56</v>
      </c>
      <c r="AE21" s="590"/>
      <c r="AF21" s="590"/>
      <c r="AG21" s="410"/>
      <c r="AH21" s="409" t="s">
        <v>790</v>
      </c>
      <c r="AI21" s="588"/>
      <c r="AJ21" s="408">
        <v>5325.58</v>
      </c>
      <c r="AK21" s="408">
        <v>28.94</v>
      </c>
      <c r="AL21" s="408">
        <v>6390.6959999999999</v>
      </c>
      <c r="AM21" s="408">
        <v>34.728000000000002</v>
      </c>
      <c r="AN21" s="408">
        <v>4241.59</v>
      </c>
      <c r="AO21" s="408">
        <v>34.729999999999997</v>
      </c>
      <c r="AP21" s="414"/>
      <c r="AQ21" s="414"/>
      <c r="AR21" s="414"/>
      <c r="AS21" s="414"/>
      <c r="AT21" s="441">
        <v>6.9000000000000006E-2</v>
      </c>
      <c r="AU21" s="416">
        <v>327.39999999999998</v>
      </c>
      <c r="AV21" s="441"/>
      <c r="AW21" s="416"/>
      <c r="AX21" s="410"/>
      <c r="AY21" s="409" t="s">
        <v>791</v>
      </c>
      <c r="AZ21" s="408">
        <v>6124.42</v>
      </c>
      <c r="BA21" s="408">
        <v>32.119999999999997</v>
      </c>
      <c r="BB21" s="408">
        <v>7349.3040000000001</v>
      </c>
      <c r="BC21" s="408">
        <v>38.543999999999997</v>
      </c>
      <c r="BD21" s="408">
        <v>3797.25</v>
      </c>
      <c r="BE21" s="408">
        <v>38.543999999999997</v>
      </c>
      <c r="BF21" s="414"/>
      <c r="BG21" s="414"/>
      <c r="BH21" s="417"/>
      <c r="BI21" s="414"/>
      <c r="BJ21" s="441">
        <v>6.9000000000000006E-2</v>
      </c>
      <c r="BK21" s="416">
        <v>327.39999999999998</v>
      </c>
      <c r="BL21" s="441"/>
      <c r="BM21" s="416"/>
      <c r="BN21" s="410"/>
      <c r="BO21" s="409" t="s">
        <v>791</v>
      </c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  <c r="CB21" s="591"/>
      <c r="CC21" s="591"/>
      <c r="CD21" s="591"/>
      <c r="CE21" s="591"/>
      <c r="CF21" s="591"/>
      <c r="CG21" s="591"/>
      <c r="CH21" s="591"/>
      <c r="CI21" s="591"/>
      <c r="CJ21" s="591"/>
      <c r="CK21" s="591"/>
      <c r="CL21" s="591"/>
      <c r="CM21" s="591"/>
      <c r="CN21" s="591"/>
      <c r="CO21" s="591"/>
      <c r="CP21" s="591"/>
      <c r="CQ21" s="591"/>
      <c r="CR21" s="591"/>
      <c r="CS21" s="591"/>
      <c r="CT21" s="591"/>
      <c r="CU21" s="591"/>
      <c r="CV21" s="591"/>
      <c r="CW21" s="591"/>
      <c r="CX21" s="591"/>
      <c r="CY21" s="591"/>
      <c r="CZ21" s="591"/>
      <c r="DA21" s="591"/>
      <c r="DB21" s="591"/>
      <c r="DC21" s="591"/>
      <c r="DD21" s="591"/>
      <c r="DE21" s="591"/>
      <c r="DF21" s="591"/>
      <c r="DG21" s="591"/>
      <c r="DH21" s="591"/>
      <c r="DI21" s="591"/>
      <c r="DJ21" s="591"/>
      <c r="DK21" s="591"/>
      <c r="DL21" s="591"/>
      <c r="DM21" s="591"/>
      <c r="DN21" s="591"/>
      <c r="DO21" s="591"/>
      <c r="DP21" s="591"/>
      <c r="DQ21" s="591"/>
      <c r="DR21" s="591"/>
      <c r="DS21" s="591"/>
      <c r="DT21" s="591"/>
      <c r="DU21" s="591"/>
      <c r="DV21" s="591"/>
      <c r="DW21" s="591"/>
      <c r="DX21" s="591"/>
      <c r="DY21" s="591"/>
      <c r="DZ21" s="591"/>
      <c r="EA21" s="591"/>
      <c r="EB21" s="591"/>
      <c r="EC21" s="591"/>
      <c r="ED21" s="591"/>
      <c r="EE21" s="591"/>
      <c r="EF21" s="591"/>
      <c r="EG21" s="591"/>
      <c r="EH21" s="591"/>
      <c r="EI21" s="591"/>
      <c r="EJ21" s="591"/>
      <c r="EK21" s="591"/>
      <c r="EL21" s="591"/>
      <c r="EM21" s="591"/>
      <c r="EN21" s="591"/>
      <c r="EO21" s="591"/>
      <c r="EP21" s="591"/>
      <c r="EQ21" s="591"/>
      <c r="ER21" s="591"/>
      <c r="ES21" s="591"/>
      <c r="ET21" s="591"/>
      <c r="EU21" s="591"/>
      <c r="EV21" s="591"/>
      <c r="EW21" s="591"/>
      <c r="EX21" s="591"/>
      <c r="EY21" s="591"/>
      <c r="EZ21" s="591"/>
      <c r="FA21" s="591"/>
      <c r="FB21" s="591"/>
      <c r="FC21" s="591"/>
      <c r="FD21" s="591"/>
      <c r="FE21" s="591"/>
      <c r="FF21" s="591"/>
      <c r="FG21" s="591"/>
      <c r="FH21" s="591"/>
      <c r="FI21" s="591"/>
      <c r="FJ21" s="591"/>
      <c r="FK21" s="591"/>
      <c r="FL21" s="591"/>
      <c r="FM21" s="591"/>
      <c r="FN21" s="591"/>
      <c r="FO21" s="591"/>
      <c r="FP21" s="591"/>
      <c r="FQ21" s="591"/>
      <c r="FR21" s="591"/>
      <c r="FS21" s="591"/>
      <c r="FT21" s="591"/>
      <c r="FU21" s="591"/>
      <c r="FV21" s="591"/>
      <c r="FW21" s="591"/>
      <c r="FX21" s="591"/>
      <c r="FY21" s="591"/>
      <c r="FZ21" s="591"/>
      <c r="GA21" s="591"/>
      <c r="GB21" s="591"/>
      <c r="GC21" s="591"/>
      <c r="GD21" s="591"/>
      <c r="GE21" s="591"/>
      <c r="GF21" s="591"/>
      <c r="GG21" s="591"/>
      <c r="GH21" s="591"/>
      <c r="GI21" s="591"/>
      <c r="GJ21" s="591"/>
      <c r="GK21" s="591"/>
      <c r="GL21" s="591"/>
      <c r="GM21" s="591"/>
      <c r="GN21" s="591"/>
      <c r="GO21" s="591"/>
      <c r="GP21" s="591"/>
      <c r="GQ21" s="591"/>
      <c r="GR21" s="591"/>
      <c r="GS21" s="591"/>
      <c r="GT21" s="591"/>
      <c r="GU21" s="591"/>
      <c r="GV21" s="591"/>
      <c r="GW21" s="591"/>
      <c r="GX21" s="591"/>
      <c r="GY21" s="591"/>
      <c r="GZ21" s="591"/>
      <c r="HA21" s="591"/>
      <c r="HB21" s="591"/>
      <c r="HC21" s="591"/>
      <c r="HD21" s="591"/>
      <c r="HE21" s="591"/>
      <c r="HF21" s="591"/>
      <c r="HG21" s="591"/>
      <c r="HH21" s="591"/>
      <c r="HI21" s="591"/>
      <c r="HJ21" s="591"/>
      <c r="HK21" s="591"/>
      <c r="HL21" s="591"/>
      <c r="HM21" s="591"/>
      <c r="HN21" s="591"/>
      <c r="HO21" s="591"/>
      <c r="HP21" s="591"/>
      <c r="HQ21" s="591"/>
      <c r="HR21" s="591"/>
      <c r="HS21" s="591"/>
      <c r="HT21" s="591"/>
      <c r="HU21" s="591"/>
      <c r="HV21" s="591"/>
      <c r="HW21" s="591"/>
      <c r="HX21" s="591"/>
      <c r="HY21" s="591"/>
      <c r="HZ21" s="591"/>
      <c r="IA21" s="591"/>
      <c r="IB21" s="591"/>
      <c r="IC21" s="591"/>
      <c r="ID21" s="591"/>
      <c r="IE21" s="591"/>
      <c r="IF21" s="591"/>
      <c r="IG21" s="591"/>
      <c r="IH21" s="591"/>
      <c r="II21" s="591"/>
      <c r="IJ21" s="591"/>
      <c r="IK21" s="591"/>
      <c r="IL21" s="591"/>
      <c r="IM21" s="591"/>
      <c r="IN21" s="591"/>
      <c r="IO21" s="591"/>
      <c r="IP21" s="591"/>
      <c r="IQ21" s="591"/>
      <c r="IR21" s="591"/>
      <c r="IS21" s="591"/>
      <c r="IT21" s="591"/>
      <c r="IU21" s="591"/>
      <c r="IV21" s="591"/>
      <c r="IW21" s="591"/>
      <c r="IX21" s="591"/>
      <c r="IY21" s="591"/>
      <c r="IZ21" s="591"/>
      <c r="JA21" s="591"/>
      <c r="JB21" s="591"/>
      <c r="JC21" s="591"/>
      <c r="JD21" s="591"/>
      <c r="JE21" s="591"/>
      <c r="JF21" s="591"/>
      <c r="JG21" s="591"/>
      <c r="JH21" s="591"/>
      <c r="JI21" s="591"/>
      <c r="JJ21" s="591"/>
      <c r="JK21" s="591"/>
      <c r="JL21" s="591"/>
      <c r="JM21" s="591"/>
      <c r="JN21" s="591"/>
      <c r="JO21" s="591"/>
      <c r="JP21" s="591"/>
      <c r="JQ21" s="591"/>
      <c r="JR21" s="591"/>
      <c r="JS21" s="591"/>
      <c r="JT21" s="591"/>
      <c r="JU21" s="591"/>
      <c r="JV21" s="591"/>
      <c r="JW21" s="591"/>
      <c r="JX21" s="591"/>
      <c r="JY21" s="591"/>
      <c r="JZ21" s="591"/>
      <c r="KA21" s="591"/>
      <c r="KB21" s="591"/>
      <c r="KC21" s="591"/>
      <c r="KD21" s="591"/>
      <c r="KE21" s="591"/>
      <c r="KF21" s="591"/>
      <c r="KG21" s="591"/>
      <c r="KH21" s="591"/>
    </row>
    <row r="22" spans="1:294" s="592" customFormat="1">
      <c r="A22" s="408"/>
      <c r="B22" s="587"/>
      <c r="C22" s="408">
        <v>5325.58</v>
      </c>
      <c r="D22" s="408">
        <v>28.94</v>
      </c>
      <c r="E22" s="408">
        <v>6390.6959999999999</v>
      </c>
      <c r="F22" s="408">
        <v>34.728000000000002</v>
      </c>
      <c r="G22" s="408">
        <v>4240.46</v>
      </c>
      <c r="H22" s="408">
        <v>34.729999999999997</v>
      </c>
      <c r="I22" s="414"/>
      <c r="J22" s="414"/>
      <c r="K22" s="414"/>
      <c r="L22" s="414"/>
      <c r="M22" s="415">
        <v>6.08E-2</v>
      </c>
      <c r="N22" s="416">
        <v>292.55</v>
      </c>
      <c r="O22" s="415"/>
      <c r="P22" s="416"/>
      <c r="Q22" s="410"/>
      <c r="R22" s="409" t="s">
        <v>880</v>
      </c>
      <c r="S22" s="408">
        <v>6124.42</v>
      </c>
      <c r="T22" s="408">
        <v>32.119999999999997</v>
      </c>
      <c r="U22" s="408">
        <v>7349.3040000000001</v>
      </c>
      <c r="V22" s="408">
        <v>38.543999999999997</v>
      </c>
      <c r="W22" s="408">
        <v>3397.64</v>
      </c>
      <c r="X22" s="408">
        <v>38.54</v>
      </c>
      <c r="Y22" s="589"/>
      <c r="Z22" s="589"/>
      <c r="AA22" s="589"/>
      <c r="AB22" s="589"/>
      <c r="AC22" s="415">
        <v>6.7699999999999996E-2</v>
      </c>
      <c r="AD22" s="416">
        <v>268.56</v>
      </c>
      <c r="AE22" s="590"/>
      <c r="AF22" s="590"/>
      <c r="AG22" s="410"/>
      <c r="AH22" s="409" t="s">
        <v>880</v>
      </c>
      <c r="AI22" s="588"/>
      <c r="AJ22" s="408"/>
      <c r="AK22" s="408"/>
      <c r="AL22" s="408"/>
      <c r="AM22" s="408"/>
      <c r="AN22" s="408"/>
      <c r="AO22" s="408"/>
      <c r="AP22" s="414"/>
      <c r="AQ22" s="414"/>
      <c r="AR22" s="414"/>
      <c r="AS22" s="414"/>
      <c r="AT22" s="441"/>
      <c r="AU22" s="416"/>
      <c r="AV22" s="441"/>
      <c r="AW22" s="416"/>
      <c r="AX22" s="410"/>
      <c r="AY22" s="409"/>
      <c r="AZ22" s="408"/>
      <c r="BA22" s="408"/>
      <c r="BB22" s="408"/>
      <c r="BC22" s="408"/>
      <c r="BD22" s="408"/>
      <c r="BE22" s="408"/>
      <c r="BF22" s="414"/>
      <c r="BG22" s="414"/>
      <c r="BH22" s="417"/>
      <c r="BI22" s="414"/>
      <c r="BJ22" s="441"/>
      <c r="BK22" s="416"/>
      <c r="BL22" s="441"/>
      <c r="BM22" s="416"/>
      <c r="BN22" s="410"/>
      <c r="BO22" s="409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  <c r="CB22" s="591"/>
      <c r="CC22" s="591"/>
      <c r="CD22" s="591"/>
      <c r="CE22" s="591"/>
      <c r="CF22" s="591"/>
      <c r="CG22" s="591"/>
      <c r="CH22" s="591"/>
      <c r="CI22" s="591"/>
      <c r="CJ22" s="591"/>
      <c r="CK22" s="591"/>
      <c r="CL22" s="591"/>
      <c r="CM22" s="591"/>
      <c r="CN22" s="591"/>
      <c r="CO22" s="591"/>
      <c r="CP22" s="591"/>
      <c r="CQ22" s="591"/>
      <c r="CR22" s="591"/>
      <c r="CS22" s="591"/>
      <c r="CT22" s="591"/>
      <c r="CU22" s="591"/>
      <c r="CV22" s="591"/>
      <c r="CW22" s="591"/>
      <c r="CX22" s="591"/>
      <c r="CY22" s="591"/>
      <c r="CZ22" s="591"/>
      <c r="DA22" s="591"/>
      <c r="DB22" s="591"/>
      <c r="DC22" s="591"/>
      <c r="DD22" s="591"/>
      <c r="DE22" s="591"/>
      <c r="DF22" s="591"/>
      <c r="DG22" s="591"/>
      <c r="DH22" s="591"/>
      <c r="DI22" s="591"/>
      <c r="DJ22" s="591"/>
      <c r="DK22" s="591"/>
      <c r="DL22" s="591"/>
      <c r="DM22" s="591"/>
      <c r="DN22" s="591"/>
      <c r="DO22" s="591"/>
      <c r="DP22" s="591"/>
      <c r="DQ22" s="591"/>
      <c r="DR22" s="591"/>
      <c r="DS22" s="591"/>
      <c r="DT22" s="591"/>
      <c r="DU22" s="591"/>
      <c r="DV22" s="591"/>
      <c r="DW22" s="591"/>
      <c r="DX22" s="591"/>
      <c r="DY22" s="591"/>
      <c r="DZ22" s="591"/>
      <c r="EA22" s="591"/>
      <c r="EB22" s="591"/>
      <c r="EC22" s="591"/>
      <c r="ED22" s="591"/>
      <c r="EE22" s="591"/>
      <c r="EF22" s="591"/>
      <c r="EG22" s="591"/>
      <c r="EH22" s="591"/>
      <c r="EI22" s="591"/>
      <c r="EJ22" s="591"/>
      <c r="EK22" s="591"/>
      <c r="EL22" s="591"/>
      <c r="EM22" s="591"/>
      <c r="EN22" s="591"/>
      <c r="EO22" s="591"/>
      <c r="EP22" s="591"/>
      <c r="EQ22" s="591"/>
      <c r="ER22" s="591"/>
      <c r="ES22" s="591"/>
      <c r="ET22" s="591"/>
      <c r="EU22" s="591"/>
      <c r="EV22" s="591"/>
      <c r="EW22" s="591"/>
      <c r="EX22" s="591"/>
      <c r="EY22" s="591"/>
      <c r="EZ22" s="591"/>
      <c r="FA22" s="591"/>
      <c r="FB22" s="591"/>
      <c r="FC22" s="591"/>
      <c r="FD22" s="591"/>
      <c r="FE22" s="591"/>
      <c r="FF22" s="591"/>
      <c r="FG22" s="591"/>
      <c r="FH22" s="591"/>
      <c r="FI22" s="591"/>
      <c r="FJ22" s="591"/>
      <c r="FK22" s="591"/>
      <c r="FL22" s="591"/>
      <c r="FM22" s="591"/>
      <c r="FN22" s="591"/>
      <c r="FO22" s="591"/>
      <c r="FP22" s="591"/>
      <c r="FQ22" s="591"/>
      <c r="FR22" s="591"/>
      <c r="FS22" s="591"/>
      <c r="FT22" s="591"/>
      <c r="FU22" s="591"/>
      <c r="FV22" s="591"/>
      <c r="FW22" s="591"/>
      <c r="FX22" s="591"/>
      <c r="FY22" s="591"/>
      <c r="FZ22" s="591"/>
      <c r="GA22" s="591"/>
      <c r="GB22" s="591"/>
      <c r="GC22" s="591"/>
      <c r="GD22" s="591"/>
      <c r="GE22" s="591"/>
      <c r="GF22" s="591"/>
      <c r="GG22" s="591"/>
      <c r="GH22" s="591"/>
      <c r="GI22" s="591"/>
      <c r="GJ22" s="591"/>
      <c r="GK22" s="591"/>
      <c r="GL22" s="591"/>
      <c r="GM22" s="591"/>
      <c r="GN22" s="591"/>
      <c r="GO22" s="591"/>
      <c r="GP22" s="591"/>
      <c r="GQ22" s="591"/>
      <c r="GR22" s="591"/>
      <c r="GS22" s="591"/>
      <c r="GT22" s="591"/>
      <c r="GU22" s="591"/>
      <c r="GV22" s="591"/>
      <c r="GW22" s="591"/>
      <c r="GX22" s="591"/>
      <c r="GY22" s="591"/>
      <c r="GZ22" s="591"/>
      <c r="HA22" s="591"/>
      <c r="HB22" s="591"/>
      <c r="HC22" s="591"/>
      <c r="HD22" s="591"/>
      <c r="HE22" s="591"/>
      <c r="HF22" s="591"/>
      <c r="HG22" s="591"/>
      <c r="HH22" s="591"/>
      <c r="HI22" s="591"/>
      <c r="HJ22" s="591"/>
      <c r="HK22" s="591"/>
      <c r="HL22" s="591"/>
      <c r="HM22" s="591"/>
      <c r="HN22" s="591"/>
      <c r="HO22" s="591"/>
      <c r="HP22" s="591"/>
      <c r="HQ22" s="591"/>
      <c r="HR22" s="591"/>
      <c r="HS22" s="591"/>
      <c r="HT22" s="591"/>
      <c r="HU22" s="591"/>
      <c r="HV22" s="591"/>
      <c r="HW22" s="591"/>
      <c r="HX22" s="591"/>
      <c r="HY22" s="591"/>
      <c r="HZ22" s="591"/>
      <c r="IA22" s="591"/>
      <c r="IB22" s="591"/>
      <c r="IC22" s="591"/>
      <c r="ID22" s="591"/>
      <c r="IE22" s="591"/>
      <c r="IF22" s="591"/>
      <c r="IG22" s="591"/>
      <c r="IH22" s="591"/>
      <c r="II22" s="591"/>
      <c r="IJ22" s="591"/>
      <c r="IK22" s="591"/>
      <c r="IL22" s="591"/>
      <c r="IM22" s="591"/>
      <c r="IN22" s="591"/>
      <c r="IO22" s="591"/>
      <c r="IP22" s="591"/>
      <c r="IQ22" s="591"/>
      <c r="IR22" s="591"/>
      <c r="IS22" s="591"/>
      <c r="IT22" s="591"/>
      <c r="IU22" s="591"/>
      <c r="IV22" s="591"/>
      <c r="IW22" s="591"/>
      <c r="IX22" s="591"/>
      <c r="IY22" s="591"/>
      <c r="IZ22" s="591"/>
      <c r="JA22" s="591"/>
      <c r="JB22" s="591"/>
      <c r="JC22" s="591"/>
      <c r="JD22" s="591"/>
      <c r="JE22" s="591"/>
      <c r="JF22" s="591"/>
      <c r="JG22" s="591"/>
      <c r="JH22" s="591"/>
      <c r="JI22" s="591"/>
      <c r="JJ22" s="591"/>
      <c r="JK22" s="591"/>
      <c r="JL22" s="591"/>
      <c r="JM22" s="591"/>
      <c r="JN22" s="591"/>
      <c r="JO22" s="591"/>
      <c r="JP22" s="591"/>
      <c r="JQ22" s="591"/>
      <c r="JR22" s="591"/>
      <c r="JS22" s="591"/>
      <c r="JT22" s="591"/>
      <c r="JU22" s="591"/>
      <c r="JV22" s="591"/>
      <c r="JW22" s="591"/>
      <c r="JX22" s="591"/>
      <c r="JY22" s="591"/>
      <c r="JZ22" s="591"/>
      <c r="KA22" s="591"/>
      <c r="KB22" s="591"/>
      <c r="KC22" s="591"/>
      <c r="KD22" s="591"/>
      <c r="KE22" s="591"/>
      <c r="KF22" s="591"/>
      <c r="KG22" s="591"/>
      <c r="KH22" s="591"/>
    </row>
    <row r="23" spans="1:294" s="144" customFormat="1" ht="49.5" customHeight="1">
      <c r="A23" s="49" t="s">
        <v>10</v>
      </c>
      <c r="B23" s="593" t="s">
        <v>616</v>
      </c>
      <c r="C23" s="49">
        <v>10214.67</v>
      </c>
      <c r="D23" s="49">
        <v>28.94</v>
      </c>
      <c r="E23" s="49" t="s">
        <v>146</v>
      </c>
      <c r="F23" s="49" t="s">
        <v>146</v>
      </c>
      <c r="G23" s="49" t="s">
        <v>146</v>
      </c>
      <c r="H23" s="49" t="s">
        <v>146</v>
      </c>
      <c r="I23" s="138" t="s">
        <v>146</v>
      </c>
      <c r="J23" s="138" t="s">
        <v>146</v>
      </c>
      <c r="K23" s="138" t="s">
        <v>146</v>
      </c>
      <c r="L23" s="138" t="s">
        <v>146</v>
      </c>
      <c r="M23" s="139" t="s">
        <v>146</v>
      </c>
      <c r="N23" s="139" t="s">
        <v>146</v>
      </c>
      <c r="O23" s="139" t="s">
        <v>146</v>
      </c>
      <c r="P23" s="139" t="s">
        <v>146</v>
      </c>
      <c r="Q23" s="125" t="s">
        <v>792</v>
      </c>
      <c r="R23" s="125"/>
      <c r="S23" s="49">
        <v>10532.5</v>
      </c>
      <c r="T23" s="49">
        <v>30.24</v>
      </c>
      <c r="U23" s="49" t="s">
        <v>146</v>
      </c>
      <c r="V23" s="49" t="s">
        <v>146</v>
      </c>
      <c r="W23" s="49" t="s">
        <v>146</v>
      </c>
      <c r="X23" s="49" t="s">
        <v>146</v>
      </c>
      <c r="Y23" s="138" t="s">
        <v>146</v>
      </c>
      <c r="Z23" s="138" t="s">
        <v>146</v>
      </c>
      <c r="AA23" s="138" t="s">
        <v>146</v>
      </c>
      <c r="AB23" s="138" t="s">
        <v>146</v>
      </c>
      <c r="AC23" s="139" t="s">
        <v>146</v>
      </c>
      <c r="AD23" s="139" t="s">
        <v>146</v>
      </c>
      <c r="AE23" s="139" t="s">
        <v>146</v>
      </c>
      <c r="AF23" s="139" t="s">
        <v>146</v>
      </c>
      <c r="AG23" s="125" t="s">
        <v>792</v>
      </c>
      <c r="AH23" s="134"/>
      <c r="AI23" s="137"/>
      <c r="AJ23" s="49"/>
      <c r="AK23" s="49"/>
      <c r="AL23" s="49"/>
      <c r="AM23" s="49"/>
      <c r="AN23" s="49"/>
      <c r="AO23" s="49"/>
      <c r="AP23" s="138"/>
      <c r="AQ23" s="138"/>
      <c r="AR23" s="138"/>
      <c r="AS23" s="138"/>
      <c r="AT23" s="139"/>
      <c r="AU23" s="139"/>
      <c r="AV23" s="139"/>
      <c r="AW23" s="139"/>
      <c r="AX23" s="49"/>
      <c r="AY23" s="134"/>
      <c r="AZ23" s="49"/>
      <c r="BA23" s="49"/>
      <c r="BB23" s="49"/>
      <c r="BC23" s="49"/>
      <c r="BD23" s="49"/>
      <c r="BE23" s="49"/>
      <c r="BF23" s="138"/>
      <c r="BG23" s="138"/>
      <c r="BH23" s="138"/>
      <c r="BI23" s="138"/>
      <c r="BJ23" s="139"/>
      <c r="BK23" s="139"/>
      <c r="BL23" s="139"/>
      <c r="BM23" s="139"/>
      <c r="BN23" s="125"/>
      <c r="BO23" s="486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</row>
    <row r="24" spans="1:294" s="592" customFormat="1">
      <c r="A24" s="408"/>
      <c r="B24" s="659"/>
      <c r="C24" s="408">
        <v>10214.67</v>
      </c>
      <c r="D24" s="408">
        <v>28.94</v>
      </c>
      <c r="E24" s="408" t="s">
        <v>146</v>
      </c>
      <c r="F24" s="408" t="s">
        <v>146</v>
      </c>
      <c r="G24" s="408" t="s">
        <v>146</v>
      </c>
      <c r="H24" s="408" t="s">
        <v>146</v>
      </c>
      <c r="I24" s="414" t="s">
        <v>146</v>
      </c>
      <c r="J24" s="414" t="s">
        <v>146</v>
      </c>
      <c r="K24" s="414" t="s">
        <v>146</v>
      </c>
      <c r="L24" s="414" t="s">
        <v>146</v>
      </c>
      <c r="M24" s="416" t="s">
        <v>146</v>
      </c>
      <c r="N24" s="416" t="s">
        <v>146</v>
      </c>
      <c r="O24" s="416" t="s">
        <v>146</v>
      </c>
      <c r="P24" s="416" t="s">
        <v>146</v>
      </c>
      <c r="Q24" s="410"/>
      <c r="R24" s="410" t="s">
        <v>881</v>
      </c>
      <c r="S24" s="408">
        <v>10532.5</v>
      </c>
      <c r="T24" s="408">
        <v>32.119999999999997</v>
      </c>
      <c r="U24" s="408" t="s">
        <v>146</v>
      </c>
      <c r="V24" s="408" t="s">
        <v>146</v>
      </c>
      <c r="W24" s="408" t="s">
        <v>146</v>
      </c>
      <c r="X24" s="408" t="s">
        <v>146</v>
      </c>
      <c r="Y24" s="414" t="s">
        <v>146</v>
      </c>
      <c r="Z24" s="414" t="s">
        <v>146</v>
      </c>
      <c r="AA24" s="414" t="s">
        <v>146</v>
      </c>
      <c r="AB24" s="414" t="s">
        <v>146</v>
      </c>
      <c r="AC24" s="416" t="s">
        <v>146</v>
      </c>
      <c r="AD24" s="416" t="s">
        <v>146</v>
      </c>
      <c r="AE24" s="416" t="s">
        <v>146</v>
      </c>
      <c r="AF24" s="416" t="s">
        <v>146</v>
      </c>
      <c r="AG24" s="410"/>
      <c r="AH24" s="409" t="s">
        <v>881</v>
      </c>
      <c r="AI24" s="588"/>
      <c r="AJ24" s="408"/>
      <c r="AK24" s="408"/>
      <c r="AL24" s="408"/>
      <c r="AM24" s="408"/>
      <c r="AN24" s="408"/>
      <c r="AO24" s="408"/>
      <c r="AP24" s="414"/>
      <c r="AQ24" s="414"/>
      <c r="AR24" s="414"/>
      <c r="AS24" s="414"/>
      <c r="AT24" s="416"/>
      <c r="AU24" s="416"/>
      <c r="AV24" s="416"/>
      <c r="AW24" s="416"/>
      <c r="AX24" s="408"/>
      <c r="AY24" s="409"/>
      <c r="AZ24" s="408"/>
      <c r="BA24" s="408"/>
      <c r="BB24" s="408"/>
      <c r="BC24" s="408"/>
      <c r="BD24" s="408"/>
      <c r="BE24" s="408"/>
      <c r="BF24" s="414"/>
      <c r="BG24" s="414"/>
      <c r="BH24" s="414"/>
      <c r="BI24" s="414"/>
      <c r="BJ24" s="416"/>
      <c r="BK24" s="416"/>
      <c r="BL24" s="416"/>
      <c r="BM24" s="416"/>
      <c r="BN24" s="410"/>
      <c r="BO24" s="660"/>
      <c r="BP24" s="591"/>
      <c r="BQ24" s="591"/>
      <c r="BR24" s="591"/>
      <c r="BS24" s="591"/>
      <c r="BT24" s="591"/>
      <c r="BU24" s="591"/>
      <c r="BV24" s="591"/>
      <c r="BW24" s="591"/>
      <c r="BX24" s="591"/>
      <c r="BY24" s="591"/>
      <c r="BZ24" s="591"/>
      <c r="CA24" s="591"/>
      <c r="CB24" s="591"/>
      <c r="CC24" s="591"/>
      <c r="CD24" s="591"/>
      <c r="CE24" s="591"/>
      <c r="CF24" s="591"/>
      <c r="CG24" s="591"/>
      <c r="CH24" s="591"/>
      <c r="CI24" s="591"/>
      <c r="CJ24" s="591"/>
      <c r="CK24" s="591"/>
      <c r="CL24" s="591"/>
      <c r="CM24" s="591"/>
      <c r="CN24" s="591"/>
      <c r="CO24" s="591"/>
      <c r="CP24" s="591"/>
      <c r="CQ24" s="591"/>
      <c r="CR24" s="591"/>
      <c r="CS24" s="591"/>
      <c r="CT24" s="591"/>
      <c r="CU24" s="591"/>
      <c r="CV24" s="591"/>
      <c r="CW24" s="591"/>
      <c r="CX24" s="591"/>
      <c r="CY24" s="591"/>
      <c r="CZ24" s="591"/>
      <c r="DA24" s="591"/>
      <c r="DB24" s="591"/>
      <c r="DC24" s="591"/>
      <c r="DD24" s="591"/>
      <c r="DE24" s="591"/>
      <c r="DF24" s="591"/>
      <c r="DG24" s="591"/>
      <c r="DH24" s="591"/>
      <c r="DI24" s="591"/>
      <c r="DJ24" s="591"/>
      <c r="DK24" s="591"/>
      <c r="DL24" s="591"/>
      <c r="DM24" s="591"/>
      <c r="DN24" s="591"/>
      <c r="DO24" s="591"/>
      <c r="DP24" s="591"/>
      <c r="DQ24" s="591"/>
      <c r="DR24" s="591"/>
      <c r="DS24" s="591"/>
      <c r="DT24" s="591"/>
      <c r="DU24" s="591"/>
      <c r="DV24" s="591"/>
      <c r="DW24" s="591"/>
      <c r="DX24" s="591"/>
      <c r="DY24" s="591"/>
      <c r="DZ24" s="591"/>
      <c r="EA24" s="591"/>
      <c r="EB24" s="591"/>
      <c r="EC24" s="591"/>
      <c r="ED24" s="591"/>
      <c r="EE24" s="591"/>
      <c r="EF24" s="591"/>
      <c r="EG24" s="591"/>
      <c r="EH24" s="591"/>
      <c r="EI24" s="591"/>
      <c r="EJ24" s="591"/>
      <c r="EK24" s="591"/>
      <c r="EL24" s="591"/>
      <c r="EM24" s="591"/>
      <c r="EN24" s="591"/>
      <c r="EO24" s="591"/>
      <c r="EP24" s="591"/>
      <c r="EQ24" s="591"/>
      <c r="ER24" s="591"/>
      <c r="ES24" s="591"/>
      <c r="ET24" s="591"/>
      <c r="EU24" s="591"/>
      <c r="EV24" s="591"/>
      <c r="EW24" s="591"/>
      <c r="EX24" s="591"/>
      <c r="EY24" s="591"/>
      <c r="EZ24" s="591"/>
      <c r="FA24" s="591"/>
      <c r="FB24" s="591"/>
      <c r="FC24" s="591"/>
      <c r="FD24" s="591"/>
      <c r="FE24" s="591"/>
      <c r="FF24" s="591"/>
      <c r="FG24" s="591"/>
      <c r="FH24" s="591"/>
      <c r="FI24" s="591"/>
      <c r="FJ24" s="591"/>
      <c r="FK24" s="591"/>
      <c r="FL24" s="591"/>
      <c r="FM24" s="591"/>
      <c r="FN24" s="591"/>
      <c r="FO24" s="591"/>
      <c r="FP24" s="591"/>
      <c r="FQ24" s="591"/>
      <c r="FR24" s="591"/>
      <c r="FS24" s="591"/>
      <c r="FT24" s="591"/>
      <c r="FU24" s="591"/>
      <c r="FV24" s="591"/>
      <c r="FW24" s="591"/>
      <c r="FX24" s="591"/>
      <c r="FY24" s="591"/>
      <c r="FZ24" s="591"/>
      <c r="GA24" s="591"/>
      <c r="GB24" s="591"/>
      <c r="GC24" s="591"/>
      <c r="GD24" s="591"/>
      <c r="GE24" s="591"/>
      <c r="GF24" s="591"/>
      <c r="GG24" s="591"/>
      <c r="GH24" s="591"/>
      <c r="GI24" s="591"/>
      <c r="GJ24" s="591"/>
      <c r="GK24" s="591"/>
      <c r="GL24" s="591"/>
      <c r="GM24" s="591"/>
      <c r="GN24" s="591"/>
      <c r="GO24" s="591"/>
      <c r="GP24" s="591"/>
      <c r="GQ24" s="591"/>
      <c r="GR24" s="591"/>
      <c r="GS24" s="591"/>
      <c r="GT24" s="591"/>
      <c r="GU24" s="591"/>
      <c r="GV24" s="591"/>
      <c r="GW24" s="591"/>
      <c r="GX24" s="591"/>
      <c r="GY24" s="591"/>
      <c r="GZ24" s="591"/>
      <c r="HA24" s="591"/>
      <c r="HB24" s="591"/>
      <c r="HC24" s="591"/>
      <c r="HD24" s="591"/>
      <c r="HE24" s="591"/>
      <c r="HF24" s="591"/>
      <c r="HG24" s="591"/>
      <c r="HH24" s="591"/>
      <c r="HI24" s="591"/>
      <c r="HJ24" s="591"/>
      <c r="HK24" s="591"/>
      <c r="HL24" s="591"/>
      <c r="HM24" s="591"/>
      <c r="HN24" s="591"/>
      <c r="HO24" s="591"/>
      <c r="HP24" s="591"/>
      <c r="HQ24" s="591"/>
      <c r="HR24" s="591"/>
      <c r="HS24" s="591"/>
      <c r="HT24" s="591"/>
      <c r="HU24" s="591"/>
      <c r="HV24" s="591"/>
      <c r="HW24" s="591"/>
      <c r="HX24" s="591"/>
      <c r="HY24" s="591"/>
      <c r="HZ24" s="591"/>
      <c r="IA24" s="591"/>
      <c r="IB24" s="591"/>
      <c r="IC24" s="591"/>
      <c r="ID24" s="591"/>
      <c r="IE24" s="591"/>
      <c r="IF24" s="591"/>
      <c r="IG24" s="591"/>
      <c r="IH24" s="591"/>
      <c r="II24" s="591"/>
      <c r="IJ24" s="591"/>
      <c r="IK24" s="591"/>
      <c r="IL24" s="591"/>
      <c r="IM24" s="591"/>
      <c r="IN24" s="591"/>
      <c r="IO24" s="591"/>
      <c r="IP24" s="591"/>
      <c r="IQ24" s="591"/>
      <c r="IR24" s="591"/>
      <c r="IS24" s="591"/>
      <c r="IT24" s="591"/>
      <c r="IU24" s="591"/>
      <c r="IV24" s="591"/>
      <c r="IW24" s="591"/>
      <c r="IX24" s="591"/>
      <c r="IY24" s="591"/>
      <c r="IZ24" s="591"/>
      <c r="JA24" s="591"/>
      <c r="JB24" s="591"/>
      <c r="JC24" s="591"/>
      <c r="JD24" s="591"/>
      <c r="JE24" s="591"/>
      <c r="JF24" s="591"/>
      <c r="JG24" s="591"/>
      <c r="JH24" s="591"/>
      <c r="JI24" s="591"/>
      <c r="JJ24" s="591"/>
      <c r="JK24" s="591"/>
      <c r="JL24" s="591"/>
      <c r="JM24" s="591"/>
      <c r="JN24" s="591"/>
      <c r="JO24" s="591"/>
      <c r="JP24" s="591"/>
      <c r="JQ24" s="591"/>
      <c r="JR24" s="591"/>
      <c r="JS24" s="591"/>
      <c r="JT24" s="591"/>
      <c r="JU24" s="591"/>
      <c r="JV24" s="591"/>
      <c r="JW24" s="591"/>
      <c r="JX24" s="591"/>
      <c r="JY24" s="591"/>
      <c r="JZ24" s="591"/>
      <c r="KA24" s="591"/>
      <c r="KB24" s="591"/>
      <c r="KC24" s="591"/>
      <c r="KD24" s="591"/>
      <c r="KE24" s="591"/>
      <c r="KF24" s="591"/>
      <c r="KG24" s="591"/>
      <c r="KH24" s="591"/>
    </row>
    <row r="25" spans="1:294" s="387" customFormat="1">
      <c r="A25" s="373">
        <v>3</v>
      </c>
      <c r="B25" s="374" t="s">
        <v>582</v>
      </c>
      <c r="C25" s="373"/>
      <c r="D25" s="373"/>
      <c r="E25" s="373"/>
      <c r="F25" s="373"/>
      <c r="G25" s="373"/>
      <c r="H25" s="373"/>
      <c r="I25" s="382"/>
      <c r="J25" s="382"/>
      <c r="K25" s="382"/>
      <c r="L25" s="382"/>
      <c r="M25" s="384">
        <v>6.1499999999999999E-2</v>
      </c>
      <c r="N25" s="383">
        <v>292.55</v>
      </c>
      <c r="O25" s="383"/>
      <c r="P25" s="383"/>
      <c r="Q25" s="377" t="s">
        <v>793</v>
      </c>
      <c r="R25" s="377"/>
      <c r="S25" s="373">
        <v>7552.61</v>
      </c>
      <c r="T25" s="373">
        <v>28.94</v>
      </c>
      <c r="U25" s="373">
        <v>9063.1319999999996</v>
      </c>
      <c r="V25" s="373">
        <v>34.728000000000002</v>
      </c>
      <c r="W25" s="373">
        <v>4240.49</v>
      </c>
      <c r="X25" s="373">
        <v>34.729999999999997</v>
      </c>
      <c r="Y25" s="382"/>
      <c r="Z25" s="382"/>
      <c r="AA25" s="382"/>
      <c r="AB25" s="382"/>
      <c r="AC25" s="384">
        <v>6.1499999999999999E-2</v>
      </c>
      <c r="AD25" s="383">
        <v>292.55</v>
      </c>
      <c r="AE25" s="383"/>
      <c r="AF25" s="383"/>
      <c r="AG25" s="377"/>
      <c r="AH25" s="376"/>
      <c r="AI25" s="381"/>
      <c r="AJ25" s="373"/>
      <c r="AK25" s="373"/>
      <c r="AL25" s="373"/>
      <c r="AM25" s="373"/>
      <c r="AN25" s="373"/>
      <c r="AO25" s="373"/>
      <c r="AP25" s="382"/>
      <c r="AQ25" s="382"/>
      <c r="AR25" s="382"/>
      <c r="AS25" s="382"/>
      <c r="AT25" s="383"/>
      <c r="AU25" s="383"/>
      <c r="AV25" s="383"/>
      <c r="AW25" s="383"/>
      <c r="AX25" s="373"/>
      <c r="AY25" s="376"/>
      <c r="AZ25" s="373"/>
      <c r="BA25" s="373"/>
      <c r="BB25" s="373"/>
      <c r="BC25" s="373"/>
      <c r="BD25" s="373"/>
      <c r="BE25" s="373"/>
      <c r="BF25" s="382"/>
      <c r="BG25" s="382"/>
      <c r="BH25" s="382"/>
      <c r="BI25" s="382"/>
      <c r="BJ25" s="383"/>
      <c r="BK25" s="383"/>
      <c r="BL25" s="383"/>
      <c r="BM25" s="383"/>
      <c r="BN25" s="377"/>
      <c r="BO25" s="386"/>
    </row>
    <row r="26" spans="1:294" s="601" customFormat="1">
      <c r="A26" s="439"/>
      <c r="B26" s="493"/>
      <c r="C26" s="439">
        <v>4736.79</v>
      </c>
      <c r="D26" s="439">
        <v>28.94</v>
      </c>
      <c r="E26" s="439">
        <v>5684.1480000000001</v>
      </c>
      <c r="F26" s="439">
        <v>34.728000000000002</v>
      </c>
      <c r="G26" s="439">
        <v>4240.49</v>
      </c>
      <c r="H26" s="439">
        <v>34.729999999999997</v>
      </c>
      <c r="I26" s="597"/>
      <c r="J26" s="597"/>
      <c r="K26" s="597"/>
      <c r="L26" s="597"/>
      <c r="M26" s="598">
        <v>6.1499999999999999E-2</v>
      </c>
      <c r="N26" s="599">
        <v>292.55</v>
      </c>
      <c r="O26" s="599"/>
      <c r="P26" s="599"/>
      <c r="Q26" s="595"/>
      <c r="R26" s="595" t="s">
        <v>794</v>
      </c>
      <c r="S26" s="439">
        <v>7552.61</v>
      </c>
      <c r="T26" s="439">
        <v>28.94</v>
      </c>
      <c r="U26" s="439">
        <v>9063.1319999999996</v>
      </c>
      <c r="V26" s="439">
        <v>34.728000000000002</v>
      </c>
      <c r="W26" s="439">
        <v>4240.49</v>
      </c>
      <c r="X26" s="439">
        <v>34.729999999999997</v>
      </c>
      <c r="Y26" s="597"/>
      <c r="Z26" s="597"/>
      <c r="AA26" s="597"/>
      <c r="AB26" s="597"/>
      <c r="AC26" s="598">
        <v>6.1499999999999999E-2</v>
      </c>
      <c r="AD26" s="599">
        <v>292.55</v>
      </c>
      <c r="AE26" s="599"/>
      <c r="AF26" s="599"/>
      <c r="AG26" s="595"/>
      <c r="AH26" s="594" t="s">
        <v>794</v>
      </c>
      <c r="AI26" s="596"/>
      <c r="AJ26" s="439"/>
      <c r="AK26" s="439"/>
      <c r="AL26" s="439"/>
      <c r="AM26" s="439"/>
      <c r="AN26" s="439"/>
      <c r="AO26" s="439"/>
      <c r="AP26" s="597"/>
      <c r="AQ26" s="597"/>
      <c r="AR26" s="597"/>
      <c r="AS26" s="597"/>
      <c r="AT26" s="599"/>
      <c r="AU26" s="599"/>
      <c r="AV26" s="599"/>
      <c r="AW26" s="599"/>
      <c r="AX26" s="439"/>
      <c r="AY26" s="594"/>
      <c r="AZ26" s="439"/>
      <c r="BA26" s="439"/>
      <c r="BB26" s="439"/>
      <c r="BC26" s="439"/>
      <c r="BD26" s="439"/>
      <c r="BE26" s="439"/>
      <c r="BF26" s="597"/>
      <c r="BG26" s="597"/>
      <c r="BH26" s="597"/>
      <c r="BI26" s="597"/>
      <c r="BJ26" s="599"/>
      <c r="BK26" s="599"/>
      <c r="BL26" s="599"/>
      <c r="BM26" s="599"/>
      <c r="BN26" s="595"/>
      <c r="BO26" s="600"/>
    </row>
    <row r="27" spans="1:294" s="601" customFormat="1">
      <c r="A27" s="439"/>
      <c r="B27" s="493"/>
      <c r="C27" s="439">
        <v>4736.79</v>
      </c>
      <c r="D27" s="439">
        <v>28.94</v>
      </c>
      <c r="E27" s="439">
        <v>5684.1480000000001</v>
      </c>
      <c r="F27" s="439">
        <v>34.728000000000002</v>
      </c>
      <c r="G27" s="439">
        <v>4240.49</v>
      </c>
      <c r="H27" s="439">
        <v>34.729999999999997</v>
      </c>
      <c r="I27" s="597"/>
      <c r="J27" s="597"/>
      <c r="K27" s="597"/>
      <c r="L27" s="597"/>
      <c r="M27" s="598">
        <v>6.1499999999999999E-2</v>
      </c>
      <c r="N27" s="599">
        <v>295.52</v>
      </c>
      <c r="O27" s="599"/>
      <c r="P27" s="599"/>
      <c r="Q27" s="595"/>
      <c r="R27" s="595" t="s">
        <v>795</v>
      </c>
      <c r="S27" s="439">
        <v>7552.61</v>
      </c>
      <c r="T27" s="439">
        <v>32.119999999999997</v>
      </c>
      <c r="U27" s="439">
        <v>9063.1319999999996</v>
      </c>
      <c r="V27" s="439">
        <v>38.543999999999997</v>
      </c>
      <c r="W27" s="439">
        <v>3784.55</v>
      </c>
      <c r="X27" s="439">
        <v>38.54</v>
      </c>
      <c r="Y27" s="597"/>
      <c r="Z27" s="597"/>
      <c r="AA27" s="597"/>
      <c r="AB27" s="597"/>
      <c r="AC27" s="598">
        <v>6.1499999999999999E-2</v>
      </c>
      <c r="AD27" s="599">
        <v>271.29000000000002</v>
      </c>
      <c r="AE27" s="599"/>
      <c r="AF27" s="599"/>
      <c r="AG27" s="595"/>
      <c r="AH27" s="594" t="s">
        <v>795</v>
      </c>
      <c r="AI27" s="596"/>
      <c r="AJ27" s="439"/>
      <c r="AK27" s="439"/>
      <c r="AL27" s="439"/>
      <c r="AM27" s="439"/>
      <c r="AN27" s="439"/>
      <c r="AO27" s="439"/>
      <c r="AP27" s="597"/>
      <c r="AQ27" s="597"/>
      <c r="AR27" s="597"/>
      <c r="AS27" s="597"/>
      <c r="AT27" s="598"/>
      <c r="AU27" s="599"/>
      <c r="AV27" s="599"/>
      <c r="AW27" s="599"/>
      <c r="AX27" s="439"/>
      <c r="AY27" s="594"/>
      <c r="AZ27" s="439"/>
      <c r="BA27" s="439"/>
      <c r="BB27" s="439"/>
      <c r="BC27" s="439"/>
      <c r="BD27" s="439"/>
      <c r="BE27" s="439"/>
      <c r="BF27" s="597"/>
      <c r="BG27" s="597"/>
      <c r="BH27" s="597"/>
      <c r="BI27" s="597"/>
      <c r="BJ27" s="598"/>
      <c r="BK27" s="599"/>
      <c r="BL27" s="599"/>
      <c r="BM27" s="599"/>
      <c r="BN27" s="595"/>
      <c r="BO27" s="600"/>
    </row>
    <row r="28" spans="1:294" s="100" customFormat="1" ht="26.25">
      <c r="A28" s="388" t="s">
        <v>16</v>
      </c>
      <c r="B28" s="389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0"/>
      <c r="S28" s="391"/>
      <c r="T28" s="391"/>
      <c r="U28" s="391"/>
      <c r="V28" s="391"/>
      <c r="W28" s="391"/>
      <c r="X28" s="391"/>
      <c r="Y28" s="390"/>
      <c r="Z28" s="390"/>
      <c r="AA28" s="390"/>
      <c r="AB28" s="390"/>
      <c r="AC28" s="390"/>
      <c r="AD28" s="390"/>
      <c r="AE28" s="390"/>
      <c r="AF28" s="390"/>
      <c r="AG28" s="391"/>
      <c r="AH28" s="390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3"/>
      <c r="BJ28" s="393"/>
      <c r="BK28" s="393"/>
      <c r="BL28" s="393"/>
      <c r="BM28" s="393"/>
      <c r="BN28" s="393"/>
      <c r="BO28" s="394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</row>
    <row r="29" spans="1:294" ht="18.75">
      <c r="A29" s="101" t="s">
        <v>44</v>
      </c>
      <c r="B29" s="348"/>
      <c r="C29" s="27"/>
      <c r="D29" s="27"/>
      <c r="E29" s="27"/>
      <c r="F29" s="27"/>
      <c r="G29" s="27"/>
      <c r="H29" s="27"/>
      <c r="I29" s="115"/>
      <c r="J29" s="115"/>
      <c r="K29" s="115"/>
      <c r="L29" s="115"/>
      <c r="M29" s="288"/>
      <c r="N29" s="139"/>
      <c r="O29" s="119"/>
      <c r="P29" s="128"/>
      <c r="Q29" s="110"/>
      <c r="S29" s="27"/>
      <c r="T29" s="27"/>
      <c r="U29" s="27"/>
      <c r="V29" s="27"/>
      <c r="W29" s="27"/>
      <c r="X29" s="27"/>
      <c r="Y29" s="138"/>
      <c r="Z29" s="138"/>
      <c r="AA29" s="138"/>
      <c r="AB29" s="138"/>
      <c r="AC29" s="139"/>
      <c r="AD29" s="139"/>
      <c r="AE29" s="139"/>
      <c r="AF29" s="139"/>
      <c r="AG29" s="27"/>
      <c r="AH29" s="134"/>
      <c r="AI29" s="103"/>
      <c r="AJ29" s="27"/>
      <c r="AK29" s="27"/>
      <c r="AL29" s="27"/>
      <c r="AM29" s="27"/>
      <c r="AN29" s="27"/>
      <c r="AO29" s="27"/>
      <c r="AP29" s="115"/>
      <c r="AQ29" s="115"/>
      <c r="AR29" s="115"/>
      <c r="AS29" s="115"/>
      <c r="AT29" s="116"/>
      <c r="AU29" s="116"/>
      <c r="AV29" s="116"/>
      <c r="AW29" s="116"/>
      <c r="AX29" s="27"/>
      <c r="AY29" s="109"/>
      <c r="AZ29" s="27"/>
      <c r="BA29" s="27"/>
      <c r="BB29" s="27"/>
      <c r="BC29" s="27"/>
      <c r="BD29" s="27"/>
      <c r="BE29" s="27"/>
      <c r="BF29" s="115"/>
      <c r="BG29" s="115"/>
      <c r="BH29" s="395"/>
      <c r="BI29" s="115"/>
      <c r="BJ29" s="116"/>
      <c r="BK29" s="116"/>
      <c r="BL29" s="116"/>
      <c r="BM29" s="116"/>
      <c r="BN29" s="19"/>
      <c r="BO29" s="316"/>
    </row>
    <row r="30" spans="1:294" s="2" customFormat="1" ht="31.5">
      <c r="A30" s="16" t="s">
        <v>9</v>
      </c>
      <c r="B30" s="396" t="s">
        <v>590</v>
      </c>
      <c r="C30" s="27">
        <v>6493.7</v>
      </c>
      <c r="D30" s="27">
        <v>41.88</v>
      </c>
      <c r="E30" s="27">
        <v>7792.44</v>
      </c>
      <c r="F30" s="27">
        <v>50.256</v>
      </c>
      <c r="G30" s="27">
        <v>3172.88</v>
      </c>
      <c r="H30" s="27">
        <v>50.26</v>
      </c>
      <c r="I30" s="115"/>
      <c r="J30" s="115"/>
      <c r="K30" s="115"/>
      <c r="L30" s="115"/>
      <c r="M30" s="288">
        <v>5.9400000000000001E-2</v>
      </c>
      <c r="N30" s="139">
        <v>238.73</v>
      </c>
      <c r="O30" s="119"/>
      <c r="P30" s="128"/>
      <c r="Q30" s="110" t="s">
        <v>792</v>
      </c>
      <c r="R30" s="134"/>
      <c r="S30" s="27">
        <v>6734.17</v>
      </c>
      <c r="T30" s="27">
        <v>43.86</v>
      </c>
      <c r="U30" s="27">
        <v>8081.0039999999999</v>
      </c>
      <c r="V30" s="27">
        <v>52.631999999999998</v>
      </c>
      <c r="W30" s="27">
        <v>3210</v>
      </c>
      <c r="X30" s="27">
        <v>52.63</v>
      </c>
      <c r="Y30" s="138"/>
      <c r="Z30" s="138"/>
      <c r="AA30" s="138"/>
      <c r="AB30" s="138"/>
      <c r="AC30" s="288">
        <v>5.9400000000000001E-2</v>
      </c>
      <c r="AD30" s="139">
        <v>243.3</v>
      </c>
      <c r="AE30" s="139"/>
      <c r="AF30" s="139"/>
      <c r="AG30" s="110" t="s">
        <v>792</v>
      </c>
      <c r="AH30" s="125"/>
      <c r="AI30" s="103"/>
      <c r="AJ30" s="27"/>
      <c r="AK30" s="27"/>
      <c r="AL30" s="27"/>
      <c r="AM30" s="27"/>
      <c r="AN30" s="27"/>
      <c r="AO30" s="27"/>
      <c r="AP30" s="115"/>
      <c r="AQ30" s="115"/>
      <c r="AR30" s="115"/>
      <c r="AS30" s="115"/>
      <c r="AT30" s="116"/>
      <c r="AU30" s="116"/>
      <c r="AV30" s="116"/>
      <c r="AW30" s="116"/>
      <c r="AX30" s="27"/>
      <c r="AY30" s="109"/>
      <c r="AZ30" s="27"/>
      <c r="BA30" s="27"/>
      <c r="BB30" s="27"/>
      <c r="BC30" s="27"/>
      <c r="BD30" s="27"/>
      <c r="BE30" s="27"/>
      <c r="BF30" s="115"/>
      <c r="BG30" s="115"/>
      <c r="BH30" s="395"/>
      <c r="BI30" s="115"/>
      <c r="BJ30" s="116"/>
      <c r="BK30" s="116"/>
      <c r="BL30" s="116"/>
      <c r="BM30" s="116"/>
      <c r="BN30" s="36"/>
      <c r="BO30" s="31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</row>
    <row r="31" spans="1:294" s="420" customFormat="1">
      <c r="A31" s="602"/>
      <c r="B31" s="603"/>
      <c r="C31" s="408"/>
      <c r="D31" s="408"/>
      <c r="E31" s="408"/>
      <c r="F31" s="408"/>
      <c r="G31" s="408"/>
      <c r="H31" s="408"/>
      <c r="I31" s="414"/>
      <c r="J31" s="414"/>
      <c r="K31" s="414"/>
      <c r="L31" s="414"/>
      <c r="M31" s="415"/>
      <c r="N31" s="416"/>
      <c r="O31" s="415"/>
      <c r="P31" s="416"/>
      <c r="Q31" s="410"/>
      <c r="R31" s="409"/>
      <c r="S31" s="408"/>
      <c r="T31" s="408"/>
      <c r="U31" s="408"/>
      <c r="V31" s="408"/>
      <c r="W31" s="408"/>
      <c r="X31" s="408"/>
      <c r="Y31" s="414"/>
      <c r="Z31" s="414"/>
      <c r="AA31" s="414"/>
      <c r="AB31" s="414"/>
      <c r="AC31" s="415"/>
      <c r="AD31" s="416"/>
      <c r="AE31" s="416"/>
      <c r="AF31" s="416"/>
      <c r="AG31" s="410"/>
      <c r="AH31" s="410"/>
      <c r="AI31" s="413"/>
      <c r="AJ31" s="408"/>
      <c r="AK31" s="408"/>
      <c r="AL31" s="408"/>
      <c r="AM31" s="408"/>
      <c r="AN31" s="408"/>
      <c r="AO31" s="408"/>
      <c r="AP31" s="414"/>
      <c r="AQ31" s="414"/>
      <c r="AR31" s="414"/>
      <c r="AS31" s="414"/>
      <c r="AT31" s="416"/>
      <c r="AU31" s="416"/>
      <c r="AV31" s="416"/>
      <c r="AW31" s="416"/>
      <c r="AX31" s="408"/>
      <c r="AY31" s="409"/>
      <c r="AZ31" s="408"/>
      <c r="BA31" s="408"/>
      <c r="BB31" s="408"/>
      <c r="BC31" s="408"/>
      <c r="BD31" s="408"/>
      <c r="BE31" s="408"/>
      <c r="BF31" s="414"/>
      <c r="BG31" s="414"/>
      <c r="BH31" s="417"/>
      <c r="BI31" s="414"/>
      <c r="BJ31" s="416"/>
      <c r="BK31" s="416"/>
      <c r="BL31" s="416"/>
      <c r="BM31" s="416"/>
      <c r="BN31" s="412"/>
      <c r="BO31" s="418"/>
      <c r="BP31" s="419"/>
      <c r="BQ31" s="419"/>
      <c r="BR31" s="419"/>
      <c r="BS31" s="419"/>
      <c r="BT31" s="419"/>
      <c r="BU31" s="419"/>
      <c r="BV31" s="419"/>
      <c r="BW31" s="419"/>
      <c r="BX31" s="419"/>
      <c r="BY31" s="419"/>
      <c r="BZ31" s="419"/>
      <c r="CA31" s="419"/>
      <c r="CB31" s="419"/>
      <c r="CC31" s="419"/>
      <c r="CD31" s="419"/>
      <c r="CE31" s="419"/>
      <c r="CF31" s="419"/>
      <c r="CG31" s="419"/>
      <c r="CH31" s="419"/>
      <c r="CI31" s="419"/>
      <c r="CJ31" s="419"/>
      <c r="CK31" s="419"/>
      <c r="CL31" s="419"/>
      <c r="CM31" s="419"/>
      <c r="CN31" s="419"/>
      <c r="CO31" s="419"/>
      <c r="CP31" s="419"/>
      <c r="CQ31" s="419"/>
      <c r="CR31" s="419"/>
      <c r="CS31" s="419"/>
      <c r="CT31" s="419"/>
      <c r="CU31" s="419"/>
      <c r="CV31" s="419"/>
      <c r="CW31" s="419"/>
      <c r="CX31" s="419"/>
      <c r="CY31" s="419"/>
      <c r="CZ31" s="419"/>
      <c r="DA31" s="419"/>
      <c r="DB31" s="419"/>
      <c r="DC31" s="419"/>
      <c r="DD31" s="419"/>
      <c r="DE31" s="419"/>
      <c r="DF31" s="419"/>
      <c r="DG31" s="419"/>
      <c r="DH31" s="419"/>
      <c r="DI31" s="419"/>
      <c r="DJ31" s="419"/>
      <c r="DK31" s="419"/>
      <c r="DL31" s="419"/>
      <c r="DM31" s="419"/>
      <c r="DN31" s="419"/>
      <c r="DO31" s="419"/>
      <c r="DP31" s="419"/>
      <c r="DQ31" s="419"/>
      <c r="DR31" s="419"/>
      <c r="DS31" s="419"/>
      <c r="DT31" s="419"/>
      <c r="DU31" s="419"/>
      <c r="DV31" s="419"/>
      <c r="DW31" s="419"/>
      <c r="DX31" s="419"/>
      <c r="DY31" s="419"/>
      <c r="DZ31" s="419"/>
      <c r="EA31" s="419"/>
      <c r="EB31" s="419"/>
      <c r="EC31" s="419"/>
      <c r="ED31" s="419"/>
      <c r="EE31" s="419"/>
      <c r="EF31" s="419"/>
      <c r="EG31" s="419"/>
      <c r="EH31" s="419"/>
      <c r="EI31" s="419"/>
      <c r="EJ31" s="419"/>
      <c r="EK31" s="419"/>
      <c r="EL31" s="419"/>
      <c r="EM31" s="419"/>
      <c r="EN31" s="419"/>
      <c r="EO31" s="419"/>
      <c r="EP31" s="419"/>
      <c r="EQ31" s="419"/>
      <c r="ER31" s="419"/>
      <c r="ES31" s="419"/>
      <c r="ET31" s="419"/>
      <c r="EU31" s="419"/>
      <c r="EV31" s="419"/>
      <c r="EW31" s="419"/>
      <c r="EX31" s="419"/>
      <c r="EY31" s="419"/>
      <c r="EZ31" s="419"/>
      <c r="FA31" s="419"/>
      <c r="FB31" s="419"/>
      <c r="FC31" s="419"/>
      <c r="FD31" s="419"/>
      <c r="FE31" s="419"/>
      <c r="FF31" s="419"/>
      <c r="FG31" s="419"/>
      <c r="FH31" s="419"/>
      <c r="FI31" s="419"/>
      <c r="FJ31" s="419"/>
      <c r="FK31" s="419"/>
      <c r="FL31" s="419"/>
      <c r="FM31" s="419"/>
      <c r="FN31" s="419"/>
      <c r="FO31" s="419"/>
      <c r="FP31" s="419"/>
      <c r="FQ31" s="419"/>
      <c r="FR31" s="419"/>
      <c r="FS31" s="419"/>
      <c r="FT31" s="419"/>
      <c r="FU31" s="419"/>
      <c r="FV31" s="419"/>
      <c r="FW31" s="419"/>
      <c r="FX31" s="419"/>
      <c r="FY31" s="419"/>
      <c r="FZ31" s="419"/>
      <c r="GA31" s="419"/>
      <c r="GB31" s="419"/>
      <c r="GC31" s="419"/>
      <c r="GD31" s="419"/>
      <c r="GE31" s="419"/>
      <c r="GF31" s="419"/>
      <c r="GG31" s="419"/>
      <c r="GH31" s="419"/>
      <c r="GI31" s="419"/>
      <c r="GJ31" s="419"/>
      <c r="GK31" s="419"/>
      <c r="GL31" s="419"/>
      <c r="GM31" s="419"/>
      <c r="GN31" s="419"/>
      <c r="GO31" s="419"/>
      <c r="GP31" s="419"/>
      <c r="GQ31" s="419"/>
      <c r="GR31" s="419"/>
      <c r="GS31" s="419"/>
      <c r="GT31" s="419"/>
      <c r="GU31" s="419"/>
      <c r="GV31" s="419"/>
      <c r="GW31" s="419"/>
      <c r="GX31" s="419"/>
      <c r="GY31" s="419"/>
      <c r="GZ31" s="419"/>
      <c r="HA31" s="419"/>
      <c r="HB31" s="419"/>
      <c r="HC31" s="419"/>
      <c r="HD31" s="419"/>
      <c r="HE31" s="419"/>
      <c r="HF31" s="419"/>
      <c r="HG31" s="419"/>
      <c r="HH31" s="419"/>
      <c r="HI31" s="419"/>
      <c r="HJ31" s="419"/>
      <c r="HK31" s="419"/>
      <c r="HL31" s="419"/>
      <c r="HM31" s="419"/>
      <c r="HN31" s="419"/>
      <c r="HO31" s="419"/>
      <c r="HP31" s="419"/>
      <c r="HQ31" s="419"/>
      <c r="HR31" s="419"/>
      <c r="HS31" s="419"/>
      <c r="HT31" s="419"/>
      <c r="HU31" s="419"/>
      <c r="HV31" s="419"/>
      <c r="HW31" s="419"/>
      <c r="HX31" s="419"/>
      <c r="HY31" s="419"/>
      <c r="HZ31" s="419"/>
      <c r="IA31" s="419"/>
      <c r="IB31" s="419"/>
      <c r="IC31" s="419"/>
      <c r="ID31" s="419"/>
      <c r="IE31" s="419"/>
      <c r="IF31" s="419"/>
      <c r="IG31" s="419"/>
      <c r="IH31" s="419"/>
      <c r="II31" s="419"/>
      <c r="IJ31" s="419"/>
      <c r="IK31" s="419"/>
      <c r="IL31" s="419"/>
      <c r="IM31" s="419"/>
      <c r="IN31" s="419"/>
      <c r="IO31" s="419"/>
      <c r="IP31" s="419"/>
      <c r="IQ31" s="419"/>
      <c r="IR31" s="419"/>
      <c r="IS31" s="419"/>
      <c r="IT31" s="419"/>
      <c r="IU31" s="419"/>
      <c r="IV31" s="419"/>
      <c r="IW31" s="419"/>
      <c r="IX31" s="419"/>
      <c r="IY31" s="419"/>
      <c r="IZ31" s="419"/>
      <c r="JA31" s="419"/>
      <c r="JB31" s="419"/>
      <c r="JC31" s="419"/>
      <c r="JD31" s="419"/>
      <c r="JE31" s="419"/>
      <c r="JF31" s="419"/>
      <c r="JG31" s="419"/>
      <c r="JH31" s="419"/>
      <c r="JI31" s="419"/>
      <c r="JJ31" s="419"/>
      <c r="JK31" s="419"/>
      <c r="JL31" s="419"/>
      <c r="JM31" s="419"/>
      <c r="JN31" s="419"/>
      <c r="JO31" s="419"/>
      <c r="JP31" s="419"/>
      <c r="JQ31" s="419"/>
      <c r="JR31" s="419"/>
      <c r="JS31" s="419"/>
      <c r="JT31" s="419"/>
      <c r="JU31" s="419"/>
      <c r="JV31" s="419"/>
      <c r="JW31" s="419"/>
      <c r="JX31" s="419"/>
      <c r="JY31" s="419"/>
      <c r="JZ31" s="419"/>
      <c r="KA31" s="419"/>
      <c r="KB31" s="419"/>
      <c r="KC31" s="419"/>
      <c r="KD31" s="419"/>
      <c r="KE31" s="419"/>
      <c r="KF31" s="419"/>
      <c r="KG31" s="419"/>
      <c r="KH31" s="419"/>
    </row>
    <row r="32" spans="1:294" s="2" customFormat="1" ht="18.75">
      <c r="A32" s="1076" t="s">
        <v>45</v>
      </c>
      <c r="B32" s="1077"/>
      <c r="C32" s="27"/>
      <c r="D32" s="27"/>
      <c r="E32" s="27"/>
      <c r="F32" s="27"/>
      <c r="G32" s="27"/>
      <c r="H32" s="27"/>
      <c r="I32" s="115"/>
      <c r="J32" s="115"/>
      <c r="K32" s="115"/>
      <c r="L32" s="115"/>
      <c r="M32" s="119"/>
      <c r="N32" s="128"/>
      <c r="O32" s="119"/>
      <c r="P32" s="128"/>
      <c r="Q32" s="110"/>
      <c r="R32" s="134"/>
      <c r="S32" s="27"/>
      <c r="T32" s="27"/>
      <c r="U32" s="27"/>
      <c r="V32" s="27"/>
      <c r="W32" s="27"/>
      <c r="X32" s="27"/>
      <c r="Y32" s="138"/>
      <c r="Z32" s="138"/>
      <c r="AA32" s="138"/>
      <c r="AB32" s="138"/>
      <c r="AC32" s="139"/>
      <c r="AD32" s="139"/>
      <c r="AE32" s="139"/>
      <c r="AF32" s="139"/>
      <c r="AG32" s="27"/>
      <c r="AH32" s="134"/>
      <c r="AI32" s="103"/>
      <c r="AJ32" s="27"/>
      <c r="AK32" s="27"/>
      <c r="AL32" s="27"/>
      <c r="AM32" s="27"/>
      <c r="AN32" s="27"/>
      <c r="AO32" s="27"/>
      <c r="AP32" s="115"/>
      <c r="AQ32" s="115"/>
      <c r="AR32" s="115"/>
      <c r="AS32" s="115"/>
      <c r="AT32" s="116"/>
      <c r="AU32" s="116"/>
      <c r="AV32" s="116"/>
      <c r="AW32" s="116"/>
      <c r="AX32" s="27"/>
      <c r="AY32" s="109"/>
      <c r="AZ32" s="27"/>
      <c r="BA32" s="27"/>
      <c r="BB32" s="27"/>
      <c r="BC32" s="27"/>
      <c r="BD32" s="27"/>
      <c r="BE32" s="27"/>
      <c r="BF32" s="115"/>
      <c r="BG32" s="115"/>
      <c r="BH32" s="395"/>
      <c r="BI32" s="115"/>
      <c r="BJ32" s="116"/>
      <c r="BK32" s="116"/>
      <c r="BL32" s="116"/>
      <c r="BM32" s="116"/>
      <c r="BN32" s="36"/>
      <c r="BO32" s="31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</row>
    <row r="33" spans="1:294" s="2" customFormat="1">
      <c r="A33" s="16" t="s">
        <v>9</v>
      </c>
      <c r="B33" s="348" t="s">
        <v>159</v>
      </c>
      <c r="C33" s="27">
        <v>8011.14</v>
      </c>
      <c r="D33" s="27">
        <v>9.09</v>
      </c>
      <c r="E33" s="27">
        <v>9613.3680000000004</v>
      </c>
      <c r="F33" s="27">
        <v>10.907999999999999</v>
      </c>
      <c r="G33" s="27">
        <v>4246.8999999999996</v>
      </c>
      <c r="H33" s="27">
        <v>10.91</v>
      </c>
      <c r="I33" s="115"/>
      <c r="J33" s="115"/>
      <c r="K33" s="115"/>
      <c r="L33" s="115"/>
      <c r="M33" s="288">
        <v>5.8000000000000003E-2</v>
      </c>
      <c r="N33" s="139">
        <v>257.23</v>
      </c>
      <c r="O33" s="288">
        <v>5.3499999999999999E-2</v>
      </c>
      <c r="P33" s="139">
        <v>238.12</v>
      </c>
      <c r="Q33" s="110" t="s">
        <v>796</v>
      </c>
      <c r="R33" s="134"/>
      <c r="S33" s="27">
        <v>9045.65</v>
      </c>
      <c r="T33" s="27">
        <v>9.67</v>
      </c>
      <c r="U33" s="27">
        <v>10854.779999999999</v>
      </c>
      <c r="V33" s="27">
        <v>11.603999999999999</v>
      </c>
      <c r="W33" s="27">
        <v>3900</v>
      </c>
      <c r="X33" s="27">
        <v>11.6</v>
      </c>
      <c r="Y33" s="138"/>
      <c r="Z33" s="138"/>
      <c r="AA33" s="138"/>
      <c r="AB33" s="138"/>
      <c r="AC33" s="311">
        <v>5.8000000000000003E-2</v>
      </c>
      <c r="AD33" s="139">
        <v>237.8</v>
      </c>
      <c r="AE33" s="311">
        <v>5.3499999999999999E-2</v>
      </c>
      <c r="AF33" s="139">
        <v>220.25</v>
      </c>
      <c r="AG33" s="110" t="s">
        <v>796</v>
      </c>
      <c r="AH33" s="125"/>
      <c r="AI33" s="103"/>
      <c r="AJ33" s="27">
        <v>8011.14</v>
      </c>
      <c r="AK33" s="27">
        <v>9.09</v>
      </c>
      <c r="AL33" s="27">
        <v>9613.3680000000004</v>
      </c>
      <c r="AM33" s="27">
        <v>10.907999999999999</v>
      </c>
      <c r="AN33" s="27">
        <v>4247.4399999999996</v>
      </c>
      <c r="AO33" s="27">
        <v>10.91</v>
      </c>
      <c r="AP33" s="115"/>
      <c r="AQ33" s="115"/>
      <c r="AR33" s="115"/>
      <c r="AS33" s="115"/>
      <c r="AT33" s="312">
        <v>7.0400000000000004E-2</v>
      </c>
      <c r="AU33" s="116">
        <v>309.93</v>
      </c>
      <c r="AV33" s="312">
        <v>6.4899999999999999E-2</v>
      </c>
      <c r="AW33" s="116">
        <v>286.57</v>
      </c>
      <c r="AX33" s="36" t="s">
        <v>797</v>
      </c>
      <c r="AY33" s="109"/>
      <c r="AZ33" s="27">
        <v>9045.65</v>
      </c>
      <c r="BA33" s="27">
        <v>9.67</v>
      </c>
      <c r="BB33" s="27">
        <v>10854.779999999999</v>
      </c>
      <c r="BC33" s="27">
        <v>11.603999999999999</v>
      </c>
      <c r="BD33" s="27">
        <v>3900</v>
      </c>
      <c r="BE33" s="27">
        <v>11.6</v>
      </c>
      <c r="BF33" s="115"/>
      <c r="BG33" s="115"/>
      <c r="BH33" s="395"/>
      <c r="BI33" s="115"/>
      <c r="BJ33" s="312">
        <v>7.0400000000000004E-2</v>
      </c>
      <c r="BK33" s="116">
        <v>286.16000000000003</v>
      </c>
      <c r="BL33" s="312">
        <v>6.4899999999999999E-2</v>
      </c>
      <c r="BM33" s="116">
        <v>264.70999999999998</v>
      </c>
      <c r="BN33" s="36" t="s">
        <v>797</v>
      </c>
      <c r="BO33" s="313"/>
      <c r="BP33" s="131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</row>
    <row r="34" spans="1:294" s="658" customFormat="1">
      <c r="A34" s="661"/>
      <c r="B34" s="662" t="s">
        <v>878</v>
      </c>
      <c r="C34" s="642">
        <v>8011.14</v>
      </c>
      <c r="D34" s="642">
        <v>9.09</v>
      </c>
      <c r="E34" s="642">
        <v>9613.3680000000004</v>
      </c>
      <c r="F34" s="642">
        <v>10.907999999999999</v>
      </c>
      <c r="G34" s="642">
        <v>4246.8999999999996</v>
      </c>
      <c r="H34" s="642">
        <v>10.91</v>
      </c>
      <c r="I34" s="649"/>
      <c r="J34" s="649"/>
      <c r="K34" s="649"/>
      <c r="L34" s="649"/>
      <c r="M34" s="664">
        <v>5.8000000000000003E-2</v>
      </c>
      <c r="N34" s="650">
        <v>257.23</v>
      </c>
      <c r="O34" s="664">
        <v>5.3499999999999999E-2</v>
      </c>
      <c r="P34" s="650">
        <v>238.12</v>
      </c>
      <c r="Q34" s="645"/>
      <c r="R34" s="644" t="s">
        <v>882</v>
      </c>
      <c r="S34" s="642">
        <v>8680.09</v>
      </c>
      <c r="T34" s="642">
        <v>9.67</v>
      </c>
      <c r="U34" s="642">
        <v>10416.108</v>
      </c>
      <c r="V34" s="642">
        <v>11.603999999999999</v>
      </c>
      <c r="W34" s="642">
        <v>3900</v>
      </c>
      <c r="X34" s="642">
        <v>11.6</v>
      </c>
      <c r="Y34" s="649"/>
      <c r="Z34" s="649"/>
      <c r="AA34" s="649"/>
      <c r="AB34" s="649"/>
      <c r="AC34" s="665">
        <v>5.8000000000000003E-2</v>
      </c>
      <c r="AD34" s="650">
        <v>237.8</v>
      </c>
      <c r="AE34" s="665">
        <v>5.3499999999999999E-2</v>
      </c>
      <c r="AF34" s="650">
        <v>220.25</v>
      </c>
      <c r="AG34" s="645"/>
      <c r="AH34" s="645" t="s">
        <v>882</v>
      </c>
      <c r="AI34" s="646"/>
      <c r="AJ34" s="642">
        <v>8011.14</v>
      </c>
      <c r="AK34" s="642">
        <v>9.09</v>
      </c>
      <c r="AL34" s="642">
        <v>9613.3680000000004</v>
      </c>
      <c r="AM34" s="642">
        <v>10.907999999999999</v>
      </c>
      <c r="AN34" s="642">
        <v>4247.4399999999996</v>
      </c>
      <c r="AO34" s="642">
        <v>10.91</v>
      </c>
      <c r="AP34" s="649"/>
      <c r="AQ34" s="649"/>
      <c r="AR34" s="649"/>
      <c r="AS34" s="649"/>
      <c r="AT34" s="665">
        <v>7.0400000000000004E-2</v>
      </c>
      <c r="AU34" s="650">
        <v>309.93</v>
      </c>
      <c r="AV34" s="665">
        <v>6.4899999999999999E-2</v>
      </c>
      <c r="AW34" s="650">
        <v>286.57</v>
      </c>
      <c r="AX34" s="643"/>
      <c r="AY34" s="644" t="s">
        <v>883</v>
      </c>
      <c r="AZ34" s="642">
        <v>8680.09</v>
      </c>
      <c r="BA34" s="642">
        <v>9.67</v>
      </c>
      <c r="BB34" s="642">
        <v>10416.108</v>
      </c>
      <c r="BC34" s="642">
        <v>11.603999999999999</v>
      </c>
      <c r="BD34" s="642">
        <v>3900</v>
      </c>
      <c r="BE34" s="642">
        <v>11.6</v>
      </c>
      <c r="BF34" s="649"/>
      <c r="BG34" s="649"/>
      <c r="BH34" s="666"/>
      <c r="BI34" s="649"/>
      <c r="BJ34" s="665">
        <v>7.0400000000000004E-2</v>
      </c>
      <c r="BK34" s="650">
        <v>286.16000000000003</v>
      </c>
      <c r="BL34" s="665">
        <v>6.4899999999999999E-2</v>
      </c>
      <c r="BM34" s="650">
        <v>264.70999999999998</v>
      </c>
      <c r="BN34" s="643"/>
      <c r="BO34" s="651" t="s">
        <v>883</v>
      </c>
      <c r="BP34" s="66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  <c r="CL34" s="657"/>
      <c r="CM34" s="657"/>
      <c r="CN34" s="657"/>
      <c r="CO34" s="657"/>
      <c r="CP34" s="657"/>
      <c r="CQ34" s="657"/>
      <c r="CR34" s="657"/>
      <c r="CS34" s="657"/>
      <c r="CT34" s="657"/>
      <c r="CU34" s="657"/>
      <c r="CV34" s="657"/>
      <c r="CW34" s="657"/>
      <c r="CX34" s="657"/>
      <c r="CY34" s="657"/>
      <c r="CZ34" s="657"/>
      <c r="DA34" s="657"/>
      <c r="DB34" s="657"/>
      <c r="DC34" s="657"/>
      <c r="DD34" s="657"/>
      <c r="DE34" s="657"/>
      <c r="DF34" s="657"/>
      <c r="DG34" s="657"/>
      <c r="DH34" s="657"/>
      <c r="DI34" s="657"/>
      <c r="DJ34" s="657"/>
      <c r="DK34" s="657"/>
      <c r="DL34" s="657"/>
      <c r="DM34" s="657"/>
      <c r="DN34" s="657"/>
      <c r="DO34" s="657"/>
      <c r="DP34" s="657"/>
      <c r="DQ34" s="657"/>
      <c r="DR34" s="657"/>
      <c r="DS34" s="657"/>
      <c r="DT34" s="657"/>
      <c r="DU34" s="657"/>
      <c r="DV34" s="657"/>
      <c r="DW34" s="657"/>
      <c r="DX34" s="657"/>
      <c r="DY34" s="657"/>
      <c r="DZ34" s="657"/>
      <c r="EA34" s="657"/>
      <c r="EB34" s="657"/>
      <c r="EC34" s="657"/>
      <c r="ED34" s="657"/>
      <c r="EE34" s="657"/>
      <c r="EF34" s="657"/>
      <c r="EG34" s="657"/>
      <c r="EH34" s="657"/>
      <c r="EI34" s="657"/>
      <c r="EJ34" s="657"/>
      <c r="EK34" s="657"/>
      <c r="EL34" s="657"/>
      <c r="EM34" s="657"/>
      <c r="EN34" s="657"/>
      <c r="EO34" s="657"/>
      <c r="EP34" s="657"/>
      <c r="EQ34" s="657"/>
      <c r="ER34" s="657"/>
      <c r="ES34" s="657"/>
      <c r="ET34" s="657"/>
      <c r="EU34" s="657"/>
      <c r="EV34" s="657"/>
      <c r="EW34" s="657"/>
      <c r="EX34" s="657"/>
      <c r="EY34" s="657"/>
      <c r="EZ34" s="657"/>
      <c r="FA34" s="657"/>
      <c r="FB34" s="657"/>
      <c r="FC34" s="657"/>
      <c r="FD34" s="657"/>
      <c r="FE34" s="657"/>
      <c r="FF34" s="657"/>
      <c r="FG34" s="657"/>
      <c r="FH34" s="657"/>
      <c r="FI34" s="657"/>
      <c r="FJ34" s="657"/>
      <c r="FK34" s="657"/>
      <c r="FL34" s="657"/>
      <c r="FM34" s="657"/>
      <c r="FN34" s="657"/>
      <c r="FO34" s="657"/>
      <c r="FP34" s="657"/>
      <c r="FQ34" s="657"/>
      <c r="FR34" s="657"/>
      <c r="FS34" s="657"/>
      <c r="FT34" s="657"/>
      <c r="FU34" s="657"/>
      <c r="FV34" s="657"/>
      <c r="FW34" s="657"/>
      <c r="FX34" s="657"/>
      <c r="FY34" s="657"/>
      <c r="FZ34" s="657"/>
      <c r="GA34" s="657"/>
      <c r="GB34" s="657"/>
      <c r="GC34" s="657"/>
      <c r="GD34" s="657"/>
      <c r="GE34" s="657"/>
      <c r="GF34" s="657"/>
      <c r="GG34" s="657"/>
      <c r="GH34" s="657"/>
      <c r="GI34" s="657"/>
      <c r="GJ34" s="657"/>
      <c r="GK34" s="657"/>
      <c r="GL34" s="657"/>
      <c r="GM34" s="657"/>
      <c r="GN34" s="657"/>
      <c r="GO34" s="657"/>
      <c r="GP34" s="657"/>
      <c r="GQ34" s="657"/>
      <c r="GR34" s="657"/>
      <c r="GS34" s="657"/>
      <c r="GT34" s="657"/>
      <c r="GU34" s="657"/>
      <c r="GV34" s="657"/>
      <c r="GW34" s="657"/>
      <c r="GX34" s="657"/>
      <c r="GY34" s="657"/>
      <c r="GZ34" s="657"/>
      <c r="HA34" s="657"/>
      <c r="HB34" s="657"/>
      <c r="HC34" s="657"/>
      <c r="HD34" s="657"/>
      <c r="HE34" s="657"/>
      <c r="HF34" s="657"/>
      <c r="HG34" s="657"/>
      <c r="HH34" s="657"/>
      <c r="HI34" s="657"/>
      <c r="HJ34" s="657"/>
      <c r="HK34" s="657"/>
      <c r="HL34" s="657"/>
      <c r="HM34" s="657"/>
      <c r="HN34" s="657"/>
      <c r="HO34" s="657"/>
      <c r="HP34" s="657"/>
      <c r="HQ34" s="657"/>
      <c r="HR34" s="657"/>
      <c r="HS34" s="657"/>
      <c r="HT34" s="657"/>
      <c r="HU34" s="657"/>
      <c r="HV34" s="657"/>
      <c r="HW34" s="657"/>
      <c r="HX34" s="657"/>
      <c r="HY34" s="657"/>
      <c r="HZ34" s="657"/>
      <c r="IA34" s="657"/>
      <c r="IB34" s="657"/>
      <c r="IC34" s="657"/>
      <c r="ID34" s="657"/>
      <c r="IE34" s="657"/>
      <c r="IF34" s="657"/>
      <c r="IG34" s="657"/>
      <c r="IH34" s="657"/>
      <c r="II34" s="657"/>
      <c r="IJ34" s="657"/>
      <c r="IK34" s="657"/>
      <c r="IL34" s="657"/>
      <c r="IM34" s="657"/>
      <c r="IN34" s="657"/>
      <c r="IO34" s="657"/>
      <c r="IP34" s="657"/>
      <c r="IQ34" s="657"/>
      <c r="IR34" s="657"/>
      <c r="IS34" s="657"/>
      <c r="IT34" s="657"/>
      <c r="IU34" s="657"/>
      <c r="IV34" s="657"/>
      <c r="IW34" s="657"/>
      <c r="IX34" s="657"/>
      <c r="IY34" s="657"/>
      <c r="IZ34" s="657"/>
      <c r="JA34" s="657"/>
      <c r="JB34" s="657"/>
      <c r="JC34" s="657"/>
      <c r="JD34" s="657"/>
      <c r="JE34" s="657"/>
      <c r="JF34" s="657"/>
      <c r="JG34" s="657"/>
      <c r="JH34" s="657"/>
      <c r="JI34" s="657"/>
      <c r="JJ34" s="657"/>
      <c r="JK34" s="657"/>
      <c r="JL34" s="657"/>
      <c r="JM34" s="657"/>
      <c r="JN34" s="657"/>
      <c r="JO34" s="657"/>
      <c r="JP34" s="657"/>
      <c r="JQ34" s="657"/>
      <c r="JR34" s="657"/>
      <c r="JS34" s="657"/>
      <c r="JT34" s="657"/>
      <c r="JU34" s="657"/>
      <c r="JV34" s="657"/>
      <c r="JW34" s="657"/>
      <c r="JX34" s="657"/>
      <c r="JY34" s="657"/>
      <c r="JZ34" s="657"/>
      <c r="KA34" s="657"/>
      <c r="KB34" s="657"/>
      <c r="KC34" s="657"/>
      <c r="KD34" s="657"/>
      <c r="KE34" s="657"/>
      <c r="KF34" s="657"/>
      <c r="KG34" s="657"/>
      <c r="KH34" s="657"/>
    </row>
    <row r="35" spans="1:294" s="658" customFormat="1">
      <c r="A35" s="661"/>
      <c r="B35" s="662"/>
      <c r="C35" s="408">
        <v>8011.14</v>
      </c>
      <c r="D35" s="408">
        <v>9.09</v>
      </c>
      <c r="E35" s="408">
        <v>9613.3680000000004</v>
      </c>
      <c r="F35" s="408">
        <v>10.907999999999999</v>
      </c>
      <c r="G35" s="408">
        <v>4246.8999999999996</v>
      </c>
      <c r="H35" s="408">
        <v>10.91</v>
      </c>
      <c r="I35" s="649"/>
      <c r="J35" s="649"/>
      <c r="K35" s="649"/>
      <c r="L35" s="649"/>
      <c r="M35" s="415">
        <v>5.8000000000000003E-2</v>
      </c>
      <c r="N35" s="416">
        <v>257.23</v>
      </c>
      <c r="O35" s="415">
        <v>5.3499999999999999E-2</v>
      </c>
      <c r="P35" s="416">
        <v>238.12</v>
      </c>
      <c r="Q35" s="645"/>
      <c r="R35" s="409" t="s">
        <v>884</v>
      </c>
      <c r="S35" s="408">
        <v>8680.09</v>
      </c>
      <c r="T35" s="408">
        <v>9.67</v>
      </c>
      <c r="U35" s="408">
        <v>10416.108</v>
      </c>
      <c r="V35" s="408">
        <v>11.603999999999999</v>
      </c>
      <c r="W35" s="408">
        <v>3214.95</v>
      </c>
      <c r="X35" s="408">
        <v>11.6</v>
      </c>
      <c r="Y35" s="649"/>
      <c r="Z35" s="649"/>
      <c r="AA35" s="649"/>
      <c r="AB35" s="649"/>
      <c r="AC35" s="441">
        <v>7.0300000000000001E-2</v>
      </c>
      <c r="AD35" s="416">
        <v>237.61</v>
      </c>
      <c r="AE35" s="441">
        <v>6.4899999999999999E-2</v>
      </c>
      <c r="AF35" s="416">
        <v>220.25</v>
      </c>
      <c r="AG35" s="645"/>
      <c r="AH35" s="410" t="s">
        <v>884</v>
      </c>
      <c r="AI35" s="646"/>
      <c r="AJ35" s="642"/>
      <c r="AK35" s="642"/>
      <c r="AL35" s="642"/>
      <c r="AM35" s="642"/>
      <c r="AN35" s="642"/>
      <c r="AO35" s="642"/>
      <c r="AP35" s="649"/>
      <c r="AQ35" s="649"/>
      <c r="AR35" s="649"/>
      <c r="AS35" s="649"/>
      <c r="AT35" s="665"/>
      <c r="AU35" s="650"/>
      <c r="AV35" s="665"/>
      <c r="AW35" s="650"/>
      <c r="AX35" s="643"/>
      <c r="AY35" s="644"/>
      <c r="AZ35" s="642"/>
      <c r="BA35" s="642"/>
      <c r="BB35" s="642"/>
      <c r="BC35" s="642"/>
      <c r="BD35" s="642"/>
      <c r="BE35" s="642"/>
      <c r="BF35" s="649"/>
      <c r="BG35" s="649"/>
      <c r="BH35" s="666"/>
      <c r="BI35" s="649"/>
      <c r="BJ35" s="665"/>
      <c r="BK35" s="650"/>
      <c r="BL35" s="665"/>
      <c r="BM35" s="650"/>
      <c r="BN35" s="643"/>
      <c r="BO35" s="651"/>
      <c r="BP35" s="667"/>
      <c r="BQ35" s="657"/>
      <c r="BR35" s="657"/>
      <c r="BS35" s="657"/>
      <c r="BT35" s="657"/>
      <c r="BU35" s="657"/>
      <c r="BV35" s="657"/>
      <c r="BW35" s="657"/>
      <c r="BX35" s="657"/>
      <c r="BY35" s="657"/>
      <c r="BZ35" s="657"/>
      <c r="CA35" s="657"/>
      <c r="CB35" s="657"/>
      <c r="CC35" s="657"/>
      <c r="CD35" s="657"/>
      <c r="CE35" s="657"/>
      <c r="CF35" s="657"/>
      <c r="CG35" s="657"/>
      <c r="CH35" s="657"/>
      <c r="CI35" s="657"/>
      <c r="CJ35" s="657"/>
      <c r="CK35" s="657"/>
      <c r="CL35" s="657"/>
      <c r="CM35" s="657"/>
      <c r="CN35" s="657"/>
      <c r="CO35" s="657"/>
      <c r="CP35" s="657"/>
      <c r="CQ35" s="657"/>
      <c r="CR35" s="657"/>
      <c r="CS35" s="657"/>
      <c r="CT35" s="657"/>
      <c r="CU35" s="657"/>
      <c r="CV35" s="657"/>
      <c r="CW35" s="657"/>
      <c r="CX35" s="657"/>
      <c r="CY35" s="657"/>
      <c r="CZ35" s="657"/>
      <c r="DA35" s="657"/>
      <c r="DB35" s="657"/>
      <c r="DC35" s="657"/>
      <c r="DD35" s="657"/>
      <c r="DE35" s="657"/>
      <c r="DF35" s="657"/>
      <c r="DG35" s="657"/>
      <c r="DH35" s="657"/>
      <c r="DI35" s="657"/>
      <c r="DJ35" s="657"/>
      <c r="DK35" s="657"/>
      <c r="DL35" s="657"/>
      <c r="DM35" s="657"/>
      <c r="DN35" s="657"/>
      <c r="DO35" s="657"/>
      <c r="DP35" s="657"/>
      <c r="DQ35" s="657"/>
      <c r="DR35" s="657"/>
      <c r="DS35" s="657"/>
      <c r="DT35" s="657"/>
      <c r="DU35" s="657"/>
      <c r="DV35" s="657"/>
      <c r="DW35" s="657"/>
      <c r="DX35" s="657"/>
      <c r="DY35" s="657"/>
      <c r="DZ35" s="657"/>
      <c r="EA35" s="657"/>
      <c r="EB35" s="657"/>
      <c r="EC35" s="657"/>
      <c r="ED35" s="657"/>
      <c r="EE35" s="657"/>
      <c r="EF35" s="657"/>
      <c r="EG35" s="657"/>
      <c r="EH35" s="657"/>
      <c r="EI35" s="657"/>
      <c r="EJ35" s="657"/>
      <c r="EK35" s="657"/>
      <c r="EL35" s="657"/>
      <c r="EM35" s="657"/>
      <c r="EN35" s="657"/>
      <c r="EO35" s="657"/>
      <c r="EP35" s="657"/>
      <c r="EQ35" s="657"/>
      <c r="ER35" s="657"/>
      <c r="ES35" s="657"/>
      <c r="ET35" s="657"/>
      <c r="EU35" s="657"/>
      <c r="EV35" s="657"/>
      <c r="EW35" s="657"/>
      <c r="EX35" s="657"/>
      <c r="EY35" s="657"/>
      <c r="EZ35" s="657"/>
      <c r="FA35" s="657"/>
      <c r="FB35" s="657"/>
      <c r="FC35" s="657"/>
      <c r="FD35" s="657"/>
      <c r="FE35" s="657"/>
      <c r="FF35" s="657"/>
      <c r="FG35" s="657"/>
      <c r="FH35" s="657"/>
      <c r="FI35" s="657"/>
      <c r="FJ35" s="657"/>
      <c r="FK35" s="657"/>
      <c r="FL35" s="657"/>
      <c r="FM35" s="657"/>
      <c r="FN35" s="657"/>
      <c r="FO35" s="657"/>
      <c r="FP35" s="657"/>
      <c r="FQ35" s="657"/>
      <c r="FR35" s="657"/>
      <c r="FS35" s="657"/>
      <c r="FT35" s="657"/>
      <c r="FU35" s="657"/>
      <c r="FV35" s="657"/>
      <c r="FW35" s="657"/>
      <c r="FX35" s="657"/>
      <c r="FY35" s="657"/>
      <c r="FZ35" s="657"/>
      <c r="GA35" s="657"/>
      <c r="GB35" s="657"/>
      <c r="GC35" s="657"/>
      <c r="GD35" s="657"/>
      <c r="GE35" s="657"/>
      <c r="GF35" s="657"/>
      <c r="GG35" s="657"/>
      <c r="GH35" s="657"/>
      <c r="GI35" s="657"/>
      <c r="GJ35" s="657"/>
      <c r="GK35" s="657"/>
      <c r="GL35" s="657"/>
      <c r="GM35" s="657"/>
      <c r="GN35" s="657"/>
      <c r="GO35" s="657"/>
      <c r="GP35" s="657"/>
      <c r="GQ35" s="657"/>
      <c r="GR35" s="657"/>
      <c r="GS35" s="657"/>
      <c r="GT35" s="657"/>
      <c r="GU35" s="657"/>
      <c r="GV35" s="657"/>
      <c r="GW35" s="657"/>
      <c r="GX35" s="657"/>
      <c r="GY35" s="657"/>
      <c r="GZ35" s="657"/>
      <c r="HA35" s="657"/>
      <c r="HB35" s="657"/>
      <c r="HC35" s="657"/>
      <c r="HD35" s="657"/>
      <c r="HE35" s="657"/>
      <c r="HF35" s="657"/>
      <c r="HG35" s="657"/>
      <c r="HH35" s="657"/>
      <c r="HI35" s="657"/>
      <c r="HJ35" s="657"/>
      <c r="HK35" s="657"/>
      <c r="HL35" s="657"/>
      <c r="HM35" s="657"/>
      <c r="HN35" s="657"/>
      <c r="HO35" s="657"/>
      <c r="HP35" s="657"/>
      <c r="HQ35" s="657"/>
      <c r="HR35" s="657"/>
      <c r="HS35" s="657"/>
      <c r="HT35" s="657"/>
      <c r="HU35" s="657"/>
      <c r="HV35" s="657"/>
      <c r="HW35" s="657"/>
      <c r="HX35" s="657"/>
      <c r="HY35" s="657"/>
      <c r="HZ35" s="657"/>
      <c r="IA35" s="657"/>
      <c r="IB35" s="657"/>
      <c r="IC35" s="657"/>
      <c r="ID35" s="657"/>
      <c r="IE35" s="657"/>
      <c r="IF35" s="657"/>
      <c r="IG35" s="657"/>
      <c r="IH35" s="657"/>
      <c r="II35" s="657"/>
      <c r="IJ35" s="657"/>
      <c r="IK35" s="657"/>
      <c r="IL35" s="657"/>
      <c r="IM35" s="657"/>
      <c r="IN35" s="657"/>
      <c r="IO35" s="657"/>
      <c r="IP35" s="657"/>
      <c r="IQ35" s="657"/>
      <c r="IR35" s="657"/>
      <c r="IS35" s="657"/>
      <c r="IT35" s="657"/>
      <c r="IU35" s="657"/>
      <c r="IV35" s="657"/>
      <c r="IW35" s="657"/>
      <c r="IX35" s="657"/>
      <c r="IY35" s="657"/>
      <c r="IZ35" s="657"/>
      <c r="JA35" s="657"/>
      <c r="JB35" s="657"/>
      <c r="JC35" s="657"/>
      <c r="JD35" s="657"/>
      <c r="JE35" s="657"/>
      <c r="JF35" s="657"/>
      <c r="JG35" s="657"/>
      <c r="JH35" s="657"/>
      <c r="JI35" s="657"/>
      <c r="JJ35" s="657"/>
      <c r="JK35" s="657"/>
      <c r="JL35" s="657"/>
      <c r="JM35" s="657"/>
      <c r="JN35" s="657"/>
      <c r="JO35" s="657"/>
      <c r="JP35" s="657"/>
      <c r="JQ35" s="657"/>
      <c r="JR35" s="657"/>
      <c r="JS35" s="657"/>
      <c r="JT35" s="657"/>
      <c r="JU35" s="657"/>
      <c r="JV35" s="657"/>
      <c r="JW35" s="657"/>
      <c r="JX35" s="657"/>
      <c r="JY35" s="657"/>
      <c r="JZ35" s="657"/>
      <c r="KA35" s="657"/>
      <c r="KB35" s="657"/>
      <c r="KC35" s="657"/>
      <c r="KD35" s="657"/>
      <c r="KE35" s="657"/>
      <c r="KF35" s="657"/>
      <c r="KG35" s="657"/>
      <c r="KH35" s="657"/>
    </row>
    <row r="36" spans="1:294" s="178" customFormat="1" ht="31.5">
      <c r="A36" s="173" t="s">
        <v>10</v>
      </c>
      <c r="B36" s="374" t="s">
        <v>631</v>
      </c>
      <c r="C36" s="49">
        <v>14642.6</v>
      </c>
      <c r="D36" s="49">
        <v>51.87</v>
      </c>
      <c r="E36" s="49">
        <v>17571.12</v>
      </c>
      <c r="F36" s="49">
        <v>62.243999999999993</v>
      </c>
      <c r="G36" s="49">
        <v>4244.26</v>
      </c>
      <c r="H36" s="49">
        <v>20.34</v>
      </c>
      <c r="I36" s="138"/>
      <c r="J36" s="138"/>
      <c r="K36" s="138"/>
      <c r="L36" s="138"/>
      <c r="M36" s="288">
        <v>5.9200000000000003E-2</v>
      </c>
      <c r="N36" s="139">
        <v>271.60000000000002</v>
      </c>
      <c r="O36" s="139"/>
      <c r="P36" s="139"/>
      <c r="Q36" s="125" t="s">
        <v>792</v>
      </c>
      <c r="R36" s="134"/>
      <c r="S36" s="49">
        <v>15215.18</v>
      </c>
      <c r="T36" s="49">
        <v>55.22</v>
      </c>
      <c r="U36" s="49">
        <v>18258.216</v>
      </c>
      <c r="V36" s="49">
        <v>66.263999999999996</v>
      </c>
      <c r="W36" s="49">
        <v>4218.92</v>
      </c>
      <c r="X36" s="49">
        <v>21.84</v>
      </c>
      <c r="Y36" s="138"/>
      <c r="Z36" s="138"/>
      <c r="AA36" s="138"/>
      <c r="AB36" s="138"/>
      <c r="AC36" s="288">
        <v>5.9200000000000003E-2</v>
      </c>
      <c r="AD36" s="139">
        <v>271.60000000000002</v>
      </c>
      <c r="AE36" s="139"/>
      <c r="AF36" s="139"/>
      <c r="AG36" s="125" t="s">
        <v>792</v>
      </c>
      <c r="AH36" s="134"/>
      <c r="AI36" s="175"/>
      <c r="AJ36" s="49"/>
      <c r="AK36" s="49"/>
      <c r="AL36" s="49"/>
      <c r="AM36" s="49"/>
      <c r="AN36" s="49"/>
      <c r="AO36" s="49"/>
      <c r="AP36" s="138"/>
      <c r="AQ36" s="138"/>
      <c r="AR36" s="138"/>
      <c r="AS36" s="138"/>
      <c r="AT36" s="139"/>
      <c r="AU36" s="139"/>
      <c r="AV36" s="139"/>
      <c r="AW36" s="139"/>
      <c r="AX36" s="49"/>
      <c r="AY36" s="134"/>
      <c r="AZ36" s="49"/>
      <c r="BA36" s="49"/>
      <c r="BB36" s="49"/>
      <c r="BC36" s="49"/>
      <c r="BD36" s="49"/>
      <c r="BE36" s="49"/>
      <c r="BF36" s="138"/>
      <c r="BG36" s="138"/>
      <c r="BH36" s="360"/>
      <c r="BI36" s="138"/>
      <c r="BJ36" s="139"/>
      <c r="BK36" s="139"/>
      <c r="BL36" s="139"/>
      <c r="BM36" s="139"/>
      <c r="BN36" s="176"/>
      <c r="BO36" s="313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77"/>
      <c r="FQ36" s="177"/>
      <c r="FR36" s="177"/>
      <c r="FS36" s="177"/>
      <c r="FT36" s="177"/>
      <c r="FU36" s="177"/>
      <c r="FV36" s="177"/>
      <c r="FW36" s="177"/>
      <c r="FX36" s="177"/>
      <c r="FY36" s="177"/>
      <c r="FZ36" s="177"/>
      <c r="GA36" s="177"/>
      <c r="GB36" s="177"/>
      <c r="GC36" s="177"/>
      <c r="GD36" s="177"/>
      <c r="GE36" s="177"/>
      <c r="GF36" s="177"/>
      <c r="GG36" s="177"/>
      <c r="GH36" s="177"/>
      <c r="GI36" s="177"/>
      <c r="GJ36" s="177"/>
      <c r="GK36" s="177"/>
      <c r="GL36" s="177"/>
      <c r="GM36" s="177"/>
      <c r="GN36" s="177"/>
      <c r="GO36" s="177"/>
      <c r="GP36" s="177"/>
      <c r="GQ36" s="177"/>
      <c r="GR36" s="177"/>
      <c r="GS36" s="177"/>
      <c r="GT36" s="177"/>
      <c r="GU36" s="177"/>
      <c r="GV36" s="177"/>
      <c r="GW36" s="177"/>
      <c r="GX36" s="177"/>
      <c r="GY36" s="177"/>
      <c r="GZ36" s="177"/>
      <c r="HA36" s="177"/>
      <c r="HB36" s="177"/>
      <c r="HC36" s="177"/>
      <c r="HD36" s="177"/>
      <c r="HE36" s="177"/>
      <c r="HF36" s="177"/>
      <c r="HG36" s="177"/>
      <c r="HH36" s="177"/>
      <c r="HI36" s="177"/>
      <c r="HJ36" s="177"/>
      <c r="HK36" s="177"/>
      <c r="HL36" s="177"/>
      <c r="HM36" s="177"/>
      <c r="HN36" s="177"/>
      <c r="HO36" s="177"/>
      <c r="HP36" s="177"/>
      <c r="HQ36" s="177"/>
      <c r="HR36" s="177"/>
      <c r="HS36" s="177"/>
      <c r="HT36" s="177"/>
      <c r="HU36" s="177"/>
      <c r="HV36" s="177"/>
      <c r="HW36" s="177"/>
      <c r="HX36" s="177"/>
      <c r="HY36" s="177"/>
      <c r="HZ36" s="177"/>
      <c r="IA36" s="177"/>
      <c r="IB36" s="177"/>
      <c r="IC36" s="177"/>
      <c r="ID36" s="177"/>
      <c r="IE36" s="177"/>
      <c r="IF36" s="177"/>
      <c r="IG36" s="177"/>
      <c r="IH36" s="177"/>
      <c r="II36" s="177"/>
      <c r="IJ36" s="177"/>
      <c r="IK36" s="177"/>
      <c r="IL36" s="177"/>
      <c r="IM36" s="177"/>
      <c r="IN36" s="177"/>
      <c r="IO36" s="177"/>
      <c r="IP36" s="177"/>
      <c r="IQ36" s="177"/>
      <c r="IR36" s="177"/>
      <c r="IS36" s="177"/>
      <c r="IT36" s="177"/>
      <c r="IU36" s="177"/>
      <c r="IV36" s="177"/>
      <c r="IW36" s="177"/>
      <c r="IX36" s="177"/>
      <c r="IY36" s="177"/>
      <c r="IZ36" s="177"/>
      <c r="JA36" s="177"/>
      <c r="JB36" s="177"/>
      <c r="JC36" s="177"/>
      <c r="JD36" s="177"/>
      <c r="JE36" s="177"/>
      <c r="JF36" s="177"/>
      <c r="JG36" s="177"/>
      <c r="JH36" s="177"/>
      <c r="JI36" s="177"/>
      <c r="JJ36" s="177"/>
      <c r="JK36" s="177"/>
      <c r="JL36" s="177"/>
      <c r="JM36" s="177"/>
      <c r="JN36" s="177"/>
      <c r="JO36" s="177"/>
      <c r="JP36" s="177"/>
      <c r="JQ36" s="177"/>
      <c r="JR36" s="177"/>
      <c r="JS36" s="177"/>
      <c r="JT36" s="177"/>
      <c r="JU36" s="177"/>
      <c r="JV36" s="177"/>
      <c r="JW36" s="177"/>
      <c r="JX36" s="177"/>
      <c r="JY36" s="177"/>
      <c r="JZ36" s="177"/>
      <c r="KA36" s="177"/>
      <c r="KB36" s="177"/>
      <c r="KC36" s="177"/>
      <c r="KD36" s="177"/>
      <c r="KE36" s="177"/>
      <c r="KF36" s="177"/>
      <c r="KG36" s="177"/>
      <c r="KH36" s="177"/>
    </row>
    <row r="37" spans="1:294" s="420" customFormat="1">
      <c r="A37" s="406"/>
      <c r="B37" s="493"/>
      <c r="C37" s="408">
        <v>14642.6</v>
      </c>
      <c r="D37" s="408">
        <v>51.87</v>
      </c>
      <c r="E37" s="408">
        <v>17571.12</v>
      </c>
      <c r="F37" s="408">
        <v>62.243999999999993</v>
      </c>
      <c r="G37" s="408">
        <v>4244.26</v>
      </c>
      <c r="H37" s="408">
        <v>20.34</v>
      </c>
      <c r="I37" s="414"/>
      <c r="J37" s="414"/>
      <c r="K37" s="414"/>
      <c r="L37" s="414"/>
      <c r="M37" s="415">
        <v>5.9200000000000003E-2</v>
      </c>
      <c r="N37" s="416">
        <v>271.60000000000002</v>
      </c>
      <c r="O37" s="416"/>
      <c r="P37" s="416"/>
      <c r="Q37" s="410"/>
      <c r="R37" s="409" t="s">
        <v>798</v>
      </c>
      <c r="S37" s="408">
        <v>15215.18</v>
      </c>
      <c r="T37" s="408">
        <v>55.24</v>
      </c>
      <c r="U37" s="408">
        <v>18258.216</v>
      </c>
      <c r="V37" s="408">
        <v>66.287999999999997</v>
      </c>
      <c r="W37" s="408">
        <v>3843.24</v>
      </c>
      <c r="X37" s="408">
        <v>21.84</v>
      </c>
      <c r="Y37" s="414"/>
      <c r="Z37" s="414"/>
      <c r="AA37" s="414"/>
      <c r="AB37" s="414"/>
      <c r="AC37" s="415">
        <v>5.9200000000000003E-2</v>
      </c>
      <c r="AD37" s="416">
        <v>249.36</v>
      </c>
      <c r="AE37" s="416"/>
      <c r="AF37" s="416"/>
      <c r="AG37" s="410"/>
      <c r="AH37" s="409" t="s">
        <v>798</v>
      </c>
      <c r="AI37" s="413"/>
      <c r="AJ37" s="408"/>
      <c r="AK37" s="408"/>
      <c r="AL37" s="408"/>
      <c r="AM37" s="408"/>
      <c r="AN37" s="408"/>
      <c r="AO37" s="408"/>
      <c r="AP37" s="414"/>
      <c r="AQ37" s="414"/>
      <c r="AR37" s="414"/>
      <c r="AS37" s="414"/>
      <c r="AT37" s="416"/>
      <c r="AU37" s="416"/>
      <c r="AV37" s="416"/>
      <c r="AW37" s="416"/>
      <c r="AX37" s="408"/>
      <c r="AY37" s="409"/>
      <c r="AZ37" s="408"/>
      <c r="BA37" s="408"/>
      <c r="BB37" s="408"/>
      <c r="BC37" s="408"/>
      <c r="BD37" s="408"/>
      <c r="BE37" s="408"/>
      <c r="BF37" s="414"/>
      <c r="BG37" s="414"/>
      <c r="BH37" s="417"/>
      <c r="BI37" s="414"/>
      <c r="BJ37" s="416"/>
      <c r="BK37" s="416"/>
      <c r="BL37" s="416"/>
      <c r="BM37" s="416"/>
      <c r="BN37" s="412"/>
      <c r="BO37" s="418"/>
      <c r="BP37" s="419"/>
      <c r="BQ37" s="419"/>
      <c r="BR37" s="419"/>
      <c r="BS37" s="419"/>
      <c r="BT37" s="419"/>
      <c r="BU37" s="419"/>
      <c r="BV37" s="419"/>
      <c r="BW37" s="419"/>
      <c r="BX37" s="419"/>
      <c r="BY37" s="419"/>
      <c r="BZ37" s="419"/>
      <c r="CA37" s="419"/>
      <c r="CB37" s="419"/>
      <c r="CC37" s="419"/>
      <c r="CD37" s="419"/>
      <c r="CE37" s="419"/>
      <c r="CF37" s="419"/>
      <c r="CG37" s="419"/>
      <c r="CH37" s="419"/>
      <c r="CI37" s="419"/>
      <c r="CJ37" s="419"/>
      <c r="CK37" s="419"/>
      <c r="CL37" s="419"/>
      <c r="CM37" s="419"/>
      <c r="CN37" s="419"/>
      <c r="CO37" s="419"/>
      <c r="CP37" s="419"/>
      <c r="CQ37" s="419"/>
      <c r="CR37" s="419"/>
      <c r="CS37" s="419"/>
      <c r="CT37" s="419"/>
      <c r="CU37" s="419"/>
      <c r="CV37" s="419"/>
      <c r="CW37" s="419"/>
      <c r="CX37" s="419"/>
      <c r="CY37" s="419"/>
      <c r="CZ37" s="419"/>
      <c r="DA37" s="419"/>
      <c r="DB37" s="419"/>
      <c r="DC37" s="419"/>
      <c r="DD37" s="419"/>
      <c r="DE37" s="419"/>
      <c r="DF37" s="419"/>
      <c r="DG37" s="419"/>
      <c r="DH37" s="419"/>
      <c r="DI37" s="419"/>
      <c r="DJ37" s="419"/>
      <c r="DK37" s="419"/>
      <c r="DL37" s="419"/>
      <c r="DM37" s="419"/>
      <c r="DN37" s="419"/>
      <c r="DO37" s="419"/>
      <c r="DP37" s="419"/>
      <c r="DQ37" s="419"/>
      <c r="DR37" s="419"/>
      <c r="DS37" s="419"/>
      <c r="DT37" s="419"/>
      <c r="DU37" s="419"/>
      <c r="DV37" s="419"/>
      <c r="DW37" s="419"/>
      <c r="DX37" s="419"/>
      <c r="DY37" s="419"/>
      <c r="DZ37" s="419"/>
      <c r="EA37" s="419"/>
      <c r="EB37" s="419"/>
      <c r="EC37" s="419"/>
      <c r="ED37" s="419"/>
      <c r="EE37" s="419"/>
      <c r="EF37" s="419"/>
      <c r="EG37" s="419"/>
      <c r="EH37" s="419"/>
      <c r="EI37" s="419"/>
      <c r="EJ37" s="419"/>
      <c r="EK37" s="419"/>
      <c r="EL37" s="419"/>
      <c r="EM37" s="419"/>
      <c r="EN37" s="419"/>
      <c r="EO37" s="419"/>
      <c r="EP37" s="419"/>
      <c r="EQ37" s="419"/>
      <c r="ER37" s="419"/>
      <c r="ES37" s="419"/>
      <c r="ET37" s="419"/>
      <c r="EU37" s="419"/>
      <c r="EV37" s="419"/>
      <c r="EW37" s="419"/>
      <c r="EX37" s="419"/>
      <c r="EY37" s="419"/>
      <c r="EZ37" s="419"/>
      <c r="FA37" s="419"/>
      <c r="FB37" s="419"/>
      <c r="FC37" s="419"/>
      <c r="FD37" s="419"/>
      <c r="FE37" s="419"/>
      <c r="FF37" s="419"/>
      <c r="FG37" s="419"/>
      <c r="FH37" s="419"/>
      <c r="FI37" s="419"/>
      <c r="FJ37" s="419"/>
      <c r="FK37" s="419"/>
      <c r="FL37" s="419"/>
      <c r="FM37" s="419"/>
      <c r="FN37" s="419"/>
      <c r="FO37" s="419"/>
      <c r="FP37" s="419"/>
      <c r="FQ37" s="419"/>
      <c r="FR37" s="419"/>
      <c r="FS37" s="419"/>
      <c r="FT37" s="419"/>
      <c r="FU37" s="419"/>
      <c r="FV37" s="419"/>
      <c r="FW37" s="419"/>
      <c r="FX37" s="419"/>
      <c r="FY37" s="419"/>
      <c r="FZ37" s="419"/>
      <c r="GA37" s="419"/>
      <c r="GB37" s="419"/>
      <c r="GC37" s="419"/>
      <c r="GD37" s="419"/>
      <c r="GE37" s="419"/>
      <c r="GF37" s="419"/>
      <c r="GG37" s="419"/>
      <c r="GH37" s="419"/>
      <c r="GI37" s="419"/>
      <c r="GJ37" s="419"/>
      <c r="GK37" s="419"/>
      <c r="GL37" s="419"/>
      <c r="GM37" s="419"/>
      <c r="GN37" s="419"/>
      <c r="GO37" s="419"/>
      <c r="GP37" s="419"/>
      <c r="GQ37" s="419"/>
      <c r="GR37" s="419"/>
      <c r="GS37" s="419"/>
      <c r="GT37" s="419"/>
      <c r="GU37" s="419"/>
      <c r="GV37" s="419"/>
      <c r="GW37" s="419"/>
      <c r="GX37" s="419"/>
      <c r="GY37" s="419"/>
      <c r="GZ37" s="419"/>
      <c r="HA37" s="419"/>
      <c r="HB37" s="419"/>
      <c r="HC37" s="419"/>
      <c r="HD37" s="419"/>
      <c r="HE37" s="419"/>
      <c r="HF37" s="419"/>
      <c r="HG37" s="419"/>
      <c r="HH37" s="419"/>
      <c r="HI37" s="419"/>
      <c r="HJ37" s="419"/>
      <c r="HK37" s="419"/>
      <c r="HL37" s="419"/>
      <c r="HM37" s="419"/>
      <c r="HN37" s="419"/>
      <c r="HO37" s="419"/>
      <c r="HP37" s="419"/>
      <c r="HQ37" s="419"/>
      <c r="HR37" s="419"/>
      <c r="HS37" s="419"/>
      <c r="HT37" s="419"/>
      <c r="HU37" s="419"/>
      <c r="HV37" s="419"/>
      <c r="HW37" s="419"/>
      <c r="HX37" s="419"/>
      <c r="HY37" s="419"/>
      <c r="HZ37" s="419"/>
      <c r="IA37" s="419"/>
      <c r="IB37" s="419"/>
      <c r="IC37" s="419"/>
      <c r="ID37" s="419"/>
      <c r="IE37" s="419"/>
      <c r="IF37" s="419"/>
      <c r="IG37" s="419"/>
      <c r="IH37" s="419"/>
      <c r="II37" s="419"/>
      <c r="IJ37" s="419"/>
      <c r="IK37" s="419"/>
      <c r="IL37" s="419"/>
      <c r="IM37" s="419"/>
      <c r="IN37" s="419"/>
      <c r="IO37" s="419"/>
      <c r="IP37" s="419"/>
      <c r="IQ37" s="419"/>
      <c r="IR37" s="419"/>
      <c r="IS37" s="419"/>
      <c r="IT37" s="419"/>
      <c r="IU37" s="419"/>
      <c r="IV37" s="419"/>
      <c r="IW37" s="419"/>
      <c r="IX37" s="419"/>
      <c r="IY37" s="419"/>
      <c r="IZ37" s="419"/>
      <c r="JA37" s="419"/>
      <c r="JB37" s="419"/>
      <c r="JC37" s="419"/>
      <c r="JD37" s="419"/>
      <c r="JE37" s="419"/>
      <c r="JF37" s="419"/>
      <c r="JG37" s="419"/>
      <c r="JH37" s="419"/>
      <c r="JI37" s="419"/>
      <c r="JJ37" s="419"/>
      <c r="JK37" s="419"/>
      <c r="JL37" s="419"/>
      <c r="JM37" s="419"/>
      <c r="JN37" s="419"/>
      <c r="JO37" s="419"/>
      <c r="JP37" s="419"/>
      <c r="JQ37" s="419"/>
      <c r="JR37" s="419"/>
      <c r="JS37" s="419"/>
      <c r="JT37" s="419"/>
      <c r="JU37" s="419"/>
      <c r="JV37" s="419"/>
      <c r="JW37" s="419"/>
      <c r="JX37" s="419"/>
      <c r="JY37" s="419"/>
      <c r="JZ37" s="419"/>
      <c r="KA37" s="419"/>
      <c r="KB37" s="419"/>
      <c r="KC37" s="419"/>
      <c r="KD37" s="419"/>
      <c r="KE37" s="419"/>
      <c r="KF37" s="419"/>
      <c r="KG37" s="419"/>
      <c r="KH37" s="419"/>
    </row>
    <row r="38" spans="1:294" s="405" customFormat="1">
      <c r="A38" s="397" t="s">
        <v>27</v>
      </c>
      <c r="B38" s="336" t="s">
        <v>582</v>
      </c>
      <c r="C38" s="373">
        <v>5610.68</v>
      </c>
      <c r="D38" s="373">
        <v>9.09</v>
      </c>
      <c r="E38" s="373">
        <v>6732.8159999999998</v>
      </c>
      <c r="F38" s="373">
        <v>10.907999999999999</v>
      </c>
      <c r="G38" s="373">
        <v>4246.96</v>
      </c>
      <c r="H38" s="373">
        <v>10.91</v>
      </c>
      <c r="I38" s="382"/>
      <c r="J38" s="382"/>
      <c r="K38" s="382"/>
      <c r="L38" s="382"/>
      <c r="M38" s="288">
        <v>5.9200000000000003E-2</v>
      </c>
      <c r="N38" s="383">
        <v>262.33</v>
      </c>
      <c r="O38" s="383"/>
      <c r="P38" s="383"/>
      <c r="Q38" s="125" t="s">
        <v>793</v>
      </c>
      <c r="R38" s="376"/>
      <c r="S38" s="373">
        <v>7969.26</v>
      </c>
      <c r="T38" s="373">
        <v>9.09</v>
      </c>
      <c r="U38" s="373">
        <v>9563.1119999999992</v>
      </c>
      <c r="V38" s="373">
        <v>10.907999999999999</v>
      </c>
      <c r="W38" s="373">
        <v>4246.96</v>
      </c>
      <c r="X38" s="373">
        <v>10.91</v>
      </c>
      <c r="Y38" s="382"/>
      <c r="Z38" s="382"/>
      <c r="AA38" s="382"/>
      <c r="AB38" s="382"/>
      <c r="AC38" s="288">
        <v>5.9200000000000003E-2</v>
      </c>
      <c r="AD38" s="383">
        <v>262.33</v>
      </c>
      <c r="AE38" s="383"/>
      <c r="AF38" s="383"/>
      <c r="AG38" s="125" t="s">
        <v>793</v>
      </c>
      <c r="AH38" s="376"/>
      <c r="AI38" s="400"/>
      <c r="AJ38" s="373"/>
      <c r="AK38" s="373"/>
      <c r="AL38" s="373"/>
      <c r="AM38" s="373"/>
      <c r="AN38" s="373"/>
      <c r="AO38" s="373"/>
      <c r="AP38" s="382"/>
      <c r="AQ38" s="382"/>
      <c r="AR38" s="382"/>
      <c r="AS38" s="382"/>
      <c r="AT38" s="383"/>
      <c r="AU38" s="383"/>
      <c r="AV38" s="383"/>
      <c r="AW38" s="383"/>
      <c r="AX38" s="373"/>
      <c r="AY38" s="376"/>
      <c r="AZ38" s="373"/>
      <c r="BA38" s="373"/>
      <c r="BB38" s="373"/>
      <c r="BC38" s="373"/>
      <c r="BD38" s="373"/>
      <c r="BE38" s="373"/>
      <c r="BF38" s="382"/>
      <c r="BG38" s="382"/>
      <c r="BH38" s="402"/>
      <c r="BI38" s="382"/>
      <c r="BJ38" s="383"/>
      <c r="BK38" s="383"/>
      <c r="BL38" s="383"/>
      <c r="BM38" s="383"/>
      <c r="BN38" s="399"/>
      <c r="BO38" s="403"/>
      <c r="BP38" s="404"/>
      <c r="BQ38" s="404"/>
      <c r="BR38" s="404"/>
      <c r="BS38" s="404"/>
      <c r="BT38" s="404"/>
      <c r="BU38" s="404"/>
      <c r="BV38" s="404"/>
      <c r="BW38" s="404"/>
      <c r="BX38" s="404"/>
      <c r="BY38" s="404"/>
      <c r="BZ38" s="404"/>
      <c r="CA38" s="404"/>
      <c r="CB38" s="404"/>
      <c r="CC38" s="404"/>
      <c r="CD38" s="404"/>
      <c r="CE38" s="404"/>
      <c r="CF38" s="404"/>
      <c r="CG38" s="404"/>
      <c r="CH38" s="404"/>
      <c r="CI38" s="404"/>
      <c r="CJ38" s="404"/>
      <c r="CK38" s="404"/>
      <c r="CL38" s="404"/>
      <c r="CM38" s="404"/>
      <c r="CN38" s="404"/>
      <c r="CO38" s="404"/>
      <c r="CP38" s="404"/>
      <c r="CQ38" s="404"/>
      <c r="CR38" s="404"/>
      <c r="CS38" s="404"/>
      <c r="CT38" s="404"/>
      <c r="CU38" s="404"/>
      <c r="CV38" s="404"/>
      <c r="CW38" s="404"/>
      <c r="CX38" s="404"/>
      <c r="CY38" s="404"/>
      <c r="CZ38" s="404"/>
      <c r="DA38" s="404"/>
      <c r="DB38" s="404"/>
      <c r="DC38" s="404"/>
      <c r="DD38" s="404"/>
      <c r="DE38" s="404"/>
      <c r="DF38" s="404"/>
      <c r="DG38" s="404"/>
      <c r="DH38" s="404"/>
      <c r="DI38" s="404"/>
      <c r="DJ38" s="404"/>
      <c r="DK38" s="404"/>
      <c r="DL38" s="404"/>
      <c r="DM38" s="404"/>
      <c r="DN38" s="404"/>
      <c r="DO38" s="404"/>
      <c r="DP38" s="404"/>
      <c r="DQ38" s="404"/>
      <c r="DR38" s="404"/>
      <c r="DS38" s="404"/>
      <c r="DT38" s="404"/>
      <c r="DU38" s="404"/>
      <c r="DV38" s="404"/>
      <c r="DW38" s="404"/>
      <c r="DX38" s="404"/>
      <c r="DY38" s="404"/>
      <c r="DZ38" s="404"/>
      <c r="EA38" s="404"/>
      <c r="EB38" s="404"/>
      <c r="EC38" s="404"/>
      <c r="ED38" s="404"/>
      <c r="EE38" s="404"/>
      <c r="EF38" s="404"/>
      <c r="EG38" s="404"/>
      <c r="EH38" s="404"/>
      <c r="EI38" s="404"/>
      <c r="EJ38" s="404"/>
      <c r="EK38" s="404"/>
      <c r="EL38" s="404"/>
      <c r="EM38" s="404"/>
      <c r="EN38" s="404"/>
      <c r="EO38" s="404"/>
      <c r="EP38" s="404"/>
      <c r="EQ38" s="404"/>
      <c r="ER38" s="404"/>
      <c r="ES38" s="404"/>
      <c r="ET38" s="404"/>
      <c r="EU38" s="404"/>
      <c r="EV38" s="404"/>
      <c r="EW38" s="404"/>
      <c r="EX38" s="404"/>
      <c r="EY38" s="404"/>
      <c r="EZ38" s="404"/>
      <c r="FA38" s="404"/>
      <c r="FB38" s="404"/>
      <c r="FC38" s="404"/>
      <c r="FD38" s="404"/>
      <c r="FE38" s="404"/>
      <c r="FF38" s="404"/>
      <c r="FG38" s="404"/>
      <c r="FH38" s="404"/>
      <c r="FI38" s="404"/>
      <c r="FJ38" s="404"/>
      <c r="FK38" s="404"/>
      <c r="FL38" s="404"/>
      <c r="FM38" s="404"/>
      <c r="FN38" s="404"/>
      <c r="FO38" s="404"/>
      <c r="FP38" s="404"/>
      <c r="FQ38" s="404"/>
      <c r="FR38" s="404"/>
      <c r="FS38" s="404"/>
      <c r="FT38" s="404"/>
      <c r="FU38" s="404"/>
      <c r="FV38" s="404"/>
      <c r="FW38" s="404"/>
      <c r="FX38" s="404"/>
      <c r="FY38" s="404"/>
      <c r="FZ38" s="404"/>
      <c r="GA38" s="404"/>
      <c r="GB38" s="404"/>
      <c r="GC38" s="404"/>
      <c r="GD38" s="404"/>
      <c r="GE38" s="404"/>
      <c r="GF38" s="404"/>
      <c r="GG38" s="404"/>
      <c r="GH38" s="404"/>
      <c r="GI38" s="404"/>
      <c r="GJ38" s="404"/>
      <c r="GK38" s="404"/>
      <c r="GL38" s="404"/>
      <c r="GM38" s="404"/>
      <c r="GN38" s="404"/>
      <c r="GO38" s="404"/>
      <c r="GP38" s="404"/>
      <c r="GQ38" s="404"/>
      <c r="GR38" s="404"/>
      <c r="GS38" s="404"/>
      <c r="GT38" s="404"/>
      <c r="GU38" s="404"/>
      <c r="GV38" s="404"/>
      <c r="GW38" s="404"/>
      <c r="GX38" s="404"/>
      <c r="GY38" s="404"/>
      <c r="GZ38" s="404"/>
      <c r="HA38" s="404"/>
      <c r="HB38" s="404"/>
      <c r="HC38" s="404"/>
      <c r="HD38" s="404"/>
      <c r="HE38" s="404"/>
      <c r="HF38" s="404"/>
      <c r="HG38" s="404"/>
      <c r="HH38" s="404"/>
      <c r="HI38" s="404"/>
      <c r="HJ38" s="404"/>
      <c r="HK38" s="404"/>
      <c r="HL38" s="404"/>
      <c r="HM38" s="404"/>
      <c r="HN38" s="404"/>
      <c r="HO38" s="404"/>
      <c r="HP38" s="404"/>
      <c r="HQ38" s="404"/>
      <c r="HR38" s="404"/>
      <c r="HS38" s="404"/>
      <c r="HT38" s="404"/>
      <c r="HU38" s="404"/>
      <c r="HV38" s="404"/>
      <c r="HW38" s="404"/>
      <c r="HX38" s="404"/>
      <c r="HY38" s="404"/>
      <c r="HZ38" s="404"/>
      <c r="IA38" s="404"/>
      <c r="IB38" s="404"/>
      <c r="IC38" s="404"/>
      <c r="ID38" s="404"/>
      <c r="IE38" s="404"/>
      <c r="IF38" s="404"/>
      <c r="IG38" s="404"/>
      <c r="IH38" s="404"/>
      <c r="II38" s="404"/>
      <c r="IJ38" s="404"/>
      <c r="IK38" s="404"/>
      <c r="IL38" s="404"/>
      <c r="IM38" s="404"/>
      <c r="IN38" s="404"/>
      <c r="IO38" s="404"/>
      <c r="IP38" s="404"/>
      <c r="IQ38" s="404"/>
      <c r="IR38" s="404"/>
      <c r="IS38" s="404"/>
      <c r="IT38" s="404"/>
      <c r="IU38" s="404"/>
      <c r="IV38" s="404"/>
      <c r="IW38" s="404"/>
      <c r="IX38" s="404"/>
      <c r="IY38" s="404"/>
      <c r="IZ38" s="404"/>
      <c r="JA38" s="404"/>
      <c r="JB38" s="404"/>
      <c r="JC38" s="404"/>
      <c r="JD38" s="404"/>
      <c r="JE38" s="404"/>
      <c r="JF38" s="404"/>
      <c r="JG38" s="404"/>
      <c r="JH38" s="404"/>
      <c r="JI38" s="404"/>
      <c r="JJ38" s="404"/>
      <c r="JK38" s="404"/>
      <c r="JL38" s="404"/>
      <c r="JM38" s="404"/>
      <c r="JN38" s="404"/>
      <c r="JO38" s="404"/>
      <c r="JP38" s="404"/>
      <c r="JQ38" s="404"/>
      <c r="JR38" s="404"/>
      <c r="JS38" s="404"/>
      <c r="JT38" s="404"/>
      <c r="JU38" s="404"/>
      <c r="JV38" s="404"/>
      <c r="JW38" s="404"/>
      <c r="JX38" s="404"/>
      <c r="JY38" s="404"/>
      <c r="JZ38" s="404"/>
      <c r="KA38" s="404"/>
      <c r="KB38" s="404"/>
      <c r="KC38" s="404"/>
      <c r="KD38" s="404"/>
      <c r="KE38" s="404"/>
      <c r="KF38" s="404"/>
      <c r="KG38" s="404"/>
      <c r="KH38" s="404"/>
    </row>
    <row r="39" spans="1:294" s="611" customFormat="1">
      <c r="A39" s="604"/>
      <c r="B39" s="605"/>
      <c r="C39" s="439">
        <v>5610.68</v>
      </c>
      <c r="D39" s="439">
        <v>9.09</v>
      </c>
      <c r="E39" s="439">
        <v>6732.8159999999998</v>
      </c>
      <c r="F39" s="439">
        <v>10.907999999999999</v>
      </c>
      <c r="G39" s="439">
        <v>4246.96</v>
      </c>
      <c r="H39" s="439">
        <v>10.91</v>
      </c>
      <c r="I39" s="597"/>
      <c r="J39" s="597"/>
      <c r="K39" s="597"/>
      <c r="L39" s="597"/>
      <c r="M39" s="415">
        <v>5.9200000000000003E-2</v>
      </c>
      <c r="N39" s="599">
        <v>262.33</v>
      </c>
      <c r="O39" s="599"/>
      <c r="P39" s="599"/>
      <c r="Q39" s="410"/>
      <c r="R39" s="594" t="s">
        <v>794</v>
      </c>
      <c r="S39" s="439">
        <v>7969.26</v>
      </c>
      <c r="T39" s="439">
        <v>9.67</v>
      </c>
      <c r="U39" s="439">
        <v>9563.1119999999992</v>
      </c>
      <c r="V39" s="439">
        <v>11.603999999999999</v>
      </c>
      <c r="W39" s="439">
        <v>3871.96</v>
      </c>
      <c r="X39" s="439">
        <v>11.6</v>
      </c>
      <c r="Y39" s="597"/>
      <c r="Z39" s="597"/>
      <c r="AA39" s="597"/>
      <c r="AB39" s="597"/>
      <c r="AC39" s="415">
        <v>5.9200000000000003E-2</v>
      </c>
      <c r="AD39" s="599">
        <v>240.82</v>
      </c>
      <c r="AE39" s="599"/>
      <c r="AF39" s="599"/>
      <c r="AG39" s="410"/>
      <c r="AH39" s="410" t="s">
        <v>794</v>
      </c>
      <c r="AI39" s="607"/>
      <c r="AJ39" s="439"/>
      <c r="AK39" s="439"/>
      <c r="AL39" s="439"/>
      <c r="AM39" s="439"/>
      <c r="AN39" s="439"/>
      <c r="AO39" s="439"/>
      <c r="AP39" s="597"/>
      <c r="AQ39" s="597"/>
      <c r="AR39" s="597"/>
      <c r="AS39" s="597"/>
      <c r="AT39" s="599"/>
      <c r="AU39" s="599"/>
      <c r="AV39" s="599"/>
      <c r="AW39" s="599"/>
      <c r="AX39" s="439"/>
      <c r="AY39" s="594"/>
      <c r="AZ39" s="439"/>
      <c r="BA39" s="439"/>
      <c r="BB39" s="439"/>
      <c r="BC39" s="439"/>
      <c r="BD39" s="439"/>
      <c r="BE39" s="439"/>
      <c r="BF39" s="597"/>
      <c r="BG39" s="597"/>
      <c r="BH39" s="597"/>
      <c r="BI39" s="597"/>
      <c r="BJ39" s="599"/>
      <c r="BK39" s="599"/>
      <c r="BL39" s="599"/>
      <c r="BM39" s="599"/>
      <c r="BN39" s="606"/>
      <c r="BO39" s="609"/>
      <c r="BP39" s="610"/>
      <c r="BQ39" s="610"/>
      <c r="BR39" s="610"/>
      <c r="BS39" s="610"/>
      <c r="BT39" s="610"/>
      <c r="BU39" s="610"/>
      <c r="BV39" s="610"/>
      <c r="BW39" s="610"/>
      <c r="BX39" s="610"/>
      <c r="BY39" s="610"/>
      <c r="BZ39" s="610"/>
      <c r="CA39" s="610"/>
      <c r="CB39" s="610"/>
      <c r="CC39" s="610"/>
      <c r="CD39" s="610"/>
      <c r="CE39" s="610"/>
      <c r="CF39" s="610"/>
      <c r="CG39" s="610"/>
      <c r="CH39" s="610"/>
      <c r="CI39" s="610"/>
      <c r="CJ39" s="610"/>
      <c r="CK39" s="610"/>
      <c r="CL39" s="610"/>
      <c r="CM39" s="610"/>
      <c r="CN39" s="610"/>
      <c r="CO39" s="610"/>
      <c r="CP39" s="610"/>
      <c r="CQ39" s="610"/>
      <c r="CR39" s="610"/>
      <c r="CS39" s="610"/>
      <c r="CT39" s="610"/>
      <c r="CU39" s="610"/>
      <c r="CV39" s="610"/>
      <c r="CW39" s="610"/>
      <c r="CX39" s="610"/>
      <c r="CY39" s="610"/>
      <c r="CZ39" s="610"/>
      <c r="DA39" s="610"/>
      <c r="DB39" s="610"/>
      <c r="DC39" s="610"/>
      <c r="DD39" s="610"/>
      <c r="DE39" s="610"/>
      <c r="DF39" s="610"/>
      <c r="DG39" s="610"/>
      <c r="DH39" s="610"/>
      <c r="DI39" s="610"/>
      <c r="DJ39" s="610"/>
      <c r="DK39" s="610"/>
      <c r="DL39" s="610"/>
      <c r="DM39" s="610"/>
      <c r="DN39" s="610"/>
      <c r="DO39" s="610"/>
      <c r="DP39" s="610"/>
      <c r="DQ39" s="610"/>
      <c r="DR39" s="610"/>
      <c r="DS39" s="610"/>
      <c r="DT39" s="610"/>
      <c r="DU39" s="610"/>
      <c r="DV39" s="610"/>
      <c r="DW39" s="610"/>
      <c r="DX39" s="610"/>
      <c r="DY39" s="610"/>
      <c r="DZ39" s="610"/>
      <c r="EA39" s="610"/>
      <c r="EB39" s="610"/>
      <c r="EC39" s="610"/>
      <c r="ED39" s="610"/>
      <c r="EE39" s="610"/>
      <c r="EF39" s="610"/>
      <c r="EG39" s="610"/>
      <c r="EH39" s="610"/>
      <c r="EI39" s="610"/>
      <c r="EJ39" s="610"/>
      <c r="EK39" s="610"/>
      <c r="EL39" s="610"/>
      <c r="EM39" s="610"/>
      <c r="EN39" s="610"/>
      <c r="EO39" s="610"/>
      <c r="EP39" s="610"/>
      <c r="EQ39" s="610"/>
      <c r="ER39" s="610"/>
      <c r="ES39" s="610"/>
      <c r="ET39" s="610"/>
      <c r="EU39" s="610"/>
      <c r="EV39" s="610"/>
      <c r="EW39" s="610"/>
      <c r="EX39" s="610"/>
      <c r="EY39" s="610"/>
      <c r="EZ39" s="610"/>
      <c r="FA39" s="610"/>
      <c r="FB39" s="610"/>
      <c r="FC39" s="610"/>
      <c r="FD39" s="610"/>
      <c r="FE39" s="610"/>
      <c r="FF39" s="610"/>
      <c r="FG39" s="610"/>
      <c r="FH39" s="610"/>
      <c r="FI39" s="610"/>
      <c r="FJ39" s="610"/>
      <c r="FK39" s="610"/>
      <c r="FL39" s="610"/>
      <c r="FM39" s="610"/>
      <c r="FN39" s="610"/>
      <c r="FO39" s="610"/>
      <c r="FP39" s="610"/>
      <c r="FQ39" s="610"/>
      <c r="FR39" s="610"/>
      <c r="FS39" s="610"/>
      <c r="FT39" s="610"/>
      <c r="FU39" s="610"/>
      <c r="FV39" s="610"/>
      <c r="FW39" s="610"/>
      <c r="FX39" s="610"/>
      <c r="FY39" s="610"/>
      <c r="FZ39" s="610"/>
      <c r="GA39" s="610"/>
      <c r="GB39" s="610"/>
      <c r="GC39" s="610"/>
      <c r="GD39" s="610"/>
      <c r="GE39" s="610"/>
      <c r="GF39" s="610"/>
      <c r="GG39" s="610"/>
      <c r="GH39" s="610"/>
      <c r="GI39" s="610"/>
      <c r="GJ39" s="610"/>
      <c r="GK39" s="610"/>
      <c r="GL39" s="610"/>
      <c r="GM39" s="610"/>
      <c r="GN39" s="610"/>
      <c r="GO39" s="610"/>
      <c r="GP39" s="610"/>
      <c r="GQ39" s="610"/>
      <c r="GR39" s="610"/>
      <c r="GS39" s="610"/>
      <c r="GT39" s="610"/>
      <c r="GU39" s="610"/>
      <c r="GV39" s="610"/>
      <c r="GW39" s="610"/>
      <c r="GX39" s="610"/>
      <c r="GY39" s="610"/>
      <c r="GZ39" s="610"/>
      <c r="HA39" s="610"/>
      <c r="HB39" s="610"/>
      <c r="HC39" s="610"/>
      <c r="HD39" s="610"/>
      <c r="HE39" s="610"/>
      <c r="HF39" s="610"/>
      <c r="HG39" s="610"/>
      <c r="HH39" s="610"/>
      <c r="HI39" s="610"/>
      <c r="HJ39" s="610"/>
      <c r="HK39" s="610"/>
      <c r="HL39" s="610"/>
      <c r="HM39" s="610"/>
      <c r="HN39" s="610"/>
      <c r="HO39" s="610"/>
      <c r="HP39" s="610"/>
      <c r="HQ39" s="610"/>
      <c r="HR39" s="610"/>
      <c r="HS39" s="610"/>
      <c r="HT39" s="610"/>
      <c r="HU39" s="610"/>
      <c r="HV39" s="610"/>
      <c r="HW39" s="610"/>
      <c r="HX39" s="610"/>
      <c r="HY39" s="610"/>
      <c r="HZ39" s="610"/>
      <c r="IA39" s="610"/>
      <c r="IB39" s="610"/>
      <c r="IC39" s="610"/>
      <c r="ID39" s="610"/>
      <c r="IE39" s="610"/>
      <c r="IF39" s="610"/>
      <c r="IG39" s="610"/>
      <c r="IH39" s="610"/>
      <c r="II39" s="610"/>
      <c r="IJ39" s="610"/>
      <c r="IK39" s="610"/>
      <c r="IL39" s="610"/>
      <c r="IM39" s="610"/>
      <c r="IN39" s="610"/>
      <c r="IO39" s="610"/>
      <c r="IP39" s="610"/>
      <c r="IQ39" s="610"/>
      <c r="IR39" s="610"/>
      <c r="IS39" s="610"/>
      <c r="IT39" s="610"/>
      <c r="IU39" s="610"/>
      <c r="IV39" s="610"/>
      <c r="IW39" s="610"/>
      <c r="IX39" s="610"/>
      <c r="IY39" s="610"/>
      <c r="IZ39" s="610"/>
      <c r="JA39" s="610"/>
      <c r="JB39" s="610"/>
      <c r="JC39" s="610"/>
      <c r="JD39" s="610"/>
      <c r="JE39" s="610"/>
      <c r="JF39" s="610"/>
      <c r="JG39" s="610"/>
      <c r="JH39" s="610"/>
      <c r="JI39" s="610"/>
      <c r="JJ39" s="610"/>
      <c r="JK39" s="610"/>
      <c r="JL39" s="610"/>
      <c r="JM39" s="610"/>
      <c r="JN39" s="610"/>
      <c r="JO39" s="610"/>
      <c r="JP39" s="610"/>
      <c r="JQ39" s="610"/>
      <c r="JR39" s="610"/>
      <c r="JS39" s="610"/>
      <c r="JT39" s="610"/>
      <c r="JU39" s="610"/>
      <c r="JV39" s="610"/>
      <c r="JW39" s="610"/>
      <c r="JX39" s="610"/>
      <c r="JY39" s="610"/>
      <c r="JZ39" s="610"/>
      <c r="KA39" s="610"/>
      <c r="KB39" s="610"/>
      <c r="KC39" s="610"/>
      <c r="KD39" s="610"/>
      <c r="KE39" s="610"/>
      <c r="KF39" s="610"/>
      <c r="KG39" s="610"/>
      <c r="KH39" s="610"/>
    </row>
    <row r="40" spans="1:294" s="405" customFormat="1">
      <c r="A40" s="397" t="s">
        <v>33</v>
      </c>
      <c r="B40" s="374" t="s">
        <v>632</v>
      </c>
      <c r="C40" s="373"/>
      <c r="D40" s="373"/>
      <c r="E40" s="373"/>
      <c r="F40" s="373"/>
      <c r="G40" s="373"/>
      <c r="H40" s="373"/>
      <c r="I40" s="382"/>
      <c r="J40" s="382"/>
      <c r="K40" s="382"/>
      <c r="L40" s="382"/>
      <c r="M40" s="401"/>
      <c r="N40" s="383"/>
      <c r="O40" s="383"/>
      <c r="P40" s="383"/>
      <c r="Q40" s="377"/>
      <c r="R40" s="376"/>
      <c r="S40" s="373"/>
      <c r="T40" s="373"/>
      <c r="U40" s="373"/>
      <c r="V40" s="373"/>
      <c r="W40" s="373"/>
      <c r="X40" s="373"/>
      <c r="Y40" s="382"/>
      <c r="Z40" s="382"/>
      <c r="AA40" s="382"/>
      <c r="AB40" s="382"/>
      <c r="AC40" s="401"/>
      <c r="AD40" s="383"/>
      <c r="AE40" s="383"/>
      <c r="AF40" s="383"/>
      <c r="AG40" s="377"/>
      <c r="AH40" s="376"/>
      <c r="AI40" s="400"/>
      <c r="AJ40" s="373">
        <v>8500</v>
      </c>
      <c r="AK40" s="373">
        <v>9.09</v>
      </c>
      <c r="AL40" s="373">
        <v>10200</v>
      </c>
      <c r="AM40" s="373">
        <v>10.907999999999999</v>
      </c>
      <c r="AN40" s="373">
        <v>4247.4399999999996</v>
      </c>
      <c r="AO40" s="373">
        <v>10.91</v>
      </c>
      <c r="AP40" s="382"/>
      <c r="AQ40" s="382"/>
      <c r="AR40" s="382"/>
      <c r="AS40" s="382"/>
      <c r="AT40" s="384">
        <v>7.3999999999999996E-2</v>
      </c>
      <c r="AU40" s="383">
        <v>309.93</v>
      </c>
      <c r="AV40" s="384"/>
      <c r="AW40" s="383"/>
      <c r="AX40" s="377" t="s">
        <v>799</v>
      </c>
      <c r="AY40" s="376"/>
      <c r="AZ40" s="373">
        <v>8876.65</v>
      </c>
      <c r="BA40" s="373">
        <v>9.67</v>
      </c>
      <c r="BB40" s="373">
        <v>10651.98</v>
      </c>
      <c r="BC40" s="373">
        <v>11.603999999999999</v>
      </c>
      <c r="BD40" s="373">
        <v>3900</v>
      </c>
      <c r="BE40" s="373">
        <v>11.6</v>
      </c>
      <c r="BF40" s="382"/>
      <c r="BG40" s="382"/>
      <c r="BH40" s="382"/>
      <c r="BI40" s="382"/>
      <c r="BJ40" s="384">
        <v>7.0400000000000004E-2</v>
      </c>
      <c r="BK40" s="383">
        <v>286.16000000000003</v>
      </c>
      <c r="BL40" s="383"/>
      <c r="BM40" s="383"/>
      <c r="BN40" s="399" t="s">
        <v>799</v>
      </c>
      <c r="BO40" s="403"/>
      <c r="BP40" s="404"/>
      <c r="BQ40" s="404"/>
      <c r="BR40" s="404"/>
      <c r="BS40" s="404"/>
      <c r="BT40" s="404"/>
      <c r="BU40" s="404"/>
      <c r="BV40" s="404"/>
      <c r="BW40" s="404"/>
      <c r="BX40" s="404"/>
      <c r="BY40" s="404"/>
      <c r="BZ40" s="404"/>
      <c r="CA40" s="404"/>
      <c r="CB40" s="404"/>
      <c r="CC40" s="404"/>
      <c r="CD40" s="404"/>
      <c r="CE40" s="404"/>
      <c r="CF40" s="404"/>
      <c r="CG40" s="404"/>
      <c r="CH40" s="404"/>
      <c r="CI40" s="404"/>
      <c r="CJ40" s="404"/>
      <c r="CK40" s="404"/>
      <c r="CL40" s="404"/>
      <c r="CM40" s="404"/>
      <c r="CN40" s="404"/>
      <c r="CO40" s="404"/>
      <c r="CP40" s="404"/>
      <c r="CQ40" s="404"/>
      <c r="CR40" s="404"/>
      <c r="CS40" s="404"/>
      <c r="CT40" s="404"/>
      <c r="CU40" s="404"/>
      <c r="CV40" s="404"/>
      <c r="CW40" s="404"/>
      <c r="CX40" s="404"/>
      <c r="CY40" s="404"/>
      <c r="CZ40" s="404"/>
      <c r="DA40" s="404"/>
      <c r="DB40" s="404"/>
      <c r="DC40" s="404"/>
      <c r="DD40" s="404"/>
      <c r="DE40" s="404"/>
      <c r="DF40" s="404"/>
      <c r="DG40" s="404"/>
      <c r="DH40" s="404"/>
      <c r="DI40" s="404"/>
      <c r="DJ40" s="404"/>
      <c r="DK40" s="404"/>
      <c r="DL40" s="404"/>
      <c r="DM40" s="404"/>
      <c r="DN40" s="404"/>
      <c r="DO40" s="404"/>
      <c r="DP40" s="404"/>
      <c r="DQ40" s="404"/>
      <c r="DR40" s="404"/>
      <c r="DS40" s="404"/>
      <c r="DT40" s="404"/>
      <c r="DU40" s="404"/>
      <c r="DV40" s="404"/>
      <c r="DW40" s="404"/>
      <c r="DX40" s="404"/>
      <c r="DY40" s="404"/>
      <c r="DZ40" s="404"/>
      <c r="EA40" s="404"/>
      <c r="EB40" s="404"/>
      <c r="EC40" s="404"/>
      <c r="ED40" s="404"/>
      <c r="EE40" s="404"/>
      <c r="EF40" s="404"/>
      <c r="EG40" s="404"/>
      <c r="EH40" s="404"/>
      <c r="EI40" s="404"/>
      <c r="EJ40" s="404"/>
      <c r="EK40" s="404"/>
      <c r="EL40" s="404"/>
      <c r="EM40" s="404"/>
      <c r="EN40" s="404"/>
      <c r="EO40" s="404"/>
      <c r="EP40" s="404"/>
      <c r="EQ40" s="404"/>
      <c r="ER40" s="404"/>
      <c r="ES40" s="404"/>
      <c r="ET40" s="404"/>
      <c r="EU40" s="404"/>
      <c r="EV40" s="404"/>
      <c r="EW40" s="404"/>
      <c r="EX40" s="404"/>
      <c r="EY40" s="404"/>
      <c r="EZ40" s="404"/>
      <c r="FA40" s="404"/>
      <c r="FB40" s="404"/>
      <c r="FC40" s="404"/>
      <c r="FD40" s="404"/>
      <c r="FE40" s="404"/>
      <c r="FF40" s="404"/>
      <c r="FG40" s="404"/>
      <c r="FH40" s="404"/>
      <c r="FI40" s="404"/>
      <c r="FJ40" s="404"/>
      <c r="FK40" s="404"/>
      <c r="FL40" s="404"/>
      <c r="FM40" s="404"/>
      <c r="FN40" s="404"/>
      <c r="FO40" s="404"/>
      <c r="FP40" s="404"/>
      <c r="FQ40" s="404"/>
      <c r="FR40" s="404"/>
      <c r="FS40" s="404"/>
      <c r="FT40" s="404"/>
      <c r="FU40" s="404"/>
      <c r="FV40" s="404"/>
      <c r="FW40" s="404"/>
      <c r="FX40" s="404"/>
      <c r="FY40" s="404"/>
      <c r="FZ40" s="404"/>
      <c r="GA40" s="404"/>
      <c r="GB40" s="404"/>
      <c r="GC40" s="404"/>
      <c r="GD40" s="404"/>
      <c r="GE40" s="404"/>
      <c r="GF40" s="404"/>
      <c r="GG40" s="404"/>
      <c r="GH40" s="404"/>
      <c r="GI40" s="404"/>
      <c r="GJ40" s="404"/>
      <c r="GK40" s="404"/>
      <c r="GL40" s="404"/>
      <c r="GM40" s="404"/>
      <c r="GN40" s="404"/>
      <c r="GO40" s="404"/>
      <c r="GP40" s="404"/>
      <c r="GQ40" s="404"/>
      <c r="GR40" s="404"/>
      <c r="GS40" s="404"/>
      <c r="GT40" s="404"/>
      <c r="GU40" s="404"/>
      <c r="GV40" s="404"/>
      <c r="GW40" s="404"/>
      <c r="GX40" s="404"/>
      <c r="GY40" s="404"/>
      <c r="GZ40" s="404"/>
      <c r="HA40" s="404"/>
      <c r="HB40" s="404"/>
      <c r="HC40" s="404"/>
      <c r="HD40" s="404"/>
      <c r="HE40" s="404"/>
      <c r="HF40" s="404"/>
      <c r="HG40" s="404"/>
      <c r="HH40" s="404"/>
      <c r="HI40" s="404"/>
      <c r="HJ40" s="404"/>
      <c r="HK40" s="404"/>
      <c r="HL40" s="404"/>
      <c r="HM40" s="404"/>
      <c r="HN40" s="404"/>
      <c r="HO40" s="404"/>
      <c r="HP40" s="404"/>
      <c r="HQ40" s="404"/>
      <c r="HR40" s="404"/>
      <c r="HS40" s="404"/>
      <c r="HT40" s="404"/>
      <c r="HU40" s="404"/>
      <c r="HV40" s="404"/>
      <c r="HW40" s="404"/>
      <c r="HX40" s="404"/>
      <c r="HY40" s="404"/>
      <c r="HZ40" s="404"/>
      <c r="IA40" s="404"/>
      <c r="IB40" s="404"/>
      <c r="IC40" s="404"/>
      <c r="ID40" s="404"/>
      <c r="IE40" s="404"/>
      <c r="IF40" s="404"/>
      <c r="IG40" s="404"/>
      <c r="IH40" s="404"/>
      <c r="II40" s="404"/>
      <c r="IJ40" s="404"/>
      <c r="IK40" s="404"/>
      <c r="IL40" s="404"/>
      <c r="IM40" s="404"/>
      <c r="IN40" s="404"/>
      <c r="IO40" s="404"/>
      <c r="IP40" s="404"/>
      <c r="IQ40" s="404"/>
      <c r="IR40" s="404"/>
      <c r="IS40" s="404"/>
      <c r="IT40" s="404"/>
      <c r="IU40" s="404"/>
      <c r="IV40" s="404"/>
      <c r="IW40" s="404"/>
      <c r="IX40" s="404"/>
      <c r="IY40" s="404"/>
      <c r="IZ40" s="404"/>
      <c r="JA40" s="404"/>
      <c r="JB40" s="404"/>
      <c r="JC40" s="404"/>
      <c r="JD40" s="404"/>
      <c r="JE40" s="404"/>
      <c r="JF40" s="404"/>
      <c r="JG40" s="404"/>
      <c r="JH40" s="404"/>
      <c r="JI40" s="404"/>
      <c r="JJ40" s="404"/>
      <c r="JK40" s="404"/>
      <c r="JL40" s="404"/>
      <c r="JM40" s="404"/>
      <c r="JN40" s="404"/>
      <c r="JO40" s="404"/>
      <c r="JP40" s="404"/>
      <c r="JQ40" s="404"/>
      <c r="JR40" s="404"/>
      <c r="JS40" s="404"/>
      <c r="JT40" s="404"/>
      <c r="JU40" s="404"/>
      <c r="JV40" s="404"/>
      <c r="JW40" s="404"/>
      <c r="JX40" s="404"/>
      <c r="JY40" s="404"/>
      <c r="JZ40" s="404"/>
      <c r="KA40" s="404"/>
      <c r="KB40" s="404"/>
      <c r="KC40" s="404"/>
      <c r="KD40" s="404"/>
      <c r="KE40" s="404"/>
      <c r="KF40" s="404"/>
      <c r="KG40" s="404"/>
      <c r="KH40" s="404"/>
    </row>
    <row r="41" spans="1:294" s="405" customFormat="1">
      <c r="A41" s="397" t="s">
        <v>34</v>
      </c>
      <c r="B41" s="374" t="s">
        <v>885</v>
      </c>
      <c r="C41" s="373" t="s">
        <v>146</v>
      </c>
      <c r="D41" s="373" t="s">
        <v>146</v>
      </c>
      <c r="E41" s="373" t="s">
        <v>146</v>
      </c>
      <c r="F41" s="373" t="s">
        <v>146</v>
      </c>
      <c r="G41" s="373" t="s">
        <v>146</v>
      </c>
      <c r="H41" s="373" t="s">
        <v>146</v>
      </c>
      <c r="I41" s="382" t="s">
        <v>146</v>
      </c>
      <c r="J41" s="382" t="s">
        <v>146</v>
      </c>
      <c r="K41" s="382" t="s">
        <v>146</v>
      </c>
      <c r="L41" s="382" t="s">
        <v>146</v>
      </c>
      <c r="M41" s="401" t="s">
        <v>146</v>
      </c>
      <c r="N41" s="401" t="s">
        <v>146</v>
      </c>
      <c r="O41" s="401" t="s">
        <v>146</v>
      </c>
      <c r="P41" s="401" t="s">
        <v>146</v>
      </c>
      <c r="Q41" s="377" t="s">
        <v>886</v>
      </c>
      <c r="R41" s="376"/>
      <c r="S41" s="373">
        <v>12339.98</v>
      </c>
      <c r="T41" s="373">
        <v>11.6</v>
      </c>
      <c r="U41" s="373">
        <v>12339.98</v>
      </c>
      <c r="V41" s="373">
        <v>11.6</v>
      </c>
      <c r="W41" s="373">
        <v>3871.96</v>
      </c>
      <c r="X41" s="373">
        <v>11.6</v>
      </c>
      <c r="Y41" s="382"/>
      <c r="Z41" s="382"/>
      <c r="AA41" s="382"/>
      <c r="AB41" s="382"/>
      <c r="AC41" s="401">
        <v>5.9200000000000003E-2</v>
      </c>
      <c r="AD41" s="383">
        <v>240.82</v>
      </c>
      <c r="AE41" s="383"/>
      <c r="AF41" s="383"/>
      <c r="AG41" s="377" t="s">
        <v>886</v>
      </c>
      <c r="AH41" s="376"/>
      <c r="AI41" s="400"/>
      <c r="AJ41" s="373"/>
      <c r="AK41" s="373"/>
      <c r="AL41" s="373"/>
      <c r="AM41" s="373"/>
      <c r="AN41" s="373"/>
      <c r="AO41" s="373"/>
      <c r="AP41" s="382"/>
      <c r="AQ41" s="382"/>
      <c r="AR41" s="382"/>
      <c r="AS41" s="382"/>
      <c r="AT41" s="384"/>
      <c r="AU41" s="383"/>
      <c r="AV41" s="384"/>
      <c r="AW41" s="383"/>
      <c r="AX41" s="377"/>
      <c r="AY41" s="376"/>
      <c r="AZ41" s="373"/>
      <c r="BA41" s="373"/>
      <c r="BB41" s="373"/>
      <c r="BC41" s="373"/>
      <c r="BD41" s="373"/>
      <c r="BE41" s="373"/>
      <c r="BF41" s="382"/>
      <c r="BG41" s="382"/>
      <c r="BH41" s="382"/>
      <c r="BI41" s="382"/>
      <c r="BJ41" s="384"/>
      <c r="BK41" s="383"/>
      <c r="BL41" s="383"/>
      <c r="BM41" s="383"/>
      <c r="BN41" s="399"/>
      <c r="BO41" s="403"/>
      <c r="BP41" s="404"/>
      <c r="BQ41" s="404"/>
      <c r="BR41" s="404"/>
      <c r="BS41" s="404"/>
      <c r="BT41" s="404"/>
      <c r="BU41" s="404"/>
      <c r="BV41" s="404"/>
      <c r="BW41" s="404"/>
      <c r="BX41" s="404"/>
      <c r="BY41" s="404"/>
      <c r="BZ41" s="404"/>
      <c r="CA41" s="404"/>
      <c r="CB41" s="404"/>
      <c r="CC41" s="404"/>
      <c r="CD41" s="404"/>
      <c r="CE41" s="404"/>
      <c r="CF41" s="404"/>
      <c r="CG41" s="404"/>
      <c r="CH41" s="404"/>
      <c r="CI41" s="404"/>
      <c r="CJ41" s="404"/>
      <c r="CK41" s="404"/>
      <c r="CL41" s="404"/>
      <c r="CM41" s="404"/>
      <c r="CN41" s="404"/>
      <c r="CO41" s="404"/>
      <c r="CP41" s="404"/>
      <c r="CQ41" s="404"/>
      <c r="CR41" s="404"/>
      <c r="CS41" s="404"/>
      <c r="CT41" s="404"/>
      <c r="CU41" s="404"/>
      <c r="CV41" s="404"/>
      <c r="CW41" s="404"/>
      <c r="CX41" s="404"/>
      <c r="CY41" s="404"/>
      <c r="CZ41" s="404"/>
      <c r="DA41" s="404"/>
      <c r="DB41" s="404"/>
      <c r="DC41" s="404"/>
      <c r="DD41" s="404"/>
      <c r="DE41" s="404"/>
      <c r="DF41" s="404"/>
      <c r="DG41" s="404"/>
      <c r="DH41" s="404"/>
      <c r="DI41" s="404"/>
      <c r="DJ41" s="404"/>
      <c r="DK41" s="404"/>
      <c r="DL41" s="404"/>
      <c r="DM41" s="404"/>
      <c r="DN41" s="404"/>
      <c r="DO41" s="404"/>
      <c r="DP41" s="404"/>
      <c r="DQ41" s="404"/>
      <c r="DR41" s="404"/>
      <c r="DS41" s="404"/>
      <c r="DT41" s="404"/>
      <c r="DU41" s="404"/>
      <c r="DV41" s="404"/>
      <c r="DW41" s="404"/>
      <c r="DX41" s="404"/>
      <c r="DY41" s="404"/>
      <c r="DZ41" s="404"/>
      <c r="EA41" s="404"/>
      <c r="EB41" s="404"/>
      <c r="EC41" s="404"/>
      <c r="ED41" s="404"/>
      <c r="EE41" s="404"/>
      <c r="EF41" s="404"/>
      <c r="EG41" s="404"/>
      <c r="EH41" s="404"/>
      <c r="EI41" s="404"/>
      <c r="EJ41" s="404"/>
      <c r="EK41" s="404"/>
      <c r="EL41" s="404"/>
      <c r="EM41" s="404"/>
      <c r="EN41" s="404"/>
      <c r="EO41" s="404"/>
      <c r="EP41" s="404"/>
      <c r="EQ41" s="404"/>
      <c r="ER41" s="404"/>
      <c r="ES41" s="404"/>
      <c r="ET41" s="404"/>
      <c r="EU41" s="404"/>
      <c r="EV41" s="404"/>
      <c r="EW41" s="404"/>
      <c r="EX41" s="404"/>
      <c r="EY41" s="404"/>
      <c r="EZ41" s="404"/>
      <c r="FA41" s="404"/>
      <c r="FB41" s="404"/>
      <c r="FC41" s="404"/>
      <c r="FD41" s="404"/>
      <c r="FE41" s="404"/>
      <c r="FF41" s="404"/>
      <c r="FG41" s="404"/>
      <c r="FH41" s="404"/>
      <c r="FI41" s="404"/>
      <c r="FJ41" s="404"/>
      <c r="FK41" s="404"/>
      <c r="FL41" s="404"/>
      <c r="FM41" s="404"/>
      <c r="FN41" s="404"/>
      <c r="FO41" s="404"/>
      <c r="FP41" s="404"/>
      <c r="FQ41" s="404"/>
      <c r="FR41" s="404"/>
      <c r="FS41" s="404"/>
      <c r="FT41" s="404"/>
      <c r="FU41" s="404"/>
      <c r="FV41" s="404"/>
      <c r="FW41" s="404"/>
      <c r="FX41" s="404"/>
      <c r="FY41" s="404"/>
      <c r="FZ41" s="404"/>
      <c r="GA41" s="404"/>
      <c r="GB41" s="404"/>
      <c r="GC41" s="404"/>
      <c r="GD41" s="404"/>
      <c r="GE41" s="404"/>
      <c r="GF41" s="404"/>
      <c r="GG41" s="404"/>
      <c r="GH41" s="404"/>
      <c r="GI41" s="404"/>
      <c r="GJ41" s="404"/>
      <c r="GK41" s="404"/>
      <c r="GL41" s="404"/>
      <c r="GM41" s="404"/>
      <c r="GN41" s="404"/>
      <c r="GO41" s="404"/>
      <c r="GP41" s="404"/>
      <c r="GQ41" s="404"/>
      <c r="GR41" s="404"/>
      <c r="GS41" s="404"/>
      <c r="GT41" s="404"/>
      <c r="GU41" s="404"/>
      <c r="GV41" s="404"/>
      <c r="GW41" s="404"/>
      <c r="GX41" s="404"/>
      <c r="GY41" s="404"/>
      <c r="GZ41" s="404"/>
      <c r="HA41" s="404"/>
      <c r="HB41" s="404"/>
      <c r="HC41" s="404"/>
      <c r="HD41" s="404"/>
      <c r="HE41" s="404"/>
      <c r="HF41" s="404"/>
      <c r="HG41" s="404"/>
      <c r="HH41" s="404"/>
      <c r="HI41" s="404"/>
      <c r="HJ41" s="404"/>
      <c r="HK41" s="404"/>
      <c r="HL41" s="404"/>
      <c r="HM41" s="404"/>
      <c r="HN41" s="404"/>
      <c r="HO41" s="404"/>
      <c r="HP41" s="404"/>
      <c r="HQ41" s="404"/>
      <c r="HR41" s="404"/>
      <c r="HS41" s="404"/>
      <c r="HT41" s="404"/>
      <c r="HU41" s="404"/>
      <c r="HV41" s="404"/>
      <c r="HW41" s="404"/>
      <c r="HX41" s="404"/>
      <c r="HY41" s="404"/>
      <c r="HZ41" s="404"/>
      <c r="IA41" s="404"/>
      <c r="IB41" s="404"/>
      <c r="IC41" s="404"/>
      <c r="ID41" s="404"/>
      <c r="IE41" s="404"/>
      <c r="IF41" s="404"/>
      <c r="IG41" s="404"/>
      <c r="IH41" s="404"/>
      <c r="II41" s="404"/>
      <c r="IJ41" s="404"/>
      <c r="IK41" s="404"/>
      <c r="IL41" s="404"/>
      <c r="IM41" s="404"/>
      <c r="IN41" s="404"/>
      <c r="IO41" s="404"/>
      <c r="IP41" s="404"/>
      <c r="IQ41" s="404"/>
      <c r="IR41" s="404"/>
      <c r="IS41" s="404"/>
      <c r="IT41" s="404"/>
      <c r="IU41" s="404"/>
      <c r="IV41" s="404"/>
      <c r="IW41" s="404"/>
      <c r="IX41" s="404"/>
      <c r="IY41" s="404"/>
      <c r="IZ41" s="404"/>
      <c r="JA41" s="404"/>
      <c r="JB41" s="404"/>
      <c r="JC41" s="404"/>
      <c r="JD41" s="404"/>
      <c r="JE41" s="404"/>
      <c r="JF41" s="404"/>
      <c r="JG41" s="404"/>
      <c r="JH41" s="404"/>
      <c r="JI41" s="404"/>
      <c r="JJ41" s="404"/>
      <c r="JK41" s="404"/>
      <c r="JL41" s="404"/>
      <c r="JM41" s="404"/>
      <c r="JN41" s="404"/>
      <c r="JO41" s="404"/>
      <c r="JP41" s="404"/>
      <c r="JQ41" s="404"/>
      <c r="JR41" s="404"/>
      <c r="JS41" s="404"/>
      <c r="JT41" s="404"/>
      <c r="JU41" s="404"/>
      <c r="JV41" s="404"/>
      <c r="JW41" s="404"/>
      <c r="JX41" s="404"/>
      <c r="JY41" s="404"/>
      <c r="JZ41" s="404"/>
      <c r="KA41" s="404"/>
      <c r="KB41" s="404"/>
      <c r="KC41" s="404"/>
      <c r="KD41" s="404"/>
      <c r="KE41" s="404"/>
      <c r="KF41" s="404"/>
      <c r="KG41" s="404"/>
      <c r="KH41" s="404"/>
    </row>
    <row r="42" spans="1:294" s="2" customFormat="1" ht="18.75">
      <c r="A42" s="122" t="s">
        <v>46</v>
      </c>
      <c r="B42" s="348"/>
      <c r="C42" s="27"/>
      <c r="D42" s="27"/>
      <c r="E42" s="27"/>
      <c r="F42" s="27"/>
      <c r="G42" s="27"/>
      <c r="H42" s="27"/>
      <c r="I42" s="115"/>
      <c r="J42" s="115"/>
      <c r="K42" s="115"/>
      <c r="L42" s="115"/>
      <c r="M42" s="116"/>
      <c r="N42" s="116"/>
      <c r="O42" s="116"/>
      <c r="P42" s="116"/>
      <c r="Q42" s="110"/>
      <c r="R42" s="134"/>
      <c r="S42" s="27"/>
      <c r="T42" s="27"/>
      <c r="U42" s="27"/>
      <c r="V42" s="27"/>
      <c r="W42" s="27"/>
      <c r="X42" s="27"/>
      <c r="Y42" s="138"/>
      <c r="Z42" s="138"/>
      <c r="AA42" s="138"/>
      <c r="AB42" s="138"/>
      <c r="AC42" s="139"/>
      <c r="AD42" s="139"/>
      <c r="AE42" s="139"/>
      <c r="AF42" s="139"/>
      <c r="AG42" s="27"/>
      <c r="AH42" s="134"/>
      <c r="AI42" s="103"/>
      <c r="AJ42" s="27"/>
      <c r="AK42" s="27"/>
      <c r="AL42" s="27"/>
      <c r="AM42" s="27"/>
      <c r="AN42" s="27"/>
      <c r="AO42" s="27"/>
      <c r="AP42" s="115"/>
      <c r="AQ42" s="115"/>
      <c r="AR42" s="115"/>
      <c r="AS42" s="115"/>
      <c r="AT42" s="116"/>
      <c r="AU42" s="116"/>
      <c r="AV42" s="116"/>
      <c r="AW42" s="116"/>
      <c r="AX42" s="27"/>
      <c r="AY42" s="109"/>
      <c r="AZ42" s="27"/>
      <c r="BA42" s="27"/>
      <c r="BB42" s="27"/>
      <c r="BC42" s="27"/>
      <c r="BD42" s="27"/>
      <c r="BE42" s="27"/>
      <c r="BF42" s="115"/>
      <c r="BG42" s="115"/>
      <c r="BH42" s="395"/>
      <c r="BI42" s="115"/>
      <c r="BJ42" s="116"/>
      <c r="BK42" s="116"/>
      <c r="BL42" s="116"/>
      <c r="BM42" s="116"/>
      <c r="BN42" s="36"/>
      <c r="BO42" s="31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</row>
    <row r="43" spans="1:294" s="2" customFormat="1" ht="45.75" customHeight="1">
      <c r="A43" s="16" t="s">
        <v>9</v>
      </c>
      <c r="B43" s="396" t="s">
        <v>635</v>
      </c>
      <c r="C43" s="27">
        <v>9672.66</v>
      </c>
      <c r="D43" s="27">
        <v>37.47</v>
      </c>
      <c r="E43" s="27">
        <v>11607.191999999999</v>
      </c>
      <c r="F43" s="27">
        <v>44.963999999999999</v>
      </c>
      <c r="G43" s="27">
        <v>3854.23</v>
      </c>
      <c r="H43" s="27">
        <v>44.96</v>
      </c>
      <c r="I43" s="115"/>
      <c r="J43" s="115"/>
      <c r="K43" s="115"/>
      <c r="L43" s="115"/>
      <c r="M43" s="288">
        <v>5.8200000000000002E-2</v>
      </c>
      <c r="N43" s="139">
        <v>269.27999999999997</v>
      </c>
      <c r="O43" s="139"/>
      <c r="P43" s="139"/>
      <c r="Q43" s="125" t="s">
        <v>792</v>
      </c>
      <c r="R43" s="289"/>
      <c r="S43" s="27">
        <v>10063.620000000001</v>
      </c>
      <c r="T43" s="27">
        <v>39.450000000000003</v>
      </c>
      <c r="U43" s="27">
        <v>12076.344000000001</v>
      </c>
      <c r="V43" s="27">
        <v>47.34</v>
      </c>
      <c r="W43" s="27">
        <v>3915</v>
      </c>
      <c r="X43" s="27">
        <v>47.34</v>
      </c>
      <c r="Y43" s="138"/>
      <c r="Z43" s="138"/>
      <c r="AA43" s="138"/>
      <c r="AB43" s="138"/>
      <c r="AC43" s="288">
        <v>5.8200000000000002E-2</v>
      </c>
      <c r="AD43" s="139">
        <v>275.19</v>
      </c>
      <c r="AE43" s="311"/>
      <c r="AF43" s="139"/>
      <c r="AG43" s="110" t="s">
        <v>792</v>
      </c>
      <c r="AH43" s="289"/>
      <c r="AI43" s="103"/>
      <c r="AJ43" s="27"/>
      <c r="AK43" s="27"/>
      <c r="AL43" s="27"/>
      <c r="AM43" s="27"/>
      <c r="AN43" s="27"/>
      <c r="AO43" s="27"/>
      <c r="AP43" s="115"/>
      <c r="AQ43" s="115"/>
      <c r="AR43" s="115"/>
      <c r="AS43" s="115"/>
      <c r="AT43" s="116"/>
      <c r="AU43" s="116"/>
      <c r="AV43" s="116"/>
      <c r="AW43" s="116"/>
      <c r="AX43" s="27"/>
      <c r="AY43" s="109"/>
      <c r="AZ43" s="27"/>
      <c r="BA43" s="27"/>
      <c r="BB43" s="27"/>
      <c r="BC43" s="27"/>
      <c r="BD43" s="27"/>
      <c r="BE43" s="27"/>
      <c r="BF43" s="115"/>
      <c r="BG43" s="115"/>
      <c r="BH43" s="395"/>
      <c r="BI43" s="115"/>
      <c r="BJ43" s="116"/>
      <c r="BK43" s="116"/>
      <c r="BL43" s="116"/>
      <c r="BM43" s="116"/>
      <c r="BN43" s="36"/>
      <c r="BO43" s="31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</row>
    <row r="44" spans="1:294" s="420" customFormat="1">
      <c r="A44" s="406"/>
      <c r="B44" s="605"/>
      <c r="C44" s="408">
        <v>9672.66</v>
      </c>
      <c r="D44" s="408">
        <v>37.47</v>
      </c>
      <c r="E44" s="408">
        <v>11607.191999999999</v>
      </c>
      <c r="F44" s="408">
        <v>44.963999999999999</v>
      </c>
      <c r="G44" s="408">
        <v>3854.23</v>
      </c>
      <c r="H44" s="408">
        <v>44.96</v>
      </c>
      <c r="I44" s="414"/>
      <c r="J44" s="414"/>
      <c r="K44" s="414"/>
      <c r="L44" s="414"/>
      <c r="M44" s="415">
        <v>5.8200000000000002E-2</v>
      </c>
      <c r="N44" s="416">
        <v>269.27999999999997</v>
      </c>
      <c r="O44" s="416"/>
      <c r="P44" s="416"/>
      <c r="Q44" s="410"/>
      <c r="R44" s="435" t="s">
        <v>798</v>
      </c>
      <c r="S44" s="408">
        <v>10063.620000000001</v>
      </c>
      <c r="T44" s="408">
        <v>39.450000000000003</v>
      </c>
      <c r="U44" s="408">
        <v>12076.344000000001</v>
      </c>
      <c r="V44" s="408">
        <v>47.34</v>
      </c>
      <c r="W44" s="408">
        <v>3900</v>
      </c>
      <c r="X44" s="408">
        <v>47.34</v>
      </c>
      <c r="Y44" s="414"/>
      <c r="Z44" s="414"/>
      <c r="AA44" s="414"/>
      <c r="AB44" s="414"/>
      <c r="AC44" s="415">
        <v>5.8200000000000002E-2</v>
      </c>
      <c r="AD44" s="416">
        <v>274.32</v>
      </c>
      <c r="AE44" s="441"/>
      <c r="AF44" s="416"/>
      <c r="AG44" s="410"/>
      <c r="AH44" s="435" t="s">
        <v>798</v>
      </c>
      <c r="AI44" s="413"/>
      <c r="AJ44" s="408"/>
      <c r="AK44" s="408"/>
      <c r="AL44" s="408"/>
      <c r="AM44" s="408"/>
      <c r="AN44" s="408"/>
      <c r="AO44" s="408"/>
      <c r="AP44" s="414"/>
      <c r="AQ44" s="414"/>
      <c r="AR44" s="414"/>
      <c r="AS44" s="414"/>
      <c r="AT44" s="416"/>
      <c r="AU44" s="416"/>
      <c r="AV44" s="416"/>
      <c r="AW44" s="416"/>
      <c r="AX44" s="408"/>
      <c r="AY44" s="409"/>
      <c r="AZ44" s="408"/>
      <c r="BA44" s="408"/>
      <c r="BB44" s="408"/>
      <c r="BC44" s="408"/>
      <c r="BD44" s="408"/>
      <c r="BE44" s="408"/>
      <c r="BF44" s="414"/>
      <c r="BG44" s="414"/>
      <c r="BH44" s="417"/>
      <c r="BI44" s="414"/>
      <c r="BJ44" s="416"/>
      <c r="BK44" s="416"/>
      <c r="BL44" s="416"/>
      <c r="BM44" s="416"/>
      <c r="BN44" s="412"/>
      <c r="BO44" s="418"/>
      <c r="BP44" s="419"/>
      <c r="BQ44" s="419"/>
      <c r="BR44" s="419"/>
      <c r="BS44" s="419"/>
      <c r="BT44" s="419"/>
      <c r="BU44" s="419"/>
      <c r="BV44" s="419"/>
      <c r="BW44" s="419"/>
      <c r="BX44" s="419"/>
      <c r="BY44" s="419"/>
      <c r="BZ44" s="419"/>
      <c r="CA44" s="419"/>
      <c r="CB44" s="419"/>
      <c r="CC44" s="419"/>
      <c r="CD44" s="419"/>
      <c r="CE44" s="419"/>
      <c r="CF44" s="419"/>
      <c r="CG44" s="419"/>
      <c r="CH44" s="419"/>
      <c r="CI44" s="419"/>
      <c r="CJ44" s="419"/>
      <c r="CK44" s="419"/>
      <c r="CL44" s="419"/>
      <c r="CM44" s="419"/>
      <c r="CN44" s="419"/>
      <c r="CO44" s="419"/>
      <c r="CP44" s="419"/>
      <c r="CQ44" s="419"/>
      <c r="CR44" s="419"/>
      <c r="CS44" s="419"/>
      <c r="CT44" s="419"/>
      <c r="CU44" s="419"/>
      <c r="CV44" s="419"/>
      <c r="CW44" s="419"/>
      <c r="CX44" s="419"/>
      <c r="CY44" s="419"/>
      <c r="CZ44" s="419"/>
      <c r="DA44" s="419"/>
      <c r="DB44" s="419"/>
      <c r="DC44" s="419"/>
      <c r="DD44" s="419"/>
      <c r="DE44" s="419"/>
      <c r="DF44" s="419"/>
      <c r="DG44" s="419"/>
      <c r="DH44" s="419"/>
      <c r="DI44" s="419"/>
      <c r="DJ44" s="419"/>
      <c r="DK44" s="419"/>
      <c r="DL44" s="419"/>
      <c r="DM44" s="419"/>
      <c r="DN44" s="419"/>
      <c r="DO44" s="419"/>
      <c r="DP44" s="419"/>
      <c r="DQ44" s="419"/>
      <c r="DR44" s="419"/>
      <c r="DS44" s="419"/>
      <c r="DT44" s="419"/>
      <c r="DU44" s="419"/>
      <c r="DV44" s="419"/>
      <c r="DW44" s="419"/>
      <c r="DX44" s="419"/>
      <c r="DY44" s="419"/>
      <c r="DZ44" s="419"/>
      <c r="EA44" s="419"/>
      <c r="EB44" s="419"/>
      <c r="EC44" s="419"/>
      <c r="ED44" s="419"/>
      <c r="EE44" s="419"/>
      <c r="EF44" s="419"/>
      <c r="EG44" s="419"/>
      <c r="EH44" s="419"/>
      <c r="EI44" s="419"/>
      <c r="EJ44" s="419"/>
      <c r="EK44" s="419"/>
      <c r="EL44" s="419"/>
      <c r="EM44" s="419"/>
      <c r="EN44" s="419"/>
      <c r="EO44" s="419"/>
      <c r="EP44" s="419"/>
      <c r="EQ44" s="419"/>
      <c r="ER44" s="419"/>
      <c r="ES44" s="419"/>
      <c r="ET44" s="419"/>
      <c r="EU44" s="419"/>
      <c r="EV44" s="419"/>
      <c r="EW44" s="419"/>
      <c r="EX44" s="419"/>
      <c r="EY44" s="419"/>
      <c r="EZ44" s="419"/>
      <c r="FA44" s="419"/>
      <c r="FB44" s="419"/>
      <c r="FC44" s="419"/>
      <c r="FD44" s="419"/>
      <c r="FE44" s="419"/>
      <c r="FF44" s="419"/>
      <c r="FG44" s="419"/>
      <c r="FH44" s="419"/>
      <c r="FI44" s="419"/>
      <c r="FJ44" s="419"/>
      <c r="FK44" s="419"/>
      <c r="FL44" s="419"/>
      <c r="FM44" s="419"/>
      <c r="FN44" s="419"/>
      <c r="FO44" s="419"/>
      <c r="FP44" s="419"/>
      <c r="FQ44" s="419"/>
      <c r="FR44" s="419"/>
      <c r="FS44" s="419"/>
      <c r="FT44" s="419"/>
      <c r="FU44" s="419"/>
      <c r="FV44" s="419"/>
      <c r="FW44" s="419"/>
      <c r="FX44" s="419"/>
      <c r="FY44" s="419"/>
      <c r="FZ44" s="419"/>
      <c r="GA44" s="419"/>
      <c r="GB44" s="419"/>
      <c r="GC44" s="419"/>
      <c r="GD44" s="419"/>
      <c r="GE44" s="419"/>
      <c r="GF44" s="419"/>
      <c r="GG44" s="419"/>
      <c r="GH44" s="419"/>
      <c r="GI44" s="419"/>
      <c r="GJ44" s="419"/>
      <c r="GK44" s="419"/>
      <c r="GL44" s="419"/>
      <c r="GM44" s="419"/>
      <c r="GN44" s="419"/>
      <c r="GO44" s="419"/>
      <c r="GP44" s="419"/>
      <c r="GQ44" s="419"/>
      <c r="GR44" s="419"/>
      <c r="GS44" s="419"/>
      <c r="GT44" s="419"/>
      <c r="GU44" s="419"/>
      <c r="GV44" s="419"/>
      <c r="GW44" s="419"/>
      <c r="GX44" s="419"/>
      <c r="GY44" s="419"/>
      <c r="GZ44" s="419"/>
      <c r="HA44" s="419"/>
      <c r="HB44" s="419"/>
      <c r="HC44" s="419"/>
      <c r="HD44" s="419"/>
      <c r="HE44" s="419"/>
      <c r="HF44" s="419"/>
      <c r="HG44" s="419"/>
      <c r="HH44" s="419"/>
      <c r="HI44" s="419"/>
      <c r="HJ44" s="419"/>
      <c r="HK44" s="419"/>
      <c r="HL44" s="419"/>
      <c r="HM44" s="419"/>
      <c r="HN44" s="419"/>
      <c r="HO44" s="419"/>
      <c r="HP44" s="419"/>
      <c r="HQ44" s="419"/>
      <c r="HR44" s="419"/>
      <c r="HS44" s="419"/>
      <c r="HT44" s="419"/>
      <c r="HU44" s="419"/>
      <c r="HV44" s="419"/>
      <c r="HW44" s="419"/>
      <c r="HX44" s="419"/>
      <c r="HY44" s="419"/>
      <c r="HZ44" s="419"/>
      <c r="IA44" s="419"/>
      <c r="IB44" s="419"/>
      <c r="IC44" s="419"/>
      <c r="ID44" s="419"/>
      <c r="IE44" s="419"/>
      <c r="IF44" s="419"/>
      <c r="IG44" s="419"/>
      <c r="IH44" s="419"/>
      <c r="II44" s="419"/>
      <c r="IJ44" s="419"/>
      <c r="IK44" s="419"/>
      <c r="IL44" s="419"/>
      <c r="IM44" s="419"/>
      <c r="IN44" s="419"/>
      <c r="IO44" s="419"/>
      <c r="IP44" s="419"/>
      <c r="IQ44" s="419"/>
      <c r="IR44" s="419"/>
      <c r="IS44" s="419"/>
      <c r="IT44" s="419"/>
      <c r="IU44" s="419"/>
      <c r="IV44" s="419"/>
      <c r="IW44" s="419"/>
      <c r="IX44" s="419"/>
      <c r="IY44" s="419"/>
      <c r="IZ44" s="419"/>
      <c r="JA44" s="419"/>
      <c r="JB44" s="419"/>
      <c r="JC44" s="419"/>
      <c r="JD44" s="419"/>
      <c r="JE44" s="419"/>
      <c r="JF44" s="419"/>
      <c r="JG44" s="419"/>
      <c r="JH44" s="419"/>
      <c r="JI44" s="419"/>
      <c r="JJ44" s="419"/>
      <c r="JK44" s="419"/>
      <c r="JL44" s="419"/>
      <c r="JM44" s="419"/>
      <c r="JN44" s="419"/>
      <c r="JO44" s="419"/>
      <c r="JP44" s="419"/>
      <c r="JQ44" s="419"/>
      <c r="JR44" s="419"/>
      <c r="JS44" s="419"/>
      <c r="JT44" s="419"/>
      <c r="JU44" s="419"/>
      <c r="JV44" s="419"/>
      <c r="JW44" s="419"/>
      <c r="JX44" s="419"/>
      <c r="JY44" s="419"/>
      <c r="JZ44" s="419"/>
      <c r="KA44" s="419"/>
      <c r="KB44" s="419"/>
      <c r="KC44" s="419"/>
      <c r="KD44" s="419"/>
      <c r="KE44" s="419"/>
      <c r="KF44" s="419"/>
      <c r="KG44" s="419"/>
      <c r="KH44" s="419"/>
    </row>
    <row r="45" spans="1:294" s="2" customFormat="1">
      <c r="A45" s="16" t="s">
        <v>10</v>
      </c>
      <c r="B45" s="348" t="s">
        <v>263</v>
      </c>
      <c r="C45" s="27">
        <v>18538.84</v>
      </c>
      <c r="D45" s="27">
        <v>47.37</v>
      </c>
      <c r="E45" s="27">
        <v>18538.84</v>
      </c>
      <c r="F45" s="27">
        <v>47.37</v>
      </c>
      <c r="G45" s="27">
        <v>4100</v>
      </c>
      <c r="H45" s="27">
        <v>47.37</v>
      </c>
      <c r="I45" s="115"/>
      <c r="J45" s="115"/>
      <c r="K45" s="115"/>
      <c r="L45" s="115"/>
      <c r="M45" s="288">
        <v>5.6300000000000003E-2</v>
      </c>
      <c r="N45" s="139">
        <v>278.2</v>
      </c>
      <c r="O45" s="116"/>
      <c r="P45" s="116"/>
      <c r="Q45" s="110" t="s">
        <v>800</v>
      </c>
      <c r="R45" s="134"/>
      <c r="S45" s="27">
        <v>19943.599999999999</v>
      </c>
      <c r="T45" s="27">
        <v>49.5</v>
      </c>
      <c r="U45" s="27">
        <v>19943.599999999999</v>
      </c>
      <c r="V45" s="27">
        <v>49.5</v>
      </c>
      <c r="W45" s="27">
        <v>4250</v>
      </c>
      <c r="X45" s="27">
        <v>49.5</v>
      </c>
      <c r="Y45" s="138"/>
      <c r="Z45" s="138"/>
      <c r="AA45" s="138"/>
      <c r="AB45" s="138"/>
      <c r="AC45" s="288">
        <v>5.6300000000000003E-2</v>
      </c>
      <c r="AD45" s="139">
        <v>288.77999999999997</v>
      </c>
      <c r="AE45" s="139"/>
      <c r="AF45" s="139"/>
      <c r="AG45" s="110" t="s">
        <v>800</v>
      </c>
      <c r="AH45" s="134"/>
      <c r="AI45" s="103"/>
      <c r="AJ45" s="27"/>
      <c r="AK45" s="27"/>
      <c r="AL45" s="27"/>
      <c r="AM45" s="27"/>
      <c r="AN45" s="27"/>
      <c r="AO45" s="27"/>
      <c r="AP45" s="115"/>
      <c r="AQ45" s="115"/>
      <c r="AR45" s="115"/>
      <c r="AS45" s="115"/>
      <c r="AT45" s="116"/>
      <c r="AU45" s="116"/>
      <c r="AV45" s="116"/>
      <c r="AW45" s="116"/>
      <c r="AX45" s="27"/>
      <c r="AY45" s="109"/>
      <c r="AZ45" s="27"/>
      <c r="BA45" s="27"/>
      <c r="BB45" s="27"/>
      <c r="BC45" s="27"/>
      <c r="BD45" s="27"/>
      <c r="BE45" s="27"/>
      <c r="BF45" s="115"/>
      <c r="BG45" s="115"/>
      <c r="BH45" s="395"/>
      <c r="BI45" s="115"/>
      <c r="BJ45" s="116"/>
      <c r="BK45" s="116"/>
      <c r="BL45" s="116"/>
      <c r="BM45" s="116"/>
      <c r="BN45" s="36"/>
      <c r="BO45" s="31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</row>
    <row r="46" spans="1:294" s="420" customFormat="1">
      <c r="A46" s="406"/>
      <c r="B46" s="407"/>
      <c r="C46" s="408">
        <v>18538.84</v>
      </c>
      <c r="D46" s="408">
        <v>48.17</v>
      </c>
      <c r="E46" s="408">
        <v>18538.84</v>
      </c>
      <c r="F46" s="408">
        <v>48.17</v>
      </c>
      <c r="G46" s="408">
        <v>4085.79</v>
      </c>
      <c r="H46" s="408">
        <v>48.17</v>
      </c>
      <c r="I46" s="414"/>
      <c r="J46" s="414"/>
      <c r="K46" s="414"/>
      <c r="L46" s="414"/>
      <c r="M46" s="415">
        <v>5.6300000000000003E-2</v>
      </c>
      <c r="N46" s="416">
        <v>278.2</v>
      </c>
      <c r="O46" s="416"/>
      <c r="P46" s="416"/>
      <c r="Q46" s="410"/>
      <c r="R46" s="409" t="s">
        <v>801</v>
      </c>
      <c r="S46" s="408">
        <v>19943.599999999999</v>
      </c>
      <c r="T46" s="408">
        <v>49.66</v>
      </c>
      <c r="U46" s="408">
        <v>19943.599999999999</v>
      </c>
      <c r="V46" s="408">
        <v>49.66</v>
      </c>
      <c r="W46" s="408">
        <v>3900</v>
      </c>
      <c r="X46" s="408">
        <v>49.66</v>
      </c>
      <c r="Y46" s="414"/>
      <c r="Z46" s="414"/>
      <c r="AA46" s="414"/>
      <c r="AB46" s="414"/>
      <c r="AC46" s="415">
        <v>5.6300000000000003E-2</v>
      </c>
      <c r="AD46" s="416">
        <v>269.23</v>
      </c>
      <c r="AE46" s="416"/>
      <c r="AF46" s="416"/>
      <c r="AG46" s="410"/>
      <c r="AH46" s="409" t="s">
        <v>801</v>
      </c>
      <c r="AI46" s="413"/>
      <c r="AJ46" s="408"/>
      <c r="AK46" s="408"/>
      <c r="AL46" s="408"/>
      <c r="AM46" s="408"/>
      <c r="AN46" s="408"/>
      <c r="AO46" s="408"/>
      <c r="AP46" s="414"/>
      <c r="AQ46" s="414"/>
      <c r="AR46" s="414"/>
      <c r="AS46" s="414"/>
      <c r="AT46" s="416"/>
      <c r="AU46" s="416"/>
      <c r="AV46" s="416"/>
      <c r="AW46" s="416"/>
      <c r="AX46" s="408"/>
      <c r="AY46" s="409"/>
      <c r="AZ46" s="408"/>
      <c r="BA46" s="408"/>
      <c r="BB46" s="408"/>
      <c r="BC46" s="408"/>
      <c r="BD46" s="408"/>
      <c r="BE46" s="408"/>
      <c r="BF46" s="414"/>
      <c r="BG46" s="414"/>
      <c r="BH46" s="417"/>
      <c r="BI46" s="414"/>
      <c r="BJ46" s="416"/>
      <c r="BK46" s="416"/>
      <c r="BL46" s="416"/>
      <c r="BM46" s="416"/>
      <c r="BN46" s="412"/>
      <c r="BO46" s="418"/>
      <c r="BP46" s="419"/>
      <c r="BQ46" s="419"/>
      <c r="BR46" s="419"/>
      <c r="BS46" s="419"/>
      <c r="BT46" s="419"/>
      <c r="BU46" s="419"/>
      <c r="BV46" s="419"/>
      <c r="BW46" s="419"/>
      <c r="BX46" s="419"/>
      <c r="BY46" s="419"/>
      <c r="BZ46" s="419"/>
      <c r="CA46" s="419"/>
      <c r="CB46" s="419"/>
      <c r="CC46" s="419"/>
      <c r="CD46" s="419"/>
      <c r="CE46" s="419"/>
      <c r="CF46" s="419"/>
      <c r="CG46" s="419"/>
      <c r="CH46" s="419"/>
      <c r="CI46" s="419"/>
      <c r="CJ46" s="419"/>
      <c r="CK46" s="419"/>
      <c r="CL46" s="419"/>
      <c r="CM46" s="419"/>
      <c r="CN46" s="419"/>
      <c r="CO46" s="419"/>
      <c r="CP46" s="419"/>
      <c r="CQ46" s="419"/>
      <c r="CR46" s="419"/>
      <c r="CS46" s="419"/>
      <c r="CT46" s="419"/>
      <c r="CU46" s="419"/>
      <c r="CV46" s="419"/>
      <c r="CW46" s="419"/>
      <c r="CX46" s="419"/>
      <c r="CY46" s="419"/>
      <c r="CZ46" s="419"/>
      <c r="DA46" s="419"/>
      <c r="DB46" s="419"/>
      <c r="DC46" s="419"/>
      <c r="DD46" s="419"/>
      <c r="DE46" s="419"/>
      <c r="DF46" s="419"/>
      <c r="DG46" s="419"/>
      <c r="DH46" s="419"/>
      <c r="DI46" s="419"/>
      <c r="DJ46" s="419"/>
      <c r="DK46" s="419"/>
      <c r="DL46" s="419"/>
      <c r="DM46" s="419"/>
      <c r="DN46" s="419"/>
      <c r="DO46" s="419"/>
      <c r="DP46" s="419"/>
      <c r="DQ46" s="419"/>
      <c r="DR46" s="419"/>
      <c r="DS46" s="419"/>
      <c r="DT46" s="419"/>
      <c r="DU46" s="419"/>
      <c r="DV46" s="419"/>
      <c r="DW46" s="419"/>
      <c r="DX46" s="419"/>
      <c r="DY46" s="419"/>
      <c r="DZ46" s="419"/>
      <c r="EA46" s="419"/>
      <c r="EB46" s="419"/>
      <c r="EC46" s="419"/>
      <c r="ED46" s="419"/>
      <c r="EE46" s="419"/>
      <c r="EF46" s="419"/>
      <c r="EG46" s="419"/>
      <c r="EH46" s="419"/>
      <c r="EI46" s="419"/>
      <c r="EJ46" s="419"/>
      <c r="EK46" s="419"/>
      <c r="EL46" s="419"/>
      <c r="EM46" s="419"/>
      <c r="EN46" s="419"/>
      <c r="EO46" s="419"/>
      <c r="EP46" s="419"/>
      <c r="EQ46" s="419"/>
      <c r="ER46" s="419"/>
      <c r="ES46" s="419"/>
      <c r="ET46" s="419"/>
      <c r="EU46" s="419"/>
      <c r="EV46" s="419"/>
      <c r="EW46" s="419"/>
      <c r="EX46" s="419"/>
      <c r="EY46" s="419"/>
      <c r="EZ46" s="419"/>
      <c r="FA46" s="419"/>
      <c r="FB46" s="419"/>
      <c r="FC46" s="419"/>
      <c r="FD46" s="419"/>
      <c r="FE46" s="419"/>
      <c r="FF46" s="419"/>
      <c r="FG46" s="419"/>
      <c r="FH46" s="419"/>
      <c r="FI46" s="419"/>
      <c r="FJ46" s="419"/>
      <c r="FK46" s="419"/>
      <c r="FL46" s="419"/>
      <c r="FM46" s="419"/>
      <c r="FN46" s="419"/>
      <c r="FO46" s="419"/>
      <c r="FP46" s="419"/>
      <c r="FQ46" s="419"/>
      <c r="FR46" s="419"/>
      <c r="FS46" s="419"/>
      <c r="FT46" s="419"/>
      <c r="FU46" s="419"/>
      <c r="FV46" s="419"/>
      <c r="FW46" s="419"/>
      <c r="FX46" s="419"/>
      <c r="FY46" s="419"/>
      <c r="FZ46" s="419"/>
      <c r="GA46" s="419"/>
      <c r="GB46" s="419"/>
      <c r="GC46" s="419"/>
      <c r="GD46" s="419"/>
      <c r="GE46" s="419"/>
      <c r="GF46" s="419"/>
      <c r="GG46" s="419"/>
      <c r="GH46" s="419"/>
      <c r="GI46" s="419"/>
      <c r="GJ46" s="419"/>
      <c r="GK46" s="419"/>
      <c r="GL46" s="419"/>
      <c r="GM46" s="419"/>
      <c r="GN46" s="419"/>
      <c r="GO46" s="419"/>
      <c r="GP46" s="419"/>
      <c r="GQ46" s="419"/>
      <c r="GR46" s="419"/>
      <c r="GS46" s="419"/>
      <c r="GT46" s="419"/>
      <c r="GU46" s="419"/>
      <c r="GV46" s="419"/>
      <c r="GW46" s="419"/>
      <c r="GX46" s="419"/>
      <c r="GY46" s="419"/>
      <c r="GZ46" s="419"/>
      <c r="HA46" s="419"/>
      <c r="HB46" s="419"/>
      <c r="HC46" s="419"/>
      <c r="HD46" s="419"/>
      <c r="HE46" s="419"/>
      <c r="HF46" s="419"/>
      <c r="HG46" s="419"/>
      <c r="HH46" s="419"/>
      <c r="HI46" s="419"/>
      <c r="HJ46" s="419"/>
      <c r="HK46" s="419"/>
      <c r="HL46" s="419"/>
      <c r="HM46" s="419"/>
      <c r="HN46" s="419"/>
      <c r="HO46" s="419"/>
      <c r="HP46" s="419"/>
      <c r="HQ46" s="419"/>
      <c r="HR46" s="419"/>
      <c r="HS46" s="419"/>
      <c r="HT46" s="419"/>
      <c r="HU46" s="419"/>
      <c r="HV46" s="419"/>
      <c r="HW46" s="419"/>
      <c r="HX46" s="419"/>
      <c r="HY46" s="419"/>
      <c r="HZ46" s="419"/>
      <c r="IA46" s="419"/>
      <c r="IB46" s="419"/>
      <c r="IC46" s="419"/>
      <c r="ID46" s="419"/>
      <c r="IE46" s="419"/>
      <c r="IF46" s="419"/>
      <c r="IG46" s="419"/>
      <c r="IH46" s="419"/>
      <c r="II46" s="419"/>
      <c r="IJ46" s="419"/>
      <c r="IK46" s="419"/>
      <c r="IL46" s="419"/>
      <c r="IM46" s="419"/>
      <c r="IN46" s="419"/>
      <c r="IO46" s="419"/>
      <c r="IP46" s="419"/>
      <c r="IQ46" s="419"/>
      <c r="IR46" s="419"/>
      <c r="IS46" s="419"/>
      <c r="IT46" s="419"/>
      <c r="IU46" s="419"/>
      <c r="IV46" s="419"/>
      <c r="IW46" s="419"/>
      <c r="IX46" s="419"/>
      <c r="IY46" s="419"/>
      <c r="IZ46" s="419"/>
      <c r="JA46" s="419"/>
      <c r="JB46" s="419"/>
      <c r="JC46" s="419"/>
      <c r="JD46" s="419"/>
      <c r="JE46" s="419"/>
      <c r="JF46" s="419"/>
      <c r="JG46" s="419"/>
      <c r="JH46" s="419"/>
      <c r="JI46" s="419"/>
      <c r="JJ46" s="419"/>
      <c r="JK46" s="419"/>
      <c r="JL46" s="419"/>
      <c r="JM46" s="419"/>
      <c r="JN46" s="419"/>
      <c r="JO46" s="419"/>
      <c r="JP46" s="419"/>
      <c r="JQ46" s="419"/>
      <c r="JR46" s="419"/>
      <c r="JS46" s="419"/>
      <c r="JT46" s="419"/>
      <c r="JU46" s="419"/>
      <c r="JV46" s="419"/>
      <c r="JW46" s="419"/>
      <c r="JX46" s="419"/>
      <c r="JY46" s="419"/>
      <c r="JZ46" s="419"/>
      <c r="KA46" s="419"/>
      <c r="KB46" s="419"/>
      <c r="KC46" s="419"/>
      <c r="KD46" s="419"/>
      <c r="KE46" s="419"/>
      <c r="KF46" s="419"/>
      <c r="KG46" s="419"/>
      <c r="KH46" s="419"/>
    </row>
    <row r="47" spans="1:294" s="178" customFormat="1">
      <c r="A47" s="173" t="s">
        <v>27</v>
      </c>
      <c r="B47" s="421" t="s">
        <v>510</v>
      </c>
      <c r="C47" s="49"/>
      <c r="D47" s="49"/>
      <c r="E47" s="49"/>
      <c r="F47" s="49"/>
      <c r="G47" s="49"/>
      <c r="H47" s="49"/>
      <c r="I47" s="286"/>
      <c r="J47" s="138"/>
      <c r="K47" s="138"/>
      <c r="L47" s="138"/>
      <c r="M47" s="139"/>
      <c r="N47" s="139"/>
      <c r="O47" s="139"/>
      <c r="P47" s="139"/>
      <c r="Q47" s="134"/>
      <c r="R47" s="134"/>
      <c r="S47" s="49"/>
      <c r="T47" s="49"/>
      <c r="U47" s="49"/>
      <c r="V47" s="49"/>
      <c r="W47" s="49"/>
      <c r="X47" s="49"/>
      <c r="Y47" s="286"/>
      <c r="Z47" s="138"/>
      <c r="AA47" s="138"/>
      <c r="AB47" s="138"/>
      <c r="AC47" s="139"/>
      <c r="AD47" s="139"/>
      <c r="AE47" s="139"/>
      <c r="AF47" s="139"/>
      <c r="AG47" s="110"/>
      <c r="AH47" s="409"/>
      <c r="AI47" s="175"/>
      <c r="AJ47" s="49"/>
      <c r="AK47" s="49"/>
      <c r="AL47" s="49"/>
      <c r="AM47" s="49"/>
      <c r="AN47" s="49"/>
      <c r="AO47" s="49"/>
      <c r="AP47" s="138"/>
      <c r="AQ47" s="138"/>
      <c r="AR47" s="138"/>
      <c r="AS47" s="138"/>
      <c r="AT47" s="139"/>
      <c r="AU47" s="139"/>
      <c r="AV47" s="139"/>
      <c r="AW47" s="139"/>
      <c r="AX47" s="49"/>
      <c r="AY47" s="134"/>
      <c r="AZ47" s="49"/>
      <c r="BA47" s="49"/>
      <c r="BB47" s="49"/>
      <c r="BC47" s="49"/>
      <c r="BD47" s="49"/>
      <c r="BE47" s="49"/>
      <c r="BF47" s="138"/>
      <c r="BG47" s="138"/>
      <c r="BH47" s="360"/>
      <c r="BI47" s="138"/>
      <c r="BJ47" s="139"/>
      <c r="BK47" s="139"/>
      <c r="BL47" s="139"/>
      <c r="BM47" s="139"/>
      <c r="BN47" s="176"/>
      <c r="BO47" s="313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177"/>
      <c r="EL47" s="177"/>
      <c r="EM47" s="177"/>
      <c r="EN47" s="177"/>
      <c r="EO47" s="177"/>
      <c r="EP47" s="177"/>
      <c r="EQ47" s="177"/>
      <c r="ER47" s="177"/>
      <c r="ES47" s="177"/>
      <c r="ET47" s="177"/>
      <c r="EU47" s="177"/>
      <c r="EV47" s="177"/>
      <c r="EW47" s="177"/>
      <c r="EX47" s="177"/>
      <c r="EY47" s="177"/>
      <c r="EZ47" s="177"/>
      <c r="FA47" s="177"/>
      <c r="FB47" s="177"/>
      <c r="FC47" s="177"/>
      <c r="FD47" s="177"/>
      <c r="FE47" s="177"/>
      <c r="FF47" s="177"/>
      <c r="FG47" s="177"/>
      <c r="FH47" s="177"/>
      <c r="FI47" s="177"/>
      <c r="FJ47" s="177"/>
      <c r="FK47" s="177"/>
      <c r="FL47" s="177"/>
      <c r="FM47" s="177"/>
      <c r="FN47" s="177"/>
      <c r="FO47" s="177"/>
      <c r="FP47" s="177"/>
      <c r="FQ47" s="177"/>
      <c r="FR47" s="177"/>
      <c r="FS47" s="177"/>
      <c r="FT47" s="177"/>
      <c r="FU47" s="177"/>
      <c r="FV47" s="177"/>
      <c r="FW47" s="177"/>
      <c r="FX47" s="177"/>
      <c r="FY47" s="177"/>
      <c r="FZ47" s="177"/>
      <c r="GA47" s="177"/>
      <c r="GB47" s="177"/>
      <c r="GC47" s="177"/>
      <c r="GD47" s="177"/>
      <c r="GE47" s="177"/>
      <c r="GF47" s="177"/>
      <c r="GG47" s="177"/>
      <c r="GH47" s="177"/>
      <c r="GI47" s="177"/>
      <c r="GJ47" s="177"/>
      <c r="GK47" s="177"/>
      <c r="GL47" s="177"/>
      <c r="GM47" s="177"/>
      <c r="GN47" s="177"/>
      <c r="GO47" s="177"/>
      <c r="GP47" s="177"/>
      <c r="GQ47" s="177"/>
      <c r="GR47" s="177"/>
      <c r="GS47" s="177"/>
      <c r="GT47" s="177"/>
      <c r="GU47" s="177"/>
      <c r="GV47" s="177"/>
      <c r="GW47" s="177"/>
      <c r="GX47" s="177"/>
      <c r="GY47" s="177"/>
      <c r="GZ47" s="177"/>
      <c r="HA47" s="177"/>
      <c r="HB47" s="177"/>
      <c r="HC47" s="177"/>
      <c r="HD47" s="177"/>
      <c r="HE47" s="177"/>
      <c r="HF47" s="177"/>
      <c r="HG47" s="177"/>
      <c r="HH47" s="177"/>
      <c r="HI47" s="177"/>
      <c r="HJ47" s="177"/>
      <c r="HK47" s="177"/>
      <c r="HL47" s="177"/>
      <c r="HM47" s="177"/>
      <c r="HN47" s="177"/>
      <c r="HO47" s="177"/>
      <c r="HP47" s="177"/>
      <c r="HQ47" s="177"/>
      <c r="HR47" s="177"/>
      <c r="HS47" s="177"/>
      <c r="HT47" s="177"/>
      <c r="HU47" s="177"/>
      <c r="HV47" s="177"/>
      <c r="HW47" s="177"/>
      <c r="HX47" s="177"/>
      <c r="HY47" s="177"/>
      <c r="HZ47" s="177"/>
      <c r="IA47" s="177"/>
      <c r="IB47" s="177"/>
      <c r="IC47" s="177"/>
      <c r="ID47" s="177"/>
      <c r="IE47" s="177"/>
      <c r="IF47" s="177"/>
      <c r="IG47" s="177"/>
      <c r="IH47" s="177"/>
      <c r="II47" s="177"/>
      <c r="IJ47" s="177"/>
      <c r="IK47" s="177"/>
      <c r="IL47" s="177"/>
      <c r="IM47" s="177"/>
      <c r="IN47" s="177"/>
      <c r="IO47" s="177"/>
      <c r="IP47" s="177"/>
      <c r="IQ47" s="177"/>
      <c r="IR47" s="177"/>
      <c r="IS47" s="177"/>
      <c r="IT47" s="177"/>
      <c r="IU47" s="177"/>
      <c r="IV47" s="177"/>
      <c r="IW47" s="177"/>
      <c r="IX47" s="177"/>
      <c r="IY47" s="177"/>
      <c r="IZ47" s="177"/>
      <c r="JA47" s="177"/>
      <c r="JB47" s="177"/>
      <c r="JC47" s="177"/>
      <c r="JD47" s="177"/>
      <c r="JE47" s="177"/>
      <c r="JF47" s="177"/>
      <c r="JG47" s="177"/>
      <c r="JH47" s="177"/>
      <c r="JI47" s="177"/>
      <c r="JJ47" s="177"/>
      <c r="JK47" s="177"/>
      <c r="JL47" s="177"/>
      <c r="JM47" s="177"/>
      <c r="JN47" s="177"/>
      <c r="JO47" s="177"/>
      <c r="JP47" s="177"/>
      <c r="JQ47" s="177"/>
      <c r="JR47" s="177"/>
      <c r="JS47" s="177"/>
      <c r="JT47" s="177"/>
      <c r="JU47" s="177"/>
      <c r="JV47" s="177"/>
      <c r="JW47" s="177"/>
      <c r="JX47" s="177"/>
      <c r="JY47" s="177"/>
      <c r="JZ47" s="177"/>
      <c r="KA47" s="177"/>
      <c r="KB47" s="177"/>
      <c r="KC47" s="177"/>
      <c r="KD47" s="177"/>
      <c r="KE47" s="177"/>
      <c r="KF47" s="177"/>
      <c r="KG47" s="177"/>
      <c r="KH47" s="177"/>
    </row>
    <row r="48" spans="1:294" s="420" customFormat="1">
      <c r="A48" s="406"/>
      <c r="B48" s="407"/>
      <c r="C48" s="408">
        <v>6856.58</v>
      </c>
      <c r="D48" s="408">
        <v>40.14</v>
      </c>
      <c r="E48" s="408">
        <v>8227.8959999999988</v>
      </c>
      <c r="F48" s="408">
        <v>48.167999999999999</v>
      </c>
      <c r="G48" s="408">
        <v>4085.35</v>
      </c>
      <c r="H48" s="408">
        <v>48.17</v>
      </c>
      <c r="I48" s="521">
        <v>5.4600000000000003E-2</v>
      </c>
      <c r="J48" s="414">
        <v>271.23</v>
      </c>
      <c r="K48" s="414"/>
      <c r="L48" s="414"/>
      <c r="M48" s="416"/>
      <c r="N48" s="416"/>
      <c r="O48" s="416"/>
      <c r="P48" s="416"/>
      <c r="Q48" s="409"/>
      <c r="R48" s="409" t="s">
        <v>802</v>
      </c>
      <c r="S48" s="408">
        <v>7213.05</v>
      </c>
      <c r="T48" s="408">
        <v>41.38</v>
      </c>
      <c r="U48" s="408">
        <v>8655.66</v>
      </c>
      <c r="V48" s="408">
        <v>49.655999999999999</v>
      </c>
      <c r="W48" s="408">
        <v>3900</v>
      </c>
      <c r="X48" s="408">
        <v>49.66</v>
      </c>
      <c r="Y48" s="521">
        <v>5.4600000000000003E-2</v>
      </c>
      <c r="Z48" s="414">
        <v>262.60000000000002</v>
      </c>
      <c r="AA48" s="414"/>
      <c r="AB48" s="414"/>
      <c r="AC48" s="416"/>
      <c r="AD48" s="416"/>
      <c r="AE48" s="416"/>
      <c r="AF48" s="416"/>
      <c r="AG48" s="409"/>
      <c r="AH48" s="409" t="s">
        <v>802</v>
      </c>
      <c r="AI48" s="413"/>
      <c r="AJ48" s="408"/>
      <c r="AK48" s="408"/>
      <c r="AL48" s="408"/>
      <c r="AM48" s="408"/>
      <c r="AN48" s="408"/>
      <c r="AO48" s="408"/>
      <c r="AP48" s="414"/>
      <c r="AQ48" s="414"/>
      <c r="AR48" s="414"/>
      <c r="AS48" s="414"/>
      <c r="AT48" s="416"/>
      <c r="AU48" s="416"/>
      <c r="AV48" s="416"/>
      <c r="AW48" s="416"/>
      <c r="AX48" s="408"/>
      <c r="AY48" s="409"/>
      <c r="AZ48" s="408"/>
      <c r="BA48" s="408"/>
      <c r="BB48" s="408"/>
      <c r="BC48" s="408"/>
      <c r="BD48" s="408"/>
      <c r="BE48" s="408"/>
      <c r="BF48" s="414"/>
      <c r="BG48" s="414"/>
      <c r="BH48" s="417"/>
      <c r="BI48" s="414"/>
      <c r="BJ48" s="416"/>
      <c r="BK48" s="416"/>
      <c r="BL48" s="416"/>
      <c r="BM48" s="416"/>
      <c r="BN48" s="412"/>
      <c r="BO48" s="418"/>
      <c r="BP48" s="419"/>
      <c r="BQ48" s="419"/>
      <c r="BR48" s="419"/>
      <c r="BS48" s="419"/>
      <c r="BT48" s="419"/>
      <c r="BU48" s="419"/>
      <c r="BV48" s="419"/>
      <c r="BW48" s="419"/>
      <c r="BX48" s="419"/>
      <c r="BY48" s="419"/>
      <c r="BZ48" s="419"/>
      <c r="CA48" s="419"/>
      <c r="CB48" s="419"/>
      <c r="CC48" s="419"/>
      <c r="CD48" s="419"/>
      <c r="CE48" s="419"/>
      <c r="CF48" s="419"/>
      <c r="CG48" s="419"/>
      <c r="CH48" s="419"/>
      <c r="CI48" s="419"/>
      <c r="CJ48" s="419"/>
      <c r="CK48" s="419"/>
      <c r="CL48" s="419"/>
      <c r="CM48" s="419"/>
      <c r="CN48" s="419"/>
      <c r="CO48" s="419"/>
      <c r="CP48" s="419"/>
      <c r="CQ48" s="419"/>
      <c r="CR48" s="419"/>
      <c r="CS48" s="419"/>
      <c r="CT48" s="419"/>
      <c r="CU48" s="419"/>
      <c r="CV48" s="419"/>
      <c r="CW48" s="419"/>
      <c r="CX48" s="419"/>
      <c r="CY48" s="419"/>
      <c r="CZ48" s="419"/>
      <c r="DA48" s="419"/>
      <c r="DB48" s="419"/>
      <c r="DC48" s="419"/>
      <c r="DD48" s="419"/>
      <c r="DE48" s="419"/>
      <c r="DF48" s="419"/>
      <c r="DG48" s="419"/>
      <c r="DH48" s="419"/>
      <c r="DI48" s="419"/>
      <c r="DJ48" s="419"/>
      <c r="DK48" s="419"/>
      <c r="DL48" s="419"/>
      <c r="DM48" s="419"/>
      <c r="DN48" s="419"/>
      <c r="DO48" s="419"/>
      <c r="DP48" s="419"/>
      <c r="DQ48" s="419"/>
      <c r="DR48" s="419"/>
      <c r="DS48" s="419"/>
      <c r="DT48" s="419"/>
      <c r="DU48" s="419"/>
      <c r="DV48" s="419"/>
      <c r="DW48" s="419"/>
      <c r="DX48" s="419"/>
      <c r="DY48" s="419"/>
      <c r="DZ48" s="419"/>
      <c r="EA48" s="419"/>
      <c r="EB48" s="419"/>
      <c r="EC48" s="419"/>
      <c r="ED48" s="419"/>
      <c r="EE48" s="419"/>
      <c r="EF48" s="419"/>
      <c r="EG48" s="419"/>
      <c r="EH48" s="419"/>
      <c r="EI48" s="419"/>
      <c r="EJ48" s="419"/>
      <c r="EK48" s="419"/>
      <c r="EL48" s="419"/>
      <c r="EM48" s="419"/>
      <c r="EN48" s="419"/>
      <c r="EO48" s="419"/>
      <c r="EP48" s="419"/>
      <c r="EQ48" s="419"/>
      <c r="ER48" s="419"/>
      <c r="ES48" s="419"/>
      <c r="ET48" s="419"/>
      <c r="EU48" s="419"/>
      <c r="EV48" s="419"/>
      <c r="EW48" s="419"/>
      <c r="EX48" s="419"/>
      <c r="EY48" s="419"/>
      <c r="EZ48" s="419"/>
      <c r="FA48" s="419"/>
      <c r="FB48" s="419"/>
      <c r="FC48" s="419"/>
      <c r="FD48" s="419"/>
      <c r="FE48" s="419"/>
      <c r="FF48" s="419"/>
      <c r="FG48" s="419"/>
      <c r="FH48" s="419"/>
      <c r="FI48" s="419"/>
      <c r="FJ48" s="419"/>
      <c r="FK48" s="419"/>
      <c r="FL48" s="419"/>
      <c r="FM48" s="419"/>
      <c r="FN48" s="419"/>
      <c r="FO48" s="419"/>
      <c r="FP48" s="419"/>
      <c r="FQ48" s="419"/>
      <c r="FR48" s="419"/>
      <c r="FS48" s="419"/>
      <c r="FT48" s="419"/>
      <c r="FU48" s="419"/>
      <c r="FV48" s="419"/>
      <c r="FW48" s="419"/>
      <c r="FX48" s="419"/>
      <c r="FY48" s="419"/>
      <c r="FZ48" s="419"/>
      <c r="GA48" s="419"/>
      <c r="GB48" s="419"/>
      <c r="GC48" s="419"/>
      <c r="GD48" s="419"/>
      <c r="GE48" s="419"/>
      <c r="GF48" s="419"/>
      <c r="GG48" s="419"/>
      <c r="GH48" s="419"/>
      <c r="GI48" s="419"/>
      <c r="GJ48" s="419"/>
      <c r="GK48" s="419"/>
      <c r="GL48" s="419"/>
      <c r="GM48" s="419"/>
      <c r="GN48" s="419"/>
      <c r="GO48" s="419"/>
      <c r="GP48" s="419"/>
      <c r="GQ48" s="419"/>
      <c r="GR48" s="419"/>
      <c r="GS48" s="419"/>
      <c r="GT48" s="419"/>
      <c r="GU48" s="419"/>
      <c r="GV48" s="419"/>
      <c r="GW48" s="419"/>
      <c r="GX48" s="419"/>
      <c r="GY48" s="419"/>
      <c r="GZ48" s="419"/>
      <c r="HA48" s="419"/>
      <c r="HB48" s="419"/>
      <c r="HC48" s="419"/>
      <c r="HD48" s="419"/>
      <c r="HE48" s="419"/>
      <c r="HF48" s="419"/>
      <c r="HG48" s="419"/>
      <c r="HH48" s="419"/>
      <c r="HI48" s="419"/>
      <c r="HJ48" s="419"/>
      <c r="HK48" s="419"/>
      <c r="HL48" s="419"/>
      <c r="HM48" s="419"/>
      <c r="HN48" s="419"/>
      <c r="HO48" s="419"/>
      <c r="HP48" s="419"/>
      <c r="HQ48" s="419"/>
      <c r="HR48" s="419"/>
      <c r="HS48" s="419"/>
      <c r="HT48" s="419"/>
      <c r="HU48" s="419"/>
      <c r="HV48" s="419"/>
      <c r="HW48" s="419"/>
      <c r="HX48" s="419"/>
      <c r="HY48" s="419"/>
      <c r="HZ48" s="419"/>
      <c r="IA48" s="419"/>
      <c r="IB48" s="419"/>
      <c r="IC48" s="419"/>
      <c r="ID48" s="419"/>
      <c r="IE48" s="419"/>
      <c r="IF48" s="419"/>
      <c r="IG48" s="419"/>
      <c r="IH48" s="419"/>
      <c r="II48" s="419"/>
      <c r="IJ48" s="419"/>
      <c r="IK48" s="419"/>
      <c r="IL48" s="419"/>
      <c r="IM48" s="419"/>
      <c r="IN48" s="419"/>
      <c r="IO48" s="419"/>
      <c r="IP48" s="419"/>
      <c r="IQ48" s="419"/>
      <c r="IR48" s="419"/>
      <c r="IS48" s="419"/>
      <c r="IT48" s="419"/>
      <c r="IU48" s="419"/>
      <c r="IV48" s="419"/>
      <c r="IW48" s="419"/>
      <c r="IX48" s="419"/>
      <c r="IY48" s="419"/>
      <c r="IZ48" s="419"/>
      <c r="JA48" s="419"/>
      <c r="JB48" s="419"/>
      <c r="JC48" s="419"/>
      <c r="JD48" s="419"/>
      <c r="JE48" s="419"/>
      <c r="JF48" s="419"/>
      <c r="JG48" s="419"/>
      <c r="JH48" s="419"/>
      <c r="JI48" s="419"/>
      <c r="JJ48" s="419"/>
      <c r="JK48" s="419"/>
      <c r="JL48" s="419"/>
      <c r="JM48" s="419"/>
      <c r="JN48" s="419"/>
      <c r="JO48" s="419"/>
      <c r="JP48" s="419"/>
      <c r="JQ48" s="419"/>
      <c r="JR48" s="419"/>
      <c r="JS48" s="419"/>
      <c r="JT48" s="419"/>
      <c r="JU48" s="419"/>
      <c r="JV48" s="419"/>
      <c r="JW48" s="419"/>
      <c r="JX48" s="419"/>
      <c r="JY48" s="419"/>
      <c r="JZ48" s="419"/>
      <c r="KA48" s="419"/>
      <c r="KB48" s="419"/>
      <c r="KC48" s="419"/>
      <c r="KD48" s="419"/>
      <c r="KE48" s="419"/>
      <c r="KF48" s="419"/>
      <c r="KG48" s="419"/>
      <c r="KH48" s="419"/>
    </row>
    <row r="49" spans="1:294" s="2" customFormat="1" ht="18.75">
      <c r="A49" s="122" t="s">
        <v>47</v>
      </c>
      <c r="B49" s="348"/>
      <c r="C49" s="27"/>
      <c r="D49" s="27"/>
      <c r="E49" s="27"/>
      <c r="F49" s="27"/>
      <c r="G49" s="27"/>
      <c r="H49" s="27"/>
      <c r="I49" s="115"/>
      <c r="J49" s="115"/>
      <c r="K49" s="115"/>
      <c r="L49" s="115"/>
      <c r="M49" s="116"/>
      <c r="N49" s="116"/>
      <c r="O49" s="116"/>
      <c r="P49" s="116"/>
      <c r="Q49" s="110"/>
      <c r="R49" s="125"/>
      <c r="S49" s="27"/>
      <c r="T49" s="27"/>
      <c r="U49" s="27"/>
      <c r="V49" s="27"/>
      <c r="W49" s="27"/>
      <c r="X49" s="27"/>
      <c r="Y49" s="138"/>
      <c r="Z49" s="138"/>
      <c r="AA49" s="138"/>
      <c r="AB49" s="138"/>
      <c r="AC49" s="139"/>
      <c r="AD49" s="139"/>
      <c r="AE49" s="139"/>
      <c r="AF49" s="139"/>
      <c r="AG49" s="27"/>
      <c r="AH49" s="134"/>
      <c r="AI49" s="103"/>
      <c r="AJ49" s="27"/>
      <c r="AK49" s="27"/>
      <c r="AL49" s="27"/>
      <c r="AM49" s="27"/>
      <c r="AN49" s="27"/>
      <c r="AO49" s="27"/>
      <c r="AP49" s="115"/>
      <c r="AQ49" s="115"/>
      <c r="AR49" s="115"/>
      <c r="AS49" s="115"/>
      <c r="AT49" s="116"/>
      <c r="AU49" s="116"/>
      <c r="AV49" s="116"/>
      <c r="AW49" s="116"/>
      <c r="AX49" s="27"/>
      <c r="AY49" s="109"/>
      <c r="AZ49" s="27"/>
      <c r="BA49" s="27"/>
      <c r="BB49" s="27"/>
      <c r="BC49" s="27"/>
      <c r="BD49" s="27"/>
      <c r="BE49" s="27"/>
      <c r="BF49" s="115"/>
      <c r="BG49" s="115"/>
      <c r="BH49" s="395"/>
      <c r="BI49" s="115"/>
      <c r="BJ49" s="116"/>
      <c r="BK49" s="116"/>
      <c r="BL49" s="116"/>
      <c r="BM49" s="116"/>
      <c r="BN49" s="36"/>
      <c r="BO49" s="31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</row>
    <row r="50" spans="1:294" s="2" customFormat="1">
      <c r="A50" s="16" t="s">
        <v>9</v>
      </c>
      <c r="B50" s="396" t="s">
        <v>160</v>
      </c>
      <c r="C50" s="27">
        <v>6351.06</v>
      </c>
      <c r="D50" s="27">
        <v>54.51</v>
      </c>
      <c r="E50" s="27">
        <v>7621.2719999999999</v>
      </c>
      <c r="F50" s="27">
        <v>65.411999999999992</v>
      </c>
      <c r="G50" s="27">
        <v>3900</v>
      </c>
      <c r="H50" s="27">
        <v>53.52</v>
      </c>
      <c r="I50" s="115"/>
      <c r="J50" s="115"/>
      <c r="K50" s="115"/>
      <c r="L50" s="115"/>
      <c r="M50" s="312">
        <v>6.2E-2</v>
      </c>
      <c r="N50" s="116">
        <v>295.32</v>
      </c>
      <c r="O50" s="312">
        <v>5.7200000000000001E-2</v>
      </c>
      <c r="P50" s="116">
        <v>276.60000000000002</v>
      </c>
      <c r="Q50" s="110" t="s">
        <v>803</v>
      </c>
      <c r="R50" s="176"/>
      <c r="S50" s="27">
        <v>7303.72</v>
      </c>
      <c r="T50" s="27">
        <v>57.81</v>
      </c>
      <c r="U50" s="27">
        <v>8764.4639999999999</v>
      </c>
      <c r="V50" s="27">
        <v>69.372</v>
      </c>
      <c r="W50" s="27">
        <v>3900</v>
      </c>
      <c r="X50" s="27">
        <v>54.72</v>
      </c>
      <c r="Y50" s="138"/>
      <c r="Z50" s="138"/>
      <c r="AA50" s="138"/>
      <c r="AB50" s="138"/>
      <c r="AC50" s="311">
        <v>6.2E-2</v>
      </c>
      <c r="AD50" s="139">
        <v>296.52</v>
      </c>
      <c r="AE50" s="311">
        <v>5.7200000000000001E-2</v>
      </c>
      <c r="AF50" s="139">
        <v>277.8</v>
      </c>
      <c r="AG50" s="110" t="s">
        <v>803</v>
      </c>
      <c r="AH50" s="289"/>
      <c r="AI50" s="103"/>
      <c r="AJ50" s="27"/>
      <c r="AK50" s="27"/>
      <c r="AL50" s="27"/>
      <c r="AM50" s="27"/>
      <c r="AN50" s="27"/>
      <c r="AO50" s="27"/>
      <c r="AP50" s="115"/>
      <c r="AQ50" s="115"/>
      <c r="AR50" s="115"/>
      <c r="AS50" s="115"/>
      <c r="AT50" s="116"/>
      <c r="AU50" s="116"/>
      <c r="AV50" s="116"/>
      <c r="AW50" s="116"/>
      <c r="AX50" s="27"/>
      <c r="AY50" s="109"/>
      <c r="AZ50" s="27"/>
      <c r="BA50" s="27"/>
      <c r="BB50" s="27"/>
      <c r="BC50" s="27"/>
      <c r="BD50" s="27"/>
      <c r="BE50" s="27"/>
      <c r="BF50" s="115"/>
      <c r="BG50" s="115"/>
      <c r="BH50" s="395"/>
      <c r="BI50" s="115"/>
      <c r="BJ50" s="116"/>
      <c r="BK50" s="116"/>
      <c r="BL50" s="116"/>
      <c r="BM50" s="116"/>
      <c r="BN50" s="36"/>
      <c r="BO50" s="31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</row>
    <row r="51" spans="1:294" s="2" customFormat="1" ht="30" customHeight="1">
      <c r="A51" s="810" t="s">
        <v>10</v>
      </c>
      <c r="B51" s="396" t="s">
        <v>656</v>
      </c>
      <c r="C51" s="27">
        <v>7198.4</v>
      </c>
      <c r="D51" s="27">
        <v>68.31</v>
      </c>
      <c r="E51" s="27">
        <v>8638.08</v>
      </c>
      <c r="F51" s="27">
        <v>81.971999999999994</v>
      </c>
      <c r="G51" s="27">
        <v>3986.44</v>
      </c>
      <c r="H51" s="27">
        <v>54.91</v>
      </c>
      <c r="I51" s="115"/>
      <c r="J51" s="115"/>
      <c r="K51" s="115"/>
      <c r="L51" s="115"/>
      <c r="M51" s="288">
        <v>5.8099999999999999E-2</v>
      </c>
      <c r="N51" s="139">
        <v>286.52</v>
      </c>
      <c r="O51" s="119"/>
      <c r="P51" s="128"/>
      <c r="Q51" s="125" t="s">
        <v>792</v>
      </c>
      <c r="R51" s="349"/>
      <c r="S51" s="27">
        <v>7491.04</v>
      </c>
      <c r="T51" s="27">
        <v>71.33</v>
      </c>
      <c r="U51" s="27">
        <v>8989.2479999999996</v>
      </c>
      <c r="V51" s="27">
        <v>85.595999999999989</v>
      </c>
      <c r="W51" s="27">
        <v>4045</v>
      </c>
      <c r="X51" s="27">
        <v>57.6</v>
      </c>
      <c r="Y51" s="138"/>
      <c r="Z51" s="138"/>
      <c r="AA51" s="138"/>
      <c r="AB51" s="138"/>
      <c r="AC51" s="288">
        <v>5.8099999999999999E-2</v>
      </c>
      <c r="AD51" s="139">
        <v>292.61</v>
      </c>
      <c r="AE51" s="139"/>
      <c r="AF51" s="139"/>
      <c r="AG51" s="110" t="s">
        <v>792</v>
      </c>
      <c r="AH51" s="134"/>
      <c r="AI51" s="103"/>
      <c r="AJ51" s="27"/>
      <c r="AK51" s="27"/>
      <c r="AL51" s="27"/>
      <c r="AM51" s="27"/>
      <c r="AN51" s="27"/>
      <c r="AO51" s="27"/>
      <c r="AP51" s="115"/>
      <c r="AQ51" s="115"/>
      <c r="AR51" s="115"/>
      <c r="AS51" s="115"/>
      <c r="AT51" s="116"/>
      <c r="AU51" s="116"/>
      <c r="AV51" s="116"/>
      <c r="AW51" s="116"/>
      <c r="AX51" s="27"/>
      <c r="AY51" s="109"/>
      <c r="AZ51" s="27"/>
      <c r="BA51" s="27"/>
      <c r="BB51" s="27"/>
      <c r="BC51" s="27"/>
      <c r="BD51" s="27"/>
      <c r="BE51" s="27"/>
      <c r="BF51" s="115"/>
      <c r="BG51" s="115"/>
      <c r="BH51" s="395"/>
      <c r="BI51" s="115"/>
      <c r="BJ51" s="116"/>
      <c r="BK51" s="116"/>
      <c r="BL51" s="116"/>
      <c r="BM51" s="116"/>
      <c r="BN51" s="36"/>
      <c r="BO51" s="31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</row>
    <row r="52" spans="1:294" s="420" customFormat="1">
      <c r="A52" s="811"/>
      <c r="B52" s="605"/>
      <c r="C52" s="408">
        <v>7198.4</v>
      </c>
      <c r="D52" s="408">
        <v>68.31</v>
      </c>
      <c r="E52" s="408">
        <v>8638.08</v>
      </c>
      <c r="F52" s="408">
        <v>81.971999999999994</v>
      </c>
      <c r="G52" s="408">
        <v>3920</v>
      </c>
      <c r="H52" s="408">
        <v>54.91</v>
      </c>
      <c r="I52" s="414"/>
      <c r="J52" s="414"/>
      <c r="K52" s="414"/>
      <c r="L52" s="414"/>
      <c r="M52" s="415">
        <v>5.8099999999999999E-2</v>
      </c>
      <c r="N52" s="416">
        <v>282.66000000000003</v>
      </c>
      <c r="O52" s="415"/>
      <c r="P52" s="416"/>
      <c r="Q52" s="410"/>
      <c r="R52" s="412" t="s">
        <v>798</v>
      </c>
      <c r="S52" s="408">
        <v>7491.04</v>
      </c>
      <c r="T52" s="408">
        <v>71.33</v>
      </c>
      <c r="U52" s="408">
        <v>8989.2479999999996</v>
      </c>
      <c r="V52" s="408">
        <v>85.595999999999989</v>
      </c>
      <c r="W52" s="408">
        <v>3900</v>
      </c>
      <c r="X52" s="408">
        <v>57.6</v>
      </c>
      <c r="Y52" s="414"/>
      <c r="Z52" s="414"/>
      <c r="AA52" s="414"/>
      <c r="AB52" s="414"/>
      <c r="AC52" s="415">
        <v>5.8099999999999999E-2</v>
      </c>
      <c r="AD52" s="416">
        <v>284.19</v>
      </c>
      <c r="AE52" s="416"/>
      <c r="AF52" s="416"/>
      <c r="AG52" s="410"/>
      <c r="AH52" s="409" t="s">
        <v>798</v>
      </c>
      <c r="AI52" s="413"/>
      <c r="AJ52" s="408"/>
      <c r="AK52" s="408"/>
      <c r="AL52" s="408"/>
      <c r="AM52" s="408"/>
      <c r="AN52" s="408"/>
      <c r="AO52" s="408"/>
      <c r="AP52" s="414"/>
      <c r="AQ52" s="414"/>
      <c r="AR52" s="414"/>
      <c r="AS52" s="414"/>
      <c r="AT52" s="416"/>
      <c r="AU52" s="416"/>
      <c r="AV52" s="416"/>
      <c r="AW52" s="416"/>
      <c r="AX52" s="408"/>
      <c r="AY52" s="409"/>
      <c r="AZ52" s="408"/>
      <c r="BA52" s="408"/>
      <c r="BB52" s="408"/>
      <c r="BC52" s="408"/>
      <c r="BD52" s="408"/>
      <c r="BE52" s="408"/>
      <c r="BF52" s="414"/>
      <c r="BG52" s="414"/>
      <c r="BH52" s="417"/>
      <c r="BI52" s="414"/>
      <c r="BJ52" s="416"/>
      <c r="BK52" s="416"/>
      <c r="BL52" s="416"/>
      <c r="BM52" s="416"/>
      <c r="BN52" s="412"/>
      <c r="BO52" s="418"/>
      <c r="BP52" s="419"/>
      <c r="BQ52" s="419"/>
      <c r="BR52" s="419"/>
      <c r="BS52" s="419"/>
      <c r="BT52" s="419"/>
      <c r="BU52" s="419"/>
      <c r="BV52" s="419"/>
      <c r="BW52" s="419"/>
      <c r="BX52" s="419"/>
      <c r="BY52" s="419"/>
      <c r="BZ52" s="419"/>
      <c r="CA52" s="419"/>
      <c r="CB52" s="419"/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19"/>
      <c r="CN52" s="419"/>
      <c r="CO52" s="419"/>
      <c r="CP52" s="419"/>
      <c r="CQ52" s="419"/>
      <c r="CR52" s="419"/>
      <c r="CS52" s="419"/>
      <c r="CT52" s="419"/>
      <c r="CU52" s="419"/>
      <c r="CV52" s="419"/>
      <c r="CW52" s="419"/>
      <c r="CX52" s="419"/>
      <c r="CY52" s="419"/>
      <c r="CZ52" s="419"/>
      <c r="DA52" s="419"/>
      <c r="DB52" s="419"/>
      <c r="DC52" s="419"/>
      <c r="DD52" s="419"/>
      <c r="DE52" s="419"/>
      <c r="DF52" s="419"/>
      <c r="DG52" s="419"/>
      <c r="DH52" s="419"/>
      <c r="DI52" s="419"/>
      <c r="DJ52" s="419"/>
      <c r="DK52" s="419"/>
      <c r="DL52" s="419"/>
      <c r="DM52" s="419"/>
      <c r="DN52" s="419"/>
      <c r="DO52" s="419"/>
      <c r="DP52" s="419"/>
      <c r="DQ52" s="419"/>
      <c r="DR52" s="419"/>
      <c r="DS52" s="419"/>
      <c r="DT52" s="419"/>
      <c r="DU52" s="419"/>
      <c r="DV52" s="419"/>
      <c r="DW52" s="419"/>
      <c r="DX52" s="419"/>
      <c r="DY52" s="419"/>
      <c r="DZ52" s="419"/>
      <c r="EA52" s="419"/>
      <c r="EB52" s="419"/>
      <c r="EC52" s="419"/>
      <c r="ED52" s="419"/>
      <c r="EE52" s="419"/>
      <c r="EF52" s="419"/>
      <c r="EG52" s="419"/>
      <c r="EH52" s="419"/>
      <c r="EI52" s="419"/>
      <c r="EJ52" s="419"/>
      <c r="EK52" s="419"/>
      <c r="EL52" s="419"/>
      <c r="EM52" s="419"/>
      <c r="EN52" s="419"/>
      <c r="EO52" s="419"/>
      <c r="EP52" s="419"/>
      <c r="EQ52" s="419"/>
      <c r="ER52" s="419"/>
      <c r="ES52" s="419"/>
      <c r="ET52" s="419"/>
      <c r="EU52" s="419"/>
      <c r="EV52" s="419"/>
      <c r="EW52" s="419"/>
      <c r="EX52" s="419"/>
      <c r="EY52" s="419"/>
      <c r="EZ52" s="419"/>
      <c r="FA52" s="419"/>
      <c r="FB52" s="419"/>
      <c r="FC52" s="419"/>
      <c r="FD52" s="419"/>
      <c r="FE52" s="419"/>
      <c r="FF52" s="419"/>
      <c r="FG52" s="419"/>
      <c r="FH52" s="419"/>
      <c r="FI52" s="419"/>
      <c r="FJ52" s="419"/>
      <c r="FK52" s="419"/>
      <c r="FL52" s="419"/>
      <c r="FM52" s="419"/>
      <c r="FN52" s="419"/>
      <c r="FO52" s="419"/>
      <c r="FP52" s="419"/>
      <c r="FQ52" s="419"/>
      <c r="FR52" s="419"/>
      <c r="FS52" s="419"/>
      <c r="FT52" s="419"/>
      <c r="FU52" s="419"/>
      <c r="FV52" s="419"/>
      <c r="FW52" s="419"/>
      <c r="FX52" s="419"/>
      <c r="FY52" s="419"/>
      <c r="FZ52" s="419"/>
      <c r="GA52" s="419"/>
      <c r="GB52" s="419"/>
      <c r="GC52" s="419"/>
      <c r="GD52" s="419"/>
      <c r="GE52" s="419"/>
      <c r="GF52" s="419"/>
      <c r="GG52" s="419"/>
      <c r="GH52" s="419"/>
      <c r="GI52" s="419"/>
      <c r="GJ52" s="419"/>
      <c r="GK52" s="419"/>
      <c r="GL52" s="419"/>
      <c r="GM52" s="419"/>
      <c r="GN52" s="419"/>
      <c r="GO52" s="419"/>
      <c r="GP52" s="419"/>
      <c r="GQ52" s="419"/>
      <c r="GR52" s="419"/>
      <c r="GS52" s="419"/>
      <c r="GT52" s="419"/>
      <c r="GU52" s="419"/>
      <c r="GV52" s="419"/>
      <c r="GW52" s="419"/>
      <c r="GX52" s="419"/>
      <c r="GY52" s="419"/>
      <c r="GZ52" s="419"/>
      <c r="HA52" s="419"/>
      <c r="HB52" s="419"/>
      <c r="HC52" s="419"/>
      <c r="HD52" s="419"/>
      <c r="HE52" s="419"/>
      <c r="HF52" s="419"/>
      <c r="HG52" s="419"/>
      <c r="HH52" s="419"/>
      <c r="HI52" s="419"/>
      <c r="HJ52" s="419"/>
      <c r="HK52" s="419"/>
      <c r="HL52" s="419"/>
      <c r="HM52" s="419"/>
      <c r="HN52" s="419"/>
      <c r="HO52" s="419"/>
      <c r="HP52" s="419"/>
      <c r="HQ52" s="419"/>
      <c r="HR52" s="419"/>
      <c r="HS52" s="419"/>
      <c r="HT52" s="419"/>
      <c r="HU52" s="419"/>
      <c r="HV52" s="419"/>
      <c r="HW52" s="419"/>
      <c r="HX52" s="419"/>
      <c r="HY52" s="419"/>
      <c r="HZ52" s="419"/>
      <c r="IA52" s="419"/>
      <c r="IB52" s="419"/>
      <c r="IC52" s="419"/>
      <c r="ID52" s="419"/>
      <c r="IE52" s="419"/>
      <c r="IF52" s="419"/>
      <c r="IG52" s="419"/>
      <c r="IH52" s="419"/>
      <c r="II52" s="419"/>
      <c r="IJ52" s="419"/>
      <c r="IK52" s="419"/>
      <c r="IL52" s="419"/>
      <c r="IM52" s="419"/>
      <c r="IN52" s="419"/>
      <c r="IO52" s="419"/>
      <c r="IP52" s="419"/>
      <c r="IQ52" s="419"/>
      <c r="IR52" s="419"/>
      <c r="IS52" s="419"/>
      <c r="IT52" s="419"/>
      <c r="IU52" s="419"/>
      <c r="IV52" s="419"/>
      <c r="IW52" s="419"/>
      <c r="IX52" s="419"/>
      <c r="IY52" s="419"/>
      <c r="IZ52" s="419"/>
      <c r="JA52" s="419"/>
      <c r="JB52" s="419"/>
      <c r="JC52" s="419"/>
      <c r="JD52" s="419"/>
      <c r="JE52" s="419"/>
      <c r="JF52" s="419"/>
      <c r="JG52" s="419"/>
      <c r="JH52" s="419"/>
      <c r="JI52" s="419"/>
      <c r="JJ52" s="419"/>
      <c r="JK52" s="419"/>
      <c r="JL52" s="419"/>
      <c r="JM52" s="419"/>
      <c r="JN52" s="419"/>
      <c r="JO52" s="419"/>
      <c r="JP52" s="419"/>
      <c r="JQ52" s="419"/>
      <c r="JR52" s="419"/>
      <c r="JS52" s="419"/>
      <c r="JT52" s="419"/>
      <c r="JU52" s="419"/>
      <c r="JV52" s="419"/>
      <c r="JW52" s="419"/>
      <c r="JX52" s="419"/>
      <c r="JY52" s="419"/>
      <c r="JZ52" s="419"/>
      <c r="KA52" s="419"/>
      <c r="KB52" s="419"/>
      <c r="KC52" s="419"/>
      <c r="KD52" s="419"/>
      <c r="KE52" s="419"/>
      <c r="KF52" s="419"/>
      <c r="KG52" s="419"/>
      <c r="KH52" s="419"/>
    </row>
    <row r="53" spans="1:294" s="2" customFormat="1" ht="31.5">
      <c r="A53" s="812"/>
      <c r="B53" s="396" t="s">
        <v>657</v>
      </c>
      <c r="C53" s="27" t="s">
        <v>146</v>
      </c>
      <c r="D53" s="27" t="s">
        <v>146</v>
      </c>
      <c r="E53" s="27" t="s">
        <v>146</v>
      </c>
      <c r="F53" s="27" t="s">
        <v>146</v>
      </c>
      <c r="G53" s="27" t="s">
        <v>146</v>
      </c>
      <c r="H53" s="27" t="s">
        <v>146</v>
      </c>
      <c r="I53" s="115" t="s">
        <v>146</v>
      </c>
      <c r="J53" s="115" t="s">
        <v>146</v>
      </c>
      <c r="K53" s="115" t="s">
        <v>146</v>
      </c>
      <c r="L53" s="115" t="s">
        <v>146</v>
      </c>
      <c r="M53" s="288" t="s">
        <v>146</v>
      </c>
      <c r="N53" s="288" t="s">
        <v>146</v>
      </c>
      <c r="O53" s="288" t="s">
        <v>146</v>
      </c>
      <c r="P53" s="288" t="s">
        <v>146</v>
      </c>
      <c r="Q53" s="110" t="s">
        <v>146</v>
      </c>
      <c r="R53" s="134"/>
      <c r="S53" s="27"/>
      <c r="T53" s="27"/>
      <c r="U53" s="27"/>
      <c r="V53" s="27"/>
      <c r="W53" s="27"/>
      <c r="X53" s="27"/>
      <c r="Y53" s="138"/>
      <c r="Z53" s="138"/>
      <c r="AA53" s="138"/>
      <c r="AB53" s="138"/>
      <c r="AC53" s="288"/>
      <c r="AD53" s="139"/>
      <c r="AE53" s="139"/>
      <c r="AF53" s="139"/>
      <c r="AG53" s="134"/>
      <c r="AH53" s="134"/>
      <c r="AI53" s="103"/>
      <c r="AJ53" s="27"/>
      <c r="AK53" s="27"/>
      <c r="AL53" s="27"/>
      <c r="AM53" s="27"/>
      <c r="AN53" s="27"/>
      <c r="AO53" s="27"/>
      <c r="AP53" s="115"/>
      <c r="AQ53" s="115"/>
      <c r="AR53" s="115"/>
      <c r="AS53" s="115"/>
      <c r="AT53" s="116"/>
      <c r="AU53" s="116"/>
      <c r="AV53" s="116"/>
      <c r="AW53" s="116"/>
      <c r="AX53" s="27"/>
      <c r="AY53" s="109"/>
      <c r="AZ53" s="27"/>
      <c r="BA53" s="27"/>
      <c r="BB53" s="27"/>
      <c r="BC53" s="27"/>
      <c r="BD53" s="27"/>
      <c r="BE53" s="27"/>
      <c r="BF53" s="115"/>
      <c r="BG53" s="115"/>
      <c r="BH53" s="395"/>
      <c r="BI53" s="115"/>
      <c r="BJ53" s="116"/>
      <c r="BK53" s="116"/>
      <c r="BL53" s="116"/>
      <c r="BM53" s="116"/>
      <c r="BN53" s="36"/>
      <c r="BO53" s="31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</row>
    <row r="54" spans="1:294" s="7" customFormat="1">
      <c r="A54" s="16" t="s">
        <v>27</v>
      </c>
      <c r="B54" s="348" t="s">
        <v>43</v>
      </c>
      <c r="C54" s="49">
        <v>850</v>
      </c>
      <c r="D54" s="49">
        <v>1.1399999999999999</v>
      </c>
      <c r="E54" s="49">
        <v>1020</v>
      </c>
      <c r="F54" s="49">
        <v>1.3679999999999999</v>
      </c>
      <c r="G54" s="27" t="s">
        <v>146</v>
      </c>
      <c r="H54" s="27" t="s">
        <v>146</v>
      </c>
      <c r="I54" s="180" t="s">
        <v>146</v>
      </c>
      <c r="J54" s="180" t="s">
        <v>146</v>
      </c>
      <c r="K54" s="180" t="s">
        <v>146</v>
      </c>
      <c r="L54" s="180" t="s">
        <v>146</v>
      </c>
      <c r="M54" s="181" t="s">
        <v>146</v>
      </c>
      <c r="N54" s="181" t="s">
        <v>146</v>
      </c>
      <c r="O54" s="181" t="s">
        <v>146</v>
      </c>
      <c r="P54" s="181" t="s">
        <v>146</v>
      </c>
      <c r="Q54" s="110" t="s">
        <v>804</v>
      </c>
      <c r="R54" s="176"/>
      <c r="S54" s="49">
        <v>885.11</v>
      </c>
      <c r="T54" s="49">
        <v>1.19</v>
      </c>
      <c r="U54" s="49">
        <v>1062.1320000000001</v>
      </c>
      <c r="V54" s="49">
        <v>1.4279999999999999</v>
      </c>
      <c r="W54" s="27" t="s">
        <v>146</v>
      </c>
      <c r="X54" s="27" t="s">
        <v>146</v>
      </c>
      <c r="Y54" s="180" t="s">
        <v>146</v>
      </c>
      <c r="Z54" s="180" t="s">
        <v>146</v>
      </c>
      <c r="AA54" s="180" t="s">
        <v>146</v>
      </c>
      <c r="AB54" s="180" t="s">
        <v>146</v>
      </c>
      <c r="AC54" s="181" t="s">
        <v>146</v>
      </c>
      <c r="AD54" s="181" t="s">
        <v>146</v>
      </c>
      <c r="AE54" s="181" t="s">
        <v>146</v>
      </c>
      <c r="AF54" s="181" t="s">
        <v>146</v>
      </c>
      <c r="AG54" s="110" t="s">
        <v>804</v>
      </c>
      <c r="AH54" s="289"/>
      <c r="AI54" s="96"/>
      <c r="AJ54" s="27"/>
      <c r="AK54" s="27"/>
      <c r="AL54" s="27"/>
      <c r="AM54" s="27"/>
      <c r="AN54" s="27"/>
      <c r="AO54" s="27"/>
      <c r="AP54" s="115"/>
      <c r="AQ54" s="115"/>
      <c r="AR54" s="115"/>
      <c r="AS54" s="115"/>
      <c r="AT54" s="116"/>
      <c r="AU54" s="116"/>
      <c r="AV54" s="116"/>
      <c r="AW54" s="116"/>
      <c r="AX54" s="27"/>
      <c r="AY54" s="109"/>
      <c r="AZ54" s="27"/>
      <c r="BA54" s="27"/>
      <c r="BB54" s="27"/>
      <c r="BC54" s="27"/>
      <c r="BD54" s="27"/>
      <c r="BE54" s="27"/>
      <c r="BF54" s="115"/>
      <c r="BG54" s="115"/>
      <c r="BH54" s="395"/>
      <c r="BI54" s="115"/>
      <c r="BJ54" s="116"/>
      <c r="BK54" s="116"/>
      <c r="BL54" s="116"/>
      <c r="BM54" s="116"/>
      <c r="BN54" s="36"/>
      <c r="BO54" s="289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  <c r="IX54" s="183"/>
      <c r="IY54" s="183"/>
      <c r="IZ54" s="183"/>
      <c r="JA54" s="183"/>
      <c r="JB54" s="183"/>
      <c r="JC54" s="183"/>
      <c r="JD54" s="183"/>
      <c r="JE54" s="183"/>
      <c r="JF54" s="183"/>
      <c r="JG54" s="183"/>
      <c r="JH54" s="183"/>
      <c r="JI54" s="183"/>
      <c r="JJ54" s="183"/>
      <c r="JK54" s="183"/>
      <c r="JL54" s="183"/>
      <c r="JM54" s="183"/>
      <c r="JN54" s="183"/>
      <c r="JO54" s="183"/>
      <c r="JP54" s="183"/>
      <c r="JQ54" s="183"/>
      <c r="JR54" s="183"/>
      <c r="JS54" s="183"/>
      <c r="JT54" s="183"/>
      <c r="JU54" s="183"/>
      <c r="JV54" s="183"/>
      <c r="JW54" s="183"/>
      <c r="JX54" s="183"/>
      <c r="JY54" s="183"/>
      <c r="JZ54" s="183"/>
      <c r="KA54" s="183"/>
      <c r="KB54" s="183"/>
      <c r="KC54" s="183"/>
      <c r="KD54" s="183"/>
      <c r="KE54" s="183"/>
      <c r="KF54" s="183"/>
      <c r="KG54" s="183"/>
      <c r="KH54" s="183"/>
    </row>
    <row r="55" spans="1:294" s="2" customFormat="1">
      <c r="A55" s="16" t="s">
        <v>33</v>
      </c>
      <c r="B55" s="348" t="s">
        <v>514</v>
      </c>
      <c r="C55" s="27">
        <v>1760.5</v>
      </c>
      <c r="D55" s="27">
        <v>1.64</v>
      </c>
      <c r="E55" s="27">
        <v>1760.5</v>
      </c>
      <c r="F55" s="27">
        <v>1.64</v>
      </c>
      <c r="G55" s="27" t="s">
        <v>146</v>
      </c>
      <c r="H55" s="27" t="s">
        <v>146</v>
      </c>
      <c r="I55" s="115" t="s">
        <v>146</v>
      </c>
      <c r="J55" s="115" t="s">
        <v>146</v>
      </c>
      <c r="K55" s="115" t="s">
        <v>146</v>
      </c>
      <c r="L55" s="115" t="s">
        <v>146</v>
      </c>
      <c r="M55" s="181" t="s">
        <v>146</v>
      </c>
      <c r="N55" s="181" t="s">
        <v>146</v>
      </c>
      <c r="O55" s="181" t="s">
        <v>146</v>
      </c>
      <c r="P55" s="181" t="s">
        <v>146</v>
      </c>
      <c r="Q55" s="110" t="s">
        <v>805</v>
      </c>
      <c r="R55" s="176"/>
      <c r="S55" s="27">
        <v>1802.86</v>
      </c>
      <c r="T55" s="27">
        <v>1.72</v>
      </c>
      <c r="U55" s="27">
        <v>1802.86</v>
      </c>
      <c r="V55" s="27">
        <v>1.72</v>
      </c>
      <c r="W55" s="27" t="s">
        <v>146</v>
      </c>
      <c r="X55" s="27" t="s">
        <v>146</v>
      </c>
      <c r="Y55" s="180" t="s">
        <v>146</v>
      </c>
      <c r="Z55" s="180" t="s">
        <v>146</v>
      </c>
      <c r="AA55" s="180" t="s">
        <v>146</v>
      </c>
      <c r="AB55" s="180" t="s">
        <v>146</v>
      </c>
      <c r="AC55" s="181" t="s">
        <v>146</v>
      </c>
      <c r="AD55" s="181" t="s">
        <v>146</v>
      </c>
      <c r="AE55" s="181" t="s">
        <v>146</v>
      </c>
      <c r="AF55" s="181" t="s">
        <v>146</v>
      </c>
      <c r="AG55" s="110" t="s">
        <v>805</v>
      </c>
      <c r="AH55" s="289"/>
      <c r="AI55" s="103"/>
      <c r="AJ55" s="27"/>
      <c r="AK55" s="27"/>
      <c r="AL55" s="27"/>
      <c r="AM55" s="27"/>
      <c r="AN55" s="27"/>
      <c r="AO55" s="27"/>
      <c r="AP55" s="115"/>
      <c r="AQ55" s="115"/>
      <c r="AR55" s="115"/>
      <c r="AS55" s="115"/>
      <c r="AT55" s="116"/>
      <c r="AU55" s="116"/>
      <c r="AV55" s="116"/>
      <c r="AW55" s="116"/>
      <c r="AX55" s="27"/>
      <c r="AY55" s="109"/>
      <c r="AZ55" s="27"/>
      <c r="BA55" s="27"/>
      <c r="BB55" s="27"/>
      <c r="BC55" s="27"/>
      <c r="BD55" s="27"/>
      <c r="BE55" s="27"/>
      <c r="BF55" s="115"/>
      <c r="BG55" s="115"/>
      <c r="BH55" s="395"/>
      <c r="BI55" s="115"/>
      <c r="BJ55" s="116"/>
      <c r="BK55" s="116"/>
      <c r="BL55" s="116"/>
      <c r="BM55" s="116"/>
      <c r="BN55" s="36"/>
      <c r="BO55" s="31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</row>
    <row r="56" spans="1:294" s="420" customFormat="1">
      <c r="A56" s="406"/>
      <c r="B56" s="407"/>
      <c r="C56" s="408">
        <v>1760.5</v>
      </c>
      <c r="D56" s="408">
        <v>1.37</v>
      </c>
      <c r="E56" s="408">
        <v>1760.5</v>
      </c>
      <c r="F56" s="408">
        <v>1.37</v>
      </c>
      <c r="G56" s="408" t="s">
        <v>146</v>
      </c>
      <c r="H56" s="408" t="s">
        <v>146</v>
      </c>
      <c r="I56" s="414"/>
      <c r="J56" s="414"/>
      <c r="K56" s="414"/>
      <c r="L56" s="414"/>
      <c r="M56" s="500"/>
      <c r="N56" s="500"/>
      <c r="O56" s="500"/>
      <c r="P56" s="500"/>
      <c r="Q56" s="410"/>
      <c r="R56" s="412" t="s">
        <v>806</v>
      </c>
      <c r="S56" s="408">
        <v>1802.86</v>
      </c>
      <c r="T56" s="408">
        <v>1.43</v>
      </c>
      <c r="U56" s="408">
        <v>1802.86</v>
      </c>
      <c r="V56" s="408">
        <v>1.43</v>
      </c>
      <c r="W56" s="408" t="s">
        <v>146</v>
      </c>
      <c r="X56" s="408" t="s">
        <v>146</v>
      </c>
      <c r="Y56" s="612"/>
      <c r="Z56" s="612"/>
      <c r="AA56" s="612"/>
      <c r="AB56" s="612"/>
      <c r="AC56" s="500"/>
      <c r="AD56" s="500"/>
      <c r="AE56" s="500"/>
      <c r="AF56" s="500"/>
      <c r="AG56" s="410"/>
      <c r="AH56" s="435" t="s">
        <v>806</v>
      </c>
      <c r="AI56" s="413"/>
      <c r="AJ56" s="408"/>
      <c r="AK56" s="408"/>
      <c r="AL56" s="408"/>
      <c r="AM56" s="408"/>
      <c r="AN56" s="408"/>
      <c r="AO56" s="408"/>
      <c r="AP56" s="414"/>
      <c r="AQ56" s="414"/>
      <c r="AR56" s="414"/>
      <c r="AS56" s="414"/>
      <c r="AT56" s="416"/>
      <c r="AU56" s="416"/>
      <c r="AV56" s="416"/>
      <c r="AW56" s="416"/>
      <c r="AX56" s="408"/>
      <c r="AY56" s="409"/>
      <c r="AZ56" s="408"/>
      <c r="BA56" s="408"/>
      <c r="BB56" s="408"/>
      <c r="BC56" s="408"/>
      <c r="BD56" s="408"/>
      <c r="BE56" s="408"/>
      <c r="BF56" s="414"/>
      <c r="BG56" s="414"/>
      <c r="BH56" s="417"/>
      <c r="BI56" s="414"/>
      <c r="BJ56" s="416"/>
      <c r="BK56" s="416"/>
      <c r="BL56" s="416"/>
      <c r="BM56" s="416"/>
      <c r="BN56" s="412"/>
      <c r="BO56" s="418"/>
      <c r="BP56" s="419"/>
      <c r="BQ56" s="419"/>
      <c r="BR56" s="419"/>
      <c r="BS56" s="419"/>
      <c r="BT56" s="419"/>
      <c r="BU56" s="419"/>
      <c r="BV56" s="419"/>
      <c r="BW56" s="419"/>
      <c r="BX56" s="419"/>
      <c r="BY56" s="419"/>
      <c r="BZ56" s="419"/>
      <c r="CA56" s="419"/>
      <c r="CB56" s="419"/>
      <c r="CC56" s="419"/>
      <c r="CD56" s="419"/>
      <c r="CE56" s="419"/>
      <c r="CF56" s="419"/>
      <c r="CG56" s="419"/>
      <c r="CH56" s="419"/>
      <c r="CI56" s="419"/>
      <c r="CJ56" s="419"/>
      <c r="CK56" s="419"/>
      <c r="CL56" s="419"/>
      <c r="CM56" s="419"/>
      <c r="CN56" s="419"/>
      <c r="CO56" s="419"/>
      <c r="CP56" s="419"/>
      <c r="CQ56" s="419"/>
      <c r="CR56" s="419"/>
      <c r="CS56" s="419"/>
      <c r="CT56" s="419"/>
      <c r="CU56" s="419"/>
      <c r="CV56" s="419"/>
      <c r="CW56" s="419"/>
      <c r="CX56" s="419"/>
      <c r="CY56" s="419"/>
      <c r="CZ56" s="419"/>
      <c r="DA56" s="419"/>
      <c r="DB56" s="419"/>
      <c r="DC56" s="419"/>
      <c r="DD56" s="419"/>
      <c r="DE56" s="419"/>
      <c r="DF56" s="419"/>
      <c r="DG56" s="419"/>
      <c r="DH56" s="419"/>
      <c r="DI56" s="419"/>
      <c r="DJ56" s="419"/>
      <c r="DK56" s="419"/>
      <c r="DL56" s="419"/>
      <c r="DM56" s="419"/>
      <c r="DN56" s="419"/>
      <c r="DO56" s="419"/>
      <c r="DP56" s="419"/>
      <c r="DQ56" s="419"/>
      <c r="DR56" s="419"/>
      <c r="DS56" s="419"/>
      <c r="DT56" s="419"/>
      <c r="DU56" s="419"/>
      <c r="DV56" s="419"/>
      <c r="DW56" s="419"/>
      <c r="DX56" s="419"/>
      <c r="DY56" s="419"/>
      <c r="DZ56" s="419"/>
      <c r="EA56" s="419"/>
      <c r="EB56" s="419"/>
      <c r="EC56" s="419"/>
      <c r="ED56" s="419"/>
      <c r="EE56" s="419"/>
      <c r="EF56" s="419"/>
      <c r="EG56" s="419"/>
      <c r="EH56" s="419"/>
      <c r="EI56" s="419"/>
      <c r="EJ56" s="419"/>
      <c r="EK56" s="419"/>
      <c r="EL56" s="419"/>
      <c r="EM56" s="419"/>
      <c r="EN56" s="419"/>
      <c r="EO56" s="419"/>
      <c r="EP56" s="419"/>
      <c r="EQ56" s="419"/>
      <c r="ER56" s="419"/>
      <c r="ES56" s="419"/>
      <c r="ET56" s="419"/>
      <c r="EU56" s="419"/>
      <c r="EV56" s="419"/>
      <c r="EW56" s="419"/>
      <c r="EX56" s="419"/>
      <c r="EY56" s="419"/>
      <c r="EZ56" s="419"/>
      <c r="FA56" s="419"/>
      <c r="FB56" s="419"/>
      <c r="FC56" s="419"/>
      <c r="FD56" s="419"/>
      <c r="FE56" s="419"/>
      <c r="FF56" s="419"/>
      <c r="FG56" s="419"/>
      <c r="FH56" s="419"/>
      <c r="FI56" s="419"/>
      <c r="FJ56" s="419"/>
      <c r="FK56" s="419"/>
      <c r="FL56" s="419"/>
      <c r="FM56" s="419"/>
      <c r="FN56" s="419"/>
      <c r="FO56" s="419"/>
      <c r="FP56" s="419"/>
      <c r="FQ56" s="419"/>
      <c r="FR56" s="419"/>
      <c r="FS56" s="419"/>
      <c r="FT56" s="419"/>
      <c r="FU56" s="419"/>
      <c r="FV56" s="419"/>
      <c r="FW56" s="419"/>
      <c r="FX56" s="419"/>
      <c r="FY56" s="419"/>
      <c r="FZ56" s="419"/>
      <c r="GA56" s="419"/>
      <c r="GB56" s="419"/>
      <c r="GC56" s="419"/>
      <c r="GD56" s="419"/>
      <c r="GE56" s="419"/>
      <c r="GF56" s="419"/>
      <c r="GG56" s="419"/>
      <c r="GH56" s="419"/>
      <c r="GI56" s="419"/>
      <c r="GJ56" s="419"/>
      <c r="GK56" s="419"/>
      <c r="GL56" s="419"/>
      <c r="GM56" s="419"/>
      <c r="GN56" s="419"/>
      <c r="GO56" s="419"/>
      <c r="GP56" s="419"/>
      <c r="GQ56" s="419"/>
      <c r="GR56" s="419"/>
      <c r="GS56" s="419"/>
      <c r="GT56" s="419"/>
      <c r="GU56" s="419"/>
      <c r="GV56" s="419"/>
      <c r="GW56" s="419"/>
      <c r="GX56" s="419"/>
      <c r="GY56" s="419"/>
      <c r="GZ56" s="419"/>
      <c r="HA56" s="419"/>
      <c r="HB56" s="419"/>
      <c r="HC56" s="419"/>
      <c r="HD56" s="419"/>
      <c r="HE56" s="419"/>
      <c r="HF56" s="419"/>
      <c r="HG56" s="419"/>
      <c r="HH56" s="419"/>
      <c r="HI56" s="419"/>
      <c r="HJ56" s="419"/>
      <c r="HK56" s="419"/>
      <c r="HL56" s="419"/>
      <c r="HM56" s="419"/>
      <c r="HN56" s="419"/>
      <c r="HO56" s="419"/>
      <c r="HP56" s="419"/>
      <c r="HQ56" s="419"/>
      <c r="HR56" s="419"/>
      <c r="HS56" s="419"/>
      <c r="HT56" s="419"/>
      <c r="HU56" s="419"/>
      <c r="HV56" s="419"/>
      <c r="HW56" s="419"/>
      <c r="HX56" s="419"/>
      <c r="HY56" s="419"/>
      <c r="HZ56" s="419"/>
      <c r="IA56" s="419"/>
      <c r="IB56" s="419"/>
      <c r="IC56" s="419"/>
      <c r="ID56" s="419"/>
      <c r="IE56" s="419"/>
      <c r="IF56" s="419"/>
      <c r="IG56" s="419"/>
      <c r="IH56" s="419"/>
      <c r="II56" s="419"/>
      <c r="IJ56" s="419"/>
      <c r="IK56" s="419"/>
      <c r="IL56" s="419"/>
      <c r="IM56" s="419"/>
      <c r="IN56" s="419"/>
      <c r="IO56" s="419"/>
      <c r="IP56" s="419"/>
      <c r="IQ56" s="419"/>
      <c r="IR56" s="419"/>
      <c r="IS56" s="419"/>
      <c r="IT56" s="419"/>
      <c r="IU56" s="419"/>
      <c r="IV56" s="419"/>
      <c r="IW56" s="419"/>
      <c r="IX56" s="419"/>
      <c r="IY56" s="419"/>
      <c r="IZ56" s="419"/>
      <c r="JA56" s="419"/>
      <c r="JB56" s="419"/>
      <c r="JC56" s="419"/>
      <c r="JD56" s="419"/>
      <c r="JE56" s="419"/>
      <c r="JF56" s="419"/>
      <c r="JG56" s="419"/>
      <c r="JH56" s="419"/>
      <c r="JI56" s="419"/>
      <c r="JJ56" s="419"/>
      <c r="JK56" s="419"/>
      <c r="JL56" s="419"/>
      <c r="JM56" s="419"/>
      <c r="JN56" s="419"/>
      <c r="JO56" s="419"/>
      <c r="JP56" s="419"/>
      <c r="JQ56" s="419"/>
      <c r="JR56" s="419"/>
      <c r="JS56" s="419"/>
      <c r="JT56" s="419"/>
      <c r="JU56" s="419"/>
      <c r="JV56" s="419"/>
      <c r="JW56" s="419"/>
      <c r="JX56" s="419"/>
      <c r="JY56" s="419"/>
      <c r="JZ56" s="419"/>
      <c r="KA56" s="419"/>
      <c r="KB56" s="419"/>
      <c r="KC56" s="419"/>
      <c r="KD56" s="419"/>
      <c r="KE56" s="419"/>
      <c r="KF56" s="419"/>
      <c r="KG56" s="419"/>
      <c r="KH56" s="419"/>
    </row>
    <row r="57" spans="1:294" s="2" customFormat="1" ht="18.75">
      <c r="A57" s="122" t="s">
        <v>48</v>
      </c>
      <c r="B57" s="348"/>
      <c r="C57" s="27"/>
      <c r="D57" s="27"/>
      <c r="E57" s="27"/>
      <c r="F57" s="27"/>
      <c r="G57" s="27"/>
      <c r="H57" s="27"/>
      <c r="I57" s="115"/>
      <c r="J57" s="115"/>
      <c r="K57" s="115"/>
      <c r="L57" s="115"/>
      <c r="M57" s="116"/>
      <c r="N57" s="116"/>
      <c r="O57" s="116"/>
      <c r="P57" s="116"/>
      <c r="Q57" s="110"/>
      <c r="R57" s="125"/>
      <c r="S57" s="27"/>
      <c r="T57" s="27"/>
      <c r="U57" s="27"/>
      <c r="V57" s="27"/>
      <c r="W57" s="27"/>
      <c r="X57" s="27"/>
      <c r="Y57" s="138"/>
      <c r="Z57" s="138"/>
      <c r="AA57" s="138"/>
      <c r="AB57" s="138"/>
      <c r="AC57" s="139"/>
      <c r="AD57" s="139"/>
      <c r="AE57" s="139"/>
      <c r="AF57" s="139"/>
      <c r="AG57" s="27"/>
      <c r="AH57" s="134"/>
      <c r="AI57" s="103"/>
      <c r="AJ57" s="27"/>
      <c r="AK57" s="27"/>
      <c r="AL57" s="27"/>
      <c r="AM57" s="27"/>
      <c r="AN57" s="27"/>
      <c r="AO57" s="27"/>
      <c r="AP57" s="115"/>
      <c r="AQ57" s="115"/>
      <c r="AR57" s="115"/>
      <c r="AS57" s="115"/>
      <c r="AT57" s="116"/>
      <c r="AU57" s="116"/>
      <c r="AV57" s="116"/>
      <c r="AW57" s="116"/>
      <c r="AX57" s="27"/>
      <c r="AY57" s="109"/>
      <c r="AZ57" s="27"/>
      <c r="BA57" s="27"/>
      <c r="BB57" s="27"/>
      <c r="BC57" s="27"/>
      <c r="BD57" s="27"/>
      <c r="BE57" s="27"/>
      <c r="BF57" s="115"/>
      <c r="BG57" s="115"/>
      <c r="BH57" s="395"/>
      <c r="BI57" s="115"/>
      <c r="BJ57" s="116"/>
      <c r="BK57" s="116"/>
      <c r="BL57" s="116"/>
      <c r="BM57" s="116"/>
      <c r="BN57" s="36"/>
      <c r="BO57" s="31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</row>
    <row r="58" spans="1:294" s="2" customFormat="1">
      <c r="A58" s="16" t="s">
        <v>9</v>
      </c>
      <c r="B58" s="348" t="s">
        <v>159</v>
      </c>
      <c r="C58" s="27">
        <v>7484.35</v>
      </c>
      <c r="D58" s="27">
        <v>37.25</v>
      </c>
      <c r="E58" s="27">
        <v>8981.2199999999993</v>
      </c>
      <c r="F58" s="27">
        <v>44.699999999999996</v>
      </c>
      <c r="G58" s="27">
        <v>4239.3500000000004</v>
      </c>
      <c r="H58" s="27">
        <v>37.44</v>
      </c>
      <c r="I58" s="115"/>
      <c r="J58" s="115"/>
      <c r="K58" s="115"/>
      <c r="L58" s="115"/>
      <c r="M58" s="312">
        <v>5.8200000000000002E-2</v>
      </c>
      <c r="N58" s="116">
        <v>284.17</v>
      </c>
      <c r="O58" s="312">
        <v>5.3699999999999998E-2</v>
      </c>
      <c r="P58" s="116">
        <v>265.08999999999997</v>
      </c>
      <c r="Q58" s="110" t="s">
        <v>807</v>
      </c>
      <c r="R58" s="125"/>
      <c r="S58" s="27">
        <v>8607</v>
      </c>
      <c r="T58" s="27">
        <v>38.950000000000003</v>
      </c>
      <c r="U58" s="27">
        <v>10328.4</v>
      </c>
      <c r="V58" s="27">
        <v>46.74</v>
      </c>
      <c r="W58" s="27">
        <v>3781.27</v>
      </c>
      <c r="X58" s="27">
        <v>40.799999999999997</v>
      </c>
      <c r="Y58" s="138"/>
      <c r="Z58" s="138"/>
      <c r="AA58" s="138"/>
      <c r="AB58" s="138"/>
      <c r="AC58" s="311">
        <v>5.8200000000000002E-2</v>
      </c>
      <c r="AD58" s="139">
        <v>260.87</v>
      </c>
      <c r="AE58" s="311">
        <v>5.3699999999999998E-2</v>
      </c>
      <c r="AF58" s="139">
        <v>243.85</v>
      </c>
      <c r="AG58" s="110" t="s">
        <v>807</v>
      </c>
      <c r="AH58" s="134"/>
      <c r="AI58" s="103"/>
      <c r="AJ58" s="27"/>
      <c r="AK58" s="27"/>
      <c r="AL58" s="27"/>
      <c r="AM58" s="27"/>
      <c r="AN58" s="27"/>
      <c r="AO58" s="27"/>
      <c r="AP58" s="115"/>
      <c r="AQ58" s="115"/>
      <c r="AR58" s="115"/>
      <c r="AS58" s="115"/>
      <c r="AT58" s="116"/>
      <c r="AU58" s="116"/>
      <c r="AV58" s="116"/>
      <c r="AW58" s="116"/>
      <c r="AX58" s="27"/>
      <c r="AY58" s="109"/>
      <c r="AZ58" s="27"/>
      <c r="BA58" s="27"/>
      <c r="BB58" s="27"/>
      <c r="BC58" s="27"/>
      <c r="BD58" s="27"/>
      <c r="BE58" s="27"/>
      <c r="BF58" s="115"/>
      <c r="BG58" s="115"/>
      <c r="BH58" s="395"/>
      <c r="BI58" s="115"/>
      <c r="BJ58" s="116"/>
      <c r="BK58" s="116"/>
      <c r="BL58" s="116"/>
      <c r="BM58" s="116"/>
      <c r="BN58" s="36"/>
      <c r="BO58" s="31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</row>
    <row r="59" spans="1:294" s="658" customFormat="1">
      <c r="A59" s="661"/>
      <c r="B59" s="668" t="s">
        <v>878</v>
      </c>
      <c r="C59" s="642">
        <v>7484.35</v>
      </c>
      <c r="D59" s="642">
        <v>37.25</v>
      </c>
      <c r="E59" s="642">
        <v>8981.2199999999993</v>
      </c>
      <c r="F59" s="642">
        <v>44.699999999999996</v>
      </c>
      <c r="G59" s="642">
        <v>4239.3500000000004</v>
      </c>
      <c r="H59" s="642">
        <v>37.44</v>
      </c>
      <c r="I59" s="649"/>
      <c r="J59" s="649"/>
      <c r="K59" s="649"/>
      <c r="L59" s="649"/>
      <c r="M59" s="665">
        <v>5.8200000000000002E-2</v>
      </c>
      <c r="N59" s="650">
        <v>284.17</v>
      </c>
      <c r="O59" s="665">
        <v>5.3699999999999998E-2</v>
      </c>
      <c r="P59" s="650">
        <v>265.08999999999997</v>
      </c>
      <c r="Q59" s="645"/>
      <c r="R59" s="645" t="s">
        <v>887</v>
      </c>
      <c r="S59" s="642">
        <v>8607</v>
      </c>
      <c r="T59" s="642">
        <v>35.47</v>
      </c>
      <c r="U59" s="642">
        <v>10328.4</v>
      </c>
      <c r="V59" s="642">
        <v>42.56</v>
      </c>
      <c r="W59" s="642">
        <v>3781.27</v>
      </c>
      <c r="X59" s="642">
        <v>40.799999999999997</v>
      </c>
      <c r="Y59" s="649"/>
      <c r="Z59" s="649"/>
      <c r="AA59" s="649"/>
      <c r="AB59" s="649"/>
      <c r="AC59" s="665">
        <v>5.8200000000000002E-2</v>
      </c>
      <c r="AD59" s="650">
        <v>260.87</v>
      </c>
      <c r="AE59" s="665">
        <v>5.3699999999999998E-2</v>
      </c>
      <c r="AF59" s="650">
        <v>243.85</v>
      </c>
      <c r="AG59" s="645"/>
      <c r="AH59" s="644" t="s">
        <v>887</v>
      </c>
      <c r="AI59" s="646"/>
      <c r="AJ59" s="642"/>
      <c r="AK59" s="642"/>
      <c r="AL59" s="642"/>
      <c r="AM59" s="642"/>
      <c r="AN59" s="642"/>
      <c r="AO59" s="642"/>
      <c r="AP59" s="649"/>
      <c r="AQ59" s="649"/>
      <c r="AR59" s="649"/>
      <c r="AS59" s="649"/>
      <c r="AT59" s="650"/>
      <c r="AU59" s="650"/>
      <c r="AV59" s="650"/>
      <c r="AW59" s="650"/>
      <c r="AX59" s="642"/>
      <c r="AY59" s="644"/>
      <c r="AZ59" s="642"/>
      <c r="BA59" s="642"/>
      <c r="BB59" s="642"/>
      <c r="BC59" s="642"/>
      <c r="BD59" s="642"/>
      <c r="BE59" s="642"/>
      <c r="BF59" s="649"/>
      <c r="BG59" s="649"/>
      <c r="BH59" s="666"/>
      <c r="BI59" s="649"/>
      <c r="BJ59" s="650"/>
      <c r="BK59" s="650"/>
      <c r="BL59" s="650"/>
      <c r="BM59" s="650"/>
      <c r="BN59" s="643"/>
      <c r="BO59" s="656"/>
      <c r="BP59" s="657"/>
      <c r="BQ59" s="657"/>
      <c r="BR59" s="657"/>
      <c r="BS59" s="657"/>
      <c r="BT59" s="657"/>
      <c r="BU59" s="657"/>
      <c r="BV59" s="657"/>
      <c r="BW59" s="657"/>
      <c r="BX59" s="657"/>
      <c r="BY59" s="657"/>
      <c r="BZ59" s="657"/>
      <c r="CA59" s="657"/>
      <c r="CB59" s="657"/>
      <c r="CC59" s="657"/>
      <c r="CD59" s="657"/>
      <c r="CE59" s="657"/>
      <c r="CF59" s="657"/>
      <c r="CG59" s="657"/>
      <c r="CH59" s="657"/>
      <c r="CI59" s="657"/>
      <c r="CJ59" s="657"/>
      <c r="CK59" s="657"/>
      <c r="CL59" s="657"/>
      <c r="CM59" s="657"/>
      <c r="CN59" s="657"/>
      <c r="CO59" s="657"/>
      <c r="CP59" s="657"/>
      <c r="CQ59" s="657"/>
      <c r="CR59" s="657"/>
      <c r="CS59" s="657"/>
      <c r="CT59" s="657"/>
      <c r="CU59" s="657"/>
      <c r="CV59" s="657"/>
      <c r="CW59" s="657"/>
      <c r="CX59" s="657"/>
      <c r="CY59" s="657"/>
      <c r="CZ59" s="657"/>
      <c r="DA59" s="657"/>
      <c r="DB59" s="657"/>
      <c r="DC59" s="657"/>
      <c r="DD59" s="657"/>
      <c r="DE59" s="657"/>
      <c r="DF59" s="657"/>
      <c r="DG59" s="657"/>
      <c r="DH59" s="657"/>
      <c r="DI59" s="657"/>
      <c r="DJ59" s="657"/>
      <c r="DK59" s="657"/>
      <c r="DL59" s="657"/>
      <c r="DM59" s="657"/>
      <c r="DN59" s="657"/>
      <c r="DO59" s="657"/>
      <c r="DP59" s="657"/>
      <c r="DQ59" s="657"/>
      <c r="DR59" s="657"/>
      <c r="DS59" s="657"/>
      <c r="DT59" s="657"/>
      <c r="DU59" s="657"/>
      <c r="DV59" s="657"/>
      <c r="DW59" s="657"/>
      <c r="DX59" s="657"/>
      <c r="DY59" s="657"/>
      <c r="DZ59" s="657"/>
      <c r="EA59" s="657"/>
      <c r="EB59" s="657"/>
      <c r="EC59" s="657"/>
      <c r="ED59" s="657"/>
      <c r="EE59" s="657"/>
      <c r="EF59" s="657"/>
      <c r="EG59" s="657"/>
      <c r="EH59" s="657"/>
      <c r="EI59" s="657"/>
      <c r="EJ59" s="657"/>
      <c r="EK59" s="657"/>
      <c r="EL59" s="657"/>
      <c r="EM59" s="657"/>
      <c r="EN59" s="657"/>
      <c r="EO59" s="657"/>
      <c r="EP59" s="657"/>
      <c r="EQ59" s="657"/>
      <c r="ER59" s="657"/>
      <c r="ES59" s="657"/>
      <c r="ET59" s="657"/>
      <c r="EU59" s="657"/>
      <c r="EV59" s="657"/>
      <c r="EW59" s="657"/>
      <c r="EX59" s="657"/>
      <c r="EY59" s="657"/>
      <c r="EZ59" s="657"/>
      <c r="FA59" s="657"/>
      <c r="FB59" s="657"/>
      <c r="FC59" s="657"/>
      <c r="FD59" s="657"/>
      <c r="FE59" s="657"/>
      <c r="FF59" s="657"/>
      <c r="FG59" s="657"/>
      <c r="FH59" s="657"/>
      <c r="FI59" s="657"/>
      <c r="FJ59" s="657"/>
      <c r="FK59" s="657"/>
      <c r="FL59" s="657"/>
      <c r="FM59" s="657"/>
      <c r="FN59" s="657"/>
      <c r="FO59" s="657"/>
      <c r="FP59" s="657"/>
      <c r="FQ59" s="657"/>
      <c r="FR59" s="657"/>
      <c r="FS59" s="657"/>
      <c r="FT59" s="657"/>
      <c r="FU59" s="657"/>
      <c r="FV59" s="657"/>
      <c r="FW59" s="657"/>
      <c r="FX59" s="657"/>
      <c r="FY59" s="657"/>
      <c r="FZ59" s="657"/>
      <c r="GA59" s="657"/>
      <c r="GB59" s="657"/>
      <c r="GC59" s="657"/>
      <c r="GD59" s="657"/>
      <c r="GE59" s="657"/>
      <c r="GF59" s="657"/>
      <c r="GG59" s="657"/>
      <c r="GH59" s="657"/>
      <c r="GI59" s="657"/>
      <c r="GJ59" s="657"/>
      <c r="GK59" s="657"/>
      <c r="GL59" s="657"/>
      <c r="GM59" s="657"/>
      <c r="GN59" s="657"/>
      <c r="GO59" s="657"/>
      <c r="GP59" s="657"/>
      <c r="GQ59" s="657"/>
      <c r="GR59" s="657"/>
      <c r="GS59" s="657"/>
      <c r="GT59" s="657"/>
      <c r="GU59" s="657"/>
      <c r="GV59" s="657"/>
      <c r="GW59" s="657"/>
      <c r="GX59" s="657"/>
      <c r="GY59" s="657"/>
      <c r="GZ59" s="657"/>
      <c r="HA59" s="657"/>
      <c r="HB59" s="657"/>
      <c r="HC59" s="657"/>
      <c r="HD59" s="657"/>
      <c r="HE59" s="657"/>
      <c r="HF59" s="657"/>
      <c r="HG59" s="657"/>
      <c r="HH59" s="657"/>
      <c r="HI59" s="657"/>
      <c r="HJ59" s="657"/>
      <c r="HK59" s="657"/>
      <c r="HL59" s="657"/>
      <c r="HM59" s="657"/>
      <c r="HN59" s="657"/>
      <c r="HO59" s="657"/>
      <c r="HP59" s="657"/>
      <c r="HQ59" s="657"/>
      <c r="HR59" s="657"/>
      <c r="HS59" s="657"/>
      <c r="HT59" s="657"/>
      <c r="HU59" s="657"/>
      <c r="HV59" s="657"/>
      <c r="HW59" s="657"/>
      <c r="HX59" s="657"/>
      <c r="HY59" s="657"/>
      <c r="HZ59" s="657"/>
      <c r="IA59" s="657"/>
      <c r="IB59" s="657"/>
      <c r="IC59" s="657"/>
      <c r="ID59" s="657"/>
      <c r="IE59" s="657"/>
      <c r="IF59" s="657"/>
      <c r="IG59" s="657"/>
      <c r="IH59" s="657"/>
      <c r="II59" s="657"/>
      <c r="IJ59" s="657"/>
      <c r="IK59" s="657"/>
      <c r="IL59" s="657"/>
      <c r="IM59" s="657"/>
      <c r="IN59" s="657"/>
      <c r="IO59" s="657"/>
      <c r="IP59" s="657"/>
      <c r="IQ59" s="657"/>
      <c r="IR59" s="657"/>
      <c r="IS59" s="657"/>
      <c r="IT59" s="657"/>
      <c r="IU59" s="657"/>
      <c r="IV59" s="657"/>
      <c r="IW59" s="657"/>
      <c r="IX59" s="657"/>
      <c r="IY59" s="657"/>
      <c r="IZ59" s="657"/>
      <c r="JA59" s="657"/>
      <c r="JB59" s="657"/>
      <c r="JC59" s="657"/>
      <c r="JD59" s="657"/>
      <c r="JE59" s="657"/>
      <c r="JF59" s="657"/>
      <c r="JG59" s="657"/>
      <c r="JH59" s="657"/>
      <c r="JI59" s="657"/>
      <c r="JJ59" s="657"/>
      <c r="JK59" s="657"/>
      <c r="JL59" s="657"/>
      <c r="JM59" s="657"/>
      <c r="JN59" s="657"/>
      <c r="JO59" s="657"/>
      <c r="JP59" s="657"/>
      <c r="JQ59" s="657"/>
      <c r="JR59" s="657"/>
      <c r="JS59" s="657"/>
      <c r="JT59" s="657"/>
      <c r="JU59" s="657"/>
      <c r="JV59" s="657"/>
      <c r="JW59" s="657"/>
      <c r="JX59" s="657"/>
      <c r="JY59" s="657"/>
      <c r="JZ59" s="657"/>
      <c r="KA59" s="657"/>
      <c r="KB59" s="657"/>
      <c r="KC59" s="657"/>
      <c r="KD59" s="657"/>
      <c r="KE59" s="657"/>
      <c r="KF59" s="657"/>
      <c r="KG59" s="657"/>
      <c r="KH59" s="657"/>
    </row>
    <row r="60" spans="1:294" s="2" customFormat="1" ht="18.75">
      <c r="A60" s="122" t="s">
        <v>49</v>
      </c>
      <c r="B60" s="348"/>
      <c r="C60" s="27"/>
      <c r="D60" s="27"/>
      <c r="E60" s="27"/>
      <c r="F60" s="27"/>
      <c r="G60" s="27"/>
      <c r="H60" s="27"/>
      <c r="I60" s="115"/>
      <c r="J60" s="115"/>
      <c r="K60" s="115"/>
      <c r="L60" s="115"/>
      <c r="M60" s="116"/>
      <c r="N60" s="116"/>
      <c r="O60" s="116"/>
      <c r="P60" s="116"/>
      <c r="Q60" s="110"/>
      <c r="R60" s="125"/>
      <c r="S60" s="27"/>
      <c r="T60" s="27"/>
      <c r="U60" s="27"/>
      <c r="V60" s="27"/>
      <c r="W60" s="27"/>
      <c r="X60" s="27"/>
      <c r="Y60" s="138"/>
      <c r="Z60" s="138"/>
      <c r="AA60" s="138"/>
      <c r="AB60" s="138"/>
      <c r="AC60" s="139"/>
      <c r="AD60" s="139"/>
      <c r="AE60" s="139"/>
      <c r="AF60" s="139"/>
      <c r="AG60" s="27"/>
      <c r="AH60" s="134"/>
      <c r="AI60" s="103"/>
      <c r="AJ60" s="27"/>
      <c r="AK60" s="27"/>
      <c r="AL60" s="27"/>
      <c r="AM60" s="27"/>
      <c r="AN60" s="27"/>
      <c r="AO60" s="27"/>
      <c r="AP60" s="115"/>
      <c r="AQ60" s="115"/>
      <c r="AR60" s="115"/>
      <c r="AS60" s="115"/>
      <c r="AT60" s="116"/>
      <c r="AU60" s="116"/>
      <c r="AV60" s="116"/>
      <c r="AW60" s="116"/>
      <c r="AX60" s="27"/>
      <c r="AY60" s="109"/>
      <c r="AZ60" s="27"/>
      <c r="BA60" s="27"/>
      <c r="BB60" s="27"/>
      <c r="BC60" s="27"/>
      <c r="BD60" s="27"/>
      <c r="BE60" s="27"/>
      <c r="BF60" s="115"/>
      <c r="BG60" s="115"/>
      <c r="BH60" s="395"/>
      <c r="BI60" s="115"/>
      <c r="BJ60" s="116"/>
      <c r="BK60" s="116"/>
      <c r="BL60" s="116"/>
      <c r="BM60" s="116"/>
      <c r="BN60" s="36"/>
      <c r="BO60" s="31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</row>
    <row r="61" spans="1:294" s="2" customFormat="1">
      <c r="A61" s="16" t="s">
        <v>9</v>
      </c>
      <c r="B61" s="348" t="s">
        <v>159</v>
      </c>
      <c r="C61" s="27">
        <v>6609.13</v>
      </c>
      <c r="D61" s="27">
        <v>9.09</v>
      </c>
      <c r="E61" s="27">
        <v>7930.9560000000001</v>
      </c>
      <c r="F61" s="27">
        <v>10.907999999999999</v>
      </c>
      <c r="G61" s="27">
        <v>3827.19</v>
      </c>
      <c r="H61" s="27">
        <v>10.91</v>
      </c>
      <c r="I61" s="115"/>
      <c r="J61" s="115"/>
      <c r="K61" s="115"/>
      <c r="L61" s="115"/>
      <c r="M61" s="312">
        <v>6.5100000000000005E-2</v>
      </c>
      <c r="N61" s="116">
        <v>260.06</v>
      </c>
      <c r="O61" s="312">
        <v>6.0100000000000001E-2</v>
      </c>
      <c r="P61" s="116">
        <v>240.92</v>
      </c>
      <c r="Q61" s="110" t="s">
        <v>808</v>
      </c>
      <c r="R61" s="176"/>
      <c r="S61" s="27">
        <v>7600.5</v>
      </c>
      <c r="T61" s="27">
        <v>9.67</v>
      </c>
      <c r="U61" s="27">
        <v>9120.6</v>
      </c>
      <c r="V61" s="27">
        <v>11.603999999999999</v>
      </c>
      <c r="W61" s="27">
        <v>3505.07</v>
      </c>
      <c r="X61" s="27">
        <v>11.6</v>
      </c>
      <c r="Y61" s="138"/>
      <c r="Z61" s="138"/>
      <c r="AA61" s="138"/>
      <c r="AB61" s="138"/>
      <c r="AC61" s="311">
        <v>6.5100000000000005E-2</v>
      </c>
      <c r="AD61" s="139">
        <v>239.78</v>
      </c>
      <c r="AE61" s="311">
        <v>6.0100000000000001E-2</v>
      </c>
      <c r="AF61" s="139">
        <v>222.25</v>
      </c>
      <c r="AG61" s="110" t="s">
        <v>808</v>
      </c>
      <c r="AH61" s="289"/>
      <c r="AI61" s="103"/>
      <c r="AJ61" s="27"/>
      <c r="AK61" s="27"/>
      <c r="AL61" s="27"/>
      <c r="AM61" s="27"/>
      <c r="AN61" s="27"/>
      <c r="AO61" s="27"/>
      <c r="AP61" s="115"/>
      <c r="AQ61" s="115"/>
      <c r="AR61" s="115"/>
      <c r="AS61" s="115"/>
      <c r="AT61" s="116"/>
      <c r="AU61" s="116"/>
      <c r="AV61" s="116"/>
      <c r="AW61" s="116"/>
      <c r="AX61" s="27"/>
      <c r="AY61" s="109"/>
      <c r="AZ61" s="27"/>
      <c r="BA61" s="27"/>
      <c r="BB61" s="27"/>
      <c r="BC61" s="27"/>
      <c r="BD61" s="27"/>
      <c r="BE61" s="27"/>
      <c r="BF61" s="115"/>
      <c r="BG61" s="115"/>
      <c r="BH61" s="395"/>
      <c r="BI61" s="115"/>
      <c r="BJ61" s="116"/>
      <c r="BK61" s="116"/>
      <c r="BL61" s="116"/>
      <c r="BM61" s="116"/>
      <c r="BN61" s="36"/>
      <c r="BO61" s="31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</row>
    <row r="62" spans="1:294" s="658" customFormat="1">
      <c r="A62" s="661"/>
      <c r="B62" s="668" t="s">
        <v>878</v>
      </c>
      <c r="C62" s="642">
        <v>6609.13</v>
      </c>
      <c r="D62" s="642">
        <v>9.09</v>
      </c>
      <c r="E62" s="642">
        <v>7930.9560000000001</v>
      </c>
      <c r="F62" s="642">
        <v>10.907999999999999</v>
      </c>
      <c r="G62" s="642">
        <v>3827.19</v>
      </c>
      <c r="H62" s="642">
        <v>10.91</v>
      </c>
      <c r="I62" s="649"/>
      <c r="J62" s="649"/>
      <c r="K62" s="649"/>
      <c r="L62" s="649"/>
      <c r="M62" s="665">
        <v>6.5100000000000005E-2</v>
      </c>
      <c r="N62" s="650">
        <v>260.06</v>
      </c>
      <c r="O62" s="665">
        <v>6.0100000000000001E-2</v>
      </c>
      <c r="P62" s="650">
        <v>240.92</v>
      </c>
      <c r="Q62" s="645"/>
      <c r="R62" s="643" t="s">
        <v>888</v>
      </c>
      <c r="S62" s="642">
        <v>7600.5</v>
      </c>
      <c r="T62" s="642">
        <v>9.67</v>
      </c>
      <c r="U62" s="642">
        <v>9120.6</v>
      </c>
      <c r="V62" s="642">
        <v>11.603999999999999</v>
      </c>
      <c r="W62" s="642">
        <v>3505.07</v>
      </c>
      <c r="X62" s="642">
        <v>11.6</v>
      </c>
      <c r="Y62" s="649"/>
      <c r="Z62" s="649"/>
      <c r="AA62" s="649"/>
      <c r="AB62" s="649"/>
      <c r="AC62" s="665">
        <v>6.5100000000000005E-2</v>
      </c>
      <c r="AD62" s="650">
        <v>239.78</v>
      </c>
      <c r="AE62" s="665">
        <v>6.0100000000000001E-2</v>
      </c>
      <c r="AF62" s="650">
        <v>222.25</v>
      </c>
      <c r="AG62" s="645"/>
      <c r="AH62" s="651" t="s">
        <v>888</v>
      </c>
      <c r="AI62" s="646"/>
      <c r="AJ62" s="642"/>
      <c r="AK62" s="642"/>
      <c r="AL62" s="642"/>
      <c r="AM62" s="642"/>
      <c r="AN62" s="642"/>
      <c r="AO62" s="642"/>
      <c r="AP62" s="649"/>
      <c r="AQ62" s="649"/>
      <c r="AR62" s="649"/>
      <c r="AS62" s="649"/>
      <c r="AT62" s="650"/>
      <c r="AU62" s="650"/>
      <c r="AV62" s="650"/>
      <c r="AW62" s="650"/>
      <c r="AX62" s="642"/>
      <c r="AY62" s="644"/>
      <c r="AZ62" s="642"/>
      <c r="BA62" s="642"/>
      <c r="BB62" s="642"/>
      <c r="BC62" s="642"/>
      <c r="BD62" s="642"/>
      <c r="BE62" s="642"/>
      <c r="BF62" s="649"/>
      <c r="BG62" s="649"/>
      <c r="BH62" s="666"/>
      <c r="BI62" s="649"/>
      <c r="BJ62" s="650"/>
      <c r="BK62" s="650"/>
      <c r="BL62" s="650"/>
      <c r="BM62" s="650"/>
      <c r="BN62" s="643"/>
      <c r="BO62" s="656"/>
      <c r="BP62" s="657"/>
      <c r="BQ62" s="657"/>
      <c r="BR62" s="657"/>
      <c r="BS62" s="657"/>
      <c r="BT62" s="657"/>
      <c r="BU62" s="657"/>
      <c r="BV62" s="657"/>
      <c r="BW62" s="657"/>
      <c r="BX62" s="657"/>
      <c r="BY62" s="657"/>
      <c r="BZ62" s="657"/>
      <c r="CA62" s="657"/>
      <c r="CB62" s="657"/>
      <c r="CC62" s="657"/>
      <c r="CD62" s="657"/>
      <c r="CE62" s="657"/>
      <c r="CF62" s="657"/>
      <c r="CG62" s="657"/>
      <c r="CH62" s="657"/>
      <c r="CI62" s="657"/>
      <c r="CJ62" s="657"/>
      <c r="CK62" s="657"/>
      <c r="CL62" s="657"/>
      <c r="CM62" s="657"/>
      <c r="CN62" s="657"/>
      <c r="CO62" s="657"/>
      <c r="CP62" s="657"/>
      <c r="CQ62" s="657"/>
      <c r="CR62" s="657"/>
      <c r="CS62" s="657"/>
      <c r="CT62" s="657"/>
      <c r="CU62" s="657"/>
      <c r="CV62" s="657"/>
      <c r="CW62" s="657"/>
      <c r="CX62" s="657"/>
      <c r="CY62" s="657"/>
      <c r="CZ62" s="657"/>
      <c r="DA62" s="657"/>
      <c r="DB62" s="657"/>
      <c r="DC62" s="657"/>
      <c r="DD62" s="657"/>
      <c r="DE62" s="657"/>
      <c r="DF62" s="657"/>
      <c r="DG62" s="657"/>
      <c r="DH62" s="657"/>
      <c r="DI62" s="657"/>
      <c r="DJ62" s="657"/>
      <c r="DK62" s="657"/>
      <c r="DL62" s="657"/>
      <c r="DM62" s="657"/>
      <c r="DN62" s="657"/>
      <c r="DO62" s="657"/>
      <c r="DP62" s="657"/>
      <c r="DQ62" s="657"/>
      <c r="DR62" s="657"/>
      <c r="DS62" s="657"/>
      <c r="DT62" s="657"/>
      <c r="DU62" s="657"/>
      <c r="DV62" s="657"/>
      <c r="DW62" s="657"/>
      <c r="DX62" s="657"/>
      <c r="DY62" s="657"/>
      <c r="DZ62" s="657"/>
      <c r="EA62" s="657"/>
      <c r="EB62" s="657"/>
      <c r="EC62" s="657"/>
      <c r="ED62" s="657"/>
      <c r="EE62" s="657"/>
      <c r="EF62" s="657"/>
      <c r="EG62" s="657"/>
      <c r="EH62" s="657"/>
      <c r="EI62" s="657"/>
      <c r="EJ62" s="657"/>
      <c r="EK62" s="657"/>
      <c r="EL62" s="657"/>
      <c r="EM62" s="657"/>
      <c r="EN62" s="657"/>
      <c r="EO62" s="657"/>
      <c r="EP62" s="657"/>
      <c r="EQ62" s="657"/>
      <c r="ER62" s="657"/>
      <c r="ES62" s="657"/>
      <c r="ET62" s="657"/>
      <c r="EU62" s="657"/>
      <c r="EV62" s="657"/>
      <c r="EW62" s="657"/>
      <c r="EX62" s="657"/>
      <c r="EY62" s="657"/>
      <c r="EZ62" s="657"/>
      <c r="FA62" s="657"/>
      <c r="FB62" s="657"/>
      <c r="FC62" s="657"/>
      <c r="FD62" s="657"/>
      <c r="FE62" s="657"/>
      <c r="FF62" s="657"/>
      <c r="FG62" s="657"/>
      <c r="FH62" s="657"/>
      <c r="FI62" s="657"/>
      <c r="FJ62" s="657"/>
      <c r="FK62" s="657"/>
      <c r="FL62" s="657"/>
      <c r="FM62" s="657"/>
      <c r="FN62" s="657"/>
      <c r="FO62" s="657"/>
      <c r="FP62" s="657"/>
      <c r="FQ62" s="657"/>
      <c r="FR62" s="657"/>
      <c r="FS62" s="657"/>
      <c r="FT62" s="657"/>
      <c r="FU62" s="657"/>
      <c r="FV62" s="657"/>
      <c r="FW62" s="657"/>
      <c r="FX62" s="657"/>
      <c r="FY62" s="657"/>
      <c r="FZ62" s="657"/>
      <c r="GA62" s="657"/>
      <c r="GB62" s="657"/>
      <c r="GC62" s="657"/>
      <c r="GD62" s="657"/>
      <c r="GE62" s="657"/>
      <c r="GF62" s="657"/>
      <c r="GG62" s="657"/>
      <c r="GH62" s="657"/>
      <c r="GI62" s="657"/>
      <c r="GJ62" s="657"/>
      <c r="GK62" s="657"/>
      <c r="GL62" s="657"/>
      <c r="GM62" s="657"/>
      <c r="GN62" s="657"/>
      <c r="GO62" s="657"/>
      <c r="GP62" s="657"/>
      <c r="GQ62" s="657"/>
      <c r="GR62" s="657"/>
      <c r="GS62" s="657"/>
      <c r="GT62" s="657"/>
      <c r="GU62" s="657"/>
      <c r="GV62" s="657"/>
      <c r="GW62" s="657"/>
      <c r="GX62" s="657"/>
      <c r="GY62" s="657"/>
      <c r="GZ62" s="657"/>
      <c r="HA62" s="657"/>
      <c r="HB62" s="657"/>
      <c r="HC62" s="657"/>
      <c r="HD62" s="657"/>
      <c r="HE62" s="657"/>
      <c r="HF62" s="657"/>
      <c r="HG62" s="657"/>
      <c r="HH62" s="657"/>
      <c r="HI62" s="657"/>
      <c r="HJ62" s="657"/>
      <c r="HK62" s="657"/>
      <c r="HL62" s="657"/>
      <c r="HM62" s="657"/>
      <c r="HN62" s="657"/>
      <c r="HO62" s="657"/>
      <c r="HP62" s="657"/>
      <c r="HQ62" s="657"/>
      <c r="HR62" s="657"/>
      <c r="HS62" s="657"/>
      <c r="HT62" s="657"/>
      <c r="HU62" s="657"/>
      <c r="HV62" s="657"/>
      <c r="HW62" s="657"/>
      <c r="HX62" s="657"/>
      <c r="HY62" s="657"/>
      <c r="HZ62" s="657"/>
      <c r="IA62" s="657"/>
      <c r="IB62" s="657"/>
      <c r="IC62" s="657"/>
      <c r="ID62" s="657"/>
      <c r="IE62" s="657"/>
      <c r="IF62" s="657"/>
      <c r="IG62" s="657"/>
      <c r="IH62" s="657"/>
      <c r="II62" s="657"/>
      <c r="IJ62" s="657"/>
      <c r="IK62" s="657"/>
      <c r="IL62" s="657"/>
      <c r="IM62" s="657"/>
      <c r="IN62" s="657"/>
      <c r="IO62" s="657"/>
      <c r="IP62" s="657"/>
      <c r="IQ62" s="657"/>
      <c r="IR62" s="657"/>
      <c r="IS62" s="657"/>
      <c r="IT62" s="657"/>
      <c r="IU62" s="657"/>
      <c r="IV62" s="657"/>
      <c r="IW62" s="657"/>
      <c r="IX62" s="657"/>
      <c r="IY62" s="657"/>
      <c r="IZ62" s="657"/>
      <c r="JA62" s="657"/>
      <c r="JB62" s="657"/>
      <c r="JC62" s="657"/>
      <c r="JD62" s="657"/>
      <c r="JE62" s="657"/>
      <c r="JF62" s="657"/>
      <c r="JG62" s="657"/>
      <c r="JH62" s="657"/>
      <c r="JI62" s="657"/>
      <c r="JJ62" s="657"/>
      <c r="JK62" s="657"/>
      <c r="JL62" s="657"/>
      <c r="JM62" s="657"/>
      <c r="JN62" s="657"/>
      <c r="JO62" s="657"/>
      <c r="JP62" s="657"/>
      <c r="JQ62" s="657"/>
      <c r="JR62" s="657"/>
      <c r="JS62" s="657"/>
      <c r="JT62" s="657"/>
      <c r="JU62" s="657"/>
      <c r="JV62" s="657"/>
      <c r="JW62" s="657"/>
      <c r="JX62" s="657"/>
      <c r="JY62" s="657"/>
      <c r="JZ62" s="657"/>
      <c r="KA62" s="657"/>
      <c r="KB62" s="657"/>
      <c r="KC62" s="657"/>
      <c r="KD62" s="657"/>
      <c r="KE62" s="657"/>
      <c r="KF62" s="657"/>
      <c r="KG62" s="657"/>
      <c r="KH62" s="657"/>
    </row>
    <row r="63" spans="1:294" s="2" customFormat="1" ht="36" customHeight="1">
      <c r="A63" s="16" t="s">
        <v>10</v>
      </c>
      <c r="B63" s="422" t="s">
        <v>586</v>
      </c>
      <c r="C63" s="27">
        <v>6182.77</v>
      </c>
      <c r="D63" s="27">
        <v>48.64</v>
      </c>
      <c r="E63" s="27">
        <v>7419.3240000000005</v>
      </c>
      <c r="F63" s="27">
        <v>58.367999999999995</v>
      </c>
      <c r="G63" s="27">
        <v>3955.93</v>
      </c>
      <c r="H63" s="27">
        <v>49.84</v>
      </c>
      <c r="I63" s="115"/>
      <c r="J63" s="115"/>
      <c r="K63" s="115"/>
      <c r="L63" s="115"/>
      <c r="M63" s="288">
        <v>5.9200000000000003E-2</v>
      </c>
      <c r="N63" s="139">
        <v>284.02999999999997</v>
      </c>
      <c r="O63" s="119"/>
      <c r="P63" s="128"/>
      <c r="Q63" s="110" t="s">
        <v>792</v>
      </c>
      <c r="R63" s="134"/>
      <c r="S63" s="27">
        <v>6436.54</v>
      </c>
      <c r="T63" s="27">
        <v>51.26</v>
      </c>
      <c r="U63" s="27">
        <v>7723.848</v>
      </c>
      <c r="V63" s="27">
        <v>61.511999999999993</v>
      </c>
      <c r="W63" s="27">
        <v>4015</v>
      </c>
      <c r="X63" s="27">
        <v>53.52</v>
      </c>
      <c r="Y63" s="138"/>
      <c r="Z63" s="138"/>
      <c r="AA63" s="138"/>
      <c r="AB63" s="138"/>
      <c r="AC63" s="288">
        <v>5.9200000000000003E-2</v>
      </c>
      <c r="AD63" s="139">
        <v>291.20999999999998</v>
      </c>
      <c r="AE63" s="288"/>
      <c r="AF63" s="139"/>
      <c r="AG63" s="110" t="s">
        <v>792</v>
      </c>
      <c r="AH63" s="134"/>
      <c r="AI63" s="103"/>
      <c r="AJ63" s="27"/>
      <c r="AK63" s="27"/>
      <c r="AL63" s="27"/>
      <c r="AM63" s="27"/>
      <c r="AN63" s="27"/>
      <c r="AO63" s="27"/>
      <c r="AP63" s="115"/>
      <c r="AQ63" s="115"/>
      <c r="AR63" s="115"/>
      <c r="AS63" s="115"/>
      <c r="AT63" s="116"/>
      <c r="AU63" s="116"/>
      <c r="AV63" s="116"/>
      <c r="AW63" s="116"/>
      <c r="AX63" s="27"/>
      <c r="AY63" s="109"/>
      <c r="AZ63" s="27"/>
      <c r="BA63" s="27"/>
      <c r="BB63" s="27"/>
      <c r="BC63" s="27"/>
      <c r="BD63" s="27"/>
      <c r="BE63" s="27"/>
      <c r="BF63" s="115"/>
      <c r="BG63" s="115"/>
      <c r="BH63" s="395"/>
      <c r="BI63" s="115"/>
      <c r="BJ63" s="116"/>
      <c r="BK63" s="116"/>
      <c r="BL63" s="116"/>
      <c r="BM63" s="116"/>
      <c r="BN63" s="36"/>
      <c r="BO63" s="31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</row>
    <row r="64" spans="1:294" s="420" customFormat="1">
      <c r="A64" s="406"/>
      <c r="B64" s="407"/>
      <c r="C64" s="408">
        <v>6182.77</v>
      </c>
      <c r="D64" s="408">
        <v>48.64</v>
      </c>
      <c r="E64" s="408">
        <v>7419.3240000000005</v>
      </c>
      <c r="F64" s="408">
        <v>58.367999999999995</v>
      </c>
      <c r="G64" s="408">
        <v>3900</v>
      </c>
      <c r="H64" s="408">
        <v>49.84</v>
      </c>
      <c r="I64" s="414"/>
      <c r="J64" s="414"/>
      <c r="K64" s="414"/>
      <c r="L64" s="414"/>
      <c r="M64" s="415">
        <v>5.9200000000000003E-2</v>
      </c>
      <c r="N64" s="416">
        <v>280.72000000000003</v>
      </c>
      <c r="O64" s="415"/>
      <c r="P64" s="416"/>
      <c r="Q64" s="410"/>
      <c r="R64" s="409" t="s">
        <v>798</v>
      </c>
      <c r="S64" s="408">
        <v>6436.54</v>
      </c>
      <c r="T64" s="408">
        <v>51.26</v>
      </c>
      <c r="U64" s="408">
        <v>7723.848</v>
      </c>
      <c r="V64" s="408">
        <v>61.511999999999993</v>
      </c>
      <c r="W64" s="408">
        <v>3900</v>
      </c>
      <c r="X64" s="408">
        <v>53.52</v>
      </c>
      <c r="Y64" s="414"/>
      <c r="Z64" s="414"/>
      <c r="AA64" s="414"/>
      <c r="AB64" s="414"/>
      <c r="AC64" s="415">
        <v>5.9200000000000003E-2</v>
      </c>
      <c r="AD64" s="416">
        <v>284.39999999999998</v>
      </c>
      <c r="AE64" s="415"/>
      <c r="AF64" s="416"/>
      <c r="AG64" s="410"/>
      <c r="AH64" s="409" t="s">
        <v>798</v>
      </c>
      <c r="AI64" s="413"/>
      <c r="AJ64" s="408"/>
      <c r="AK64" s="408"/>
      <c r="AL64" s="408"/>
      <c r="AM64" s="408"/>
      <c r="AN64" s="408"/>
      <c r="AO64" s="408"/>
      <c r="AP64" s="414"/>
      <c r="AQ64" s="414"/>
      <c r="AR64" s="414"/>
      <c r="AS64" s="414"/>
      <c r="AT64" s="416"/>
      <c r="AU64" s="416"/>
      <c r="AV64" s="416"/>
      <c r="AW64" s="416"/>
      <c r="AX64" s="408"/>
      <c r="AY64" s="409"/>
      <c r="AZ64" s="408"/>
      <c r="BA64" s="408"/>
      <c r="BB64" s="408"/>
      <c r="BC64" s="408"/>
      <c r="BD64" s="408"/>
      <c r="BE64" s="408"/>
      <c r="BF64" s="414"/>
      <c r="BG64" s="414"/>
      <c r="BH64" s="417"/>
      <c r="BI64" s="414"/>
      <c r="BJ64" s="416"/>
      <c r="BK64" s="416"/>
      <c r="BL64" s="416"/>
      <c r="BM64" s="416"/>
      <c r="BN64" s="412"/>
      <c r="BO64" s="418"/>
      <c r="BP64" s="419"/>
      <c r="BQ64" s="419"/>
      <c r="BR64" s="419"/>
      <c r="BS64" s="419"/>
      <c r="BT64" s="419"/>
      <c r="BU64" s="419"/>
      <c r="BV64" s="419"/>
      <c r="BW64" s="419"/>
      <c r="BX64" s="419"/>
      <c r="BY64" s="419"/>
      <c r="BZ64" s="419"/>
      <c r="CA64" s="419"/>
      <c r="CB64" s="419"/>
      <c r="CC64" s="419"/>
      <c r="CD64" s="419"/>
      <c r="CE64" s="419"/>
      <c r="CF64" s="419"/>
      <c r="CG64" s="419"/>
      <c r="CH64" s="419"/>
      <c r="CI64" s="419"/>
      <c r="CJ64" s="419"/>
      <c r="CK64" s="419"/>
      <c r="CL64" s="419"/>
      <c r="CM64" s="419"/>
      <c r="CN64" s="419"/>
      <c r="CO64" s="419"/>
      <c r="CP64" s="419"/>
      <c r="CQ64" s="419"/>
      <c r="CR64" s="419"/>
      <c r="CS64" s="419"/>
      <c r="CT64" s="419"/>
      <c r="CU64" s="419"/>
      <c r="CV64" s="419"/>
      <c r="CW64" s="419"/>
      <c r="CX64" s="419"/>
      <c r="CY64" s="419"/>
      <c r="CZ64" s="419"/>
      <c r="DA64" s="419"/>
      <c r="DB64" s="419"/>
      <c r="DC64" s="419"/>
      <c r="DD64" s="419"/>
      <c r="DE64" s="419"/>
      <c r="DF64" s="419"/>
      <c r="DG64" s="419"/>
      <c r="DH64" s="419"/>
      <c r="DI64" s="419"/>
      <c r="DJ64" s="419"/>
      <c r="DK64" s="419"/>
      <c r="DL64" s="419"/>
      <c r="DM64" s="419"/>
      <c r="DN64" s="419"/>
      <c r="DO64" s="419"/>
      <c r="DP64" s="419"/>
      <c r="DQ64" s="419"/>
      <c r="DR64" s="419"/>
      <c r="DS64" s="419"/>
      <c r="DT64" s="419"/>
      <c r="DU64" s="419"/>
      <c r="DV64" s="419"/>
      <c r="DW64" s="419"/>
      <c r="DX64" s="419"/>
      <c r="DY64" s="419"/>
      <c r="DZ64" s="419"/>
      <c r="EA64" s="419"/>
      <c r="EB64" s="419"/>
      <c r="EC64" s="419"/>
      <c r="ED64" s="419"/>
      <c r="EE64" s="419"/>
      <c r="EF64" s="419"/>
      <c r="EG64" s="419"/>
      <c r="EH64" s="419"/>
      <c r="EI64" s="419"/>
      <c r="EJ64" s="419"/>
      <c r="EK64" s="419"/>
      <c r="EL64" s="419"/>
      <c r="EM64" s="419"/>
      <c r="EN64" s="419"/>
      <c r="EO64" s="419"/>
      <c r="EP64" s="419"/>
      <c r="EQ64" s="419"/>
      <c r="ER64" s="419"/>
      <c r="ES64" s="419"/>
      <c r="ET64" s="419"/>
      <c r="EU64" s="419"/>
      <c r="EV64" s="419"/>
      <c r="EW64" s="419"/>
      <c r="EX64" s="419"/>
      <c r="EY64" s="419"/>
      <c r="EZ64" s="419"/>
      <c r="FA64" s="419"/>
      <c r="FB64" s="419"/>
      <c r="FC64" s="419"/>
      <c r="FD64" s="419"/>
      <c r="FE64" s="419"/>
      <c r="FF64" s="419"/>
      <c r="FG64" s="419"/>
      <c r="FH64" s="419"/>
      <c r="FI64" s="419"/>
      <c r="FJ64" s="419"/>
      <c r="FK64" s="419"/>
      <c r="FL64" s="419"/>
      <c r="FM64" s="419"/>
      <c r="FN64" s="419"/>
      <c r="FO64" s="419"/>
      <c r="FP64" s="419"/>
      <c r="FQ64" s="419"/>
      <c r="FR64" s="419"/>
      <c r="FS64" s="419"/>
      <c r="FT64" s="419"/>
      <c r="FU64" s="419"/>
      <c r="FV64" s="419"/>
      <c r="FW64" s="419"/>
      <c r="FX64" s="419"/>
      <c r="FY64" s="419"/>
      <c r="FZ64" s="419"/>
      <c r="GA64" s="419"/>
      <c r="GB64" s="419"/>
      <c r="GC64" s="419"/>
      <c r="GD64" s="419"/>
      <c r="GE64" s="419"/>
      <c r="GF64" s="419"/>
      <c r="GG64" s="419"/>
      <c r="GH64" s="419"/>
      <c r="GI64" s="419"/>
      <c r="GJ64" s="419"/>
      <c r="GK64" s="419"/>
      <c r="GL64" s="419"/>
      <c r="GM64" s="419"/>
      <c r="GN64" s="419"/>
      <c r="GO64" s="419"/>
      <c r="GP64" s="419"/>
      <c r="GQ64" s="419"/>
      <c r="GR64" s="419"/>
      <c r="GS64" s="419"/>
      <c r="GT64" s="419"/>
      <c r="GU64" s="419"/>
      <c r="GV64" s="419"/>
      <c r="GW64" s="419"/>
      <c r="GX64" s="419"/>
      <c r="GY64" s="419"/>
      <c r="GZ64" s="419"/>
      <c r="HA64" s="419"/>
      <c r="HB64" s="419"/>
      <c r="HC64" s="419"/>
      <c r="HD64" s="419"/>
      <c r="HE64" s="419"/>
      <c r="HF64" s="419"/>
      <c r="HG64" s="419"/>
      <c r="HH64" s="419"/>
      <c r="HI64" s="419"/>
      <c r="HJ64" s="419"/>
      <c r="HK64" s="419"/>
      <c r="HL64" s="419"/>
      <c r="HM64" s="419"/>
      <c r="HN64" s="419"/>
      <c r="HO64" s="419"/>
      <c r="HP64" s="419"/>
      <c r="HQ64" s="419"/>
      <c r="HR64" s="419"/>
      <c r="HS64" s="419"/>
      <c r="HT64" s="419"/>
      <c r="HU64" s="419"/>
      <c r="HV64" s="419"/>
      <c r="HW64" s="419"/>
      <c r="HX64" s="419"/>
      <c r="HY64" s="419"/>
      <c r="HZ64" s="419"/>
      <c r="IA64" s="419"/>
      <c r="IB64" s="419"/>
      <c r="IC64" s="419"/>
      <c r="ID64" s="419"/>
      <c r="IE64" s="419"/>
      <c r="IF64" s="419"/>
      <c r="IG64" s="419"/>
      <c r="IH64" s="419"/>
      <c r="II64" s="419"/>
      <c r="IJ64" s="419"/>
      <c r="IK64" s="419"/>
      <c r="IL64" s="419"/>
      <c r="IM64" s="419"/>
      <c r="IN64" s="419"/>
      <c r="IO64" s="419"/>
      <c r="IP64" s="419"/>
      <c r="IQ64" s="419"/>
      <c r="IR64" s="419"/>
      <c r="IS64" s="419"/>
      <c r="IT64" s="419"/>
      <c r="IU64" s="419"/>
      <c r="IV64" s="419"/>
      <c r="IW64" s="419"/>
      <c r="IX64" s="419"/>
      <c r="IY64" s="419"/>
      <c r="IZ64" s="419"/>
      <c r="JA64" s="419"/>
      <c r="JB64" s="419"/>
      <c r="JC64" s="419"/>
      <c r="JD64" s="419"/>
      <c r="JE64" s="419"/>
      <c r="JF64" s="419"/>
      <c r="JG64" s="419"/>
      <c r="JH64" s="419"/>
      <c r="JI64" s="419"/>
      <c r="JJ64" s="419"/>
      <c r="JK64" s="419"/>
      <c r="JL64" s="419"/>
      <c r="JM64" s="419"/>
      <c r="JN64" s="419"/>
      <c r="JO64" s="419"/>
      <c r="JP64" s="419"/>
      <c r="JQ64" s="419"/>
      <c r="JR64" s="419"/>
      <c r="JS64" s="419"/>
      <c r="JT64" s="419"/>
      <c r="JU64" s="419"/>
      <c r="JV64" s="419"/>
      <c r="JW64" s="419"/>
      <c r="JX64" s="419"/>
      <c r="JY64" s="419"/>
      <c r="JZ64" s="419"/>
      <c r="KA64" s="419"/>
      <c r="KB64" s="419"/>
      <c r="KC64" s="419"/>
      <c r="KD64" s="419"/>
      <c r="KE64" s="419"/>
      <c r="KF64" s="419"/>
      <c r="KG64" s="419"/>
      <c r="KH64" s="419"/>
    </row>
    <row r="65" spans="1:294" s="2" customFormat="1" ht="18.75">
      <c r="A65" s="122" t="s">
        <v>50</v>
      </c>
      <c r="B65" s="348"/>
      <c r="C65" s="27"/>
      <c r="D65" s="27"/>
      <c r="E65" s="27"/>
      <c r="F65" s="27"/>
      <c r="G65" s="27"/>
      <c r="H65" s="27"/>
      <c r="I65" s="115"/>
      <c r="J65" s="115"/>
      <c r="K65" s="115"/>
      <c r="L65" s="115"/>
      <c r="M65" s="116"/>
      <c r="N65" s="116"/>
      <c r="O65" s="116"/>
      <c r="P65" s="116"/>
      <c r="Q65" s="110"/>
      <c r="R65" s="125"/>
      <c r="S65" s="27"/>
      <c r="T65" s="27"/>
      <c r="U65" s="27"/>
      <c r="V65" s="27"/>
      <c r="W65" s="27"/>
      <c r="X65" s="27"/>
      <c r="Y65" s="138"/>
      <c r="Z65" s="138"/>
      <c r="AA65" s="138"/>
      <c r="AB65" s="138"/>
      <c r="AC65" s="139"/>
      <c r="AD65" s="139"/>
      <c r="AE65" s="139"/>
      <c r="AF65" s="139"/>
      <c r="AG65" s="27"/>
      <c r="AH65" s="134"/>
      <c r="AI65" s="103"/>
      <c r="AJ65" s="27"/>
      <c r="AK65" s="27"/>
      <c r="AL65" s="27"/>
      <c r="AM65" s="27"/>
      <c r="AN65" s="27"/>
      <c r="AO65" s="27"/>
      <c r="AP65" s="115"/>
      <c r="AQ65" s="115"/>
      <c r="AR65" s="115"/>
      <c r="AS65" s="115"/>
      <c r="AT65" s="116"/>
      <c r="AU65" s="116"/>
      <c r="AV65" s="116"/>
      <c r="AW65" s="116"/>
      <c r="AX65" s="27"/>
      <c r="AY65" s="109"/>
      <c r="AZ65" s="27"/>
      <c r="BA65" s="27"/>
      <c r="BB65" s="27"/>
      <c r="BC65" s="27"/>
      <c r="BD65" s="27"/>
      <c r="BE65" s="27"/>
      <c r="BF65" s="115"/>
      <c r="BG65" s="115"/>
      <c r="BH65" s="395"/>
      <c r="BI65" s="115"/>
      <c r="BJ65" s="116"/>
      <c r="BK65" s="116"/>
      <c r="BL65" s="116"/>
      <c r="BM65" s="116"/>
      <c r="BN65" s="36"/>
      <c r="BO65" s="31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</row>
    <row r="66" spans="1:294" s="2" customFormat="1">
      <c r="A66" s="16" t="s">
        <v>9</v>
      </c>
      <c r="B66" s="348" t="s">
        <v>159</v>
      </c>
      <c r="C66" s="27">
        <v>9440.0300000000007</v>
      </c>
      <c r="D66" s="27">
        <v>5.3</v>
      </c>
      <c r="E66" s="27">
        <v>11328.036</v>
      </c>
      <c r="F66" s="27">
        <v>6.3599999999999994</v>
      </c>
      <c r="G66" s="27">
        <v>4040</v>
      </c>
      <c r="H66" s="27">
        <v>6.36</v>
      </c>
      <c r="I66" s="115"/>
      <c r="J66" s="115"/>
      <c r="K66" s="115"/>
      <c r="L66" s="115"/>
      <c r="M66" s="312">
        <v>5.79E-2</v>
      </c>
      <c r="N66" s="116">
        <v>240.28</v>
      </c>
      <c r="O66" s="312">
        <v>5.3499999999999999E-2</v>
      </c>
      <c r="P66" s="116">
        <v>222.5</v>
      </c>
      <c r="Q66" s="110" t="s">
        <v>809</v>
      </c>
      <c r="R66" s="176"/>
      <c r="S66" s="27">
        <v>10856.03</v>
      </c>
      <c r="T66" s="27">
        <v>5.51</v>
      </c>
      <c r="U66" s="27">
        <v>13027.236000000001</v>
      </c>
      <c r="V66" s="27">
        <v>6.6119999999999992</v>
      </c>
      <c r="W66" s="27">
        <v>3900</v>
      </c>
      <c r="X66" s="27">
        <v>6.61</v>
      </c>
      <c r="Y66" s="138"/>
      <c r="Z66" s="138"/>
      <c r="AA66" s="138"/>
      <c r="AB66" s="138"/>
      <c r="AC66" s="311">
        <v>5.79E-2</v>
      </c>
      <c r="AD66" s="139">
        <v>232.42</v>
      </c>
      <c r="AE66" s="311">
        <v>5.3499999999999999E-2</v>
      </c>
      <c r="AF66" s="139">
        <v>215.26</v>
      </c>
      <c r="AG66" s="176" t="s">
        <v>809</v>
      </c>
      <c r="AH66" s="289"/>
      <c r="AI66" s="103"/>
      <c r="AJ66" s="27"/>
      <c r="AK66" s="27"/>
      <c r="AL66" s="27"/>
      <c r="AM66" s="27"/>
      <c r="AN66" s="27"/>
      <c r="AO66" s="27"/>
      <c r="AP66" s="115"/>
      <c r="AQ66" s="115"/>
      <c r="AR66" s="115"/>
      <c r="AS66" s="115"/>
      <c r="AT66" s="116"/>
      <c r="AU66" s="116"/>
      <c r="AV66" s="116"/>
      <c r="AW66" s="116"/>
      <c r="AX66" s="110"/>
      <c r="AY66" s="109"/>
      <c r="AZ66" s="27"/>
      <c r="BA66" s="27"/>
      <c r="BB66" s="27"/>
      <c r="BC66" s="27"/>
      <c r="BD66" s="27"/>
      <c r="BE66" s="27"/>
      <c r="BF66" s="115"/>
      <c r="BG66" s="115"/>
      <c r="BH66" s="395"/>
      <c r="BI66" s="115"/>
      <c r="BJ66" s="116"/>
      <c r="BK66" s="116"/>
      <c r="BL66" s="116"/>
      <c r="BM66" s="116"/>
      <c r="BN66" s="36"/>
      <c r="BO66" s="31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</row>
    <row r="67" spans="1:294" s="658" customFormat="1">
      <c r="A67" s="661"/>
      <c r="B67" s="668" t="s">
        <v>878</v>
      </c>
      <c r="C67" s="642">
        <v>9440.0300000000007</v>
      </c>
      <c r="D67" s="642">
        <v>5.3</v>
      </c>
      <c r="E67" s="642">
        <v>11328.036</v>
      </c>
      <c r="F67" s="642">
        <v>6.3599999999999994</v>
      </c>
      <c r="G67" s="642">
        <v>4040</v>
      </c>
      <c r="H67" s="642">
        <v>6.36</v>
      </c>
      <c r="I67" s="649"/>
      <c r="J67" s="649"/>
      <c r="K67" s="649"/>
      <c r="L67" s="649"/>
      <c r="M67" s="665">
        <v>5.79E-2</v>
      </c>
      <c r="N67" s="650">
        <v>240.28</v>
      </c>
      <c r="O67" s="665">
        <v>5.3499999999999999E-2</v>
      </c>
      <c r="P67" s="650">
        <v>222.5</v>
      </c>
      <c r="Q67" s="645"/>
      <c r="R67" s="643" t="s">
        <v>889</v>
      </c>
      <c r="S67" s="642">
        <v>10376.74</v>
      </c>
      <c r="T67" s="642">
        <v>5.51</v>
      </c>
      <c r="U67" s="642">
        <v>12452.088</v>
      </c>
      <c r="V67" s="642">
        <v>6.6119999999999992</v>
      </c>
      <c r="W67" s="642">
        <v>3900</v>
      </c>
      <c r="X67" s="642">
        <v>6.61</v>
      </c>
      <c r="Y67" s="649"/>
      <c r="Z67" s="649"/>
      <c r="AA67" s="649"/>
      <c r="AB67" s="649"/>
      <c r="AC67" s="665">
        <v>5.79E-2</v>
      </c>
      <c r="AD67" s="650">
        <v>232.42</v>
      </c>
      <c r="AE67" s="665">
        <v>5.3499999999999999E-2</v>
      </c>
      <c r="AF67" s="650">
        <v>215.26</v>
      </c>
      <c r="AG67" s="643"/>
      <c r="AH67" s="651" t="s">
        <v>889</v>
      </c>
      <c r="AI67" s="646"/>
      <c r="AJ67" s="642"/>
      <c r="AK67" s="642"/>
      <c r="AL67" s="642"/>
      <c r="AM67" s="642"/>
      <c r="AN67" s="642"/>
      <c r="AO67" s="642"/>
      <c r="AP67" s="649"/>
      <c r="AQ67" s="649"/>
      <c r="AR67" s="649"/>
      <c r="AS67" s="649"/>
      <c r="AT67" s="650"/>
      <c r="AU67" s="650"/>
      <c r="AV67" s="650"/>
      <c r="AW67" s="650"/>
      <c r="AX67" s="645"/>
      <c r="AY67" s="644"/>
      <c r="AZ67" s="642"/>
      <c r="BA67" s="642"/>
      <c r="BB67" s="642"/>
      <c r="BC67" s="642"/>
      <c r="BD67" s="642"/>
      <c r="BE67" s="642"/>
      <c r="BF67" s="649"/>
      <c r="BG67" s="649"/>
      <c r="BH67" s="666"/>
      <c r="BI67" s="649"/>
      <c r="BJ67" s="650"/>
      <c r="BK67" s="650"/>
      <c r="BL67" s="650"/>
      <c r="BM67" s="650"/>
      <c r="BN67" s="643"/>
      <c r="BO67" s="656"/>
      <c r="BP67" s="657"/>
      <c r="BQ67" s="657"/>
      <c r="BR67" s="657"/>
      <c r="BS67" s="657"/>
      <c r="BT67" s="657"/>
      <c r="BU67" s="657"/>
      <c r="BV67" s="657"/>
      <c r="BW67" s="657"/>
      <c r="BX67" s="657"/>
      <c r="BY67" s="657"/>
      <c r="BZ67" s="657"/>
      <c r="CA67" s="657"/>
      <c r="CB67" s="657"/>
      <c r="CC67" s="657"/>
      <c r="CD67" s="657"/>
      <c r="CE67" s="657"/>
      <c r="CF67" s="657"/>
      <c r="CG67" s="657"/>
      <c r="CH67" s="657"/>
      <c r="CI67" s="657"/>
      <c r="CJ67" s="657"/>
      <c r="CK67" s="657"/>
      <c r="CL67" s="657"/>
      <c r="CM67" s="657"/>
      <c r="CN67" s="657"/>
      <c r="CO67" s="657"/>
      <c r="CP67" s="657"/>
      <c r="CQ67" s="657"/>
      <c r="CR67" s="657"/>
      <c r="CS67" s="657"/>
      <c r="CT67" s="657"/>
      <c r="CU67" s="657"/>
      <c r="CV67" s="657"/>
      <c r="CW67" s="657"/>
      <c r="CX67" s="657"/>
      <c r="CY67" s="657"/>
      <c r="CZ67" s="657"/>
      <c r="DA67" s="657"/>
      <c r="DB67" s="657"/>
      <c r="DC67" s="657"/>
      <c r="DD67" s="657"/>
      <c r="DE67" s="657"/>
      <c r="DF67" s="657"/>
      <c r="DG67" s="657"/>
      <c r="DH67" s="657"/>
      <c r="DI67" s="657"/>
      <c r="DJ67" s="657"/>
      <c r="DK67" s="657"/>
      <c r="DL67" s="657"/>
      <c r="DM67" s="657"/>
      <c r="DN67" s="657"/>
      <c r="DO67" s="657"/>
      <c r="DP67" s="657"/>
      <c r="DQ67" s="657"/>
      <c r="DR67" s="657"/>
      <c r="DS67" s="657"/>
      <c r="DT67" s="657"/>
      <c r="DU67" s="657"/>
      <c r="DV67" s="657"/>
      <c r="DW67" s="657"/>
      <c r="DX67" s="657"/>
      <c r="DY67" s="657"/>
      <c r="DZ67" s="657"/>
      <c r="EA67" s="657"/>
      <c r="EB67" s="657"/>
      <c r="EC67" s="657"/>
      <c r="ED67" s="657"/>
      <c r="EE67" s="657"/>
      <c r="EF67" s="657"/>
      <c r="EG67" s="657"/>
      <c r="EH67" s="657"/>
      <c r="EI67" s="657"/>
      <c r="EJ67" s="657"/>
      <c r="EK67" s="657"/>
      <c r="EL67" s="657"/>
      <c r="EM67" s="657"/>
      <c r="EN67" s="657"/>
      <c r="EO67" s="657"/>
      <c r="EP67" s="657"/>
      <c r="EQ67" s="657"/>
      <c r="ER67" s="657"/>
      <c r="ES67" s="657"/>
      <c r="ET67" s="657"/>
      <c r="EU67" s="657"/>
      <c r="EV67" s="657"/>
      <c r="EW67" s="657"/>
      <c r="EX67" s="657"/>
      <c r="EY67" s="657"/>
      <c r="EZ67" s="657"/>
      <c r="FA67" s="657"/>
      <c r="FB67" s="657"/>
      <c r="FC67" s="657"/>
      <c r="FD67" s="657"/>
      <c r="FE67" s="657"/>
      <c r="FF67" s="657"/>
      <c r="FG67" s="657"/>
      <c r="FH67" s="657"/>
      <c r="FI67" s="657"/>
      <c r="FJ67" s="657"/>
      <c r="FK67" s="657"/>
      <c r="FL67" s="657"/>
      <c r="FM67" s="657"/>
      <c r="FN67" s="657"/>
      <c r="FO67" s="657"/>
      <c r="FP67" s="657"/>
      <c r="FQ67" s="657"/>
      <c r="FR67" s="657"/>
      <c r="FS67" s="657"/>
      <c r="FT67" s="657"/>
      <c r="FU67" s="657"/>
      <c r="FV67" s="657"/>
      <c r="FW67" s="657"/>
      <c r="FX67" s="657"/>
      <c r="FY67" s="657"/>
      <c r="FZ67" s="657"/>
      <c r="GA67" s="657"/>
      <c r="GB67" s="657"/>
      <c r="GC67" s="657"/>
      <c r="GD67" s="657"/>
      <c r="GE67" s="657"/>
      <c r="GF67" s="657"/>
      <c r="GG67" s="657"/>
      <c r="GH67" s="657"/>
      <c r="GI67" s="657"/>
      <c r="GJ67" s="657"/>
      <c r="GK67" s="657"/>
      <c r="GL67" s="657"/>
      <c r="GM67" s="657"/>
      <c r="GN67" s="657"/>
      <c r="GO67" s="657"/>
      <c r="GP67" s="657"/>
      <c r="GQ67" s="657"/>
      <c r="GR67" s="657"/>
      <c r="GS67" s="657"/>
      <c r="GT67" s="657"/>
      <c r="GU67" s="657"/>
      <c r="GV67" s="657"/>
      <c r="GW67" s="657"/>
      <c r="GX67" s="657"/>
      <c r="GY67" s="657"/>
      <c r="GZ67" s="657"/>
      <c r="HA67" s="657"/>
      <c r="HB67" s="657"/>
      <c r="HC67" s="657"/>
      <c r="HD67" s="657"/>
      <c r="HE67" s="657"/>
      <c r="HF67" s="657"/>
      <c r="HG67" s="657"/>
      <c r="HH67" s="657"/>
      <c r="HI67" s="657"/>
      <c r="HJ67" s="657"/>
      <c r="HK67" s="657"/>
      <c r="HL67" s="657"/>
      <c r="HM67" s="657"/>
      <c r="HN67" s="657"/>
      <c r="HO67" s="657"/>
      <c r="HP67" s="657"/>
      <c r="HQ67" s="657"/>
      <c r="HR67" s="657"/>
      <c r="HS67" s="657"/>
      <c r="HT67" s="657"/>
      <c r="HU67" s="657"/>
      <c r="HV67" s="657"/>
      <c r="HW67" s="657"/>
      <c r="HX67" s="657"/>
      <c r="HY67" s="657"/>
      <c r="HZ67" s="657"/>
      <c r="IA67" s="657"/>
      <c r="IB67" s="657"/>
      <c r="IC67" s="657"/>
      <c r="ID67" s="657"/>
      <c r="IE67" s="657"/>
      <c r="IF67" s="657"/>
      <c r="IG67" s="657"/>
      <c r="IH67" s="657"/>
      <c r="II67" s="657"/>
      <c r="IJ67" s="657"/>
      <c r="IK67" s="657"/>
      <c r="IL67" s="657"/>
      <c r="IM67" s="657"/>
      <c r="IN67" s="657"/>
      <c r="IO67" s="657"/>
      <c r="IP67" s="657"/>
      <c r="IQ67" s="657"/>
      <c r="IR67" s="657"/>
      <c r="IS67" s="657"/>
      <c r="IT67" s="657"/>
      <c r="IU67" s="657"/>
      <c r="IV67" s="657"/>
      <c r="IW67" s="657"/>
      <c r="IX67" s="657"/>
      <c r="IY67" s="657"/>
      <c r="IZ67" s="657"/>
      <c r="JA67" s="657"/>
      <c r="JB67" s="657"/>
      <c r="JC67" s="657"/>
      <c r="JD67" s="657"/>
      <c r="JE67" s="657"/>
      <c r="JF67" s="657"/>
      <c r="JG67" s="657"/>
      <c r="JH67" s="657"/>
      <c r="JI67" s="657"/>
      <c r="JJ67" s="657"/>
      <c r="JK67" s="657"/>
      <c r="JL67" s="657"/>
      <c r="JM67" s="657"/>
      <c r="JN67" s="657"/>
      <c r="JO67" s="657"/>
      <c r="JP67" s="657"/>
      <c r="JQ67" s="657"/>
      <c r="JR67" s="657"/>
      <c r="JS67" s="657"/>
      <c r="JT67" s="657"/>
      <c r="JU67" s="657"/>
      <c r="JV67" s="657"/>
      <c r="JW67" s="657"/>
      <c r="JX67" s="657"/>
      <c r="JY67" s="657"/>
      <c r="JZ67" s="657"/>
      <c r="KA67" s="657"/>
      <c r="KB67" s="657"/>
      <c r="KC67" s="657"/>
      <c r="KD67" s="657"/>
      <c r="KE67" s="657"/>
      <c r="KF67" s="657"/>
      <c r="KG67" s="657"/>
      <c r="KH67" s="657"/>
    </row>
    <row r="68" spans="1:294" s="178" customFormat="1">
      <c r="A68" s="173" t="s">
        <v>10</v>
      </c>
      <c r="B68" s="374" t="s">
        <v>660</v>
      </c>
      <c r="C68" s="49">
        <v>5815.06</v>
      </c>
      <c r="D68" s="49">
        <v>41.82</v>
      </c>
      <c r="E68" s="49">
        <v>6978.0720000000001</v>
      </c>
      <c r="F68" s="49">
        <v>50.183999999999997</v>
      </c>
      <c r="G68" s="49">
        <v>3406.78</v>
      </c>
      <c r="H68" s="49">
        <v>50.18</v>
      </c>
      <c r="I68" s="138"/>
      <c r="J68" s="138"/>
      <c r="K68" s="138"/>
      <c r="L68" s="138"/>
      <c r="M68" s="288">
        <v>5.8200000000000002E-2</v>
      </c>
      <c r="N68" s="139">
        <v>248.45</v>
      </c>
      <c r="O68" s="288"/>
      <c r="P68" s="139"/>
      <c r="Q68" s="125" t="s">
        <v>793</v>
      </c>
      <c r="R68" s="134"/>
      <c r="S68" s="49">
        <v>8030.19</v>
      </c>
      <c r="T68" s="49">
        <v>44.05</v>
      </c>
      <c r="U68" s="49">
        <v>9636.2279999999992</v>
      </c>
      <c r="V68" s="49">
        <v>52.859999999999992</v>
      </c>
      <c r="W68" s="49">
        <v>3460</v>
      </c>
      <c r="X68" s="49">
        <v>52.86</v>
      </c>
      <c r="Y68" s="138"/>
      <c r="Z68" s="138"/>
      <c r="AA68" s="138"/>
      <c r="AB68" s="138"/>
      <c r="AC68" s="288">
        <v>5.8200000000000002E-2</v>
      </c>
      <c r="AD68" s="139">
        <v>254.23</v>
      </c>
      <c r="AE68" s="288"/>
      <c r="AF68" s="139"/>
      <c r="AG68" s="125" t="s">
        <v>793</v>
      </c>
      <c r="AH68" s="134"/>
      <c r="AI68" s="175"/>
      <c r="AJ68" s="49">
        <v>5815.06</v>
      </c>
      <c r="AK68" s="49">
        <v>41.82</v>
      </c>
      <c r="AL68" s="49">
        <v>6978.0720000000001</v>
      </c>
      <c r="AM68" s="49">
        <v>50.183999999999997</v>
      </c>
      <c r="AN68" s="49">
        <v>3406.78</v>
      </c>
      <c r="AO68" s="49">
        <v>50.18</v>
      </c>
      <c r="AP68" s="138"/>
      <c r="AQ68" s="138"/>
      <c r="AR68" s="138"/>
      <c r="AS68" s="138"/>
      <c r="AT68" s="288">
        <v>7.22E-2</v>
      </c>
      <c r="AU68" s="139">
        <v>296.14999999999998</v>
      </c>
      <c r="AV68" s="139"/>
      <c r="AW68" s="139"/>
      <c r="AX68" s="125" t="s">
        <v>810</v>
      </c>
      <c r="AY68" s="289"/>
      <c r="AZ68" s="49">
        <v>8030.19</v>
      </c>
      <c r="BA68" s="49">
        <v>44.05</v>
      </c>
      <c r="BB68" s="49">
        <v>9636.2279999999992</v>
      </c>
      <c r="BC68" s="49">
        <v>52.859999999999992</v>
      </c>
      <c r="BD68" s="49">
        <v>3460</v>
      </c>
      <c r="BE68" s="49">
        <v>52.86</v>
      </c>
      <c r="BF68" s="138"/>
      <c r="BG68" s="138"/>
      <c r="BH68" s="360"/>
      <c r="BI68" s="138"/>
      <c r="BJ68" s="288">
        <v>7.22E-2</v>
      </c>
      <c r="BK68" s="139">
        <v>302.67</v>
      </c>
      <c r="BL68" s="139"/>
      <c r="BM68" s="139"/>
      <c r="BN68" s="176" t="s">
        <v>810</v>
      </c>
      <c r="BO68" s="289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7"/>
      <c r="EN68" s="177"/>
      <c r="EO68" s="177"/>
      <c r="EP68" s="177"/>
      <c r="EQ68" s="177"/>
      <c r="ER68" s="177"/>
      <c r="ES68" s="177"/>
      <c r="ET68" s="177"/>
      <c r="EU68" s="177"/>
      <c r="EV68" s="177"/>
      <c r="EW68" s="177"/>
      <c r="EX68" s="177"/>
      <c r="EY68" s="177"/>
      <c r="EZ68" s="177"/>
      <c r="FA68" s="177"/>
      <c r="FB68" s="177"/>
      <c r="FC68" s="177"/>
      <c r="FD68" s="177"/>
      <c r="FE68" s="177"/>
      <c r="FF68" s="177"/>
      <c r="FG68" s="177"/>
      <c r="FH68" s="177"/>
      <c r="FI68" s="177"/>
      <c r="FJ68" s="177"/>
      <c r="FK68" s="177"/>
      <c r="FL68" s="177"/>
      <c r="FM68" s="177"/>
      <c r="FN68" s="177"/>
      <c r="FO68" s="177"/>
      <c r="FP68" s="177"/>
      <c r="FQ68" s="177"/>
      <c r="FR68" s="177"/>
      <c r="FS68" s="177"/>
      <c r="FT68" s="177"/>
      <c r="FU68" s="177"/>
      <c r="FV68" s="177"/>
      <c r="FW68" s="177"/>
      <c r="FX68" s="177"/>
      <c r="FY68" s="177"/>
      <c r="FZ68" s="177"/>
      <c r="GA68" s="177"/>
      <c r="GB68" s="177"/>
      <c r="GC68" s="177"/>
      <c r="GD68" s="177"/>
      <c r="GE68" s="177"/>
      <c r="GF68" s="177"/>
      <c r="GG68" s="177"/>
      <c r="GH68" s="177"/>
      <c r="GI68" s="177"/>
      <c r="GJ68" s="177"/>
      <c r="GK68" s="177"/>
      <c r="GL68" s="177"/>
      <c r="GM68" s="177"/>
      <c r="GN68" s="177"/>
      <c r="GO68" s="177"/>
      <c r="GP68" s="177"/>
      <c r="GQ68" s="177"/>
      <c r="GR68" s="177"/>
      <c r="GS68" s="177"/>
      <c r="GT68" s="177"/>
      <c r="GU68" s="177"/>
      <c r="GV68" s="177"/>
      <c r="GW68" s="177"/>
      <c r="GX68" s="177"/>
      <c r="GY68" s="177"/>
      <c r="GZ68" s="177"/>
      <c r="HA68" s="177"/>
      <c r="HB68" s="177"/>
      <c r="HC68" s="177"/>
      <c r="HD68" s="177"/>
      <c r="HE68" s="177"/>
      <c r="HF68" s="177"/>
      <c r="HG68" s="177"/>
      <c r="HH68" s="177"/>
      <c r="HI68" s="177"/>
      <c r="HJ68" s="177"/>
      <c r="HK68" s="177"/>
      <c r="HL68" s="177"/>
      <c r="HM68" s="177"/>
      <c r="HN68" s="177"/>
      <c r="HO68" s="177"/>
      <c r="HP68" s="177"/>
      <c r="HQ68" s="177"/>
      <c r="HR68" s="177"/>
      <c r="HS68" s="177"/>
      <c r="HT68" s="177"/>
      <c r="HU68" s="177"/>
      <c r="HV68" s="177"/>
      <c r="HW68" s="177"/>
      <c r="HX68" s="177"/>
      <c r="HY68" s="177"/>
      <c r="HZ68" s="177"/>
      <c r="IA68" s="177"/>
      <c r="IB68" s="177"/>
      <c r="IC68" s="177"/>
      <c r="ID68" s="177"/>
      <c r="IE68" s="177"/>
      <c r="IF68" s="177"/>
      <c r="IG68" s="177"/>
      <c r="IH68" s="177"/>
      <c r="II68" s="177"/>
      <c r="IJ68" s="177"/>
      <c r="IK68" s="177"/>
      <c r="IL68" s="177"/>
      <c r="IM68" s="177"/>
      <c r="IN68" s="177"/>
      <c r="IO68" s="177"/>
      <c r="IP68" s="177"/>
      <c r="IQ68" s="177"/>
      <c r="IR68" s="177"/>
      <c r="IS68" s="177"/>
      <c r="IT68" s="177"/>
      <c r="IU68" s="177"/>
      <c r="IV68" s="177"/>
      <c r="IW68" s="177"/>
      <c r="IX68" s="177"/>
      <c r="IY68" s="177"/>
      <c r="IZ68" s="177"/>
      <c r="JA68" s="177"/>
      <c r="JB68" s="177"/>
      <c r="JC68" s="177"/>
      <c r="JD68" s="177"/>
      <c r="JE68" s="177"/>
      <c r="JF68" s="177"/>
      <c r="JG68" s="177"/>
      <c r="JH68" s="177"/>
      <c r="JI68" s="177"/>
      <c r="JJ68" s="177"/>
      <c r="JK68" s="177"/>
      <c r="JL68" s="177"/>
      <c r="JM68" s="177"/>
      <c r="JN68" s="177"/>
      <c r="JO68" s="177"/>
      <c r="JP68" s="177"/>
      <c r="JQ68" s="177"/>
      <c r="JR68" s="177"/>
      <c r="JS68" s="177"/>
      <c r="JT68" s="177"/>
      <c r="JU68" s="177"/>
      <c r="JV68" s="177"/>
      <c r="JW68" s="177"/>
      <c r="JX68" s="177"/>
      <c r="JY68" s="177"/>
      <c r="JZ68" s="177"/>
      <c r="KA68" s="177"/>
      <c r="KB68" s="177"/>
      <c r="KC68" s="177"/>
      <c r="KD68" s="177"/>
      <c r="KE68" s="177"/>
      <c r="KF68" s="177"/>
      <c r="KG68" s="177"/>
      <c r="KH68" s="177"/>
    </row>
    <row r="69" spans="1:294" s="178" customFormat="1">
      <c r="A69" s="173" t="s">
        <v>27</v>
      </c>
      <c r="B69" s="374" t="s">
        <v>890</v>
      </c>
      <c r="C69" s="49" t="s">
        <v>146</v>
      </c>
      <c r="D69" s="49" t="s">
        <v>146</v>
      </c>
      <c r="E69" s="49" t="s">
        <v>146</v>
      </c>
      <c r="F69" s="49" t="s">
        <v>146</v>
      </c>
      <c r="G69" s="49" t="s">
        <v>146</v>
      </c>
      <c r="H69" s="49" t="s">
        <v>146</v>
      </c>
      <c r="I69" s="138"/>
      <c r="J69" s="138"/>
      <c r="K69" s="138"/>
      <c r="L69" s="138"/>
      <c r="M69" s="288"/>
      <c r="N69" s="139"/>
      <c r="O69" s="288"/>
      <c r="P69" s="139"/>
      <c r="Q69" s="125" t="s">
        <v>886</v>
      </c>
      <c r="R69" s="134"/>
      <c r="S69" s="49">
        <v>12059.73</v>
      </c>
      <c r="T69" s="49">
        <v>52.86</v>
      </c>
      <c r="U69" s="49">
        <v>12059.73</v>
      </c>
      <c r="V69" s="49">
        <v>52.86</v>
      </c>
      <c r="W69" s="49">
        <v>3460</v>
      </c>
      <c r="X69" s="49">
        <v>52.86</v>
      </c>
      <c r="Y69" s="138"/>
      <c r="Z69" s="138"/>
      <c r="AA69" s="138"/>
      <c r="AB69" s="138"/>
      <c r="AC69" s="288">
        <v>5.8200000000000002E-2</v>
      </c>
      <c r="AD69" s="139">
        <v>254.23</v>
      </c>
      <c r="AE69" s="288"/>
      <c r="AF69" s="139"/>
      <c r="AG69" s="125" t="s">
        <v>886</v>
      </c>
      <c r="AH69" s="134"/>
      <c r="AI69" s="175"/>
      <c r="AJ69" s="49" t="s">
        <v>146</v>
      </c>
      <c r="AK69" s="49" t="s">
        <v>146</v>
      </c>
      <c r="AL69" s="49" t="s">
        <v>146</v>
      </c>
      <c r="AM69" s="49" t="s">
        <v>146</v>
      </c>
      <c r="AN69" s="49" t="s">
        <v>146</v>
      </c>
      <c r="AO69" s="49" t="s">
        <v>146</v>
      </c>
      <c r="AP69" s="138"/>
      <c r="AQ69" s="138"/>
      <c r="AR69" s="138"/>
      <c r="AS69" s="138"/>
      <c r="AT69" s="288"/>
      <c r="AU69" s="139"/>
      <c r="AV69" s="139"/>
      <c r="AW69" s="139"/>
      <c r="AX69" s="125" t="s">
        <v>886</v>
      </c>
      <c r="AY69" s="289"/>
      <c r="AZ69" s="49">
        <v>12059.73</v>
      </c>
      <c r="BA69" s="49">
        <v>52.86</v>
      </c>
      <c r="BB69" s="49">
        <v>12059.73</v>
      </c>
      <c r="BC69" s="49">
        <v>52.86</v>
      </c>
      <c r="BD69" s="49">
        <v>3460</v>
      </c>
      <c r="BE69" s="49">
        <v>52.86</v>
      </c>
      <c r="BF69" s="138"/>
      <c r="BG69" s="138"/>
      <c r="BH69" s="360"/>
      <c r="BI69" s="138"/>
      <c r="BJ69" s="288">
        <v>7.22E-2</v>
      </c>
      <c r="BK69" s="139">
        <v>302.67</v>
      </c>
      <c r="BL69" s="139"/>
      <c r="BM69" s="139"/>
      <c r="BN69" s="125" t="s">
        <v>886</v>
      </c>
      <c r="BO69" s="289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7"/>
      <c r="FF69" s="177"/>
      <c r="FG69" s="177"/>
      <c r="FH69" s="177"/>
      <c r="FI69" s="177"/>
      <c r="FJ69" s="177"/>
      <c r="FK69" s="177"/>
      <c r="FL69" s="177"/>
      <c r="FM69" s="177"/>
      <c r="FN69" s="177"/>
      <c r="FO69" s="177"/>
      <c r="FP69" s="177"/>
      <c r="FQ69" s="177"/>
      <c r="FR69" s="177"/>
      <c r="FS69" s="177"/>
      <c r="FT69" s="177"/>
      <c r="FU69" s="177"/>
      <c r="FV69" s="177"/>
      <c r="FW69" s="177"/>
      <c r="FX69" s="177"/>
      <c r="FY69" s="177"/>
      <c r="FZ69" s="177"/>
      <c r="GA69" s="177"/>
      <c r="GB69" s="177"/>
      <c r="GC69" s="177"/>
      <c r="GD69" s="177"/>
      <c r="GE69" s="177"/>
      <c r="GF69" s="177"/>
      <c r="GG69" s="177"/>
      <c r="GH69" s="177"/>
      <c r="GI69" s="177"/>
      <c r="GJ69" s="177"/>
      <c r="GK69" s="177"/>
      <c r="GL69" s="177"/>
      <c r="GM69" s="177"/>
      <c r="GN69" s="177"/>
      <c r="GO69" s="177"/>
      <c r="GP69" s="177"/>
      <c r="GQ69" s="177"/>
      <c r="GR69" s="177"/>
      <c r="GS69" s="177"/>
      <c r="GT69" s="177"/>
      <c r="GU69" s="177"/>
      <c r="GV69" s="177"/>
      <c r="GW69" s="177"/>
      <c r="GX69" s="177"/>
      <c r="GY69" s="177"/>
      <c r="GZ69" s="177"/>
      <c r="HA69" s="177"/>
      <c r="HB69" s="177"/>
      <c r="HC69" s="177"/>
      <c r="HD69" s="177"/>
      <c r="HE69" s="177"/>
      <c r="HF69" s="177"/>
      <c r="HG69" s="177"/>
      <c r="HH69" s="177"/>
      <c r="HI69" s="177"/>
      <c r="HJ69" s="177"/>
      <c r="HK69" s="177"/>
      <c r="HL69" s="177"/>
      <c r="HM69" s="177"/>
      <c r="HN69" s="177"/>
      <c r="HO69" s="177"/>
      <c r="HP69" s="177"/>
      <c r="HQ69" s="177"/>
      <c r="HR69" s="177"/>
      <c r="HS69" s="177"/>
      <c r="HT69" s="177"/>
      <c r="HU69" s="177"/>
      <c r="HV69" s="177"/>
      <c r="HW69" s="177"/>
      <c r="HX69" s="177"/>
      <c r="HY69" s="177"/>
      <c r="HZ69" s="177"/>
      <c r="IA69" s="177"/>
      <c r="IB69" s="177"/>
      <c r="IC69" s="177"/>
      <c r="ID69" s="177"/>
      <c r="IE69" s="177"/>
      <c r="IF69" s="177"/>
      <c r="IG69" s="177"/>
      <c r="IH69" s="177"/>
      <c r="II69" s="177"/>
      <c r="IJ69" s="177"/>
      <c r="IK69" s="177"/>
      <c r="IL69" s="177"/>
      <c r="IM69" s="177"/>
      <c r="IN69" s="177"/>
      <c r="IO69" s="177"/>
      <c r="IP69" s="177"/>
      <c r="IQ69" s="177"/>
      <c r="IR69" s="177"/>
      <c r="IS69" s="177"/>
      <c r="IT69" s="177"/>
      <c r="IU69" s="177"/>
      <c r="IV69" s="177"/>
      <c r="IW69" s="177"/>
      <c r="IX69" s="177"/>
      <c r="IY69" s="177"/>
      <c r="IZ69" s="177"/>
      <c r="JA69" s="177"/>
      <c r="JB69" s="177"/>
      <c r="JC69" s="177"/>
      <c r="JD69" s="177"/>
      <c r="JE69" s="177"/>
      <c r="JF69" s="177"/>
      <c r="JG69" s="177"/>
      <c r="JH69" s="177"/>
      <c r="JI69" s="177"/>
      <c r="JJ69" s="177"/>
      <c r="JK69" s="177"/>
      <c r="JL69" s="177"/>
      <c r="JM69" s="177"/>
      <c r="JN69" s="177"/>
      <c r="JO69" s="177"/>
      <c r="JP69" s="177"/>
      <c r="JQ69" s="177"/>
      <c r="JR69" s="177"/>
      <c r="JS69" s="177"/>
      <c r="JT69" s="177"/>
      <c r="JU69" s="177"/>
      <c r="JV69" s="177"/>
      <c r="JW69" s="177"/>
      <c r="JX69" s="177"/>
      <c r="JY69" s="177"/>
      <c r="JZ69" s="177"/>
      <c r="KA69" s="177"/>
      <c r="KB69" s="177"/>
      <c r="KC69" s="177"/>
      <c r="KD69" s="177"/>
      <c r="KE69" s="177"/>
      <c r="KF69" s="177"/>
      <c r="KG69" s="177"/>
      <c r="KH69" s="177"/>
    </row>
    <row r="70" spans="1:294" s="2" customFormat="1" ht="18.75">
      <c r="A70" s="122" t="s">
        <v>51</v>
      </c>
      <c r="B70" s="348"/>
      <c r="C70" s="27"/>
      <c r="D70" s="27"/>
      <c r="E70" s="27"/>
      <c r="F70" s="27"/>
      <c r="G70" s="27"/>
      <c r="H70" s="27"/>
      <c r="I70" s="115"/>
      <c r="J70" s="115"/>
      <c r="K70" s="115"/>
      <c r="L70" s="115"/>
      <c r="M70" s="105"/>
      <c r="N70" s="105"/>
      <c r="O70" s="119"/>
      <c r="P70" s="128"/>
      <c r="Q70" s="110"/>
      <c r="R70" s="134"/>
      <c r="S70" s="27"/>
      <c r="T70" s="27"/>
      <c r="U70" s="27"/>
      <c r="V70" s="27"/>
      <c r="W70" s="27"/>
      <c r="X70" s="27"/>
      <c r="Y70" s="138"/>
      <c r="Z70" s="138"/>
      <c r="AA70" s="138"/>
      <c r="AB70" s="138"/>
      <c r="AC70" s="139"/>
      <c r="AD70" s="139"/>
      <c r="AE70" s="139"/>
      <c r="AF70" s="139"/>
      <c r="AG70" s="27"/>
      <c r="AH70" s="134"/>
      <c r="AI70" s="103"/>
      <c r="AJ70" s="27"/>
      <c r="AK70" s="27"/>
      <c r="AL70" s="27"/>
      <c r="AM70" s="27"/>
      <c r="AN70" s="27"/>
      <c r="AO70" s="27"/>
      <c r="AP70" s="115"/>
      <c r="AQ70" s="115"/>
      <c r="AR70" s="115"/>
      <c r="AS70" s="115"/>
      <c r="AT70" s="116"/>
      <c r="AU70" s="116"/>
      <c r="AV70" s="116"/>
      <c r="AW70" s="116"/>
      <c r="AX70" s="110"/>
      <c r="AY70" s="284"/>
      <c r="AZ70" s="27"/>
      <c r="BA70" s="27"/>
      <c r="BB70" s="27"/>
      <c r="BC70" s="27"/>
      <c r="BD70" s="27"/>
      <c r="BE70" s="27"/>
      <c r="BF70" s="115"/>
      <c r="BG70" s="115"/>
      <c r="BH70" s="395"/>
      <c r="BI70" s="115"/>
      <c r="BJ70" s="116"/>
      <c r="BK70" s="116"/>
      <c r="BL70" s="116"/>
      <c r="BM70" s="116"/>
      <c r="BN70" s="36"/>
      <c r="BO70" s="31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</row>
    <row r="71" spans="1:294" s="7" customFormat="1">
      <c r="A71" s="16" t="s">
        <v>9</v>
      </c>
      <c r="B71" s="356" t="s">
        <v>212</v>
      </c>
      <c r="C71" s="408">
        <v>2626.17</v>
      </c>
      <c r="D71" s="408">
        <v>1.04</v>
      </c>
      <c r="E71" s="408">
        <v>3151.404</v>
      </c>
      <c r="F71" s="408">
        <v>1.248</v>
      </c>
      <c r="G71" s="408">
        <v>2237.29</v>
      </c>
      <c r="H71" s="408">
        <v>1.25</v>
      </c>
      <c r="I71" s="414"/>
      <c r="J71" s="414"/>
      <c r="K71" s="414"/>
      <c r="L71" s="414"/>
      <c r="M71" s="415">
        <v>6.6600000000000006E-2</v>
      </c>
      <c r="N71" s="416">
        <v>150.25</v>
      </c>
      <c r="O71" s="416"/>
      <c r="P71" s="416"/>
      <c r="Q71" s="494"/>
      <c r="R71" s="412" t="s">
        <v>811</v>
      </c>
      <c r="S71" s="408">
        <v>2936.89</v>
      </c>
      <c r="T71" s="408">
        <v>1.0900000000000001</v>
      </c>
      <c r="U71" s="408">
        <v>3524.2679999999996</v>
      </c>
      <c r="V71" s="408">
        <v>1.3080000000000001</v>
      </c>
      <c r="W71" s="408">
        <v>2365</v>
      </c>
      <c r="X71" s="408">
        <v>1.31</v>
      </c>
      <c r="Y71" s="138"/>
      <c r="Z71" s="138"/>
      <c r="AA71" s="138"/>
      <c r="AB71" s="138"/>
      <c r="AC71" s="415">
        <v>6.6600000000000006E-2</v>
      </c>
      <c r="AD71" s="416">
        <v>158.82</v>
      </c>
      <c r="AE71" s="116"/>
      <c r="AF71" s="116"/>
      <c r="AG71" s="176"/>
      <c r="AH71" s="412" t="s">
        <v>811</v>
      </c>
      <c r="AI71" s="96"/>
      <c r="AJ71" s="27"/>
      <c r="AK71" s="27"/>
      <c r="AL71" s="27"/>
      <c r="AM71" s="27"/>
      <c r="AN71" s="27"/>
      <c r="AO71" s="27"/>
      <c r="AP71" s="115"/>
      <c r="AQ71" s="115"/>
      <c r="AR71" s="115"/>
      <c r="AS71" s="115"/>
      <c r="AT71" s="116"/>
      <c r="AU71" s="116"/>
      <c r="AV71" s="116"/>
      <c r="AW71" s="116"/>
      <c r="AX71" s="110"/>
      <c r="AY71" s="46"/>
      <c r="AZ71" s="27"/>
      <c r="BA71" s="27"/>
      <c r="BB71" s="27"/>
      <c r="BC71" s="27"/>
      <c r="BD71" s="27"/>
      <c r="BE71" s="27"/>
      <c r="BF71" s="115"/>
      <c r="BG71" s="115"/>
      <c r="BH71" s="395"/>
      <c r="BI71" s="115"/>
      <c r="BJ71" s="116"/>
      <c r="BK71" s="116"/>
      <c r="BL71" s="116"/>
      <c r="BM71" s="116"/>
      <c r="BN71" s="36"/>
      <c r="BO71" s="289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  <c r="IN71" s="183"/>
      <c r="IO71" s="183"/>
      <c r="IP71" s="183"/>
      <c r="IQ71" s="183"/>
      <c r="IR71" s="183"/>
      <c r="IS71" s="183"/>
      <c r="IT71" s="183"/>
      <c r="IU71" s="183"/>
      <c r="IV71" s="183"/>
      <c r="IW71" s="183"/>
      <c r="IX71" s="183"/>
      <c r="IY71" s="183"/>
      <c r="IZ71" s="183"/>
      <c r="JA71" s="183"/>
      <c r="JB71" s="183"/>
      <c r="JC71" s="183"/>
      <c r="JD71" s="183"/>
      <c r="JE71" s="183"/>
      <c r="JF71" s="183"/>
      <c r="JG71" s="183"/>
      <c r="JH71" s="183"/>
      <c r="JI71" s="183"/>
      <c r="JJ71" s="183"/>
      <c r="JK71" s="183"/>
      <c r="JL71" s="183"/>
      <c r="JM71" s="183"/>
      <c r="JN71" s="183"/>
      <c r="JO71" s="183"/>
      <c r="JP71" s="183"/>
      <c r="JQ71" s="183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3"/>
      <c r="KC71" s="183"/>
      <c r="KD71" s="183"/>
      <c r="KE71" s="183"/>
      <c r="KF71" s="183"/>
      <c r="KG71" s="183"/>
      <c r="KH71" s="183"/>
    </row>
    <row r="72" spans="1:294" s="494" customFormat="1">
      <c r="A72" s="406"/>
      <c r="B72" s="613"/>
      <c r="C72" s="408"/>
      <c r="D72" s="408"/>
      <c r="E72" s="408"/>
      <c r="F72" s="408"/>
      <c r="G72" s="408"/>
      <c r="H72" s="408"/>
      <c r="I72" s="414"/>
      <c r="J72" s="414"/>
      <c r="K72" s="414"/>
      <c r="L72" s="414"/>
      <c r="M72" s="415"/>
      <c r="N72" s="416"/>
      <c r="O72" s="416"/>
      <c r="P72" s="416"/>
      <c r="Q72" s="412"/>
      <c r="R72" s="409"/>
      <c r="S72" s="408"/>
      <c r="T72" s="408"/>
      <c r="U72" s="408"/>
      <c r="V72" s="408"/>
      <c r="W72" s="408"/>
      <c r="X72" s="408"/>
      <c r="Y72" s="414"/>
      <c r="Z72" s="414"/>
      <c r="AA72" s="414"/>
      <c r="AB72" s="414"/>
      <c r="AC72" s="415"/>
      <c r="AD72" s="416"/>
      <c r="AE72" s="416"/>
      <c r="AF72" s="416"/>
      <c r="AG72" s="412"/>
      <c r="AH72" s="409"/>
      <c r="AI72" s="498"/>
      <c r="AJ72" s="408"/>
      <c r="AK72" s="408"/>
      <c r="AL72" s="408"/>
      <c r="AM72" s="408"/>
      <c r="AN72" s="408"/>
      <c r="AO72" s="408"/>
      <c r="AP72" s="414"/>
      <c r="AQ72" s="414"/>
      <c r="AR72" s="414"/>
      <c r="AS72" s="414"/>
      <c r="AT72" s="416"/>
      <c r="AU72" s="416"/>
      <c r="AV72" s="416"/>
      <c r="AW72" s="416"/>
      <c r="AX72" s="410"/>
      <c r="AY72" s="435"/>
      <c r="AZ72" s="408"/>
      <c r="BA72" s="408"/>
      <c r="BB72" s="408"/>
      <c r="BC72" s="408"/>
      <c r="BD72" s="408"/>
      <c r="BE72" s="408"/>
      <c r="BF72" s="414"/>
      <c r="BG72" s="414"/>
      <c r="BH72" s="417"/>
      <c r="BI72" s="414"/>
      <c r="BJ72" s="416"/>
      <c r="BK72" s="416"/>
      <c r="BL72" s="416"/>
      <c r="BM72" s="416"/>
      <c r="BN72" s="412"/>
      <c r="BO72" s="435"/>
      <c r="BP72" s="501"/>
      <c r="BQ72" s="501"/>
      <c r="BR72" s="501"/>
      <c r="BS72" s="501"/>
      <c r="BT72" s="501"/>
      <c r="BU72" s="501"/>
      <c r="BV72" s="501"/>
      <c r="BW72" s="501"/>
      <c r="BX72" s="501"/>
      <c r="BY72" s="501"/>
      <c r="BZ72" s="501"/>
      <c r="CA72" s="501"/>
      <c r="CB72" s="501"/>
      <c r="CC72" s="501"/>
      <c r="CD72" s="501"/>
      <c r="CE72" s="501"/>
      <c r="CF72" s="501"/>
      <c r="CG72" s="501"/>
      <c r="CH72" s="501"/>
      <c r="CI72" s="501"/>
      <c r="CJ72" s="501"/>
      <c r="CK72" s="501"/>
      <c r="CL72" s="501"/>
      <c r="CM72" s="501"/>
      <c r="CN72" s="501"/>
      <c r="CO72" s="501"/>
      <c r="CP72" s="501"/>
      <c r="CQ72" s="501"/>
      <c r="CR72" s="501"/>
      <c r="CS72" s="501"/>
      <c r="CT72" s="501"/>
      <c r="CU72" s="501"/>
      <c r="CV72" s="501"/>
      <c r="CW72" s="501"/>
      <c r="CX72" s="501"/>
      <c r="CY72" s="501"/>
      <c r="CZ72" s="501"/>
      <c r="DA72" s="501"/>
      <c r="DB72" s="501"/>
      <c r="DC72" s="501"/>
      <c r="DD72" s="501"/>
      <c r="DE72" s="501"/>
      <c r="DF72" s="501"/>
      <c r="DG72" s="501"/>
      <c r="DH72" s="501"/>
      <c r="DI72" s="501"/>
      <c r="DJ72" s="501"/>
      <c r="DK72" s="501"/>
      <c r="DL72" s="501"/>
      <c r="DM72" s="501"/>
      <c r="DN72" s="501"/>
      <c r="DO72" s="501"/>
      <c r="DP72" s="501"/>
      <c r="DQ72" s="501"/>
      <c r="DR72" s="501"/>
      <c r="DS72" s="501"/>
      <c r="DT72" s="501"/>
      <c r="DU72" s="501"/>
      <c r="DV72" s="501"/>
      <c r="DW72" s="501"/>
      <c r="DX72" s="501"/>
      <c r="DY72" s="501"/>
      <c r="DZ72" s="501"/>
      <c r="EA72" s="501"/>
      <c r="EB72" s="501"/>
      <c r="EC72" s="501"/>
      <c r="ED72" s="501"/>
      <c r="EE72" s="501"/>
      <c r="EF72" s="501"/>
      <c r="EG72" s="501"/>
      <c r="EH72" s="501"/>
      <c r="EI72" s="501"/>
      <c r="EJ72" s="501"/>
      <c r="EK72" s="501"/>
      <c r="EL72" s="501"/>
      <c r="EM72" s="501"/>
      <c r="EN72" s="501"/>
      <c r="EO72" s="501"/>
      <c r="EP72" s="501"/>
      <c r="EQ72" s="501"/>
      <c r="ER72" s="501"/>
      <c r="ES72" s="501"/>
      <c r="ET72" s="501"/>
      <c r="EU72" s="501"/>
      <c r="EV72" s="501"/>
      <c r="EW72" s="501"/>
      <c r="EX72" s="501"/>
      <c r="EY72" s="501"/>
      <c r="EZ72" s="501"/>
      <c r="FA72" s="501"/>
      <c r="FB72" s="501"/>
      <c r="FC72" s="501"/>
      <c r="FD72" s="501"/>
      <c r="FE72" s="501"/>
      <c r="FF72" s="501"/>
      <c r="FG72" s="501"/>
      <c r="FH72" s="501"/>
      <c r="FI72" s="501"/>
      <c r="FJ72" s="501"/>
      <c r="FK72" s="501"/>
      <c r="FL72" s="501"/>
      <c r="FM72" s="501"/>
      <c r="FN72" s="501"/>
      <c r="FO72" s="501"/>
      <c r="FP72" s="501"/>
      <c r="FQ72" s="501"/>
      <c r="FR72" s="501"/>
      <c r="FS72" s="501"/>
      <c r="FT72" s="501"/>
      <c r="FU72" s="501"/>
      <c r="FV72" s="501"/>
      <c r="FW72" s="501"/>
      <c r="FX72" s="501"/>
      <c r="FY72" s="501"/>
      <c r="FZ72" s="501"/>
      <c r="GA72" s="501"/>
      <c r="GB72" s="501"/>
      <c r="GC72" s="501"/>
      <c r="GD72" s="501"/>
      <c r="GE72" s="501"/>
      <c r="GF72" s="501"/>
      <c r="GG72" s="501"/>
      <c r="GH72" s="501"/>
      <c r="GI72" s="501"/>
      <c r="GJ72" s="501"/>
      <c r="GK72" s="501"/>
      <c r="GL72" s="501"/>
      <c r="GM72" s="501"/>
      <c r="GN72" s="501"/>
      <c r="GO72" s="501"/>
      <c r="GP72" s="501"/>
      <c r="GQ72" s="501"/>
      <c r="GR72" s="501"/>
      <c r="GS72" s="501"/>
      <c r="GT72" s="501"/>
      <c r="GU72" s="501"/>
      <c r="GV72" s="501"/>
      <c r="GW72" s="501"/>
      <c r="GX72" s="501"/>
      <c r="GY72" s="501"/>
      <c r="GZ72" s="501"/>
      <c r="HA72" s="501"/>
      <c r="HB72" s="501"/>
      <c r="HC72" s="501"/>
      <c r="HD72" s="501"/>
      <c r="HE72" s="501"/>
      <c r="HF72" s="501"/>
      <c r="HG72" s="501"/>
      <c r="HH72" s="501"/>
      <c r="HI72" s="501"/>
      <c r="HJ72" s="501"/>
      <c r="HK72" s="501"/>
      <c r="HL72" s="501"/>
      <c r="HM72" s="501"/>
      <c r="HN72" s="501"/>
      <c r="HO72" s="501"/>
      <c r="HP72" s="501"/>
      <c r="HQ72" s="501"/>
      <c r="HR72" s="501"/>
      <c r="HS72" s="501"/>
      <c r="HT72" s="501"/>
      <c r="HU72" s="501"/>
      <c r="HV72" s="501"/>
      <c r="HW72" s="501"/>
      <c r="HX72" s="501"/>
      <c r="HY72" s="501"/>
      <c r="HZ72" s="501"/>
      <c r="IA72" s="501"/>
      <c r="IB72" s="501"/>
      <c r="IC72" s="501"/>
      <c r="ID72" s="501"/>
      <c r="IE72" s="501"/>
      <c r="IF72" s="501"/>
      <c r="IG72" s="501"/>
      <c r="IH72" s="501"/>
      <c r="II72" s="501"/>
      <c r="IJ72" s="501"/>
      <c r="IK72" s="501"/>
      <c r="IL72" s="501"/>
      <c r="IM72" s="501"/>
      <c r="IN72" s="501"/>
      <c r="IO72" s="501"/>
      <c r="IP72" s="501"/>
      <c r="IQ72" s="501"/>
      <c r="IR72" s="501"/>
      <c r="IS72" s="501"/>
      <c r="IT72" s="501"/>
      <c r="IU72" s="501"/>
      <c r="IV72" s="501"/>
      <c r="IW72" s="501"/>
      <c r="IX72" s="501"/>
      <c r="IY72" s="501"/>
      <c r="IZ72" s="501"/>
      <c r="JA72" s="501"/>
      <c r="JB72" s="501"/>
      <c r="JC72" s="501"/>
      <c r="JD72" s="501"/>
      <c r="JE72" s="501"/>
      <c r="JF72" s="501"/>
      <c r="JG72" s="501"/>
      <c r="JH72" s="501"/>
      <c r="JI72" s="501"/>
      <c r="JJ72" s="501"/>
      <c r="JK72" s="501"/>
      <c r="JL72" s="501"/>
      <c r="JM72" s="501"/>
      <c r="JN72" s="501"/>
      <c r="JO72" s="501"/>
      <c r="JP72" s="501"/>
      <c r="JQ72" s="501"/>
      <c r="JR72" s="501"/>
      <c r="JS72" s="501"/>
      <c r="JT72" s="501"/>
      <c r="JU72" s="501"/>
      <c r="JV72" s="501"/>
      <c r="JW72" s="501"/>
      <c r="JX72" s="501"/>
      <c r="JY72" s="501"/>
      <c r="JZ72" s="501"/>
      <c r="KA72" s="501"/>
      <c r="KB72" s="501"/>
      <c r="KC72" s="501"/>
      <c r="KD72" s="501"/>
      <c r="KE72" s="501"/>
      <c r="KF72" s="501"/>
      <c r="KG72" s="501"/>
      <c r="KH72" s="501"/>
    </row>
    <row r="73" spans="1:294" s="7" customFormat="1">
      <c r="A73" s="16"/>
      <c r="B73" s="356" t="s">
        <v>497</v>
      </c>
      <c r="C73" s="27"/>
      <c r="D73" s="27"/>
      <c r="E73" s="27"/>
      <c r="F73" s="27"/>
      <c r="G73" s="27"/>
      <c r="H73" s="27"/>
      <c r="I73" s="115"/>
      <c r="J73" s="115"/>
      <c r="K73" s="115"/>
      <c r="L73" s="115"/>
      <c r="M73" s="119"/>
      <c r="N73" s="128"/>
      <c r="O73" s="116"/>
      <c r="P73" s="116"/>
      <c r="Q73" s="110"/>
      <c r="R73" s="134"/>
      <c r="S73" s="27"/>
      <c r="T73" s="27"/>
      <c r="U73" s="27"/>
      <c r="V73" s="27"/>
      <c r="W73" s="27"/>
      <c r="X73" s="27"/>
      <c r="Y73" s="138"/>
      <c r="Z73" s="138"/>
      <c r="AA73" s="138"/>
      <c r="AB73" s="138"/>
      <c r="AC73" s="288"/>
      <c r="AD73" s="139"/>
      <c r="AE73" s="139"/>
      <c r="AF73" s="139"/>
      <c r="AG73" s="110"/>
      <c r="AH73" s="134"/>
      <c r="AI73" s="96"/>
      <c r="AJ73" s="27"/>
      <c r="AK73" s="27"/>
      <c r="AL73" s="27"/>
      <c r="AM73" s="27"/>
      <c r="AN73" s="27"/>
      <c r="AO73" s="27"/>
      <c r="AP73" s="115"/>
      <c r="AQ73" s="115"/>
      <c r="AR73" s="115"/>
      <c r="AS73" s="115"/>
      <c r="AT73" s="116"/>
      <c r="AU73" s="116"/>
      <c r="AV73" s="116"/>
      <c r="AW73" s="116"/>
      <c r="AX73" s="110"/>
      <c r="AY73" s="46"/>
      <c r="AZ73" s="27"/>
      <c r="BA73" s="27"/>
      <c r="BB73" s="27"/>
      <c r="BC73" s="27"/>
      <c r="BD73" s="27"/>
      <c r="BE73" s="27"/>
      <c r="BF73" s="115"/>
      <c r="BG73" s="115"/>
      <c r="BH73" s="395"/>
      <c r="BI73" s="115"/>
      <c r="BJ73" s="116"/>
      <c r="BK73" s="116"/>
      <c r="BL73" s="116"/>
      <c r="BM73" s="116"/>
      <c r="BN73" s="36"/>
      <c r="BO73" s="289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  <c r="IN73" s="183"/>
      <c r="IO73" s="183"/>
      <c r="IP73" s="183"/>
      <c r="IQ73" s="183"/>
      <c r="IR73" s="183"/>
      <c r="IS73" s="183"/>
      <c r="IT73" s="183"/>
      <c r="IU73" s="183"/>
      <c r="IV73" s="183"/>
      <c r="IW73" s="183"/>
      <c r="IX73" s="183"/>
      <c r="IY73" s="183"/>
      <c r="IZ73" s="183"/>
      <c r="JA73" s="183"/>
      <c r="JB73" s="183"/>
      <c r="JC73" s="183"/>
      <c r="JD73" s="183"/>
      <c r="JE73" s="183"/>
      <c r="JF73" s="183"/>
      <c r="JG73" s="183"/>
      <c r="JH73" s="183"/>
      <c r="JI73" s="183"/>
      <c r="JJ73" s="183"/>
      <c r="JK73" s="183"/>
      <c r="JL73" s="183"/>
      <c r="JM73" s="183"/>
      <c r="JN73" s="183"/>
      <c r="JO73" s="183"/>
      <c r="JP73" s="183"/>
      <c r="JQ73" s="183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3"/>
      <c r="KC73" s="183"/>
      <c r="KD73" s="183"/>
      <c r="KE73" s="183"/>
      <c r="KF73" s="183"/>
      <c r="KG73" s="183"/>
      <c r="KH73" s="183"/>
    </row>
    <row r="74" spans="1:294" s="7" customFormat="1">
      <c r="A74" s="16"/>
      <c r="B74" s="356" t="s">
        <v>812</v>
      </c>
      <c r="C74" s="27"/>
      <c r="D74" s="27"/>
      <c r="E74" s="27"/>
      <c r="F74" s="27"/>
      <c r="G74" s="27"/>
      <c r="H74" s="27"/>
      <c r="I74" s="115"/>
      <c r="J74" s="115"/>
      <c r="K74" s="115"/>
      <c r="L74" s="115"/>
      <c r="M74" s="119"/>
      <c r="N74" s="128"/>
      <c r="O74" s="116"/>
      <c r="P74" s="116"/>
      <c r="Q74" s="110"/>
      <c r="R74" s="134"/>
      <c r="S74" s="27"/>
      <c r="T74" s="27"/>
      <c r="U74" s="27"/>
      <c r="V74" s="27"/>
      <c r="W74" s="27"/>
      <c r="X74" s="27"/>
      <c r="Y74" s="138"/>
      <c r="Z74" s="138"/>
      <c r="AA74" s="138"/>
      <c r="AB74" s="138"/>
      <c r="AC74" s="288"/>
      <c r="AD74" s="139"/>
      <c r="AE74" s="139"/>
      <c r="AF74" s="139"/>
      <c r="AG74" s="110"/>
      <c r="AH74" s="134"/>
      <c r="AI74" s="96"/>
      <c r="AJ74" s="27"/>
      <c r="AK74" s="27"/>
      <c r="AL74" s="27"/>
      <c r="AM74" s="27"/>
      <c r="AN74" s="27"/>
      <c r="AO74" s="27"/>
      <c r="AP74" s="115"/>
      <c r="AQ74" s="115"/>
      <c r="AR74" s="115"/>
      <c r="AS74" s="115"/>
      <c r="AT74" s="116"/>
      <c r="AU74" s="116"/>
      <c r="AV74" s="116"/>
      <c r="AW74" s="116"/>
      <c r="AX74" s="110"/>
      <c r="AY74" s="46"/>
      <c r="AZ74" s="27"/>
      <c r="BA74" s="27"/>
      <c r="BB74" s="27"/>
      <c r="BC74" s="27"/>
      <c r="BD74" s="27"/>
      <c r="BE74" s="27"/>
      <c r="BF74" s="115"/>
      <c r="BG74" s="115"/>
      <c r="BH74" s="395"/>
      <c r="BI74" s="115"/>
      <c r="BJ74" s="116"/>
      <c r="BK74" s="116"/>
      <c r="BL74" s="116"/>
      <c r="BM74" s="116"/>
      <c r="BN74" s="36"/>
      <c r="BO74" s="289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  <c r="GX74" s="183"/>
      <c r="GY74" s="183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3"/>
      <c r="HK74" s="183"/>
      <c r="HL74" s="183"/>
      <c r="HM74" s="183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3"/>
      <c r="HY74" s="183"/>
      <c r="HZ74" s="183"/>
      <c r="IA74" s="183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3"/>
      <c r="IM74" s="183"/>
      <c r="IN74" s="183"/>
      <c r="IO74" s="183"/>
      <c r="IP74" s="183"/>
      <c r="IQ74" s="183"/>
      <c r="IR74" s="183"/>
      <c r="IS74" s="183"/>
      <c r="IT74" s="183"/>
      <c r="IU74" s="183"/>
      <c r="IV74" s="183"/>
      <c r="IW74" s="183"/>
      <c r="IX74" s="183"/>
      <c r="IY74" s="183"/>
      <c r="IZ74" s="183"/>
      <c r="JA74" s="183"/>
      <c r="JB74" s="183"/>
      <c r="JC74" s="183"/>
      <c r="JD74" s="183"/>
      <c r="JE74" s="183"/>
      <c r="JF74" s="183"/>
      <c r="JG74" s="183"/>
      <c r="JH74" s="183"/>
      <c r="JI74" s="183"/>
      <c r="JJ74" s="183"/>
      <c r="JK74" s="183"/>
      <c r="JL74" s="183"/>
      <c r="JM74" s="183"/>
      <c r="JN74" s="183"/>
      <c r="JO74" s="183"/>
      <c r="JP74" s="183"/>
      <c r="JQ74" s="183"/>
      <c r="JR74" s="183"/>
      <c r="JS74" s="183"/>
      <c r="JT74" s="183"/>
      <c r="JU74" s="183"/>
      <c r="JV74" s="183"/>
      <c r="JW74" s="183"/>
      <c r="JX74" s="183"/>
      <c r="JY74" s="183"/>
      <c r="JZ74" s="183"/>
      <c r="KA74" s="183"/>
      <c r="KB74" s="183"/>
      <c r="KC74" s="183"/>
      <c r="KD74" s="183"/>
      <c r="KE74" s="183"/>
      <c r="KF74" s="183"/>
      <c r="KG74" s="183"/>
      <c r="KH74" s="183"/>
    </row>
    <row r="75" spans="1:294" s="2" customFormat="1" ht="31.5">
      <c r="A75" s="16" t="s">
        <v>10</v>
      </c>
      <c r="B75" s="396" t="s">
        <v>663</v>
      </c>
      <c r="C75" s="27">
        <v>6996.47</v>
      </c>
      <c r="D75" s="27">
        <v>37.22</v>
      </c>
      <c r="E75" s="27">
        <v>8395.7639999999992</v>
      </c>
      <c r="F75" s="27">
        <v>44.663999999999994</v>
      </c>
      <c r="G75" s="27">
        <v>2135.59</v>
      </c>
      <c r="H75" s="27">
        <v>44.66</v>
      </c>
      <c r="I75" s="115" t="s">
        <v>146</v>
      </c>
      <c r="J75" s="115" t="s">
        <v>146</v>
      </c>
      <c r="K75" s="115" t="s">
        <v>146</v>
      </c>
      <c r="L75" s="115" t="s">
        <v>146</v>
      </c>
      <c r="M75" s="116" t="s">
        <v>146</v>
      </c>
      <c r="N75" s="116" t="s">
        <v>146</v>
      </c>
      <c r="O75" s="116" t="s">
        <v>146</v>
      </c>
      <c r="P75" s="116" t="s">
        <v>146</v>
      </c>
      <c r="Q75" s="110" t="s">
        <v>792</v>
      </c>
      <c r="R75" s="134"/>
      <c r="S75" s="27">
        <v>7282.04</v>
      </c>
      <c r="T75" s="27">
        <v>39.200000000000003</v>
      </c>
      <c r="U75" s="27">
        <v>8738.4480000000003</v>
      </c>
      <c r="V75" s="27">
        <v>47.04</v>
      </c>
      <c r="W75" s="27">
        <v>2246</v>
      </c>
      <c r="X75" s="27">
        <v>47.04</v>
      </c>
      <c r="Y75" s="138" t="s">
        <v>146</v>
      </c>
      <c r="Z75" s="138" t="s">
        <v>146</v>
      </c>
      <c r="AA75" s="138" t="s">
        <v>146</v>
      </c>
      <c r="AB75" s="138" t="s">
        <v>146</v>
      </c>
      <c r="AC75" s="139" t="s">
        <v>146</v>
      </c>
      <c r="AD75" s="139" t="s">
        <v>146</v>
      </c>
      <c r="AE75" s="139" t="s">
        <v>146</v>
      </c>
      <c r="AF75" s="139" t="s">
        <v>146</v>
      </c>
      <c r="AG75" s="110" t="s">
        <v>792</v>
      </c>
      <c r="AH75" s="134"/>
      <c r="AI75" s="103"/>
      <c r="AJ75" s="27">
        <v>6996.47</v>
      </c>
      <c r="AK75" s="27">
        <v>37.22</v>
      </c>
      <c r="AL75" s="27">
        <v>8395.7639999999992</v>
      </c>
      <c r="AM75" s="27">
        <v>44.663999999999994</v>
      </c>
      <c r="AN75" s="27">
        <v>2135.59</v>
      </c>
      <c r="AO75" s="27">
        <v>44.66</v>
      </c>
      <c r="AP75" s="115"/>
      <c r="AQ75" s="115"/>
      <c r="AR75" s="115"/>
      <c r="AS75" s="115"/>
      <c r="AT75" s="288"/>
      <c r="AU75" s="139"/>
      <c r="AV75" s="312">
        <v>7.22E-2</v>
      </c>
      <c r="AW75" s="116">
        <v>198.85</v>
      </c>
      <c r="AX75" s="110" t="s">
        <v>813</v>
      </c>
      <c r="AY75" s="168"/>
      <c r="AZ75" s="27">
        <v>7282.04</v>
      </c>
      <c r="BA75" s="27">
        <v>39.200000000000003</v>
      </c>
      <c r="BB75" s="27">
        <v>8738.4480000000003</v>
      </c>
      <c r="BC75" s="27">
        <v>47.04</v>
      </c>
      <c r="BD75" s="27">
        <v>2246</v>
      </c>
      <c r="BE75" s="27">
        <v>47.04</v>
      </c>
      <c r="BF75" s="115"/>
      <c r="BG75" s="115"/>
      <c r="BH75" s="395"/>
      <c r="BI75" s="115"/>
      <c r="BJ75" s="288"/>
      <c r="BK75" s="139"/>
      <c r="BL75" s="312">
        <v>7.22E-2</v>
      </c>
      <c r="BM75" s="116">
        <v>209.2</v>
      </c>
      <c r="BN75" s="36" t="s">
        <v>813</v>
      </c>
      <c r="BO75" s="289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</row>
    <row r="76" spans="1:294" s="2" customFormat="1" ht="18.75">
      <c r="A76" s="122" t="s">
        <v>52</v>
      </c>
      <c r="B76" s="348"/>
      <c r="C76" s="27"/>
      <c r="D76" s="27"/>
      <c r="E76" s="27"/>
      <c r="F76" s="27"/>
      <c r="G76" s="27"/>
      <c r="H76" s="27"/>
      <c r="I76" s="115"/>
      <c r="J76" s="115"/>
      <c r="K76" s="115"/>
      <c r="L76" s="115"/>
      <c r="M76" s="116"/>
      <c r="N76" s="116"/>
      <c r="O76" s="116"/>
      <c r="P76" s="116"/>
      <c r="Q76" s="110"/>
      <c r="R76" s="134"/>
      <c r="S76" s="27"/>
      <c r="T76" s="27"/>
      <c r="U76" s="27"/>
      <c r="V76" s="27"/>
      <c r="W76" s="27"/>
      <c r="X76" s="27"/>
      <c r="Y76" s="138"/>
      <c r="Z76" s="138"/>
      <c r="AA76" s="138"/>
      <c r="AB76" s="138"/>
      <c r="AC76" s="139"/>
      <c r="AD76" s="139"/>
      <c r="AE76" s="139"/>
      <c r="AF76" s="139"/>
      <c r="AG76" s="27"/>
      <c r="AH76" s="134"/>
      <c r="AI76" s="103"/>
      <c r="AJ76" s="27"/>
      <c r="AK76" s="27"/>
      <c r="AL76" s="27"/>
      <c r="AM76" s="27"/>
      <c r="AN76" s="27"/>
      <c r="AO76" s="27"/>
      <c r="AP76" s="115"/>
      <c r="AQ76" s="115"/>
      <c r="AR76" s="115"/>
      <c r="AS76" s="115"/>
      <c r="AT76" s="116"/>
      <c r="AU76" s="116"/>
      <c r="AV76" s="116"/>
      <c r="AW76" s="116"/>
      <c r="AX76" s="110"/>
      <c r="AY76" s="109"/>
      <c r="AZ76" s="27"/>
      <c r="BA76" s="27"/>
      <c r="BB76" s="27"/>
      <c r="BC76" s="27"/>
      <c r="BD76" s="27"/>
      <c r="BE76" s="27"/>
      <c r="BF76" s="115"/>
      <c r="BG76" s="115"/>
      <c r="BH76" s="395"/>
      <c r="BI76" s="115"/>
      <c r="BJ76" s="116"/>
      <c r="BK76" s="116"/>
      <c r="BL76" s="116"/>
      <c r="BM76" s="116"/>
      <c r="BN76" s="36"/>
      <c r="BO76" s="31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</row>
    <row r="77" spans="1:294" s="2" customFormat="1">
      <c r="A77" s="16" t="s">
        <v>9</v>
      </c>
      <c r="B77" s="348" t="s">
        <v>159</v>
      </c>
      <c r="C77" s="27">
        <v>7255.45</v>
      </c>
      <c r="D77" s="27">
        <v>9.09</v>
      </c>
      <c r="E77" s="27">
        <v>8706.5399999999991</v>
      </c>
      <c r="F77" s="27">
        <v>10.907999999999999</v>
      </c>
      <c r="G77" s="27">
        <v>4247.3100000000004</v>
      </c>
      <c r="H77" s="27">
        <v>10.91</v>
      </c>
      <c r="I77" s="115"/>
      <c r="J77" s="115"/>
      <c r="K77" s="115"/>
      <c r="L77" s="115"/>
      <c r="M77" s="312">
        <v>6.5100000000000005E-2</v>
      </c>
      <c r="N77" s="116">
        <v>287.41000000000003</v>
      </c>
      <c r="O77" s="116"/>
      <c r="P77" s="116"/>
      <c r="Q77" s="110" t="s">
        <v>891</v>
      </c>
      <c r="R77" s="289"/>
      <c r="S77" s="27">
        <v>7700.45</v>
      </c>
      <c r="T77" s="27">
        <v>9.67</v>
      </c>
      <c r="U77" s="27">
        <v>9240.5399999999991</v>
      </c>
      <c r="V77" s="27">
        <v>11.603999999999999</v>
      </c>
      <c r="W77" s="27">
        <v>3900</v>
      </c>
      <c r="X77" s="27">
        <v>11.6</v>
      </c>
      <c r="Y77" s="138"/>
      <c r="Z77" s="138"/>
      <c r="AA77" s="138"/>
      <c r="AB77" s="138"/>
      <c r="AC77" s="288">
        <v>6.5100000000000005E-2</v>
      </c>
      <c r="AD77" s="139">
        <v>265.49</v>
      </c>
      <c r="AE77" s="139"/>
      <c r="AF77" s="139"/>
      <c r="AG77" s="176" t="s">
        <v>891</v>
      </c>
      <c r="AH77" s="289"/>
      <c r="AI77" s="103"/>
      <c r="AJ77" s="27"/>
      <c r="AK77" s="27"/>
      <c r="AL77" s="27"/>
      <c r="AM77" s="27"/>
      <c r="AN77" s="27"/>
      <c r="AO77" s="27"/>
      <c r="AP77" s="115"/>
      <c r="AQ77" s="115"/>
      <c r="AR77" s="115"/>
      <c r="AS77" s="115"/>
      <c r="AT77" s="116"/>
      <c r="AU77" s="116"/>
      <c r="AV77" s="116"/>
      <c r="AW77" s="116"/>
      <c r="AX77" s="110"/>
      <c r="AY77" s="109"/>
      <c r="AZ77" s="27"/>
      <c r="BA77" s="27"/>
      <c r="BB77" s="27"/>
      <c r="BC77" s="27"/>
      <c r="BD77" s="27"/>
      <c r="BE77" s="27"/>
      <c r="BF77" s="115"/>
      <c r="BG77" s="115"/>
      <c r="BH77" s="395"/>
      <c r="BI77" s="115"/>
      <c r="BJ77" s="116"/>
      <c r="BK77" s="116"/>
      <c r="BL77" s="116"/>
      <c r="BM77" s="116"/>
      <c r="BN77" s="36"/>
      <c r="BO77" s="31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</row>
    <row r="78" spans="1:294" s="2" customFormat="1" ht="31.5">
      <c r="A78" s="16" t="s">
        <v>10</v>
      </c>
      <c r="B78" s="396" t="s">
        <v>588</v>
      </c>
      <c r="C78" s="27">
        <v>17819.52</v>
      </c>
      <c r="D78" s="27">
        <v>70.67</v>
      </c>
      <c r="E78" s="27">
        <v>21383.423999999999</v>
      </c>
      <c r="F78" s="27">
        <v>84.804000000000002</v>
      </c>
      <c r="G78" s="27">
        <v>4243.62</v>
      </c>
      <c r="H78" s="27">
        <v>24.41</v>
      </c>
      <c r="I78" s="115"/>
      <c r="J78" s="115"/>
      <c r="K78" s="115"/>
      <c r="L78" s="115"/>
      <c r="M78" s="288">
        <v>6.3500000000000001E-2</v>
      </c>
      <c r="N78" s="139">
        <v>293.88</v>
      </c>
      <c r="O78" s="139"/>
      <c r="P78" s="116"/>
      <c r="Q78" s="110" t="s">
        <v>792</v>
      </c>
      <c r="R78" s="134"/>
      <c r="S78" s="27">
        <v>18611.990000000002</v>
      </c>
      <c r="T78" s="27">
        <v>73.56</v>
      </c>
      <c r="U78" s="27">
        <v>22334.388000000003</v>
      </c>
      <c r="V78" s="27">
        <v>88.272000000000006</v>
      </c>
      <c r="W78" s="27">
        <v>4216.0600000000004</v>
      </c>
      <c r="X78" s="27">
        <v>26.16</v>
      </c>
      <c r="Y78" s="138"/>
      <c r="Z78" s="138"/>
      <c r="AA78" s="138"/>
      <c r="AB78" s="138"/>
      <c r="AC78" s="288">
        <v>6.3500000000000001E-2</v>
      </c>
      <c r="AD78" s="139">
        <v>293.88</v>
      </c>
      <c r="AE78" s="139"/>
      <c r="AF78" s="139"/>
      <c r="AG78" s="110" t="s">
        <v>792</v>
      </c>
      <c r="AH78" s="134"/>
      <c r="AI78" s="103"/>
      <c r="AJ78" s="27"/>
      <c r="AK78" s="27"/>
      <c r="AL78" s="27"/>
      <c r="AM78" s="27"/>
      <c r="AN78" s="27"/>
      <c r="AO78" s="27"/>
      <c r="AP78" s="115"/>
      <c r="AQ78" s="115"/>
      <c r="AR78" s="115"/>
      <c r="AS78" s="115"/>
      <c r="AT78" s="116"/>
      <c r="AU78" s="116"/>
      <c r="AV78" s="116"/>
      <c r="AW78" s="116"/>
      <c r="AX78" s="27"/>
      <c r="AY78" s="109"/>
      <c r="AZ78" s="27"/>
      <c r="BA78" s="27"/>
      <c r="BB78" s="27"/>
      <c r="BC78" s="27"/>
      <c r="BD78" s="27"/>
      <c r="BE78" s="27"/>
      <c r="BF78" s="115"/>
      <c r="BG78" s="115"/>
      <c r="BH78" s="395"/>
      <c r="BI78" s="115"/>
      <c r="BJ78" s="116"/>
      <c r="BK78" s="116"/>
      <c r="BL78" s="116"/>
      <c r="BM78" s="116"/>
      <c r="BN78" s="36"/>
      <c r="BO78" s="31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</row>
    <row r="79" spans="1:294" s="420" customFormat="1">
      <c r="A79" s="406"/>
      <c r="B79" s="605"/>
      <c r="C79" s="408">
        <v>17819.52</v>
      </c>
      <c r="D79" s="408">
        <v>70.67</v>
      </c>
      <c r="E79" s="408">
        <v>21383.423999999999</v>
      </c>
      <c r="F79" s="408">
        <v>84.804000000000002</v>
      </c>
      <c r="G79" s="408">
        <v>4243.62</v>
      </c>
      <c r="H79" s="408">
        <v>24.41</v>
      </c>
      <c r="I79" s="414"/>
      <c r="J79" s="414"/>
      <c r="K79" s="414"/>
      <c r="L79" s="414"/>
      <c r="M79" s="415">
        <v>6.3500000000000001E-2</v>
      </c>
      <c r="N79" s="416">
        <v>293.88</v>
      </c>
      <c r="O79" s="416"/>
      <c r="P79" s="416"/>
      <c r="Q79" s="410"/>
      <c r="R79" s="409" t="s">
        <v>798</v>
      </c>
      <c r="S79" s="408">
        <v>18611.990000000002</v>
      </c>
      <c r="T79" s="408">
        <v>73.56</v>
      </c>
      <c r="U79" s="408">
        <v>22334.388000000003</v>
      </c>
      <c r="V79" s="408">
        <v>88.272000000000006</v>
      </c>
      <c r="W79" s="408">
        <v>3836.54</v>
      </c>
      <c r="X79" s="408">
        <v>26.16</v>
      </c>
      <c r="Y79" s="414"/>
      <c r="Z79" s="414"/>
      <c r="AA79" s="414"/>
      <c r="AB79" s="414"/>
      <c r="AC79" s="415">
        <v>6.3500000000000001E-2</v>
      </c>
      <c r="AD79" s="416">
        <v>269.77999999999997</v>
      </c>
      <c r="AE79" s="416"/>
      <c r="AF79" s="416"/>
      <c r="AG79" s="410"/>
      <c r="AH79" s="409" t="s">
        <v>798</v>
      </c>
      <c r="AI79" s="413"/>
      <c r="AJ79" s="408"/>
      <c r="AK79" s="408"/>
      <c r="AL79" s="408"/>
      <c r="AM79" s="408"/>
      <c r="AN79" s="408"/>
      <c r="AO79" s="408"/>
      <c r="AP79" s="414"/>
      <c r="AQ79" s="414"/>
      <c r="AR79" s="414"/>
      <c r="AS79" s="414"/>
      <c r="AT79" s="416"/>
      <c r="AU79" s="416"/>
      <c r="AV79" s="416"/>
      <c r="AW79" s="416"/>
      <c r="AX79" s="408"/>
      <c r="AY79" s="409"/>
      <c r="AZ79" s="408"/>
      <c r="BA79" s="408"/>
      <c r="BB79" s="408"/>
      <c r="BC79" s="408"/>
      <c r="BD79" s="408"/>
      <c r="BE79" s="408"/>
      <c r="BF79" s="414"/>
      <c r="BG79" s="414"/>
      <c r="BH79" s="417"/>
      <c r="BI79" s="414"/>
      <c r="BJ79" s="416"/>
      <c r="BK79" s="416"/>
      <c r="BL79" s="416"/>
      <c r="BM79" s="416"/>
      <c r="BN79" s="412"/>
      <c r="BO79" s="418"/>
      <c r="BP79" s="419"/>
      <c r="BQ79" s="419"/>
      <c r="BR79" s="419"/>
      <c r="BS79" s="419"/>
      <c r="BT79" s="419"/>
      <c r="BU79" s="419"/>
      <c r="BV79" s="419"/>
      <c r="BW79" s="419"/>
      <c r="BX79" s="419"/>
      <c r="BY79" s="419"/>
      <c r="BZ79" s="419"/>
      <c r="CA79" s="419"/>
      <c r="CB79" s="419"/>
      <c r="CC79" s="419"/>
      <c r="CD79" s="419"/>
      <c r="CE79" s="419"/>
      <c r="CF79" s="419"/>
      <c r="CG79" s="419"/>
      <c r="CH79" s="419"/>
      <c r="CI79" s="419"/>
      <c r="CJ79" s="419"/>
      <c r="CK79" s="419"/>
      <c r="CL79" s="419"/>
      <c r="CM79" s="419"/>
      <c r="CN79" s="419"/>
      <c r="CO79" s="419"/>
      <c r="CP79" s="419"/>
      <c r="CQ79" s="419"/>
      <c r="CR79" s="419"/>
      <c r="CS79" s="419"/>
      <c r="CT79" s="419"/>
      <c r="CU79" s="419"/>
      <c r="CV79" s="419"/>
      <c r="CW79" s="419"/>
      <c r="CX79" s="419"/>
      <c r="CY79" s="419"/>
      <c r="CZ79" s="419"/>
      <c r="DA79" s="419"/>
      <c r="DB79" s="419"/>
      <c r="DC79" s="419"/>
      <c r="DD79" s="419"/>
      <c r="DE79" s="419"/>
      <c r="DF79" s="419"/>
      <c r="DG79" s="419"/>
      <c r="DH79" s="419"/>
      <c r="DI79" s="419"/>
      <c r="DJ79" s="419"/>
      <c r="DK79" s="419"/>
      <c r="DL79" s="419"/>
      <c r="DM79" s="419"/>
      <c r="DN79" s="419"/>
      <c r="DO79" s="419"/>
      <c r="DP79" s="419"/>
      <c r="DQ79" s="419"/>
      <c r="DR79" s="419"/>
      <c r="DS79" s="419"/>
      <c r="DT79" s="419"/>
      <c r="DU79" s="419"/>
      <c r="DV79" s="419"/>
      <c r="DW79" s="419"/>
      <c r="DX79" s="419"/>
      <c r="DY79" s="419"/>
      <c r="DZ79" s="419"/>
      <c r="EA79" s="419"/>
      <c r="EB79" s="419"/>
      <c r="EC79" s="419"/>
      <c r="ED79" s="419"/>
      <c r="EE79" s="419"/>
      <c r="EF79" s="419"/>
      <c r="EG79" s="419"/>
      <c r="EH79" s="419"/>
      <c r="EI79" s="419"/>
      <c r="EJ79" s="419"/>
      <c r="EK79" s="419"/>
      <c r="EL79" s="419"/>
      <c r="EM79" s="419"/>
      <c r="EN79" s="419"/>
      <c r="EO79" s="419"/>
      <c r="EP79" s="419"/>
      <c r="EQ79" s="419"/>
      <c r="ER79" s="419"/>
      <c r="ES79" s="419"/>
      <c r="ET79" s="419"/>
      <c r="EU79" s="419"/>
      <c r="EV79" s="419"/>
      <c r="EW79" s="419"/>
      <c r="EX79" s="419"/>
      <c r="EY79" s="419"/>
      <c r="EZ79" s="419"/>
      <c r="FA79" s="419"/>
      <c r="FB79" s="419"/>
      <c r="FC79" s="419"/>
      <c r="FD79" s="419"/>
      <c r="FE79" s="419"/>
      <c r="FF79" s="419"/>
      <c r="FG79" s="419"/>
      <c r="FH79" s="419"/>
      <c r="FI79" s="419"/>
      <c r="FJ79" s="419"/>
      <c r="FK79" s="419"/>
      <c r="FL79" s="419"/>
      <c r="FM79" s="419"/>
      <c r="FN79" s="419"/>
      <c r="FO79" s="419"/>
      <c r="FP79" s="419"/>
      <c r="FQ79" s="419"/>
      <c r="FR79" s="419"/>
      <c r="FS79" s="419"/>
      <c r="FT79" s="419"/>
      <c r="FU79" s="419"/>
      <c r="FV79" s="419"/>
      <c r="FW79" s="419"/>
      <c r="FX79" s="419"/>
      <c r="FY79" s="419"/>
      <c r="FZ79" s="419"/>
      <c r="GA79" s="419"/>
      <c r="GB79" s="419"/>
      <c r="GC79" s="419"/>
      <c r="GD79" s="419"/>
      <c r="GE79" s="419"/>
      <c r="GF79" s="419"/>
      <c r="GG79" s="419"/>
      <c r="GH79" s="419"/>
      <c r="GI79" s="419"/>
      <c r="GJ79" s="419"/>
      <c r="GK79" s="419"/>
      <c r="GL79" s="419"/>
      <c r="GM79" s="419"/>
      <c r="GN79" s="419"/>
      <c r="GO79" s="419"/>
      <c r="GP79" s="419"/>
      <c r="GQ79" s="419"/>
      <c r="GR79" s="419"/>
      <c r="GS79" s="419"/>
      <c r="GT79" s="419"/>
      <c r="GU79" s="419"/>
      <c r="GV79" s="419"/>
      <c r="GW79" s="419"/>
      <c r="GX79" s="419"/>
      <c r="GY79" s="419"/>
      <c r="GZ79" s="419"/>
      <c r="HA79" s="419"/>
      <c r="HB79" s="419"/>
      <c r="HC79" s="419"/>
      <c r="HD79" s="419"/>
      <c r="HE79" s="419"/>
      <c r="HF79" s="419"/>
      <c r="HG79" s="419"/>
      <c r="HH79" s="419"/>
      <c r="HI79" s="419"/>
      <c r="HJ79" s="419"/>
      <c r="HK79" s="419"/>
      <c r="HL79" s="419"/>
      <c r="HM79" s="419"/>
      <c r="HN79" s="419"/>
      <c r="HO79" s="419"/>
      <c r="HP79" s="419"/>
      <c r="HQ79" s="419"/>
      <c r="HR79" s="419"/>
      <c r="HS79" s="419"/>
      <c r="HT79" s="419"/>
      <c r="HU79" s="419"/>
      <c r="HV79" s="419"/>
      <c r="HW79" s="419"/>
      <c r="HX79" s="419"/>
      <c r="HY79" s="419"/>
      <c r="HZ79" s="419"/>
      <c r="IA79" s="419"/>
      <c r="IB79" s="419"/>
      <c r="IC79" s="419"/>
      <c r="ID79" s="419"/>
      <c r="IE79" s="419"/>
      <c r="IF79" s="419"/>
      <c r="IG79" s="419"/>
      <c r="IH79" s="419"/>
      <c r="II79" s="419"/>
      <c r="IJ79" s="419"/>
      <c r="IK79" s="419"/>
      <c r="IL79" s="419"/>
      <c r="IM79" s="419"/>
      <c r="IN79" s="419"/>
      <c r="IO79" s="419"/>
      <c r="IP79" s="419"/>
      <c r="IQ79" s="419"/>
      <c r="IR79" s="419"/>
      <c r="IS79" s="419"/>
      <c r="IT79" s="419"/>
      <c r="IU79" s="419"/>
      <c r="IV79" s="419"/>
      <c r="IW79" s="419"/>
      <c r="IX79" s="419"/>
      <c r="IY79" s="419"/>
      <c r="IZ79" s="419"/>
      <c r="JA79" s="419"/>
      <c r="JB79" s="419"/>
      <c r="JC79" s="419"/>
      <c r="JD79" s="419"/>
      <c r="JE79" s="419"/>
      <c r="JF79" s="419"/>
      <c r="JG79" s="419"/>
      <c r="JH79" s="419"/>
      <c r="JI79" s="419"/>
      <c r="JJ79" s="419"/>
      <c r="JK79" s="419"/>
      <c r="JL79" s="419"/>
      <c r="JM79" s="419"/>
      <c r="JN79" s="419"/>
      <c r="JO79" s="419"/>
      <c r="JP79" s="419"/>
      <c r="JQ79" s="419"/>
      <c r="JR79" s="419"/>
      <c r="JS79" s="419"/>
      <c r="JT79" s="419"/>
      <c r="JU79" s="419"/>
      <c r="JV79" s="419"/>
      <c r="JW79" s="419"/>
      <c r="JX79" s="419"/>
      <c r="JY79" s="419"/>
      <c r="JZ79" s="419"/>
      <c r="KA79" s="419"/>
      <c r="KB79" s="419"/>
      <c r="KC79" s="419"/>
      <c r="KD79" s="419"/>
      <c r="KE79" s="419"/>
      <c r="KF79" s="419"/>
      <c r="KG79" s="419"/>
      <c r="KH79" s="419"/>
    </row>
    <row r="80" spans="1:294" s="405" customFormat="1">
      <c r="A80" s="397" t="s">
        <v>27</v>
      </c>
      <c r="B80" s="374" t="s">
        <v>665</v>
      </c>
      <c r="C80" s="373">
        <v>6889.51</v>
      </c>
      <c r="D80" s="373">
        <v>70.67</v>
      </c>
      <c r="E80" s="373">
        <v>8267.4120000000003</v>
      </c>
      <c r="F80" s="373">
        <v>84.804000000000002</v>
      </c>
      <c r="G80" s="27">
        <v>4243.62</v>
      </c>
      <c r="H80" s="27">
        <v>24.41</v>
      </c>
      <c r="I80" s="382"/>
      <c r="J80" s="382"/>
      <c r="K80" s="382"/>
      <c r="L80" s="382"/>
      <c r="M80" s="288">
        <v>6.3500000000000001E-2</v>
      </c>
      <c r="N80" s="139">
        <v>293.88</v>
      </c>
      <c r="O80" s="383"/>
      <c r="P80" s="383"/>
      <c r="Q80" s="110" t="s">
        <v>793</v>
      </c>
      <c r="R80" s="376"/>
      <c r="S80" s="373">
        <v>11878.23</v>
      </c>
      <c r="T80" s="373">
        <v>73.56</v>
      </c>
      <c r="U80" s="373">
        <v>14253.875999999998</v>
      </c>
      <c r="V80" s="373">
        <v>88.272000000000006</v>
      </c>
      <c r="W80" s="27">
        <v>4216.0600000000004</v>
      </c>
      <c r="X80" s="27">
        <v>26.16</v>
      </c>
      <c r="Y80" s="382"/>
      <c r="Z80" s="382"/>
      <c r="AA80" s="382"/>
      <c r="AB80" s="382"/>
      <c r="AC80" s="288">
        <v>6.3500000000000001E-2</v>
      </c>
      <c r="AD80" s="139">
        <v>293.88</v>
      </c>
      <c r="AE80" s="139"/>
      <c r="AF80" s="139"/>
      <c r="AG80" s="125" t="s">
        <v>793</v>
      </c>
      <c r="AH80" s="376"/>
      <c r="AI80" s="400"/>
      <c r="AJ80" s="373"/>
      <c r="AK80" s="373"/>
      <c r="AL80" s="373"/>
      <c r="AM80" s="373"/>
      <c r="AN80" s="373"/>
      <c r="AO80" s="373"/>
      <c r="AP80" s="382"/>
      <c r="AQ80" s="382"/>
      <c r="AR80" s="382"/>
      <c r="AS80" s="382"/>
      <c r="AT80" s="383"/>
      <c r="AU80" s="383"/>
      <c r="AV80" s="383"/>
      <c r="AW80" s="383"/>
      <c r="AX80" s="373"/>
      <c r="AY80" s="376"/>
      <c r="AZ80" s="373"/>
      <c r="BA80" s="373"/>
      <c r="BB80" s="373"/>
      <c r="BC80" s="373"/>
      <c r="BD80" s="373"/>
      <c r="BE80" s="373"/>
      <c r="BF80" s="382"/>
      <c r="BG80" s="382"/>
      <c r="BH80" s="402"/>
      <c r="BI80" s="382"/>
      <c r="BJ80" s="383"/>
      <c r="BK80" s="383"/>
      <c r="BL80" s="383"/>
      <c r="BM80" s="383"/>
      <c r="BN80" s="399"/>
      <c r="BO80" s="403"/>
      <c r="BP80" s="404"/>
      <c r="BQ80" s="404"/>
      <c r="BR80" s="404"/>
      <c r="BS80" s="404"/>
      <c r="BT80" s="404"/>
      <c r="BU80" s="404"/>
      <c r="BV80" s="404"/>
      <c r="BW80" s="404"/>
      <c r="BX80" s="404"/>
      <c r="BY80" s="404"/>
      <c r="BZ80" s="404"/>
      <c r="CA80" s="404"/>
      <c r="CB80" s="404"/>
      <c r="CC80" s="404"/>
      <c r="CD80" s="404"/>
      <c r="CE80" s="404"/>
      <c r="CF80" s="404"/>
      <c r="CG80" s="404"/>
      <c r="CH80" s="404"/>
      <c r="CI80" s="404"/>
      <c r="CJ80" s="404"/>
      <c r="CK80" s="404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4"/>
      <c r="CX80" s="404"/>
      <c r="CY80" s="404"/>
      <c r="CZ80" s="404"/>
      <c r="DA80" s="404"/>
      <c r="DB80" s="404"/>
      <c r="DC80" s="404"/>
      <c r="DD80" s="404"/>
      <c r="DE80" s="404"/>
      <c r="DF80" s="404"/>
      <c r="DG80" s="404"/>
      <c r="DH80" s="404"/>
      <c r="DI80" s="404"/>
      <c r="DJ80" s="404"/>
      <c r="DK80" s="404"/>
      <c r="DL80" s="404"/>
      <c r="DM80" s="404"/>
      <c r="DN80" s="404"/>
      <c r="DO80" s="404"/>
      <c r="DP80" s="404"/>
      <c r="DQ80" s="404"/>
      <c r="DR80" s="404"/>
      <c r="DS80" s="404"/>
      <c r="DT80" s="404"/>
      <c r="DU80" s="404"/>
      <c r="DV80" s="404"/>
      <c r="DW80" s="404"/>
      <c r="DX80" s="404"/>
      <c r="DY80" s="404"/>
      <c r="DZ80" s="404"/>
      <c r="EA80" s="404"/>
      <c r="EB80" s="404"/>
      <c r="EC80" s="404"/>
      <c r="ED80" s="404"/>
      <c r="EE80" s="404"/>
      <c r="EF80" s="404"/>
      <c r="EG80" s="404"/>
      <c r="EH80" s="404"/>
      <c r="EI80" s="404"/>
      <c r="EJ80" s="404"/>
      <c r="EK80" s="404"/>
      <c r="EL80" s="404"/>
      <c r="EM80" s="404"/>
      <c r="EN80" s="404"/>
      <c r="EO80" s="404"/>
      <c r="EP80" s="404"/>
      <c r="EQ80" s="404"/>
      <c r="ER80" s="404"/>
      <c r="ES80" s="404"/>
      <c r="ET80" s="404"/>
      <c r="EU80" s="404"/>
      <c r="EV80" s="404"/>
      <c r="EW80" s="404"/>
      <c r="EX80" s="404"/>
      <c r="EY80" s="404"/>
      <c r="EZ80" s="404"/>
      <c r="FA80" s="404"/>
      <c r="FB80" s="404"/>
      <c r="FC80" s="404"/>
      <c r="FD80" s="404"/>
      <c r="FE80" s="404"/>
      <c r="FF80" s="404"/>
      <c r="FG80" s="404"/>
      <c r="FH80" s="404"/>
      <c r="FI80" s="404"/>
      <c r="FJ80" s="404"/>
      <c r="FK80" s="404"/>
      <c r="FL80" s="404"/>
      <c r="FM80" s="404"/>
      <c r="FN80" s="404"/>
      <c r="FO80" s="404"/>
      <c r="FP80" s="404"/>
      <c r="FQ80" s="404"/>
      <c r="FR80" s="404"/>
      <c r="FS80" s="404"/>
      <c r="FT80" s="404"/>
      <c r="FU80" s="404"/>
      <c r="FV80" s="404"/>
      <c r="FW80" s="404"/>
      <c r="FX80" s="404"/>
      <c r="FY80" s="404"/>
      <c r="FZ80" s="404"/>
      <c r="GA80" s="404"/>
      <c r="GB80" s="404"/>
      <c r="GC80" s="404"/>
      <c r="GD80" s="404"/>
      <c r="GE80" s="404"/>
      <c r="GF80" s="404"/>
      <c r="GG80" s="404"/>
      <c r="GH80" s="404"/>
      <c r="GI80" s="404"/>
      <c r="GJ80" s="404"/>
      <c r="GK80" s="404"/>
      <c r="GL80" s="404"/>
      <c r="GM80" s="404"/>
      <c r="GN80" s="404"/>
      <c r="GO80" s="404"/>
      <c r="GP80" s="404"/>
      <c r="GQ80" s="404"/>
      <c r="GR80" s="404"/>
      <c r="GS80" s="404"/>
      <c r="GT80" s="404"/>
      <c r="GU80" s="404"/>
      <c r="GV80" s="404"/>
      <c r="GW80" s="404"/>
      <c r="GX80" s="404"/>
      <c r="GY80" s="404"/>
      <c r="GZ80" s="404"/>
      <c r="HA80" s="404"/>
      <c r="HB80" s="404"/>
      <c r="HC80" s="404"/>
      <c r="HD80" s="404"/>
      <c r="HE80" s="404"/>
      <c r="HF80" s="404"/>
      <c r="HG80" s="404"/>
      <c r="HH80" s="404"/>
      <c r="HI80" s="404"/>
      <c r="HJ80" s="404"/>
      <c r="HK80" s="404"/>
      <c r="HL80" s="404"/>
      <c r="HM80" s="404"/>
      <c r="HN80" s="404"/>
      <c r="HO80" s="404"/>
      <c r="HP80" s="404"/>
      <c r="HQ80" s="404"/>
      <c r="HR80" s="404"/>
      <c r="HS80" s="404"/>
      <c r="HT80" s="404"/>
      <c r="HU80" s="404"/>
      <c r="HV80" s="404"/>
      <c r="HW80" s="404"/>
      <c r="HX80" s="404"/>
      <c r="HY80" s="404"/>
      <c r="HZ80" s="404"/>
      <c r="IA80" s="404"/>
      <c r="IB80" s="404"/>
      <c r="IC80" s="404"/>
      <c r="ID80" s="404"/>
      <c r="IE80" s="404"/>
      <c r="IF80" s="404"/>
      <c r="IG80" s="404"/>
      <c r="IH80" s="404"/>
      <c r="II80" s="404"/>
      <c r="IJ80" s="404"/>
      <c r="IK80" s="404"/>
      <c r="IL80" s="404"/>
      <c r="IM80" s="404"/>
      <c r="IN80" s="404"/>
      <c r="IO80" s="404"/>
      <c r="IP80" s="404"/>
      <c r="IQ80" s="404"/>
      <c r="IR80" s="404"/>
      <c r="IS80" s="404"/>
      <c r="IT80" s="404"/>
      <c r="IU80" s="404"/>
      <c r="IV80" s="404"/>
      <c r="IW80" s="404"/>
      <c r="IX80" s="404"/>
      <c r="IY80" s="404"/>
      <c r="IZ80" s="404"/>
      <c r="JA80" s="404"/>
      <c r="JB80" s="404"/>
      <c r="JC80" s="404"/>
      <c r="JD80" s="404"/>
      <c r="JE80" s="404"/>
      <c r="JF80" s="404"/>
      <c r="JG80" s="404"/>
      <c r="JH80" s="404"/>
      <c r="JI80" s="404"/>
      <c r="JJ80" s="404"/>
      <c r="JK80" s="404"/>
      <c r="JL80" s="404"/>
      <c r="JM80" s="404"/>
      <c r="JN80" s="404"/>
      <c r="JO80" s="404"/>
      <c r="JP80" s="404"/>
      <c r="JQ80" s="404"/>
      <c r="JR80" s="404"/>
      <c r="JS80" s="404"/>
      <c r="JT80" s="404"/>
      <c r="JU80" s="404"/>
      <c r="JV80" s="404"/>
      <c r="JW80" s="404"/>
      <c r="JX80" s="404"/>
      <c r="JY80" s="404"/>
      <c r="JZ80" s="404"/>
      <c r="KA80" s="404"/>
      <c r="KB80" s="404"/>
      <c r="KC80" s="404"/>
      <c r="KD80" s="404"/>
      <c r="KE80" s="404"/>
      <c r="KF80" s="404"/>
      <c r="KG80" s="404"/>
      <c r="KH80" s="404"/>
    </row>
    <row r="81" spans="1:294" s="611" customFormat="1">
      <c r="A81" s="604"/>
      <c r="B81" s="493"/>
      <c r="C81" s="439">
        <v>6889.51</v>
      </c>
      <c r="D81" s="439">
        <v>70.67</v>
      </c>
      <c r="E81" s="439">
        <v>8267.4120000000003</v>
      </c>
      <c r="F81" s="439">
        <v>84.804000000000002</v>
      </c>
      <c r="G81" s="408">
        <v>4243.62</v>
      </c>
      <c r="H81" s="408">
        <v>24.41</v>
      </c>
      <c r="I81" s="597"/>
      <c r="J81" s="597"/>
      <c r="K81" s="597"/>
      <c r="L81" s="597"/>
      <c r="M81" s="415">
        <v>6.3500000000000001E-2</v>
      </c>
      <c r="N81" s="416">
        <v>293.88</v>
      </c>
      <c r="O81" s="599"/>
      <c r="P81" s="599"/>
      <c r="Q81" s="410"/>
      <c r="R81" s="594" t="s">
        <v>794</v>
      </c>
      <c r="S81" s="439">
        <v>11878.23</v>
      </c>
      <c r="T81" s="439">
        <v>73.56</v>
      </c>
      <c r="U81" s="439">
        <v>14253.875999999998</v>
      </c>
      <c r="V81" s="439">
        <v>88.272000000000006</v>
      </c>
      <c r="W81" s="408">
        <v>3836.54</v>
      </c>
      <c r="X81" s="408">
        <v>26.16</v>
      </c>
      <c r="Y81" s="597"/>
      <c r="Z81" s="597"/>
      <c r="AA81" s="597"/>
      <c r="AB81" s="597"/>
      <c r="AC81" s="415">
        <v>6.3500000000000001E-2</v>
      </c>
      <c r="AD81" s="416">
        <v>269.77999999999997</v>
      </c>
      <c r="AE81" s="416"/>
      <c r="AF81" s="416"/>
      <c r="AG81" s="410"/>
      <c r="AH81" s="594" t="s">
        <v>794</v>
      </c>
      <c r="AI81" s="607"/>
      <c r="AJ81" s="439"/>
      <c r="AK81" s="439"/>
      <c r="AL81" s="439"/>
      <c r="AM81" s="439"/>
      <c r="AN81" s="439"/>
      <c r="AO81" s="439"/>
      <c r="AP81" s="597"/>
      <c r="AQ81" s="597"/>
      <c r="AR81" s="597"/>
      <c r="AS81" s="597"/>
      <c r="AT81" s="599"/>
      <c r="AU81" s="599"/>
      <c r="AV81" s="599"/>
      <c r="AW81" s="599"/>
      <c r="AX81" s="439"/>
      <c r="AY81" s="594"/>
      <c r="AZ81" s="439"/>
      <c r="BA81" s="439"/>
      <c r="BB81" s="439"/>
      <c r="BC81" s="439"/>
      <c r="BD81" s="439"/>
      <c r="BE81" s="439"/>
      <c r="BF81" s="597"/>
      <c r="BG81" s="597"/>
      <c r="BH81" s="608"/>
      <c r="BI81" s="597"/>
      <c r="BJ81" s="599"/>
      <c r="BK81" s="599"/>
      <c r="BL81" s="599"/>
      <c r="BM81" s="599"/>
      <c r="BN81" s="606"/>
      <c r="BO81" s="609"/>
      <c r="BP81" s="610"/>
      <c r="BQ81" s="610"/>
      <c r="BR81" s="610"/>
      <c r="BS81" s="610"/>
      <c r="BT81" s="610"/>
      <c r="BU81" s="610"/>
      <c r="BV81" s="610"/>
      <c r="BW81" s="610"/>
      <c r="BX81" s="610"/>
      <c r="BY81" s="610"/>
      <c r="BZ81" s="610"/>
      <c r="CA81" s="610"/>
      <c r="CB81" s="610"/>
      <c r="CC81" s="610"/>
      <c r="CD81" s="610"/>
      <c r="CE81" s="610"/>
      <c r="CF81" s="610"/>
      <c r="CG81" s="610"/>
      <c r="CH81" s="610"/>
      <c r="CI81" s="610"/>
      <c r="CJ81" s="610"/>
      <c r="CK81" s="610"/>
      <c r="CL81" s="610"/>
      <c r="CM81" s="610"/>
      <c r="CN81" s="610"/>
      <c r="CO81" s="610"/>
      <c r="CP81" s="610"/>
      <c r="CQ81" s="610"/>
      <c r="CR81" s="610"/>
      <c r="CS81" s="610"/>
      <c r="CT81" s="610"/>
      <c r="CU81" s="610"/>
      <c r="CV81" s="610"/>
      <c r="CW81" s="610"/>
      <c r="CX81" s="610"/>
      <c r="CY81" s="610"/>
      <c r="CZ81" s="610"/>
      <c r="DA81" s="610"/>
      <c r="DB81" s="610"/>
      <c r="DC81" s="610"/>
      <c r="DD81" s="610"/>
      <c r="DE81" s="610"/>
      <c r="DF81" s="610"/>
      <c r="DG81" s="610"/>
      <c r="DH81" s="610"/>
      <c r="DI81" s="610"/>
      <c r="DJ81" s="610"/>
      <c r="DK81" s="610"/>
      <c r="DL81" s="610"/>
      <c r="DM81" s="610"/>
      <c r="DN81" s="610"/>
      <c r="DO81" s="610"/>
      <c r="DP81" s="610"/>
      <c r="DQ81" s="610"/>
      <c r="DR81" s="610"/>
      <c r="DS81" s="610"/>
      <c r="DT81" s="610"/>
      <c r="DU81" s="610"/>
      <c r="DV81" s="610"/>
      <c r="DW81" s="610"/>
      <c r="DX81" s="610"/>
      <c r="DY81" s="610"/>
      <c r="DZ81" s="610"/>
      <c r="EA81" s="610"/>
      <c r="EB81" s="610"/>
      <c r="EC81" s="610"/>
      <c r="ED81" s="610"/>
      <c r="EE81" s="610"/>
      <c r="EF81" s="610"/>
      <c r="EG81" s="610"/>
      <c r="EH81" s="610"/>
      <c r="EI81" s="610"/>
      <c r="EJ81" s="610"/>
      <c r="EK81" s="610"/>
      <c r="EL81" s="610"/>
      <c r="EM81" s="610"/>
      <c r="EN81" s="610"/>
      <c r="EO81" s="610"/>
      <c r="EP81" s="610"/>
      <c r="EQ81" s="610"/>
      <c r="ER81" s="610"/>
      <c r="ES81" s="610"/>
      <c r="ET81" s="610"/>
      <c r="EU81" s="610"/>
      <c r="EV81" s="610"/>
      <c r="EW81" s="610"/>
      <c r="EX81" s="610"/>
      <c r="EY81" s="610"/>
      <c r="EZ81" s="610"/>
      <c r="FA81" s="610"/>
      <c r="FB81" s="610"/>
      <c r="FC81" s="610"/>
      <c r="FD81" s="610"/>
      <c r="FE81" s="610"/>
      <c r="FF81" s="610"/>
      <c r="FG81" s="610"/>
      <c r="FH81" s="610"/>
      <c r="FI81" s="610"/>
      <c r="FJ81" s="610"/>
      <c r="FK81" s="610"/>
      <c r="FL81" s="610"/>
      <c r="FM81" s="610"/>
      <c r="FN81" s="610"/>
      <c r="FO81" s="610"/>
      <c r="FP81" s="610"/>
      <c r="FQ81" s="610"/>
      <c r="FR81" s="610"/>
      <c r="FS81" s="610"/>
      <c r="FT81" s="610"/>
      <c r="FU81" s="610"/>
      <c r="FV81" s="610"/>
      <c r="FW81" s="610"/>
      <c r="FX81" s="610"/>
      <c r="FY81" s="610"/>
      <c r="FZ81" s="610"/>
      <c r="GA81" s="610"/>
      <c r="GB81" s="610"/>
      <c r="GC81" s="610"/>
      <c r="GD81" s="610"/>
      <c r="GE81" s="610"/>
      <c r="GF81" s="610"/>
      <c r="GG81" s="610"/>
      <c r="GH81" s="610"/>
      <c r="GI81" s="610"/>
      <c r="GJ81" s="610"/>
      <c r="GK81" s="610"/>
      <c r="GL81" s="610"/>
      <c r="GM81" s="610"/>
      <c r="GN81" s="610"/>
      <c r="GO81" s="610"/>
      <c r="GP81" s="610"/>
      <c r="GQ81" s="610"/>
      <c r="GR81" s="610"/>
      <c r="GS81" s="610"/>
      <c r="GT81" s="610"/>
      <c r="GU81" s="610"/>
      <c r="GV81" s="610"/>
      <c r="GW81" s="610"/>
      <c r="GX81" s="610"/>
      <c r="GY81" s="610"/>
      <c r="GZ81" s="610"/>
      <c r="HA81" s="610"/>
      <c r="HB81" s="610"/>
      <c r="HC81" s="610"/>
      <c r="HD81" s="610"/>
      <c r="HE81" s="610"/>
      <c r="HF81" s="610"/>
      <c r="HG81" s="610"/>
      <c r="HH81" s="610"/>
      <c r="HI81" s="610"/>
      <c r="HJ81" s="610"/>
      <c r="HK81" s="610"/>
      <c r="HL81" s="610"/>
      <c r="HM81" s="610"/>
      <c r="HN81" s="610"/>
      <c r="HO81" s="610"/>
      <c r="HP81" s="610"/>
      <c r="HQ81" s="610"/>
      <c r="HR81" s="610"/>
      <c r="HS81" s="610"/>
      <c r="HT81" s="610"/>
      <c r="HU81" s="610"/>
      <c r="HV81" s="610"/>
      <c r="HW81" s="610"/>
      <c r="HX81" s="610"/>
      <c r="HY81" s="610"/>
      <c r="HZ81" s="610"/>
      <c r="IA81" s="610"/>
      <c r="IB81" s="610"/>
      <c r="IC81" s="610"/>
      <c r="ID81" s="610"/>
      <c r="IE81" s="610"/>
      <c r="IF81" s="610"/>
      <c r="IG81" s="610"/>
      <c r="IH81" s="610"/>
      <c r="II81" s="610"/>
      <c r="IJ81" s="610"/>
      <c r="IK81" s="610"/>
      <c r="IL81" s="610"/>
      <c r="IM81" s="610"/>
      <c r="IN81" s="610"/>
      <c r="IO81" s="610"/>
      <c r="IP81" s="610"/>
      <c r="IQ81" s="610"/>
      <c r="IR81" s="610"/>
      <c r="IS81" s="610"/>
      <c r="IT81" s="610"/>
      <c r="IU81" s="610"/>
      <c r="IV81" s="610"/>
      <c r="IW81" s="610"/>
      <c r="IX81" s="610"/>
      <c r="IY81" s="610"/>
      <c r="IZ81" s="610"/>
      <c r="JA81" s="610"/>
      <c r="JB81" s="610"/>
      <c r="JC81" s="610"/>
      <c r="JD81" s="610"/>
      <c r="JE81" s="610"/>
      <c r="JF81" s="610"/>
      <c r="JG81" s="610"/>
      <c r="JH81" s="610"/>
      <c r="JI81" s="610"/>
      <c r="JJ81" s="610"/>
      <c r="JK81" s="610"/>
      <c r="JL81" s="610"/>
      <c r="JM81" s="610"/>
      <c r="JN81" s="610"/>
      <c r="JO81" s="610"/>
      <c r="JP81" s="610"/>
      <c r="JQ81" s="610"/>
      <c r="JR81" s="610"/>
      <c r="JS81" s="610"/>
      <c r="JT81" s="610"/>
      <c r="JU81" s="610"/>
      <c r="JV81" s="610"/>
      <c r="JW81" s="610"/>
      <c r="JX81" s="610"/>
      <c r="JY81" s="610"/>
      <c r="JZ81" s="610"/>
      <c r="KA81" s="610"/>
      <c r="KB81" s="610"/>
      <c r="KC81" s="610"/>
      <c r="KD81" s="610"/>
      <c r="KE81" s="610"/>
      <c r="KF81" s="610"/>
      <c r="KG81" s="610"/>
      <c r="KH81" s="610"/>
    </row>
    <row r="82" spans="1:294" s="405" customFormat="1">
      <c r="A82" s="397" t="s">
        <v>33</v>
      </c>
      <c r="B82" s="374" t="s">
        <v>892</v>
      </c>
      <c r="C82" s="373" t="s">
        <v>146</v>
      </c>
      <c r="D82" s="373" t="s">
        <v>146</v>
      </c>
      <c r="E82" s="373" t="s">
        <v>146</v>
      </c>
      <c r="F82" s="373" t="s">
        <v>146</v>
      </c>
      <c r="G82" s="373" t="s">
        <v>146</v>
      </c>
      <c r="H82" s="373" t="s">
        <v>146</v>
      </c>
      <c r="I82" s="382"/>
      <c r="J82" s="382"/>
      <c r="K82" s="382"/>
      <c r="L82" s="382"/>
      <c r="M82" s="288"/>
      <c r="N82" s="139"/>
      <c r="O82" s="383"/>
      <c r="P82" s="383"/>
      <c r="Q82" s="125" t="s">
        <v>886</v>
      </c>
      <c r="R82" s="376"/>
      <c r="S82" s="373">
        <v>10294.030000000001</v>
      </c>
      <c r="T82" s="373">
        <v>88.27</v>
      </c>
      <c r="U82" s="373">
        <v>10294.030000000001</v>
      </c>
      <c r="V82" s="373">
        <v>88.27</v>
      </c>
      <c r="W82" s="49">
        <v>3836.54</v>
      </c>
      <c r="X82" s="49">
        <v>26.16</v>
      </c>
      <c r="Y82" s="382"/>
      <c r="Z82" s="382"/>
      <c r="AA82" s="382"/>
      <c r="AB82" s="382"/>
      <c r="AC82" s="288">
        <v>6.3500000000000001E-2</v>
      </c>
      <c r="AD82" s="139">
        <v>269.77999999999997</v>
      </c>
      <c r="AE82" s="139"/>
      <c r="AF82" s="139"/>
      <c r="AG82" s="125" t="s">
        <v>886</v>
      </c>
      <c r="AH82" s="376"/>
      <c r="AI82" s="400"/>
      <c r="AJ82" s="373"/>
      <c r="AK82" s="373"/>
      <c r="AL82" s="373"/>
      <c r="AM82" s="373"/>
      <c r="AN82" s="373"/>
      <c r="AO82" s="373"/>
      <c r="AP82" s="382"/>
      <c r="AQ82" s="382"/>
      <c r="AR82" s="382"/>
      <c r="AS82" s="382"/>
      <c r="AT82" s="383"/>
      <c r="AU82" s="383"/>
      <c r="AV82" s="383"/>
      <c r="AW82" s="383"/>
      <c r="AX82" s="373"/>
      <c r="AY82" s="376"/>
      <c r="AZ82" s="373"/>
      <c r="BA82" s="373"/>
      <c r="BB82" s="373"/>
      <c r="BC82" s="373"/>
      <c r="BD82" s="373"/>
      <c r="BE82" s="373"/>
      <c r="BF82" s="382"/>
      <c r="BG82" s="382"/>
      <c r="BH82" s="402"/>
      <c r="BI82" s="382"/>
      <c r="BJ82" s="383"/>
      <c r="BK82" s="383"/>
      <c r="BL82" s="383"/>
      <c r="BM82" s="383"/>
      <c r="BN82" s="399"/>
      <c r="BO82" s="403"/>
      <c r="BP82" s="404"/>
      <c r="BQ82" s="404"/>
      <c r="BR82" s="404"/>
      <c r="BS82" s="404"/>
      <c r="BT82" s="404"/>
      <c r="BU82" s="404"/>
      <c r="BV82" s="404"/>
      <c r="BW82" s="404"/>
      <c r="BX82" s="404"/>
      <c r="BY82" s="404"/>
      <c r="BZ82" s="404"/>
      <c r="CA82" s="404"/>
      <c r="CB82" s="404"/>
      <c r="CC82" s="404"/>
      <c r="CD82" s="404"/>
      <c r="CE82" s="404"/>
      <c r="CF82" s="404"/>
      <c r="CG82" s="404"/>
      <c r="CH82" s="404"/>
      <c r="CI82" s="404"/>
      <c r="CJ82" s="404"/>
      <c r="CK82" s="404"/>
      <c r="CL82" s="404"/>
      <c r="CM82" s="404"/>
      <c r="CN82" s="404"/>
      <c r="CO82" s="404"/>
      <c r="CP82" s="404"/>
      <c r="CQ82" s="404"/>
      <c r="CR82" s="404"/>
      <c r="CS82" s="404"/>
      <c r="CT82" s="404"/>
      <c r="CU82" s="404"/>
      <c r="CV82" s="404"/>
      <c r="CW82" s="404"/>
      <c r="CX82" s="404"/>
      <c r="CY82" s="404"/>
      <c r="CZ82" s="404"/>
      <c r="DA82" s="404"/>
      <c r="DB82" s="404"/>
      <c r="DC82" s="404"/>
      <c r="DD82" s="404"/>
      <c r="DE82" s="404"/>
      <c r="DF82" s="404"/>
      <c r="DG82" s="404"/>
      <c r="DH82" s="404"/>
      <c r="DI82" s="404"/>
      <c r="DJ82" s="404"/>
      <c r="DK82" s="404"/>
      <c r="DL82" s="404"/>
      <c r="DM82" s="404"/>
      <c r="DN82" s="404"/>
      <c r="DO82" s="404"/>
      <c r="DP82" s="404"/>
      <c r="DQ82" s="404"/>
      <c r="DR82" s="404"/>
      <c r="DS82" s="404"/>
      <c r="DT82" s="404"/>
      <c r="DU82" s="404"/>
      <c r="DV82" s="404"/>
      <c r="DW82" s="404"/>
      <c r="DX82" s="404"/>
      <c r="DY82" s="404"/>
      <c r="DZ82" s="404"/>
      <c r="EA82" s="404"/>
      <c r="EB82" s="404"/>
      <c r="EC82" s="404"/>
      <c r="ED82" s="404"/>
      <c r="EE82" s="404"/>
      <c r="EF82" s="404"/>
      <c r="EG82" s="404"/>
      <c r="EH82" s="404"/>
      <c r="EI82" s="404"/>
      <c r="EJ82" s="404"/>
      <c r="EK82" s="404"/>
      <c r="EL82" s="404"/>
      <c r="EM82" s="404"/>
      <c r="EN82" s="404"/>
      <c r="EO82" s="404"/>
      <c r="EP82" s="404"/>
      <c r="EQ82" s="404"/>
      <c r="ER82" s="404"/>
      <c r="ES82" s="404"/>
      <c r="ET82" s="404"/>
      <c r="EU82" s="404"/>
      <c r="EV82" s="404"/>
      <c r="EW82" s="404"/>
      <c r="EX82" s="404"/>
      <c r="EY82" s="404"/>
      <c r="EZ82" s="404"/>
      <c r="FA82" s="404"/>
      <c r="FB82" s="404"/>
      <c r="FC82" s="404"/>
      <c r="FD82" s="404"/>
      <c r="FE82" s="404"/>
      <c r="FF82" s="404"/>
      <c r="FG82" s="404"/>
      <c r="FH82" s="404"/>
      <c r="FI82" s="404"/>
      <c r="FJ82" s="404"/>
      <c r="FK82" s="404"/>
      <c r="FL82" s="404"/>
      <c r="FM82" s="404"/>
      <c r="FN82" s="404"/>
      <c r="FO82" s="404"/>
      <c r="FP82" s="404"/>
      <c r="FQ82" s="404"/>
      <c r="FR82" s="404"/>
      <c r="FS82" s="404"/>
      <c r="FT82" s="404"/>
      <c r="FU82" s="404"/>
      <c r="FV82" s="404"/>
      <c r="FW82" s="404"/>
      <c r="FX82" s="404"/>
      <c r="FY82" s="404"/>
      <c r="FZ82" s="404"/>
      <c r="GA82" s="404"/>
      <c r="GB82" s="404"/>
      <c r="GC82" s="404"/>
      <c r="GD82" s="404"/>
      <c r="GE82" s="404"/>
      <c r="GF82" s="404"/>
      <c r="GG82" s="404"/>
      <c r="GH82" s="404"/>
      <c r="GI82" s="404"/>
      <c r="GJ82" s="404"/>
      <c r="GK82" s="404"/>
      <c r="GL82" s="404"/>
      <c r="GM82" s="404"/>
      <c r="GN82" s="404"/>
      <c r="GO82" s="404"/>
      <c r="GP82" s="404"/>
      <c r="GQ82" s="404"/>
      <c r="GR82" s="404"/>
      <c r="GS82" s="404"/>
      <c r="GT82" s="404"/>
      <c r="GU82" s="404"/>
      <c r="GV82" s="404"/>
      <c r="GW82" s="404"/>
      <c r="GX82" s="404"/>
      <c r="GY82" s="404"/>
      <c r="GZ82" s="404"/>
      <c r="HA82" s="404"/>
      <c r="HB82" s="404"/>
      <c r="HC82" s="404"/>
      <c r="HD82" s="404"/>
      <c r="HE82" s="404"/>
      <c r="HF82" s="404"/>
      <c r="HG82" s="404"/>
      <c r="HH82" s="404"/>
      <c r="HI82" s="404"/>
      <c r="HJ82" s="404"/>
      <c r="HK82" s="404"/>
      <c r="HL82" s="404"/>
      <c r="HM82" s="404"/>
      <c r="HN82" s="404"/>
      <c r="HO82" s="404"/>
      <c r="HP82" s="404"/>
      <c r="HQ82" s="404"/>
      <c r="HR82" s="404"/>
      <c r="HS82" s="404"/>
      <c r="HT82" s="404"/>
      <c r="HU82" s="404"/>
      <c r="HV82" s="404"/>
      <c r="HW82" s="404"/>
      <c r="HX82" s="404"/>
      <c r="HY82" s="404"/>
      <c r="HZ82" s="404"/>
      <c r="IA82" s="404"/>
      <c r="IB82" s="404"/>
      <c r="IC82" s="404"/>
      <c r="ID82" s="404"/>
      <c r="IE82" s="404"/>
      <c r="IF82" s="404"/>
      <c r="IG82" s="404"/>
      <c r="IH82" s="404"/>
      <c r="II82" s="404"/>
      <c r="IJ82" s="404"/>
      <c r="IK82" s="404"/>
      <c r="IL82" s="404"/>
      <c r="IM82" s="404"/>
      <c r="IN82" s="404"/>
      <c r="IO82" s="404"/>
      <c r="IP82" s="404"/>
      <c r="IQ82" s="404"/>
      <c r="IR82" s="404"/>
      <c r="IS82" s="404"/>
      <c r="IT82" s="404"/>
      <c r="IU82" s="404"/>
      <c r="IV82" s="404"/>
      <c r="IW82" s="404"/>
      <c r="IX82" s="404"/>
      <c r="IY82" s="404"/>
      <c r="IZ82" s="404"/>
      <c r="JA82" s="404"/>
      <c r="JB82" s="404"/>
      <c r="JC82" s="404"/>
      <c r="JD82" s="404"/>
      <c r="JE82" s="404"/>
      <c r="JF82" s="404"/>
      <c r="JG82" s="404"/>
      <c r="JH82" s="404"/>
      <c r="JI82" s="404"/>
      <c r="JJ82" s="404"/>
      <c r="JK82" s="404"/>
      <c r="JL82" s="404"/>
      <c r="JM82" s="404"/>
      <c r="JN82" s="404"/>
      <c r="JO82" s="404"/>
      <c r="JP82" s="404"/>
      <c r="JQ82" s="404"/>
      <c r="JR82" s="404"/>
      <c r="JS82" s="404"/>
      <c r="JT82" s="404"/>
      <c r="JU82" s="404"/>
      <c r="JV82" s="404"/>
      <c r="JW82" s="404"/>
      <c r="JX82" s="404"/>
      <c r="JY82" s="404"/>
      <c r="JZ82" s="404"/>
      <c r="KA82" s="404"/>
      <c r="KB82" s="404"/>
      <c r="KC82" s="404"/>
      <c r="KD82" s="404"/>
      <c r="KE82" s="404"/>
      <c r="KF82" s="404"/>
      <c r="KG82" s="404"/>
      <c r="KH82" s="404"/>
    </row>
    <row r="83" spans="1:294" s="2" customFormat="1" ht="18.75">
      <c r="A83" s="189" t="s">
        <v>53</v>
      </c>
      <c r="B83" s="421"/>
      <c r="C83" s="49"/>
      <c r="D83" s="49"/>
      <c r="E83" s="49"/>
      <c r="F83" s="49"/>
      <c r="G83" s="49"/>
      <c r="H83" s="49"/>
      <c r="I83" s="138"/>
      <c r="J83" s="138"/>
      <c r="K83" s="138"/>
      <c r="L83" s="138"/>
      <c r="M83" s="139"/>
      <c r="N83" s="139"/>
      <c r="O83" s="139"/>
      <c r="P83" s="139"/>
      <c r="Q83" s="125"/>
      <c r="R83" s="134"/>
      <c r="S83" s="49"/>
      <c r="T83" s="49"/>
      <c r="U83" s="49"/>
      <c r="V83" s="49"/>
      <c r="W83" s="49"/>
      <c r="X83" s="49"/>
      <c r="Y83" s="138"/>
      <c r="Z83" s="138"/>
      <c r="AA83" s="138"/>
      <c r="AB83" s="138"/>
      <c r="AC83" s="139"/>
      <c r="AD83" s="139" t="s">
        <v>627</v>
      </c>
      <c r="AE83" s="139"/>
      <c r="AF83" s="139"/>
      <c r="AG83" s="49"/>
      <c r="AH83" s="134"/>
      <c r="AI83" s="175"/>
      <c r="AJ83" s="49"/>
      <c r="AK83" s="49"/>
      <c r="AL83" s="49"/>
      <c r="AM83" s="49"/>
      <c r="AN83" s="49"/>
      <c r="AO83" s="49"/>
      <c r="AP83" s="138"/>
      <c r="AQ83" s="138"/>
      <c r="AR83" s="138"/>
      <c r="AS83" s="138"/>
      <c r="AT83" s="139"/>
      <c r="AU83" s="139"/>
      <c r="AV83" s="139"/>
      <c r="AW83" s="139"/>
      <c r="AX83" s="49"/>
      <c r="AY83" s="134"/>
      <c r="AZ83" s="49"/>
      <c r="BA83" s="49"/>
      <c r="BB83" s="49"/>
      <c r="BC83" s="49"/>
      <c r="BD83" s="49"/>
      <c r="BE83" s="49"/>
      <c r="BF83" s="138"/>
      <c r="BG83" s="138"/>
      <c r="BH83" s="360"/>
      <c r="BI83" s="138"/>
      <c r="BJ83" s="139"/>
      <c r="BK83" s="139"/>
      <c r="BL83" s="139"/>
      <c r="BM83" s="139"/>
      <c r="BN83" s="176"/>
      <c r="BO83" s="31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</row>
    <row r="84" spans="1:294" s="2" customFormat="1">
      <c r="A84" s="424" t="s">
        <v>9</v>
      </c>
      <c r="B84" s="614" t="s">
        <v>159</v>
      </c>
      <c r="C84" s="361"/>
      <c r="D84" s="361"/>
      <c r="E84" s="361"/>
      <c r="F84" s="361"/>
      <c r="G84" s="361"/>
      <c r="H84" s="361"/>
      <c r="I84" s="369"/>
      <c r="J84" s="369"/>
      <c r="K84" s="369"/>
      <c r="L84" s="369"/>
      <c r="M84" s="429"/>
      <c r="N84" s="370"/>
      <c r="O84" s="429"/>
      <c r="P84" s="370"/>
      <c r="Q84" s="430"/>
      <c r="R84" s="364"/>
      <c r="S84" s="361"/>
      <c r="T84" s="361"/>
      <c r="U84" s="361"/>
      <c r="V84" s="361"/>
      <c r="W84" s="361"/>
      <c r="X84" s="361"/>
      <c r="Y84" s="369"/>
      <c r="Z84" s="369"/>
      <c r="AA84" s="369"/>
      <c r="AB84" s="369"/>
      <c r="AC84" s="429"/>
      <c r="AD84" s="370"/>
      <c r="AE84" s="429"/>
      <c r="AF84" s="370"/>
      <c r="AG84" s="430"/>
      <c r="AH84" s="431"/>
      <c r="AI84" s="428"/>
      <c r="AJ84" s="361"/>
      <c r="AK84" s="361"/>
      <c r="AL84" s="361"/>
      <c r="AM84" s="361"/>
      <c r="AN84" s="361"/>
      <c r="AO84" s="361"/>
      <c r="AP84" s="369"/>
      <c r="AQ84" s="369"/>
      <c r="AR84" s="369"/>
      <c r="AS84" s="369"/>
      <c r="AT84" s="370"/>
      <c r="AU84" s="370"/>
      <c r="AV84" s="370"/>
      <c r="AW84" s="370"/>
      <c r="AX84" s="361"/>
      <c r="AY84" s="364"/>
      <c r="AZ84" s="361"/>
      <c r="BA84" s="361"/>
      <c r="BB84" s="361"/>
      <c r="BC84" s="361"/>
      <c r="BD84" s="361"/>
      <c r="BE84" s="361"/>
      <c r="BF84" s="369"/>
      <c r="BG84" s="369"/>
      <c r="BH84" s="432"/>
      <c r="BI84" s="369"/>
      <c r="BJ84" s="370"/>
      <c r="BK84" s="370"/>
      <c r="BL84" s="370"/>
      <c r="BM84" s="370"/>
      <c r="BN84" s="427"/>
      <c r="BO84" s="43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</row>
    <row r="85" spans="1:294" s="178" customFormat="1">
      <c r="A85" s="424"/>
      <c r="B85" s="425" t="s">
        <v>749</v>
      </c>
      <c r="C85" s="361">
        <v>9737.7999999999993</v>
      </c>
      <c r="D85" s="361">
        <v>22.69</v>
      </c>
      <c r="E85" s="361">
        <v>11685.359999999999</v>
      </c>
      <c r="F85" s="361">
        <v>27.228000000000002</v>
      </c>
      <c r="G85" s="361">
        <v>4242.63</v>
      </c>
      <c r="H85" s="361">
        <v>27.23</v>
      </c>
      <c r="I85" s="369"/>
      <c r="J85" s="369"/>
      <c r="K85" s="369"/>
      <c r="L85" s="369"/>
      <c r="M85" s="429">
        <v>6.1699999999999998E-2</v>
      </c>
      <c r="N85" s="370">
        <v>289</v>
      </c>
      <c r="O85" s="429">
        <v>5.6899999999999999E-2</v>
      </c>
      <c r="P85" s="370">
        <v>268.64</v>
      </c>
      <c r="Q85" s="365" t="s">
        <v>814</v>
      </c>
      <c r="R85" s="364"/>
      <c r="S85" s="361">
        <v>11198.47</v>
      </c>
      <c r="T85" s="361">
        <v>23.67</v>
      </c>
      <c r="U85" s="361">
        <v>13438.163999999999</v>
      </c>
      <c r="V85" s="361">
        <v>28.404</v>
      </c>
      <c r="W85" s="361">
        <v>3900</v>
      </c>
      <c r="X85" s="361">
        <v>28.4</v>
      </c>
      <c r="Y85" s="369"/>
      <c r="Z85" s="369"/>
      <c r="AA85" s="369"/>
      <c r="AB85" s="369"/>
      <c r="AC85" s="429">
        <v>6.1699999999999998E-2</v>
      </c>
      <c r="AD85" s="370">
        <v>269.02999999999997</v>
      </c>
      <c r="AE85" s="429">
        <v>5.6899999999999999E-2</v>
      </c>
      <c r="AF85" s="370">
        <v>250.31</v>
      </c>
      <c r="AG85" s="365" t="s">
        <v>814</v>
      </c>
      <c r="AH85" s="431"/>
      <c r="AI85" s="428"/>
      <c r="AJ85" s="361"/>
      <c r="AK85" s="361"/>
      <c r="AL85" s="361"/>
      <c r="AM85" s="361"/>
      <c r="AN85" s="361"/>
      <c r="AO85" s="361"/>
      <c r="AP85" s="369"/>
      <c r="AQ85" s="369"/>
      <c r="AR85" s="369"/>
      <c r="AS85" s="369"/>
      <c r="AT85" s="370"/>
      <c r="AU85" s="370"/>
      <c r="AV85" s="370"/>
      <c r="AW85" s="370"/>
      <c r="AX85" s="361"/>
      <c r="AY85" s="364"/>
      <c r="AZ85" s="361"/>
      <c r="BA85" s="361"/>
      <c r="BB85" s="361"/>
      <c r="BC85" s="361"/>
      <c r="BD85" s="361"/>
      <c r="BE85" s="361"/>
      <c r="BF85" s="369"/>
      <c r="BG85" s="369"/>
      <c r="BH85" s="432"/>
      <c r="BI85" s="369"/>
      <c r="BJ85" s="370"/>
      <c r="BK85" s="370"/>
      <c r="BL85" s="370"/>
      <c r="BM85" s="370"/>
      <c r="BN85" s="427"/>
      <c r="BO85" s="433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177"/>
      <c r="EL85" s="177"/>
      <c r="EM85" s="177"/>
      <c r="EN85" s="177"/>
      <c r="EO85" s="177"/>
      <c r="EP85" s="177"/>
      <c r="EQ85" s="177"/>
      <c r="ER85" s="177"/>
      <c r="ES85" s="177"/>
      <c r="ET85" s="177"/>
      <c r="EU85" s="177"/>
      <c r="EV85" s="177"/>
      <c r="EW85" s="177"/>
      <c r="EX85" s="177"/>
      <c r="EY85" s="177"/>
      <c r="EZ85" s="177"/>
      <c r="FA85" s="177"/>
      <c r="FB85" s="177"/>
      <c r="FC85" s="177"/>
      <c r="FD85" s="177"/>
      <c r="FE85" s="177"/>
      <c r="FF85" s="177"/>
      <c r="FG85" s="177"/>
      <c r="FH85" s="177"/>
      <c r="FI85" s="177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7"/>
      <c r="FU85" s="177"/>
      <c r="FV85" s="177"/>
      <c r="FW85" s="177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7"/>
      <c r="GI85" s="177"/>
      <c r="GJ85" s="177"/>
      <c r="GK85" s="177"/>
      <c r="GL85" s="177"/>
      <c r="GM85" s="177"/>
      <c r="GN85" s="177"/>
      <c r="GO85" s="177"/>
      <c r="GP85" s="177"/>
      <c r="GQ85" s="177"/>
      <c r="GR85" s="177"/>
      <c r="GS85" s="177"/>
      <c r="GT85" s="177"/>
      <c r="GU85" s="177"/>
      <c r="GV85" s="177"/>
      <c r="GW85" s="177"/>
      <c r="GX85" s="177"/>
      <c r="GY85" s="177"/>
      <c r="GZ85" s="177"/>
      <c r="HA85" s="177"/>
      <c r="HB85" s="177"/>
      <c r="HC85" s="177"/>
      <c r="HD85" s="177"/>
      <c r="HE85" s="177"/>
      <c r="HF85" s="177"/>
      <c r="HG85" s="177"/>
      <c r="HH85" s="177"/>
      <c r="HI85" s="177"/>
      <c r="HJ85" s="177"/>
      <c r="HK85" s="177"/>
      <c r="HL85" s="177"/>
      <c r="HM85" s="177"/>
      <c r="HN85" s="177"/>
      <c r="HO85" s="177"/>
      <c r="HP85" s="177"/>
      <c r="HQ85" s="177"/>
      <c r="HR85" s="177"/>
      <c r="HS85" s="177"/>
      <c r="HT85" s="177"/>
      <c r="HU85" s="177"/>
      <c r="HV85" s="177"/>
      <c r="HW85" s="177"/>
      <c r="HX85" s="177"/>
      <c r="HY85" s="177"/>
      <c r="HZ85" s="177"/>
      <c r="IA85" s="177"/>
      <c r="IB85" s="177"/>
      <c r="IC85" s="177"/>
      <c r="ID85" s="177"/>
      <c r="IE85" s="177"/>
      <c r="IF85" s="177"/>
      <c r="IG85" s="177"/>
      <c r="IH85" s="177"/>
      <c r="II85" s="177"/>
      <c r="IJ85" s="177"/>
      <c r="IK85" s="177"/>
      <c r="IL85" s="177"/>
      <c r="IM85" s="177"/>
      <c r="IN85" s="177"/>
      <c r="IO85" s="177"/>
      <c r="IP85" s="177"/>
      <c r="IQ85" s="177"/>
      <c r="IR85" s="177"/>
      <c r="IS85" s="177"/>
      <c r="IT85" s="177"/>
      <c r="IU85" s="177"/>
      <c r="IV85" s="177"/>
      <c r="IW85" s="177"/>
      <c r="IX85" s="177"/>
      <c r="IY85" s="177"/>
      <c r="IZ85" s="177"/>
      <c r="JA85" s="177"/>
      <c r="JB85" s="177"/>
      <c r="JC85" s="177"/>
      <c r="JD85" s="177"/>
      <c r="JE85" s="177"/>
      <c r="JF85" s="177"/>
      <c r="JG85" s="177"/>
      <c r="JH85" s="177"/>
      <c r="JI85" s="177"/>
      <c r="JJ85" s="177"/>
      <c r="JK85" s="177"/>
      <c r="JL85" s="177"/>
      <c r="JM85" s="177"/>
      <c r="JN85" s="177"/>
      <c r="JO85" s="177"/>
      <c r="JP85" s="177"/>
      <c r="JQ85" s="177"/>
      <c r="JR85" s="177"/>
      <c r="JS85" s="177"/>
      <c r="JT85" s="177"/>
      <c r="JU85" s="177"/>
      <c r="JV85" s="177"/>
      <c r="JW85" s="177"/>
      <c r="JX85" s="177"/>
      <c r="JY85" s="177"/>
      <c r="JZ85" s="177"/>
      <c r="KA85" s="177"/>
      <c r="KB85" s="177"/>
      <c r="KC85" s="177"/>
      <c r="KD85" s="177"/>
      <c r="KE85" s="177"/>
      <c r="KF85" s="177"/>
      <c r="KG85" s="177"/>
      <c r="KH85" s="177"/>
    </row>
    <row r="86" spans="1:294" s="178" customFormat="1">
      <c r="A86" s="424"/>
      <c r="B86" s="425" t="s">
        <v>750</v>
      </c>
      <c r="C86" s="361">
        <v>9737.7999999999993</v>
      </c>
      <c r="D86" s="361">
        <v>21.36</v>
      </c>
      <c r="E86" s="361">
        <v>11685.359999999999</v>
      </c>
      <c r="F86" s="361">
        <v>25.631999999999998</v>
      </c>
      <c r="G86" s="361">
        <v>4242.63</v>
      </c>
      <c r="H86" s="361">
        <v>25.63</v>
      </c>
      <c r="I86" s="369"/>
      <c r="J86" s="369"/>
      <c r="K86" s="369"/>
      <c r="L86" s="369"/>
      <c r="M86" s="429">
        <v>6.1699999999999998E-2</v>
      </c>
      <c r="N86" s="370">
        <v>287.39999999999998</v>
      </c>
      <c r="O86" s="429">
        <v>5.6899999999999999E-2</v>
      </c>
      <c r="P86" s="370">
        <v>267.04000000000002</v>
      </c>
      <c r="Q86" s="365" t="s">
        <v>797</v>
      </c>
      <c r="R86" s="364"/>
      <c r="S86" s="361">
        <v>11198.47</v>
      </c>
      <c r="T86" s="361">
        <v>24.32</v>
      </c>
      <c r="U86" s="361">
        <v>13438.163999999999</v>
      </c>
      <c r="V86" s="361">
        <v>29.183999999999997</v>
      </c>
      <c r="W86" s="361">
        <v>3900</v>
      </c>
      <c r="X86" s="361">
        <v>29.18</v>
      </c>
      <c r="Y86" s="369"/>
      <c r="Z86" s="369"/>
      <c r="AA86" s="369"/>
      <c r="AB86" s="369"/>
      <c r="AC86" s="429">
        <v>6.1699999999999998E-2</v>
      </c>
      <c r="AD86" s="370">
        <v>269.81</v>
      </c>
      <c r="AE86" s="429">
        <v>5.6899999999999999E-2</v>
      </c>
      <c r="AF86" s="370">
        <v>251.09</v>
      </c>
      <c r="AG86" s="365" t="s">
        <v>814</v>
      </c>
      <c r="AH86" s="431"/>
      <c r="AI86" s="428"/>
      <c r="AJ86" s="361"/>
      <c r="AK86" s="361"/>
      <c r="AL86" s="361"/>
      <c r="AM86" s="361"/>
      <c r="AN86" s="361"/>
      <c r="AO86" s="361"/>
      <c r="AP86" s="369"/>
      <c r="AQ86" s="369"/>
      <c r="AR86" s="369"/>
      <c r="AS86" s="369"/>
      <c r="AT86" s="370"/>
      <c r="AU86" s="370"/>
      <c r="AV86" s="370"/>
      <c r="AW86" s="370"/>
      <c r="AX86" s="361"/>
      <c r="AY86" s="364"/>
      <c r="AZ86" s="361"/>
      <c r="BA86" s="361"/>
      <c r="BB86" s="361"/>
      <c r="BC86" s="361"/>
      <c r="BD86" s="361"/>
      <c r="BE86" s="361"/>
      <c r="BF86" s="369"/>
      <c r="BG86" s="369"/>
      <c r="BH86" s="432"/>
      <c r="BI86" s="369"/>
      <c r="BJ86" s="370"/>
      <c r="BK86" s="370"/>
      <c r="BL86" s="370"/>
      <c r="BM86" s="370"/>
      <c r="BN86" s="427"/>
      <c r="BO86" s="433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177"/>
      <c r="DH86" s="177"/>
      <c r="DI86" s="177"/>
      <c r="DJ86" s="177"/>
      <c r="DK86" s="177"/>
      <c r="DL86" s="177"/>
      <c r="DM86" s="177"/>
      <c r="DN86" s="177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  <c r="EI86" s="177"/>
      <c r="EJ86" s="177"/>
      <c r="EK86" s="177"/>
      <c r="EL86" s="177"/>
      <c r="EM86" s="177"/>
      <c r="EN86" s="177"/>
      <c r="EO86" s="177"/>
      <c r="EP86" s="177"/>
      <c r="EQ86" s="177"/>
      <c r="ER86" s="177"/>
      <c r="ES86" s="177"/>
      <c r="ET86" s="177"/>
      <c r="EU86" s="177"/>
      <c r="EV86" s="177"/>
      <c r="EW86" s="177"/>
      <c r="EX86" s="177"/>
      <c r="EY86" s="177"/>
      <c r="EZ86" s="177"/>
      <c r="FA86" s="177"/>
      <c r="FB86" s="177"/>
      <c r="FC86" s="177"/>
      <c r="FD86" s="177"/>
      <c r="FE86" s="177"/>
      <c r="FF86" s="177"/>
      <c r="FG86" s="177"/>
      <c r="FH86" s="177"/>
      <c r="FI86" s="177"/>
      <c r="FJ86" s="177"/>
      <c r="FK86" s="177"/>
      <c r="FL86" s="177"/>
      <c r="FM86" s="177"/>
      <c r="FN86" s="177"/>
      <c r="FO86" s="177"/>
      <c r="FP86" s="177"/>
      <c r="FQ86" s="177"/>
      <c r="FR86" s="177"/>
      <c r="FS86" s="177"/>
      <c r="FT86" s="177"/>
      <c r="FU86" s="177"/>
      <c r="FV86" s="177"/>
      <c r="FW86" s="177"/>
      <c r="FX86" s="177"/>
      <c r="FY86" s="177"/>
      <c r="FZ86" s="177"/>
      <c r="GA86" s="177"/>
      <c r="GB86" s="177"/>
      <c r="GC86" s="177"/>
      <c r="GD86" s="177"/>
      <c r="GE86" s="177"/>
      <c r="GF86" s="177"/>
      <c r="GG86" s="177"/>
      <c r="GH86" s="177"/>
      <c r="GI86" s="177"/>
      <c r="GJ86" s="177"/>
      <c r="GK86" s="177"/>
      <c r="GL86" s="177"/>
      <c r="GM86" s="177"/>
      <c r="GN86" s="177"/>
      <c r="GO86" s="177"/>
      <c r="GP86" s="177"/>
      <c r="GQ86" s="177"/>
      <c r="GR86" s="177"/>
      <c r="GS86" s="177"/>
      <c r="GT86" s="177"/>
      <c r="GU86" s="177"/>
      <c r="GV86" s="177"/>
      <c r="GW86" s="177"/>
      <c r="GX86" s="177"/>
      <c r="GY86" s="177"/>
      <c r="GZ86" s="177"/>
      <c r="HA86" s="177"/>
      <c r="HB86" s="177"/>
      <c r="HC86" s="177"/>
      <c r="HD86" s="177"/>
      <c r="HE86" s="177"/>
      <c r="HF86" s="177"/>
      <c r="HG86" s="177"/>
      <c r="HH86" s="177"/>
      <c r="HI86" s="177"/>
      <c r="HJ86" s="177"/>
      <c r="HK86" s="177"/>
      <c r="HL86" s="177"/>
      <c r="HM86" s="177"/>
      <c r="HN86" s="177"/>
      <c r="HO86" s="177"/>
      <c r="HP86" s="177"/>
      <c r="HQ86" s="177"/>
      <c r="HR86" s="177"/>
      <c r="HS86" s="177"/>
      <c r="HT86" s="177"/>
      <c r="HU86" s="177"/>
      <c r="HV86" s="177"/>
      <c r="HW86" s="177"/>
      <c r="HX86" s="177"/>
      <c r="HY86" s="177"/>
      <c r="HZ86" s="177"/>
      <c r="IA86" s="177"/>
      <c r="IB86" s="177"/>
      <c r="IC86" s="177"/>
      <c r="ID86" s="177"/>
      <c r="IE86" s="177"/>
      <c r="IF86" s="177"/>
      <c r="IG86" s="177"/>
      <c r="IH86" s="177"/>
      <c r="II86" s="177"/>
      <c r="IJ86" s="177"/>
      <c r="IK86" s="177"/>
      <c r="IL86" s="177"/>
      <c r="IM86" s="177"/>
      <c r="IN86" s="177"/>
      <c r="IO86" s="177"/>
      <c r="IP86" s="177"/>
      <c r="IQ86" s="177"/>
      <c r="IR86" s="177"/>
      <c r="IS86" s="177"/>
      <c r="IT86" s="177"/>
      <c r="IU86" s="177"/>
      <c r="IV86" s="177"/>
      <c r="IW86" s="177"/>
      <c r="IX86" s="177"/>
      <c r="IY86" s="177"/>
      <c r="IZ86" s="177"/>
      <c r="JA86" s="177"/>
      <c r="JB86" s="177"/>
      <c r="JC86" s="177"/>
      <c r="JD86" s="177"/>
      <c r="JE86" s="177"/>
      <c r="JF86" s="177"/>
      <c r="JG86" s="177"/>
      <c r="JH86" s="177"/>
      <c r="JI86" s="177"/>
      <c r="JJ86" s="177"/>
      <c r="JK86" s="177"/>
      <c r="JL86" s="177"/>
      <c r="JM86" s="177"/>
      <c r="JN86" s="177"/>
      <c r="JO86" s="177"/>
      <c r="JP86" s="177"/>
      <c r="JQ86" s="177"/>
      <c r="JR86" s="177"/>
      <c r="JS86" s="177"/>
      <c r="JT86" s="177"/>
      <c r="JU86" s="177"/>
      <c r="JV86" s="177"/>
      <c r="JW86" s="177"/>
      <c r="JX86" s="177"/>
      <c r="JY86" s="177"/>
      <c r="JZ86" s="177"/>
      <c r="KA86" s="177"/>
      <c r="KB86" s="177"/>
      <c r="KC86" s="177"/>
      <c r="KD86" s="177"/>
      <c r="KE86" s="177"/>
      <c r="KF86" s="177"/>
      <c r="KG86" s="177"/>
      <c r="KH86" s="177"/>
    </row>
    <row r="87" spans="1:294" s="658" customFormat="1">
      <c r="A87" s="669"/>
      <c r="B87" s="668" t="s">
        <v>893</v>
      </c>
      <c r="C87" s="641">
        <v>9737.7999999999993</v>
      </c>
      <c r="D87" s="641">
        <v>22.69</v>
      </c>
      <c r="E87" s="641">
        <v>11685.359999999999</v>
      </c>
      <c r="F87" s="641">
        <v>27.228000000000002</v>
      </c>
      <c r="G87" s="641">
        <v>4242.63</v>
      </c>
      <c r="H87" s="641">
        <v>27.23</v>
      </c>
      <c r="I87" s="674"/>
      <c r="J87" s="674"/>
      <c r="K87" s="674"/>
      <c r="L87" s="674"/>
      <c r="M87" s="675">
        <v>6.1699999999999998E-2</v>
      </c>
      <c r="N87" s="676">
        <v>289</v>
      </c>
      <c r="O87" s="675">
        <v>5.6899999999999999E-2</v>
      </c>
      <c r="P87" s="676">
        <v>268.64</v>
      </c>
      <c r="Q87" s="671"/>
      <c r="R87" s="670" t="s">
        <v>894</v>
      </c>
      <c r="S87" s="641">
        <v>9892.83</v>
      </c>
      <c r="T87" s="641">
        <v>23.67</v>
      </c>
      <c r="U87" s="641">
        <v>11871.395999999999</v>
      </c>
      <c r="V87" s="641">
        <v>28.404</v>
      </c>
      <c r="W87" s="641">
        <v>3900</v>
      </c>
      <c r="X87" s="641">
        <v>28.4</v>
      </c>
      <c r="Y87" s="674"/>
      <c r="Z87" s="674"/>
      <c r="AA87" s="674"/>
      <c r="AB87" s="674"/>
      <c r="AC87" s="675">
        <v>6.1699999999999998E-2</v>
      </c>
      <c r="AD87" s="676">
        <v>269.02999999999997</v>
      </c>
      <c r="AE87" s="675">
        <v>5.6899999999999999E-2</v>
      </c>
      <c r="AF87" s="676">
        <v>250.31</v>
      </c>
      <c r="AG87" s="671"/>
      <c r="AH87" s="677" t="s">
        <v>894</v>
      </c>
      <c r="AI87" s="673"/>
      <c r="AJ87" s="641"/>
      <c r="AK87" s="641"/>
      <c r="AL87" s="641"/>
      <c r="AM87" s="641"/>
      <c r="AN87" s="641"/>
      <c r="AO87" s="641"/>
      <c r="AP87" s="674"/>
      <c r="AQ87" s="674"/>
      <c r="AR87" s="674"/>
      <c r="AS87" s="674"/>
      <c r="AT87" s="676"/>
      <c r="AU87" s="676"/>
      <c r="AV87" s="676"/>
      <c r="AW87" s="676"/>
      <c r="AX87" s="641"/>
      <c r="AY87" s="670"/>
      <c r="AZ87" s="641"/>
      <c r="BA87" s="641"/>
      <c r="BB87" s="641"/>
      <c r="BC87" s="641"/>
      <c r="BD87" s="641"/>
      <c r="BE87" s="641"/>
      <c r="BF87" s="674"/>
      <c r="BG87" s="674"/>
      <c r="BH87" s="678"/>
      <c r="BI87" s="674"/>
      <c r="BJ87" s="676"/>
      <c r="BK87" s="676"/>
      <c r="BL87" s="676"/>
      <c r="BM87" s="676"/>
      <c r="BN87" s="672"/>
      <c r="BO87" s="679"/>
      <c r="BP87" s="657"/>
      <c r="BQ87" s="657"/>
      <c r="BR87" s="657"/>
      <c r="BS87" s="657"/>
      <c r="BT87" s="657"/>
      <c r="BU87" s="657"/>
      <c r="BV87" s="657"/>
      <c r="BW87" s="657"/>
      <c r="BX87" s="657"/>
      <c r="BY87" s="657"/>
      <c r="BZ87" s="657"/>
      <c r="CA87" s="657"/>
      <c r="CB87" s="657"/>
      <c r="CC87" s="657"/>
      <c r="CD87" s="657"/>
      <c r="CE87" s="657"/>
      <c r="CF87" s="657"/>
      <c r="CG87" s="657"/>
      <c r="CH87" s="657"/>
      <c r="CI87" s="657"/>
      <c r="CJ87" s="657"/>
      <c r="CK87" s="657"/>
      <c r="CL87" s="657"/>
      <c r="CM87" s="657"/>
      <c r="CN87" s="657"/>
      <c r="CO87" s="657"/>
      <c r="CP87" s="657"/>
      <c r="CQ87" s="657"/>
      <c r="CR87" s="657"/>
      <c r="CS87" s="657"/>
      <c r="CT87" s="657"/>
      <c r="CU87" s="657"/>
      <c r="CV87" s="657"/>
      <c r="CW87" s="657"/>
      <c r="CX87" s="657"/>
      <c r="CY87" s="657"/>
      <c r="CZ87" s="657"/>
      <c r="DA87" s="657"/>
      <c r="DB87" s="657"/>
      <c r="DC87" s="657"/>
      <c r="DD87" s="657"/>
      <c r="DE87" s="657"/>
      <c r="DF87" s="657"/>
      <c r="DG87" s="657"/>
      <c r="DH87" s="657"/>
      <c r="DI87" s="657"/>
      <c r="DJ87" s="657"/>
      <c r="DK87" s="657"/>
      <c r="DL87" s="657"/>
      <c r="DM87" s="657"/>
      <c r="DN87" s="657"/>
      <c r="DO87" s="657"/>
      <c r="DP87" s="657"/>
      <c r="DQ87" s="657"/>
      <c r="DR87" s="657"/>
      <c r="DS87" s="657"/>
      <c r="DT87" s="657"/>
      <c r="DU87" s="657"/>
      <c r="DV87" s="657"/>
      <c r="DW87" s="657"/>
      <c r="DX87" s="657"/>
      <c r="DY87" s="657"/>
      <c r="DZ87" s="657"/>
      <c r="EA87" s="657"/>
      <c r="EB87" s="657"/>
      <c r="EC87" s="657"/>
      <c r="ED87" s="657"/>
      <c r="EE87" s="657"/>
      <c r="EF87" s="657"/>
      <c r="EG87" s="657"/>
      <c r="EH87" s="657"/>
      <c r="EI87" s="657"/>
      <c r="EJ87" s="657"/>
      <c r="EK87" s="657"/>
      <c r="EL87" s="657"/>
      <c r="EM87" s="657"/>
      <c r="EN87" s="657"/>
      <c r="EO87" s="657"/>
      <c r="EP87" s="657"/>
      <c r="EQ87" s="657"/>
      <c r="ER87" s="657"/>
      <c r="ES87" s="657"/>
      <c r="ET87" s="657"/>
      <c r="EU87" s="657"/>
      <c r="EV87" s="657"/>
      <c r="EW87" s="657"/>
      <c r="EX87" s="657"/>
      <c r="EY87" s="657"/>
      <c r="EZ87" s="657"/>
      <c r="FA87" s="657"/>
      <c r="FB87" s="657"/>
      <c r="FC87" s="657"/>
      <c r="FD87" s="657"/>
      <c r="FE87" s="657"/>
      <c r="FF87" s="657"/>
      <c r="FG87" s="657"/>
      <c r="FH87" s="657"/>
      <c r="FI87" s="657"/>
      <c r="FJ87" s="657"/>
      <c r="FK87" s="657"/>
      <c r="FL87" s="657"/>
      <c r="FM87" s="657"/>
      <c r="FN87" s="657"/>
      <c r="FO87" s="657"/>
      <c r="FP87" s="657"/>
      <c r="FQ87" s="657"/>
      <c r="FR87" s="657"/>
      <c r="FS87" s="657"/>
      <c r="FT87" s="657"/>
      <c r="FU87" s="657"/>
      <c r="FV87" s="657"/>
      <c r="FW87" s="657"/>
      <c r="FX87" s="657"/>
      <c r="FY87" s="657"/>
      <c r="FZ87" s="657"/>
      <c r="GA87" s="657"/>
      <c r="GB87" s="657"/>
      <c r="GC87" s="657"/>
      <c r="GD87" s="657"/>
      <c r="GE87" s="657"/>
      <c r="GF87" s="657"/>
      <c r="GG87" s="657"/>
      <c r="GH87" s="657"/>
      <c r="GI87" s="657"/>
      <c r="GJ87" s="657"/>
      <c r="GK87" s="657"/>
      <c r="GL87" s="657"/>
      <c r="GM87" s="657"/>
      <c r="GN87" s="657"/>
      <c r="GO87" s="657"/>
      <c r="GP87" s="657"/>
      <c r="GQ87" s="657"/>
      <c r="GR87" s="657"/>
      <c r="GS87" s="657"/>
      <c r="GT87" s="657"/>
      <c r="GU87" s="657"/>
      <c r="GV87" s="657"/>
      <c r="GW87" s="657"/>
      <c r="GX87" s="657"/>
      <c r="GY87" s="657"/>
      <c r="GZ87" s="657"/>
      <c r="HA87" s="657"/>
      <c r="HB87" s="657"/>
      <c r="HC87" s="657"/>
      <c r="HD87" s="657"/>
      <c r="HE87" s="657"/>
      <c r="HF87" s="657"/>
      <c r="HG87" s="657"/>
      <c r="HH87" s="657"/>
      <c r="HI87" s="657"/>
      <c r="HJ87" s="657"/>
      <c r="HK87" s="657"/>
      <c r="HL87" s="657"/>
      <c r="HM87" s="657"/>
      <c r="HN87" s="657"/>
      <c r="HO87" s="657"/>
      <c r="HP87" s="657"/>
      <c r="HQ87" s="657"/>
      <c r="HR87" s="657"/>
      <c r="HS87" s="657"/>
      <c r="HT87" s="657"/>
      <c r="HU87" s="657"/>
      <c r="HV87" s="657"/>
      <c r="HW87" s="657"/>
      <c r="HX87" s="657"/>
      <c r="HY87" s="657"/>
      <c r="HZ87" s="657"/>
      <c r="IA87" s="657"/>
      <c r="IB87" s="657"/>
      <c r="IC87" s="657"/>
      <c r="ID87" s="657"/>
      <c r="IE87" s="657"/>
      <c r="IF87" s="657"/>
      <c r="IG87" s="657"/>
      <c r="IH87" s="657"/>
      <c r="II87" s="657"/>
      <c r="IJ87" s="657"/>
      <c r="IK87" s="657"/>
      <c r="IL87" s="657"/>
      <c r="IM87" s="657"/>
      <c r="IN87" s="657"/>
      <c r="IO87" s="657"/>
      <c r="IP87" s="657"/>
      <c r="IQ87" s="657"/>
      <c r="IR87" s="657"/>
      <c r="IS87" s="657"/>
      <c r="IT87" s="657"/>
      <c r="IU87" s="657"/>
      <c r="IV87" s="657"/>
      <c r="IW87" s="657"/>
      <c r="IX87" s="657"/>
      <c r="IY87" s="657"/>
      <c r="IZ87" s="657"/>
      <c r="JA87" s="657"/>
      <c r="JB87" s="657"/>
      <c r="JC87" s="657"/>
      <c r="JD87" s="657"/>
      <c r="JE87" s="657"/>
      <c r="JF87" s="657"/>
      <c r="JG87" s="657"/>
      <c r="JH87" s="657"/>
      <c r="JI87" s="657"/>
      <c r="JJ87" s="657"/>
      <c r="JK87" s="657"/>
      <c r="JL87" s="657"/>
      <c r="JM87" s="657"/>
      <c r="JN87" s="657"/>
      <c r="JO87" s="657"/>
      <c r="JP87" s="657"/>
      <c r="JQ87" s="657"/>
      <c r="JR87" s="657"/>
      <c r="JS87" s="657"/>
      <c r="JT87" s="657"/>
      <c r="JU87" s="657"/>
      <c r="JV87" s="657"/>
      <c r="JW87" s="657"/>
      <c r="JX87" s="657"/>
      <c r="JY87" s="657"/>
      <c r="JZ87" s="657"/>
      <c r="KA87" s="657"/>
      <c r="KB87" s="657"/>
      <c r="KC87" s="657"/>
      <c r="KD87" s="657"/>
      <c r="KE87" s="657"/>
      <c r="KF87" s="657"/>
      <c r="KG87" s="657"/>
      <c r="KH87" s="657"/>
    </row>
    <row r="88" spans="1:294" s="658" customFormat="1">
      <c r="A88" s="669"/>
      <c r="B88" s="668" t="s">
        <v>895</v>
      </c>
      <c r="C88" s="641">
        <v>9737.7999999999993</v>
      </c>
      <c r="D88" s="641">
        <v>21.36</v>
      </c>
      <c r="E88" s="641">
        <v>11685.359999999999</v>
      </c>
      <c r="F88" s="641">
        <v>25.631999999999998</v>
      </c>
      <c r="G88" s="641">
        <v>4242.63</v>
      </c>
      <c r="H88" s="641">
        <v>25.63</v>
      </c>
      <c r="I88" s="674"/>
      <c r="J88" s="674"/>
      <c r="K88" s="674"/>
      <c r="L88" s="674"/>
      <c r="M88" s="675">
        <v>6.1699999999999998E-2</v>
      </c>
      <c r="N88" s="676">
        <v>287.39999999999998</v>
      </c>
      <c r="O88" s="675">
        <v>5.6899999999999999E-2</v>
      </c>
      <c r="P88" s="676">
        <v>267.04000000000002</v>
      </c>
      <c r="Q88" s="671"/>
      <c r="R88" s="670" t="s">
        <v>894</v>
      </c>
      <c r="S88" s="641">
        <v>9892.83</v>
      </c>
      <c r="T88" s="641">
        <v>24.32</v>
      </c>
      <c r="U88" s="641">
        <v>11871.395999999999</v>
      </c>
      <c r="V88" s="641">
        <v>29.183999999999997</v>
      </c>
      <c r="W88" s="641">
        <v>3900</v>
      </c>
      <c r="X88" s="641">
        <v>29.18</v>
      </c>
      <c r="Y88" s="674"/>
      <c r="Z88" s="674"/>
      <c r="AA88" s="674"/>
      <c r="AB88" s="674"/>
      <c r="AC88" s="675">
        <v>6.1699999999999998E-2</v>
      </c>
      <c r="AD88" s="676">
        <v>269.81</v>
      </c>
      <c r="AE88" s="675">
        <v>5.6899999999999999E-2</v>
      </c>
      <c r="AF88" s="676">
        <v>251.09</v>
      </c>
      <c r="AG88" s="671"/>
      <c r="AH88" s="677" t="s">
        <v>894</v>
      </c>
      <c r="AI88" s="673"/>
      <c r="AJ88" s="641"/>
      <c r="AK88" s="641"/>
      <c r="AL88" s="641"/>
      <c r="AM88" s="641"/>
      <c r="AN88" s="641"/>
      <c r="AO88" s="641"/>
      <c r="AP88" s="674"/>
      <c r="AQ88" s="674"/>
      <c r="AR88" s="674"/>
      <c r="AS88" s="674"/>
      <c r="AT88" s="676"/>
      <c r="AU88" s="676"/>
      <c r="AV88" s="676"/>
      <c r="AW88" s="676"/>
      <c r="AX88" s="641"/>
      <c r="AY88" s="670"/>
      <c r="AZ88" s="641"/>
      <c r="BA88" s="641"/>
      <c r="BB88" s="641"/>
      <c r="BC88" s="641"/>
      <c r="BD88" s="641"/>
      <c r="BE88" s="641"/>
      <c r="BF88" s="674"/>
      <c r="BG88" s="674"/>
      <c r="BH88" s="678"/>
      <c r="BI88" s="674"/>
      <c r="BJ88" s="676"/>
      <c r="BK88" s="676"/>
      <c r="BL88" s="676"/>
      <c r="BM88" s="676"/>
      <c r="BN88" s="672"/>
      <c r="BO88" s="679"/>
      <c r="BP88" s="657"/>
      <c r="BQ88" s="657"/>
      <c r="BR88" s="657"/>
      <c r="BS88" s="657"/>
      <c r="BT88" s="657"/>
      <c r="BU88" s="657"/>
      <c r="BV88" s="657"/>
      <c r="BW88" s="657"/>
      <c r="BX88" s="657"/>
      <c r="BY88" s="657"/>
      <c r="BZ88" s="657"/>
      <c r="CA88" s="657"/>
      <c r="CB88" s="657"/>
      <c r="CC88" s="657"/>
      <c r="CD88" s="657"/>
      <c r="CE88" s="657"/>
      <c r="CF88" s="657"/>
      <c r="CG88" s="657"/>
      <c r="CH88" s="657"/>
      <c r="CI88" s="657"/>
      <c r="CJ88" s="657"/>
      <c r="CK88" s="657"/>
      <c r="CL88" s="657"/>
      <c r="CM88" s="657"/>
      <c r="CN88" s="657"/>
      <c r="CO88" s="657"/>
      <c r="CP88" s="657"/>
      <c r="CQ88" s="657"/>
      <c r="CR88" s="657"/>
      <c r="CS88" s="657"/>
      <c r="CT88" s="657"/>
      <c r="CU88" s="657"/>
      <c r="CV88" s="657"/>
      <c r="CW88" s="657"/>
      <c r="CX88" s="657"/>
      <c r="CY88" s="657"/>
      <c r="CZ88" s="657"/>
      <c r="DA88" s="657"/>
      <c r="DB88" s="657"/>
      <c r="DC88" s="657"/>
      <c r="DD88" s="657"/>
      <c r="DE88" s="657"/>
      <c r="DF88" s="657"/>
      <c r="DG88" s="657"/>
      <c r="DH88" s="657"/>
      <c r="DI88" s="657"/>
      <c r="DJ88" s="657"/>
      <c r="DK88" s="657"/>
      <c r="DL88" s="657"/>
      <c r="DM88" s="657"/>
      <c r="DN88" s="657"/>
      <c r="DO88" s="657"/>
      <c r="DP88" s="657"/>
      <c r="DQ88" s="657"/>
      <c r="DR88" s="657"/>
      <c r="DS88" s="657"/>
      <c r="DT88" s="657"/>
      <c r="DU88" s="657"/>
      <c r="DV88" s="657"/>
      <c r="DW88" s="657"/>
      <c r="DX88" s="657"/>
      <c r="DY88" s="657"/>
      <c r="DZ88" s="657"/>
      <c r="EA88" s="657"/>
      <c r="EB88" s="657"/>
      <c r="EC88" s="657"/>
      <c r="ED88" s="657"/>
      <c r="EE88" s="657"/>
      <c r="EF88" s="657"/>
      <c r="EG88" s="657"/>
      <c r="EH88" s="657"/>
      <c r="EI88" s="657"/>
      <c r="EJ88" s="657"/>
      <c r="EK88" s="657"/>
      <c r="EL88" s="657"/>
      <c r="EM88" s="657"/>
      <c r="EN88" s="657"/>
      <c r="EO88" s="657"/>
      <c r="EP88" s="657"/>
      <c r="EQ88" s="657"/>
      <c r="ER88" s="657"/>
      <c r="ES88" s="657"/>
      <c r="ET88" s="657"/>
      <c r="EU88" s="657"/>
      <c r="EV88" s="657"/>
      <c r="EW88" s="657"/>
      <c r="EX88" s="657"/>
      <c r="EY88" s="657"/>
      <c r="EZ88" s="657"/>
      <c r="FA88" s="657"/>
      <c r="FB88" s="657"/>
      <c r="FC88" s="657"/>
      <c r="FD88" s="657"/>
      <c r="FE88" s="657"/>
      <c r="FF88" s="657"/>
      <c r="FG88" s="657"/>
      <c r="FH88" s="657"/>
      <c r="FI88" s="657"/>
      <c r="FJ88" s="657"/>
      <c r="FK88" s="657"/>
      <c r="FL88" s="657"/>
      <c r="FM88" s="657"/>
      <c r="FN88" s="657"/>
      <c r="FO88" s="657"/>
      <c r="FP88" s="657"/>
      <c r="FQ88" s="657"/>
      <c r="FR88" s="657"/>
      <c r="FS88" s="657"/>
      <c r="FT88" s="657"/>
      <c r="FU88" s="657"/>
      <c r="FV88" s="657"/>
      <c r="FW88" s="657"/>
      <c r="FX88" s="657"/>
      <c r="FY88" s="657"/>
      <c r="FZ88" s="657"/>
      <c r="GA88" s="657"/>
      <c r="GB88" s="657"/>
      <c r="GC88" s="657"/>
      <c r="GD88" s="657"/>
      <c r="GE88" s="657"/>
      <c r="GF88" s="657"/>
      <c r="GG88" s="657"/>
      <c r="GH88" s="657"/>
      <c r="GI88" s="657"/>
      <c r="GJ88" s="657"/>
      <c r="GK88" s="657"/>
      <c r="GL88" s="657"/>
      <c r="GM88" s="657"/>
      <c r="GN88" s="657"/>
      <c r="GO88" s="657"/>
      <c r="GP88" s="657"/>
      <c r="GQ88" s="657"/>
      <c r="GR88" s="657"/>
      <c r="GS88" s="657"/>
      <c r="GT88" s="657"/>
      <c r="GU88" s="657"/>
      <c r="GV88" s="657"/>
      <c r="GW88" s="657"/>
      <c r="GX88" s="657"/>
      <c r="GY88" s="657"/>
      <c r="GZ88" s="657"/>
      <c r="HA88" s="657"/>
      <c r="HB88" s="657"/>
      <c r="HC88" s="657"/>
      <c r="HD88" s="657"/>
      <c r="HE88" s="657"/>
      <c r="HF88" s="657"/>
      <c r="HG88" s="657"/>
      <c r="HH88" s="657"/>
      <c r="HI88" s="657"/>
      <c r="HJ88" s="657"/>
      <c r="HK88" s="657"/>
      <c r="HL88" s="657"/>
      <c r="HM88" s="657"/>
      <c r="HN88" s="657"/>
      <c r="HO88" s="657"/>
      <c r="HP88" s="657"/>
      <c r="HQ88" s="657"/>
      <c r="HR88" s="657"/>
      <c r="HS88" s="657"/>
      <c r="HT88" s="657"/>
      <c r="HU88" s="657"/>
      <c r="HV88" s="657"/>
      <c r="HW88" s="657"/>
      <c r="HX88" s="657"/>
      <c r="HY88" s="657"/>
      <c r="HZ88" s="657"/>
      <c r="IA88" s="657"/>
      <c r="IB88" s="657"/>
      <c r="IC88" s="657"/>
      <c r="ID88" s="657"/>
      <c r="IE88" s="657"/>
      <c r="IF88" s="657"/>
      <c r="IG88" s="657"/>
      <c r="IH88" s="657"/>
      <c r="II88" s="657"/>
      <c r="IJ88" s="657"/>
      <c r="IK88" s="657"/>
      <c r="IL88" s="657"/>
      <c r="IM88" s="657"/>
      <c r="IN88" s="657"/>
      <c r="IO88" s="657"/>
      <c r="IP88" s="657"/>
      <c r="IQ88" s="657"/>
      <c r="IR88" s="657"/>
      <c r="IS88" s="657"/>
      <c r="IT88" s="657"/>
      <c r="IU88" s="657"/>
      <c r="IV88" s="657"/>
      <c r="IW88" s="657"/>
      <c r="IX88" s="657"/>
      <c r="IY88" s="657"/>
      <c r="IZ88" s="657"/>
      <c r="JA88" s="657"/>
      <c r="JB88" s="657"/>
      <c r="JC88" s="657"/>
      <c r="JD88" s="657"/>
      <c r="JE88" s="657"/>
      <c r="JF88" s="657"/>
      <c r="JG88" s="657"/>
      <c r="JH88" s="657"/>
      <c r="JI88" s="657"/>
      <c r="JJ88" s="657"/>
      <c r="JK88" s="657"/>
      <c r="JL88" s="657"/>
      <c r="JM88" s="657"/>
      <c r="JN88" s="657"/>
      <c r="JO88" s="657"/>
      <c r="JP88" s="657"/>
      <c r="JQ88" s="657"/>
      <c r="JR88" s="657"/>
      <c r="JS88" s="657"/>
      <c r="JT88" s="657"/>
      <c r="JU88" s="657"/>
      <c r="JV88" s="657"/>
      <c r="JW88" s="657"/>
      <c r="JX88" s="657"/>
      <c r="JY88" s="657"/>
      <c r="JZ88" s="657"/>
      <c r="KA88" s="657"/>
      <c r="KB88" s="657"/>
      <c r="KC88" s="657"/>
      <c r="KD88" s="657"/>
      <c r="KE88" s="657"/>
      <c r="KF88" s="657"/>
      <c r="KG88" s="657"/>
      <c r="KH88" s="657"/>
    </row>
    <row r="89" spans="1:294" s="2" customFormat="1" ht="31.5">
      <c r="A89" s="173" t="s">
        <v>10</v>
      </c>
      <c r="B89" s="374" t="s">
        <v>815</v>
      </c>
      <c r="C89" s="49">
        <v>7451</v>
      </c>
      <c r="D89" s="49">
        <v>22.69</v>
      </c>
      <c r="E89" s="49">
        <v>8941.1999999999989</v>
      </c>
      <c r="F89" s="49">
        <v>27.228000000000002</v>
      </c>
      <c r="G89" s="49">
        <v>4241.7299999999996</v>
      </c>
      <c r="H89" s="49">
        <v>27.23</v>
      </c>
      <c r="I89" s="138"/>
      <c r="J89" s="138"/>
      <c r="K89" s="138"/>
      <c r="L89" s="138"/>
      <c r="M89" s="288">
        <v>5.5599999999999997E-2</v>
      </c>
      <c r="N89" s="139">
        <v>263.07</v>
      </c>
      <c r="O89" s="288"/>
      <c r="P89" s="139"/>
      <c r="Q89" s="176" t="s">
        <v>816</v>
      </c>
      <c r="R89" s="289"/>
      <c r="S89" s="49">
        <v>7537.7</v>
      </c>
      <c r="T89" s="49">
        <v>23.67</v>
      </c>
      <c r="U89" s="49">
        <v>9045.24</v>
      </c>
      <c r="V89" s="49">
        <v>28.404</v>
      </c>
      <c r="W89" s="49">
        <v>3900</v>
      </c>
      <c r="X89" s="49">
        <v>28.4</v>
      </c>
      <c r="Y89" s="138"/>
      <c r="Z89" s="138"/>
      <c r="AA89" s="138"/>
      <c r="AB89" s="138"/>
      <c r="AC89" s="288">
        <v>5.5599999999999997E-2</v>
      </c>
      <c r="AD89" s="139">
        <v>245.24</v>
      </c>
      <c r="AE89" s="288"/>
      <c r="AF89" s="139"/>
      <c r="AG89" s="176" t="s">
        <v>816</v>
      </c>
      <c r="AH89" s="289"/>
      <c r="AI89" s="175"/>
      <c r="AJ89" s="49"/>
      <c r="AK89" s="49"/>
      <c r="AL89" s="49"/>
      <c r="AM89" s="49"/>
      <c r="AN89" s="49"/>
      <c r="AO89" s="49"/>
      <c r="AP89" s="138"/>
      <c r="AQ89" s="138"/>
      <c r="AR89" s="138"/>
      <c r="AS89" s="138"/>
      <c r="AT89" s="139"/>
      <c r="AU89" s="139"/>
      <c r="AV89" s="139"/>
      <c r="AW89" s="139"/>
      <c r="AX89" s="49"/>
      <c r="AY89" s="134"/>
      <c r="AZ89" s="49"/>
      <c r="BA89" s="49"/>
      <c r="BB89" s="49"/>
      <c r="BC89" s="49"/>
      <c r="BD89" s="49"/>
      <c r="BE89" s="49"/>
      <c r="BF89" s="138"/>
      <c r="BG89" s="138"/>
      <c r="BH89" s="138"/>
      <c r="BI89" s="138"/>
      <c r="BJ89" s="139"/>
      <c r="BK89" s="139"/>
      <c r="BL89" s="139"/>
      <c r="BM89" s="139"/>
      <c r="BN89" s="176"/>
      <c r="BO89" s="31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</row>
    <row r="90" spans="1:294" s="100" customFormat="1" ht="26.25">
      <c r="A90" s="436" t="s">
        <v>19</v>
      </c>
      <c r="B90" s="437"/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  <c r="BG90" s="390"/>
      <c r="BH90" s="390"/>
      <c r="BI90" s="394"/>
      <c r="BJ90" s="394"/>
      <c r="BK90" s="394"/>
      <c r="BL90" s="394"/>
      <c r="BM90" s="394"/>
      <c r="BN90" s="394"/>
      <c r="BO90" s="394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  <c r="IW90" s="99"/>
      <c r="IX90" s="99"/>
      <c r="IY90" s="99"/>
      <c r="IZ90" s="99"/>
      <c r="JA90" s="99"/>
      <c r="JB90" s="99"/>
      <c r="JC90" s="99"/>
      <c r="JD90" s="99"/>
      <c r="JE90" s="99"/>
      <c r="JF90" s="99"/>
      <c r="JG90" s="99"/>
      <c r="JH90" s="99"/>
      <c r="JI90" s="99"/>
      <c r="JJ90" s="99"/>
      <c r="JK90" s="99"/>
      <c r="JL90" s="99"/>
      <c r="JM90" s="99"/>
      <c r="JN90" s="99"/>
      <c r="JO90" s="99"/>
      <c r="JP90" s="99"/>
      <c r="JQ90" s="99"/>
      <c r="JR90" s="99"/>
      <c r="JS90" s="99"/>
      <c r="JT90" s="99"/>
      <c r="JU90" s="99"/>
      <c r="JV90" s="99"/>
      <c r="JW90" s="99"/>
      <c r="JX90" s="99"/>
      <c r="JY90" s="99"/>
      <c r="JZ90" s="99"/>
      <c r="KA90" s="99"/>
      <c r="KB90" s="99"/>
      <c r="KC90" s="99"/>
      <c r="KD90" s="99"/>
      <c r="KE90" s="99"/>
      <c r="KF90" s="99"/>
      <c r="KG90" s="99"/>
      <c r="KH90" s="99"/>
    </row>
    <row r="91" spans="1:294" ht="18.75">
      <c r="A91" s="201" t="s">
        <v>56</v>
      </c>
      <c r="B91" s="421"/>
      <c r="C91" s="49"/>
      <c r="D91" s="49"/>
      <c r="E91" s="49"/>
      <c r="F91" s="49"/>
      <c r="G91" s="49"/>
      <c r="H91" s="49"/>
      <c r="I91" s="138"/>
      <c r="J91" s="138"/>
      <c r="K91" s="138"/>
      <c r="L91" s="138"/>
      <c r="M91" s="139"/>
      <c r="N91" s="139"/>
      <c r="O91" s="139"/>
      <c r="P91" s="139"/>
      <c r="Q91" s="125"/>
      <c r="R91" s="125"/>
      <c r="S91" s="49"/>
      <c r="T91" s="49"/>
      <c r="U91" s="49"/>
      <c r="V91" s="49"/>
      <c r="W91" s="49"/>
      <c r="X91" s="49"/>
      <c r="Y91" s="138"/>
      <c r="Z91" s="138"/>
      <c r="AA91" s="138"/>
      <c r="AB91" s="138"/>
      <c r="AC91" s="139"/>
      <c r="AD91" s="139"/>
      <c r="AE91" s="139"/>
      <c r="AF91" s="139"/>
      <c r="AG91" s="49"/>
      <c r="AH91" s="134"/>
      <c r="AI91" s="175"/>
      <c r="AJ91" s="190"/>
      <c r="AK91" s="190"/>
      <c r="AL91" s="190"/>
      <c r="AM91" s="190"/>
      <c r="AN91" s="190"/>
      <c r="AO91" s="190"/>
      <c r="AP91" s="204"/>
      <c r="AQ91" s="204"/>
      <c r="AR91" s="204"/>
      <c r="AS91" s="204"/>
      <c r="AT91" s="205"/>
      <c r="AU91" s="205"/>
      <c r="AV91" s="205"/>
      <c r="AW91" s="205"/>
      <c r="AX91" s="190"/>
      <c r="AY91" s="313"/>
      <c r="AZ91" s="190"/>
      <c r="BA91" s="190"/>
      <c r="BB91" s="190"/>
      <c r="BC91" s="190"/>
      <c r="BD91" s="190"/>
      <c r="BE91" s="190"/>
      <c r="BF91" s="204"/>
      <c r="BG91" s="204"/>
      <c r="BH91" s="353"/>
      <c r="BI91" s="204"/>
      <c r="BJ91" s="205"/>
      <c r="BK91" s="205"/>
      <c r="BL91" s="205"/>
      <c r="BM91" s="205"/>
      <c r="BN91" s="198"/>
      <c r="BO91" s="316"/>
    </row>
    <row r="92" spans="1:294" s="178" customFormat="1">
      <c r="A92" s="173" t="s">
        <v>9</v>
      </c>
      <c r="B92" s="421" t="s">
        <v>165</v>
      </c>
      <c r="C92" s="49">
        <v>6685.5</v>
      </c>
      <c r="D92" s="49">
        <v>164.66</v>
      </c>
      <c r="E92" s="49">
        <v>8022.6</v>
      </c>
      <c r="F92" s="49">
        <v>197.59</v>
      </c>
      <c r="G92" s="49">
        <v>2135.59</v>
      </c>
      <c r="H92" s="49">
        <v>72</v>
      </c>
      <c r="I92" s="138"/>
      <c r="J92" s="138"/>
      <c r="K92" s="138"/>
      <c r="L92" s="138"/>
      <c r="M92" s="139"/>
      <c r="N92" s="139"/>
      <c r="O92" s="311">
        <v>6.0100000000000001E-2</v>
      </c>
      <c r="P92" s="139">
        <v>200.35</v>
      </c>
      <c r="Q92" s="176" t="s">
        <v>817</v>
      </c>
      <c r="R92" s="289"/>
      <c r="S92" s="49">
        <v>8609</v>
      </c>
      <c r="T92" s="49">
        <v>169.07</v>
      </c>
      <c r="U92" s="49">
        <v>10330.799999999999</v>
      </c>
      <c r="V92" s="49">
        <v>202.88</v>
      </c>
      <c r="W92" s="49">
        <v>2182.8000000000002</v>
      </c>
      <c r="X92" s="49">
        <v>75.599999999999994</v>
      </c>
      <c r="Y92" s="138"/>
      <c r="Z92" s="138"/>
      <c r="AA92" s="138"/>
      <c r="AB92" s="138"/>
      <c r="AC92" s="139"/>
      <c r="AD92" s="139"/>
      <c r="AE92" s="311">
        <v>6.0100000000000001E-2</v>
      </c>
      <c r="AF92" s="139">
        <v>206.79</v>
      </c>
      <c r="AG92" s="176" t="s">
        <v>817</v>
      </c>
      <c r="AH92" s="289"/>
      <c r="AI92" s="175"/>
      <c r="AJ92" s="190"/>
      <c r="AK92" s="190"/>
      <c r="AL92" s="190"/>
      <c r="AM92" s="190"/>
      <c r="AN92" s="190"/>
      <c r="AO92" s="190"/>
      <c r="AP92" s="204"/>
      <c r="AQ92" s="204"/>
      <c r="AR92" s="204"/>
      <c r="AS92" s="204"/>
      <c r="AT92" s="205"/>
      <c r="AU92" s="205"/>
      <c r="AV92" s="205"/>
      <c r="AW92" s="205"/>
      <c r="AX92" s="190"/>
      <c r="AY92" s="313"/>
      <c r="AZ92" s="190"/>
      <c r="BA92" s="190"/>
      <c r="BB92" s="190"/>
      <c r="BC92" s="190"/>
      <c r="BD92" s="190"/>
      <c r="BE92" s="190"/>
      <c r="BF92" s="204"/>
      <c r="BG92" s="204"/>
      <c r="BH92" s="353"/>
      <c r="BI92" s="204"/>
      <c r="BJ92" s="205"/>
      <c r="BK92" s="205"/>
      <c r="BL92" s="205"/>
      <c r="BM92" s="205"/>
      <c r="BN92" s="176"/>
      <c r="BO92" s="313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7"/>
      <c r="DQ92" s="177"/>
      <c r="DR92" s="177"/>
      <c r="DS92" s="177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  <c r="FR92" s="177"/>
      <c r="FS92" s="177"/>
      <c r="FT92" s="177"/>
      <c r="FU92" s="177"/>
      <c r="FV92" s="177"/>
      <c r="FW92" s="177"/>
      <c r="FX92" s="177"/>
      <c r="FY92" s="177"/>
      <c r="FZ92" s="177"/>
      <c r="GA92" s="177"/>
      <c r="GB92" s="177"/>
      <c r="GC92" s="177"/>
      <c r="GD92" s="177"/>
      <c r="GE92" s="177"/>
      <c r="GF92" s="177"/>
      <c r="GG92" s="177"/>
      <c r="GH92" s="177"/>
      <c r="GI92" s="177"/>
      <c r="GJ92" s="177"/>
      <c r="GK92" s="177"/>
      <c r="GL92" s="177"/>
      <c r="GM92" s="177"/>
      <c r="GN92" s="177"/>
      <c r="GO92" s="177"/>
      <c r="GP92" s="177"/>
      <c r="GQ92" s="177"/>
      <c r="GR92" s="177"/>
      <c r="GS92" s="177"/>
      <c r="GT92" s="177"/>
      <c r="GU92" s="177"/>
      <c r="GV92" s="177"/>
      <c r="GW92" s="177"/>
      <c r="GX92" s="177"/>
      <c r="GY92" s="177"/>
      <c r="GZ92" s="177"/>
      <c r="HA92" s="177"/>
      <c r="HB92" s="177"/>
      <c r="HC92" s="177"/>
      <c r="HD92" s="177"/>
      <c r="HE92" s="177"/>
      <c r="HF92" s="177"/>
      <c r="HG92" s="177"/>
      <c r="HH92" s="177"/>
      <c r="HI92" s="177"/>
      <c r="HJ92" s="177"/>
      <c r="HK92" s="177"/>
      <c r="HL92" s="177"/>
      <c r="HM92" s="177"/>
      <c r="HN92" s="177"/>
      <c r="HO92" s="177"/>
      <c r="HP92" s="177"/>
      <c r="HQ92" s="177"/>
      <c r="HR92" s="177"/>
      <c r="HS92" s="177"/>
      <c r="HT92" s="177"/>
      <c r="HU92" s="177"/>
      <c r="HV92" s="177"/>
      <c r="HW92" s="177"/>
      <c r="HX92" s="177"/>
      <c r="HY92" s="177"/>
      <c r="HZ92" s="177"/>
      <c r="IA92" s="177"/>
      <c r="IB92" s="177"/>
      <c r="IC92" s="177"/>
      <c r="ID92" s="177"/>
      <c r="IE92" s="177"/>
      <c r="IF92" s="177"/>
      <c r="IG92" s="177"/>
      <c r="IH92" s="177"/>
      <c r="II92" s="177"/>
      <c r="IJ92" s="177"/>
      <c r="IK92" s="177"/>
      <c r="IL92" s="177"/>
      <c r="IM92" s="177"/>
      <c r="IN92" s="177"/>
      <c r="IO92" s="177"/>
      <c r="IP92" s="177"/>
      <c r="IQ92" s="177"/>
      <c r="IR92" s="177"/>
      <c r="IS92" s="177"/>
      <c r="IT92" s="177"/>
      <c r="IU92" s="177"/>
      <c r="IV92" s="177"/>
      <c r="IW92" s="177"/>
      <c r="IX92" s="177"/>
      <c r="IY92" s="177"/>
      <c r="IZ92" s="177"/>
      <c r="JA92" s="177"/>
      <c r="JB92" s="177"/>
      <c r="JC92" s="177"/>
      <c r="JD92" s="177"/>
      <c r="JE92" s="177"/>
      <c r="JF92" s="177"/>
      <c r="JG92" s="177"/>
      <c r="JH92" s="177"/>
      <c r="JI92" s="177"/>
      <c r="JJ92" s="177"/>
      <c r="JK92" s="177"/>
      <c r="JL92" s="177"/>
      <c r="JM92" s="177"/>
      <c r="JN92" s="177"/>
      <c r="JO92" s="177"/>
      <c r="JP92" s="177"/>
      <c r="JQ92" s="177"/>
      <c r="JR92" s="177"/>
      <c r="JS92" s="177"/>
      <c r="JT92" s="177"/>
      <c r="JU92" s="177"/>
      <c r="JV92" s="177"/>
      <c r="JW92" s="177"/>
      <c r="JX92" s="177"/>
      <c r="JY92" s="177"/>
      <c r="JZ92" s="177"/>
      <c r="KA92" s="177"/>
      <c r="KB92" s="177"/>
      <c r="KC92" s="177"/>
      <c r="KD92" s="177"/>
      <c r="KE92" s="177"/>
      <c r="KF92" s="177"/>
      <c r="KG92" s="177"/>
      <c r="KH92" s="177"/>
    </row>
    <row r="93" spans="1:294" s="2" customFormat="1" ht="18.75">
      <c r="A93" s="122" t="s">
        <v>55</v>
      </c>
      <c r="B93" s="348"/>
      <c r="C93" s="27"/>
      <c r="D93" s="27"/>
      <c r="E93" s="27"/>
      <c r="F93" s="27"/>
      <c r="G93" s="27"/>
      <c r="H93" s="27"/>
      <c r="I93" s="115"/>
      <c r="J93" s="115"/>
      <c r="K93" s="115"/>
      <c r="L93" s="115"/>
      <c r="M93" s="128"/>
      <c r="N93" s="128"/>
      <c r="O93" s="128"/>
      <c r="P93" s="128"/>
      <c r="Q93" s="110"/>
      <c r="R93" s="134"/>
      <c r="S93" s="27"/>
      <c r="T93" s="27"/>
      <c r="U93" s="27"/>
      <c r="V93" s="27"/>
      <c r="W93" s="27"/>
      <c r="X93" s="27"/>
      <c r="Y93" s="138"/>
      <c r="Z93" s="138"/>
      <c r="AA93" s="138"/>
      <c r="AB93" s="138"/>
      <c r="AC93" s="139"/>
      <c r="AD93" s="139"/>
      <c r="AE93" s="139"/>
      <c r="AF93" s="139"/>
      <c r="AG93" s="27"/>
      <c r="AH93" s="134"/>
      <c r="AI93" s="103"/>
      <c r="AJ93" s="12"/>
      <c r="AK93" s="12"/>
      <c r="AL93" s="12"/>
      <c r="AM93" s="12"/>
      <c r="AN93" s="12"/>
      <c r="AO93" s="12"/>
      <c r="AP93" s="104"/>
      <c r="AQ93" s="104"/>
      <c r="AR93" s="104"/>
      <c r="AS93" s="104"/>
      <c r="AT93" s="105"/>
      <c r="AU93" s="105"/>
      <c r="AV93" s="105"/>
      <c r="AW93" s="105"/>
      <c r="AX93" s="12"/>
      <c r="AY93" s="284"/>
      <c r="AZ93" s="12"/>
      <c r="BA93" s="12"/>
      <c r="BB93" s="12"/>
      <c r="BC93" s="12"/>
      <c r="BD93" s="12"/>
      <c r="BE93" s="12"/>
      <c r="BF93" s="104"/>
      <c r="BG93" s="104"/>
      <c r="BH93" s="350"/>
      <c r="BI93" s="104"/>
      <c r="BJ93" s="105"/>
      <c r="BK93" s="105"/>
      <c r="BL93" s="105"/>
      <c r="BM93" s="105"/>
      <c r="BN93" s="36"/>
      <c r="BO93" s="31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</row>
    <row r="94" spans="1:294" s="178" customFormat="1">
      <c r="A94" s="173" t="s">
        <v>9</v>
      </c>
      <c r="B94" s="421" t="s">
        <v>592</v>
      </c>
      <c r="C94" s="49">
        <v>9200</v>
      </c>
      <c r="D94" s="49">
        <v>119.63</v>
      </c>
      <c r="E94" s="49">
        <v>11040</v>
      </c>
      <c r="F94" s="49">
        <v>143.55599999999998</v>
      </c>
      <c r="G94" s="49">
        <v>1830.51</v>
      </c>
      <c r="H94" s="49">
        <v>90</v>
      </c>
      <c r="I94" s="138"/>
      <c r="J94" s="138"/>
      <c r="K94" s="138"/>
      <c r="L94" s="138"/>
      <c r="M94" s="311">
        <v>5.8099999999999999E-2</v>
      </c>
      <c r="N94" s="139">
        <v>196.35</v>
      </c>
      <c r="O94" s="311">
        <v>5.7099999999999998E-2</v>
      </c>
      <c r="P94" s="139">
        <v>194.52</v>
      </c>
      <c r="Q94" s="125" t="s">
        <v>819</v>
      </c>
      <c r="R94" s="289"/>
      <c r="S94" s="49">
        <v>9206.01</v>
      </c>
      <c r="T94" s="49">
        <v>124.35</v>
      </c>
      <c r="U94" s="49">
        <v>11047.212</v>
      </c>
      <c r="V94" s="49">
        <v>149.22</v>
      </c>
      <c r="W94" s="49">
        <v>1877</v>
      </c>
      <c r="X94" s="49">
        <v>90</v>
      </c>
      <c r="Y94" s="138"/>
      <c r="Z94" s="138"/>
      <c r="AA94" s="138"/>
      <c r="AB94" s="138"/>
      <c r="AC94" s="288">
        <v>5.8099999999999999E-2</v>
      </c>
      <c r="AD94" s="317">
        <v>199.05</v>
      </c>
      <c r="AE94" s="288">
        <v>5.7099999999999998E-2</v>
      </c>
      <c r="AF94" s="317">
        <v>197.18</v>
      </c>
      <c r="AG94" s="125" t="s">
        <v>819</v>
      </c>
      <c r="AH94" s="289"/>
      <c r="AI94" s="175"/>
      <c r="AJ94" s="190"/>
      <c r="AK94" s="190"/>
      <c r="AL94" s="190"/>
      <c r="AM94" s="190"/>
      <c r="AN94" s="190"/>
      <c r="AO94" s="190"/>
      <c r="AP94" s="204"/>
      <c r="AQ94" s="204"/>
      <c r="AR94" s="204"/>
      <c r="AS94" s="204"/>
      <c r="AT94" s="205"/>
      <c r="AU94" s="205"/>
      <c r="AV94" s="205"/>
      <c r="AW94" s="205"/>
      <c r="AX94" s="190"/>
      <c r="AY94" s="313"/>
      <c r="AZ94" s="190"/>
      <c r="BA94" s="190"/>
      <c r="BB94" s="190"/>
      <c r="BC94" s="190"/>
      <c r="BD94" s="190"/>
      <c r="BE94" s="190"/>
      <c r="BF94" s="204"/>
      <c r="BG94" s="204"/>
      <c r="BH94" s="353"/>
      <c r="BI94" s="204"/>
      <c r="BJ94" s="205"/>
      <c r="BK94" s="205"/>
      <c r="BL94" s="205"/>
      <c r="BM94" s="205"/>
      <c r="BN94" s="176"/>
      <c r="BO94" s="313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  <c r="GE94" s="177"/>
      <c r="GF94" s="177"/>
      <c r="GG94" s="177"/>
      <c r="GH94" s="177"/>
      <c r="GI94" s="177"/>
      <c r="GJ94" s="177"/>
      <c r="GK94" s="177"/>
      <c r="GL94" s="177"/>
      <c r="GM94" s="177"/>
      <c r="GN94" s="177"/>
      <c r="GO94" s="177"/>
      <c r="GP94" s="177"/>
      <c r="GQ94" s="177"/>
      <c r="GR94" s="177"/>
      <c r="GS94" s="177"/>
      <c r="GT94" s="177"/>
      <c r="GU94" s="177"/>
      <c r="GV94" s="177"/>
      <c r="GW94" s="177"/>
      <c r="GX94" s="177"/>
      <c r="GY94" s="177"/>
      <c r="GZ94" s="177"/>
      <c r="HA94" s="177"/>
      <c r="HB94" s="177"/>
      <c r="HC94" s="177"/>
      <c r="HD94" s="177"/>
      <c r="HE94" s="177"/>
      <c r="HF94" s="177"/>
      <c r="HG94" s="177"/>
      <c r="HH94" s="177"/>
      <c r="HI94" s="177"/>
      <c r="HJ94" s="177"/>
      <c r="HK94" s="177"/>
      <c r="HL94" s="177"/>
      <c r="HM94" s="177"/>
      <c r="HN94" s="177"/>
      <c r="HO94" s="177"/>
      <c r="HP94" s="177"/>
      <c r="HQ94" s="177"/>
      <c r="HR94" s="177"/>
      <c r="HS94" s="177"/>
      <c r="HT94" s="177"/>
      <c r="HU94" s="177"/>
      <c r="HV94" s="177"/>
      <c r="HW94" s="177"/>
      <c r="HX94" s="177"/>
      <c r="HY94" s="177"/>
      <c r="HZ94" s="177"/>
      <c r="IA94" s="177"/>
      <c r="IB94" s="177"/>
      <c r="IC94" s="177"/>
      <c r="ID94" s="177"/>
      <c r="IE94" s="177"/>
      <c r="IF94" s="177"/>
      <c r="IG94" s="177"/>
      <c r="IH94" s="177"/>
      <c r="II94" s="177"/>
      <c r="IJ94" s="177"/>
      <c r="IK94" s="177"/>
      <c r="IL94" s="177"/>
      <c r="IM94" s="177"/>
      <c r="IN94" s="177"/>
      <c r="IO94" s="177"/>
      <c r="IP94" s="177"/>
      <c r="IQ94" s="177"/>
      <c r="IR94" s="177"/>
      <c r="IS94" s="177"/>
      <c r="IT94" s="177"/>
      <c r="IU94" s="177"/>
      <c r="IV94" s="177"/>
      <c r="IW94" s="177"/>
      <c r="IX94" s="177"/>
      <c r="IY94" s="177"/>
      <c r="IZ94" s="177"/>
      <c r="JA94" s="177"/>
      <c r="JB94" s="177"/>
      <c r="JC94" s="177"/>
      <c r="JD94" s="177"/>
      <c r="JE94" s="177"/>
      <c r="JF94" s="177"/>
      <c r="JG94" s="177"/>
      <c r="JH94" s="177"/>
      <c r="JI94" s="177"/>
      <c r="JJ94" s="177"/>
      <c r="JK94" s="177"/>
      <c r="JL94" s="177"/>
      <c r="JM94" s="177"/>
      <c r="JN94" s="177"/>
      <c r="JO94" s="177"/>
      <c r="JP94" s="177"/>
      <c r="JQ94" s="177"/>
      <c r="JR94" s="177"/>
      <c r="JS94" s="177"/>
      <c r="JT94" s="177"/>
      <c r="JU94" s="177"/>
      <c r="JV94" s="177"/>
      <c r="JW94" s="177"/>
      <c r="JX94" s="177"/>
      <c r="JY94" s="177"/>
      <c r="JZ94" s="177"/>
      <c r="KA94" s="177"/>
      <c r="KB94" s="177"/>
      <c r="KC94" s="177"/>
      <c r="KD94" s="177"/>
      <c r="KE94" s="177"/>
      <c r="KF94" s="177"/>
      <c r="KG94" s="177"/>
      <c r="KH94" s="177"/>
    </row>
    <row r="95" spans="1:294" s="2" customFormat="1" ht="18.75">
      <c r="A95" s="122" t="s">
        <v>58</v>
      </c>
      <c r="B95" s="348"/>
      <c r="C95" s="27"/>
      <c r="D95" s="27"/>
      <c r="E95" s="27"/>
      <c r="F95" s="27"/>
      <c r="G95" s="27"/>
      <c r="H95" s="27"/>
      <c r="I95" s="115"/>
      <c r="J95" s="115"/>
      <c r="K95" s="115"/>
      <c r="L95" s="115"/>
      <c r="M95" s="116"/>
      <c r="N95" s="116"/>
      <c r="O95" s="116"/>
      <c r="P95" s="116"/>
      <c r="Q95" s="110"/>
      <c r="R95" s="125"/>
      <c r="S95" s="27"/>
      <c r="T95" s="27"/>
      <c r="U95" s="27"/>
      <c r="V95" s="27"/>
      <c r="W95" s="27"/>
      <c r="X95" s="27"/>
      <c r="Y95" s="138"/>
      <c r="Z95" s="138"/>
      <c r="AA95" s="138"/>
      <c r="AB95" s="138"/>
      <c r="AC95" s="139"/>
      <c r="AD95" s="139"/>
      <c r="AE95" s="139"/>
      <c r="AF95" s="139"/>
      <c r="AG95" s="27"/>
      <c r="AH95" s="134"/>
      <c r="AI95" s="103"/>
      <c r="AJ95" s="12"/>
      <c r="AK95" s="12"/>
      <c r="AL95" s="12"/>
      <c r="AM95" s="12"/>
      <c r="AN95" s="12"/>
      <c r="AO95" s="12"/>
      <c r="AP95" s="104"/>
      <c r="AQ95" s="104"/>
      <c r="AR95" s="104"/>
      <c r="AS95" s="104"/>
      <c r="AT95" s="105"/>
      <c r="AU95" s="105"/>
      <c r="AV95" s="105"/>
      <c r="AW95" s="105"/>
      <c r="AX95" s="12"/>
      <c r="AY95" s="284"/>
      <c r="AZ95" s="12"/>
      <c r="BA95" s="12"/>
      <c r="BB95" s="12"/>
      <c r="BC95" s="12"/>
      <c r="BD95" s="12"/>
      <c r="BE95" s="12"/>
      <c r="BF95" s="104"/>
      <c r="BG95" s="104"/>
      <c r="BH95" s="350"/>
      <c r="BI95" s="104"/>
      <c r="BJ95" s="105"/>
      <c r="BK95" s="105"/>
      <c r="BL95" s="105"/>
      <c r="BM95" s="105"/>
      <c r="BN95" s="36"/>
      <c r="BO95" s="31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</row>
    <row r="96" spans="1:294" s="2" customFormat="1" ht="19.5" customHeight="1">
      <c r="A96" s="16" t="s">
        <v>9</v>
      </c>
      <c r="B96" s="348" t="s">
        <v>59</v>
      </c>
      <c r="C96" s="615" t="s">
        <v>146</v>
      </c>
      <c r="D96" s="615" t="s">
        <v>146</v>
      </c>
      <c r="E96" s="615" t="s">
        <v>146</v>
      </c>
      <c r="F96" s="615" t="s">
        <v>146</v>
      </c>
      <c r="G96" s="615" t="s">
        <v>146</v>
      </c>
      <c r="H96" s="615" t="s">
        <v>146</v>
      </c>
      <c r="I96" s="616" t="s">
        <v>146</v>
      </c>
      <c r="J96" s="616" t="s">
        <v>146</v>
      </c>
      <c r="K96" s="616" t="s">
        <v>146</v>
      </c>
      <c r="L96" s="616" t="s">
        <v>146</v>
      </c>
      <c r="M96" s="617" t="s">
        <v>146</v>
      </c>
      <c r="N96" s="617" t="s">
        <v>146</v>
      </c>
      <c r="O96" s="617" t="s">
        <v>146</v>
      </c>
      <c r="P96" s="617" t="s">
        <v>146</v>
      </c>
      <c r="Q96" s="618" t="s">
        <v>146</v>
      </c>
      <c r="R96" s="615" t="s">
        <v>146</v>
      </c>
      <c r="S96" s="615" t="s">
        <v>146</v>
      </c>
      <c r="T96" s="615" t="s">
        <v>146</v>
      </c>
      <c r="U96" s="615" t="s">
        <v>146</v>
      </c>
      <c r="V96" s="615" t="s">
        <v>146</v>
      </c>
      <c r="W96" s="615" t="s">
        <v>146</v>
      </c>
      <c r="X96" s="615" t="s">
        <v>146</v>
      </c>
      <c r="Y96" s="616" t="s">
        <v>146</v>
      </c>
      <c r="Z96" s="616" t="s">
        <v>146</v>
      </c>
      <c r="AA96" s="616" t="s">
        <v>146</v>
      </c>
      <c r="AB96" s="616" t="s">
        <v>146</v>
      </c>
      <c r="AC96" s="617" t="s">
        <v>146</v>
      </c>
      <c r="AD96" s="617" t="s">
        <v>146</v>
      </c>
      <c r="AE96" s="617" t="s">
        <v>146</v>
      </c>
      <c r="AF96" s="617" t="s">
        <v>146</v>
      </c>
      <c r="AG96" s="615" t="s">
        <v>146</v>
      </c>
      <c r="AH96" s="615" t="s">
        <v>146</v>
      </c>
      <c r="AI96" s="103"/>
      <c r="AJ96" s="12"/>
      <c r="AK96" s="12"/>
      <c r="AL96" s="12"/>
      <c r="AM96" s="12"/>
      <c r="AN96" s="12"/>
      <c r="AO96" s="12"/>
      <c r="AP96" s="104"/>
      <c r="AQ96" s="104"/>
      <c r="AR96" s="104"/>
      <c r="AS96" s="104"/>
      <c r="AT96" s="105"/>
      <c r="AU96" s="105"/>
      <c r="AV96" s="105"/>
      <c r="AW96" s="105"/>
      <c r="AX96" s="12"/>
      <c r="AY96" s="284"/>
      <c r="AZ96" s="12"/>
      <c r="BA96" s="12"/>
      <c r="BB96" s="12"/>
      <c r="BC96" s="12"/>
      <c r="BD96" s="12"/>
      <c r="BE96" s="12"/>
      <c r="BF96" s="104"/>
      <c r="BG96" s="104"/>
      <c r="BH96" s="350"/>
      <c r="BI96" s="104"/>
      <c r="BJ96" s="105"/>
      <c r="BK96" s="105"/>
      <c r="BL96" s="105"/>
      <c r="BM96" s="105"/>
      <c r="BN96" s="36"/>
      <c r="BO96" s="31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</row>
    <row r="97" spans="1:294" s="420" customFormat="1" ht="19.5" customHeight="1">
      <c r="A97" s="406"/>
      <c r="B97" s="407" t="s">
        <v>818</v>
      </c>
      <c r="C97" s="619" t="s">
        <v>146</v>
      </c>
      <c r="D97" s="619" t="s">
        <v>146</v>
      </c>
      <c r="E97" s="619" t="s">
        <v>146</v>
      </c>
      <c r="F97" s="619" t="s">
        <v>146</v>
      </c>
      <c r="G97" s="619" t="s">
        <v>146</v>
      </c>
      <c r="H97" s="619" t="s">
        <v>146</v>
      </c>
      <c r="I97" s="619" t="s">
        <v>146</v>
      </c>
      <c r="J97" s="619" t="s">
        <v>146</v>
      </c>
      <c r="K97" s="619" t="s">
        <v>146</v>
      </c>
      <c r="L97" s="619" t="s">
        <v>146</v>
      </c>
      <c r="M97" s="619" t="s">
        <v>146</v>
      </c>
      <c r="N97" s="619" t="s">
        <v>146</v>
      </c>
      <c r="O97" s="619" t="s">
        <v>146</v>
      </c>
      <c r="P97" s="619" t="s">
        <v>146</v>
      </c>
      <c r="Q97" s="619" t="s">
        <v>146</v>
      </c>
      <c r="R97" s="619" t="s">
        <v>146</v>
      </c>
      <c r="S97" s="619" t="s">
        <v>146</v>
      </c>
      <c r="T97" s="619" t="s">
        <v>146</v>
      </c>
      <c r="U97" s="619" t="s">
        <v>146</v>
      </c>
      <c r="V97" s="619" t="s">
        <v>146</v>
      </c>
      <c r="W97" s="619" t="s">
        <v>146</v>
      </c>
      <c r="X97" s="619" t="s">
        <v>146</v>
      </c>
      <c r="Y97" s="619" t="s">
        <v>146</v>
      </c>
      <c r="Z97" s="619" t="s">
        <v>146</v>
      </c>
      <c r="AA97" s="619" t="s">
        <v>146</v>
      </c>
      <c r="AB97" s="619" t="s">
        <v>146</v>
      </c>
      <c r="AC97" s="619" t="s">
        <v>146</v>
      </c>
      <c r="AD97" s="619" t="s">
        <v>146</v>
      </c>
      <c r="AE97" s="619" t="s">
        <v>146</v>
      </c>
      <c r="AF97" s="619" t="s">
        <v>146</v>
      </c>
      <c r="AG97" s="619" t="s">
        <v>146</v>
      </c>
      <c r="AH97" s="619" t="s">
        <v>146</v>
      </c>
      <c r="AI97" s="413"/>
      <c r="AJ97" s="434"/>
      <c r="AK97" s="434"/>
      <c r="AL97" s="434"/>
      <c r="AM97" s="434"/>
      <c r="AN97" s="434"/>
      <c r="AO97" s="434"/>
      <c r="AP97" s="442"/>
      <c r="AQ97" s="442"/>
      <c r="AR97" s="442"/>
      <c r="AS97" s="442"/>
      <c r="AT97" s="443"/>
      <c r="AU97" s="443"/>
      <c r="AV97" s="443"/>
      <c r="AW97" s="443"/>
      <c r="AX97" s="434"/>
      <c r="AY97" s="418"/>
      <c r="AZ97" s="434"/>
      <c r="BA97" s="434"/>
      <c r="BB97" s="434"/>
      <c r="BC97" s="434"/>
      <c r="BD97" s="434"/>
      <c r="BE97" s="434"/>
      <c r="BF97" s="442"/>
      <c r="BG97" s="442"/>
      <c r="BH97" s="444"/>
      <c r="BI97" s="442"/>
      <c r="BJ97" s="443"/>
      <c r="BK97" s="443"/>
      <c r="BL97" s="443"/>
      <c r="BM97" s="443"/>
      <c r="BN97" s="412"/>
      <c r="BO97" s="418"/>
      <c r="BP97" s="419"/>
      <c r="BQ97" s="419"/>
      <c r="BR97" s="419"/>
      <c r="BS97" s="419"/>
      <c r="BT97" s="419"/>
      <c r="BU97" s="419"/>
      <c r="BV97" s="419"/>
      <c r="BW97" s="419"/>
      <c r="BX97" s="419"/>
      <c r="BY97" s="419"/>
      <c r="BZ97" s="419"/>
      <c r="CA97" s="419"/>
      <c r="CB97" s="419"/>
      <c r="CC97" s="419"/>
      <c r="CD97" s="419"/>
      <c r="CE97" s="419"/>
      <c r="CF97" s="419"/>
      <c r="CG97" s="419"/>
      <c r="CH97" s="419"/>
      <c r="CI97" s="419"/>
      <c r="CJ97" s="419"/>
      <c r="CK97" s="419"/>
      <c r="CL97" s="419"/>
      <c r="CM97" s="419"/>
      <c r="CN97" s="419"/>
      <c r="CO97" s="419"/>
      <c r="CP97" s="419"/>
      <c r="CQ97" s="419"/>
      <c r="CR97" s="419"/>
      <c r="CS97" s="419"/>
      <c r="CT97" s="419"/>
      <c r="CU97" s="419"/>
      <c r="CV97" s="419"/>
      <c r="CW97" s="419"/>
      <c r="CX97" s="419"/>
      <c r="CY97" s="419"/>
      <c r="CZ97" s="419"/>
      <c r="DA97" s="419"/>
      <c r="DB97" s="419"/>
      <c r="DC97" s="419"/>
      <c r="DD97" s="419"/>
      <c r="DE97" s="419"/>
      <c r="DF97" s="419"/>
      <c r="DG97" s="419"/>
      <c r="DH97" s="419"/>
      <c r="DI97" s="419"/>
      <c r="DJ97" s="419"/>
      <c r="DK97" s="419"/>
      <c r="DL97" s="419"/>
      <c r="DM97" s="419"/>
      <c r="DN97" s="419"/>
      <c r="DO97" s="419"/>
      <c r="DP97" s="419"/>
      <c r="DQ97" s="419"/>
      <c r="DR97" s="419"/>
      <c r="DS97" s="419"/>
      <c r="DT97" s="419"/>
      <c r="DU97" s="419"/>
      <c r="DV97" s="419"/>
      <c r="DW97" s="419"/>
      <c r="DX97" s="419"/>
      <c r="DY97" s="419"/>
      <c r="DZ97" s="419"/>
      <c r="EA97" s="419"/>
      <c r="EB97" s="419"/>
      <c r="EC97" s="419"/>
      <c r="ED97" s="419"/>
      <c r="EE97" s="419"/>
      <c r="EF97" s="419"/>
      <c r="EG97" s="419"/>
      <c r="EH97" s="419"/>
      <c r="EI97" s="419"/>
      <c r="EJ97" s="419"/>
      <c r="EK97" s="419"/>
      <c r="EL97" s="419"/>
      <c r="EM97" s="419"/>
      <c r="EN97" s="419"/>
      <c r="EO97" s="419"/>
      <c r="EP97" s="419"/>
      <c r="EQ97" s="419"/>
      <c r="ER97" s="419"/>
      <c r="ES97" s="419"/>
      <c r="ET97" s="419"/>
      <c r="EU97" s="419"/>
      <c r="EV97" s="419"/>
      <c r="EW97" s="419"/>
      <c r="EX97" s="419"/>
      <c r="EY97" s="419"/>
      <c r="EZ97" s="419"/>
      <c r="FA97" s="419"/>
      <c r="FB97" s="419"/>
      <c r="FC97" s="419"/>
      <c r="FD97" s="419"/>
      <c r="FE97" s="419"/>
      <c r="FF97" s="419"/>
      <c r="FG97" s="419"/>
      <c r="FH97" s="419"/>
      <c r="FI97" s="419"/>
      <c r="FJ97" s="419"/>
      <c r="FK97" s="419"/>
      <c r="FL97" s="419"/>
      <c r="FM97" s="419"/>
      <c r="FN97" s="419"/>
      <c r="FO97" s="419"/>
      <c r="FP97" s="419"/>
      <c r="FQ97" s="419"/>
      <c r="FR97" s="419"/>
      <c r="FS97" s="419"/>
      <c r="FT97" s="419"/>
      <c r="FU97" s="419"/>
      <c r="FV97" s="419"/>
      <c r="FW97" s="419"/>
      <c r="FX97" s="419"/>
      <c r="FY97" s="419"/>
      <c r="FZ97" s="419"/>
      <c r="GA97" s="419"/>
      <c r="GB97" s="419"/>
      <c r="GC97" s="419"/>
      <c r="GD97" s="419"/>
      <c r="GE97" s="419"/>
      <c r="GF97" s="419"/>
      <c r="GG97" s="419"/>
      <c r="GH97" s="419"/>
      <c r="GI97" s="419"/>
      <c r="GJ97" s="419"/>
      <c r="GK97" s="419"/>
      <c r="GL97" s="419"/>
      <c r="GM97" s="419"/>
      <c r="GN97" s="419"/>
      <c r="GO97" s="419"/>
      <c r="GP97" s="419"/>
      <c r="GQ97" s="419"/>
      <c r="GR97" s="419"/>
      <c r="GS97" s="419"/>
      <c r="GT97" s="419"/>
      <c r="GU97" s="419"/>
      <c r="GV97" s="419"/>
      <c r="GW97" s="419"/>
      <c r="GX97" s="419"/>
      <c r="GY97" s="419"/>
      <c r="GZ97" s="419"/>
      <c r="HA97" s="419"/>
      <c r="HB97" s="419"/>
      <c r="HC97" s="419"/>
      <c r="HD97" s="419"/>
      <c r="HE97" s="419"/>
      <c r="HF97" s="419"/>
      <c r="HG97" s="419"/>
      <c r="HH97" s="419"/>
      <c r="HI97" s="419"/>
      <c r="HJ97" s="419"/>
      <c r="HK97" s="419"/>
      <c r="HL97" s="419"/>
      <c r="HM97" s="419"/>
      <c r="HN97" s="419"/>
      <c r="HO97" s="419"/>
      <c r="HP97" s="419"/>
      <c r="HQ97" s="419"/>
      <c r="HR97" s="419"/>
      <c r="HS97" s="419"/>
      <c r="HT97" s="419"/>
      <c r="HU97" s="419"/>
      <c r="HV97" s="419"/>
      <c r="HW97" s="419"/>
      <c r="HX97" s="419"/>
      <c r="HY97" s="419"/>
      <c r="HZ97" s="419"/>
      <c r="IA97" s="419"/>
      <c r="IB97" s="419"/>
      <c r="IC97" s="419"/>
      <c r="ID97" s="419"/>
      <c r="IE97" s="419"/>
      <c r="IF97" s="419"/>
      <c r="IG97" s="419"/>
      <c r="IH97" s="419"/>
      <c r="II97" s="419"/>
      <c r="IJ97" s="419"/>
      <c r="IK97" s="419"/>
      <c r="IL97" s="419"/>
      <c r="IM97" s="419"/>
      <c r="IN97" s="419"/>
      <c r="IO97" s="419"/>
      <c r="IP97" s="419"/>
      <c r="IQ97" s="419"/>
      <c r="IR97" s="419"/>
      <c r="IS97" s="419"/>
      <c r="IT97" s="419"/>
      <c r="IU97" s="419"/>
      <c r="IV97" s="419"/>
      <c r="IW97" s="419"/>
      <c r="IX97" s="419"/>
      <c r="IY97" s="419"/>
      <c r="IZ97" s="419"/>
      <c r="JA97" s="419"/>
      <c r="JB97" s="419"/>
      <c r="JC97" s="419"/>
      <c r="JD97" s="419"/>
      <c r="JE97" s="419"/>
      <c r="JF97" s="419"/>
      <c r="JG97" s="419"/>
      <c r="JH97" s="419"/>
      <c r="JI97" s="419"/>
      <c r="JJ97" s="419"/>
      <c r="JK97" s="419"/>
      <c r="JL97" s="419"/>
      <c r="JM97" s="419"/>
      <c r="JN97" s="419"/>
      <c r="JO97" s="419"/>
      <c r="JP97" s="419"/>
      <c r="JQ97" s="419"/>
      <c r="JR97" s="419"/>
      <c r="JS97" s="419"/>
      <c r="JT97" s="419"/>
      <c r="JU97" s="419"/>
      <c r="JV97" s="419"/>
      <c r="JW97" s="419"/>
      <c r="JX97" s="419"/>
      <c r="JY97" s="419"/>
      <c r="JZ97" s="419"/>
      <c r="KA97" s="419"/>
      <c r="KB97" s="419"/>
      <c r="KC97" s="419"/>
      <c r="KD97" s="419"/>
      <c r="KE97" s="419"/>
      <c r="KF97" s="419"/>
      <c r="KG97" s="419"/>
      <c r="KH97" s="419"/>
    </row>
    <row r="98" spans="1:294" s="2" customFormat="1" ht="18.75">
      <c r="A98" s="122" t="s">
        <v>54</v>
      </c>
      <c r="B98" s="348"/>
      <c r="C98" s="27"/>
      <c r="D98" s="27"/>
      <c r="E98" s="27"/>
      <c r="F98" s="27"/>
      <c r="G98" s="27"/>
      <c r="H98" s="27"/>
      <c r="I98" s="138"/>
      <c r="J98" s="138"/>
      <c r="K98" s="115"/>
      <c r="L98" s="115"/>
      <c r="M98" s="116"/>
      <c r="N98" s="116"/>
      <c r="O98" s="116"/>
      <c r="P98" s="116"/>
      <c r="Q98" s="110"/>
      <c r="R98" s="125"/>
      <c r="S98" s="27"/>
      <c r="T98" s="27"/>
      <c r="U98" s="27"/>
      <c r="V98" s="27"/>
      <c r="W98" s="27"/>
      <c r="X98" s="27"/>
      <c r="Y98" s="138"/>
      <c r="Z98" s="138"/>
      <c r="AA98" s="138"/>
      <c r="AB98" s="138"/>
      <c r="AC98" s="139"/>
      <c r="AD98" s="139"/>
      <c r="AE98" s="139"/>
      <c r="AF98" s="139"/>
      <c r="AG98" s="27"/>
      <c r="AH98" s="134"/>
      <c r="AI98" s="103"/>
      <c r="AJ98" s="12"/>
      <c r="AK98" s="12"/>
      <c r="AL98" s="12"/>
      <c r="AM98" s="12"/>
      <c r="AN98" s="12"/>
      <c r="AO98" s="12"/>
      <c r="AP98" s="104"/>
      <c r="AQ98" s="104"/>
      <c r="AR98" s="104"/>
      <c r="AS98" s="104"/>
      <c r="AT98" s="105"/>
      <c r="AU98" s="105"/>
      <c r="AV98" s="105"/>
      <c r="AW98" s="105"/>
      <c r="AX98" s="12"/>
      <c r="AY98" s="284"/>
      <c r="AZ98" s="12"/>
      <c r="BA98" s="12"/>
      <c r="BB98" s="12"/>
      <c r="BC98" s="12"/>
      <c r="BD98" s="12"/>
      <c r="BE98" s="12"/>
      <c r="BF98" s="104"/>
      <c r="BG98" s="104"/>
      <c r="BH98" s="350"/>
      <c r="BI98" s="104"/>
      <c r="BJ98" s="105"/>
      <c r="BK98" s="105"/>
      <c r="BL98" s="105"/>
      <c r="BM98" s="105"/>
      <c r="BN98" s="36"/>
      <c r="BO98" s="31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</row>
    <row r="99" spans="1:294" s="2" customFormat="1">
      <c r="A99" s="16" t="s">
        <v>9</v>
      </c>
      <c r="B99" s="348" t="s">
        <v>592</v>
      </c>
      <c r="C99" s="49">
        <v>9329.7999999999993</v>
      </c>
      <c r="D99" s="49">
        <v>119.63</v>
      </c>
      <c r="E99" s="49">
        <v>11195.759999999998</v>
      </c>
      <c r="F99" s="49">
        <v>143.55599999999998</v>
      </c>
      <c r="G99" s="49">
        <v>1830.51</v>
      </c>
      <c r="H99" s="49">
        <v>90</v>
      </c>
      <c r="I99" s="138"/>
      <c r="J99" s="138"/>
      <c r="K99" s="138"/>
      <c r="L99" s="138"/>
      <c r="M99" s="311">
        <v>5.8099999999999999E-2</v>
      </c>
      <c r="N99" s="139">
        <v>196.35</v>
      </c>
      <c r="O99" s="311">
        <v>5.7099999999999998E-2</v>
      </c>
      <c r="P99" s="139">
        <v>194.52</v>
      </c>
      <c r="Q99" s="125" t="s">
        <v>819</v>
      </c>
      <c r="R99" s="125"/>
      <c r="S99" s="49">
        <v>9770.8799999999992</v>
      </c>
      <c r="T99" s="49">
        <v>125.52</v>
      </c>
      <c r="U99" s="49">
        <v>11725.055999999999</v>
      </c>
      <c r="V99" s="49">
        <v>150.624</v>
      </c>
      <c r="W99" s="49">
        <v>1877</v>
      </c>
      <c r="X99" s="49">
        <v>90</v>
      </c>
      <c r="Y99" s="138"/>
      <c r="Z99" s="138"/>
      <c r="AA99" s="138"/>
      <c r="AB99" s="138"/>
      <c r="AC99" s="288">
        <v>5.8099999999999999E-2</v>
      </c>
      <c r="AD99" s="317">
        <v>199.05</v>
      </c>
      <c r="AE99" s="288">
        <v>5.7099999999999998E-2</v>
      </c>
      <c r="AF99" s="317">
        <v>197.18</v>
      </c>
      <c r="AG99" s="110" t="s">
        <v>819</v>
      </c>
      <c r="AH99" s="289"/>
      <c r="AI99" s="103"/>
      <c r="AJ99" s="12"/>
      <c r="AK99" s="12"/>
      <c r="AL99" s="12"/>
      <c r="AM99" s="12"/>
      <c r="AN99" s="12"/>
      <c r="AO99" s="12"/>
      <c r="AP99" s="104"/>
      <c r="AQ99" s="104"/>
      <c r="AR99" s="104"/>
      <c r="AS99" s="104"/>
      <c r="AT99" s="105"/>
      <c r="AU99" s="105"/>
      <c r="AV99" s="105"/>
      <c r="AW99" s="105"/>
      <c r="AX99" s="12"/>
      <c r="AY99" s="284"/>
      <c r="AZ99" s="12"/>
      <c r="BA99" s="12"/>
      <c r="BB99" s="12"/>
      <c r="BC99" s="12"/>
      <c r="BD99" s="12"/>
      <c r="BE99" s="12"/>
      <c r="BF99" s="104"/>
      <c r="BG99" s="104"/>
      <c r="BH99" s="350"/>
      <c r="BI99" s="104"/>
      <c r="BJ99" s="105"/>
      <c r="BK99" s="105"/>
      <c r="BL99" s="105"/>
      <c r="BM99" s="105"/>
      <c r="BN99" s="36"/>
      <c r="BO99" s="31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</row>
    <row r="100" spans="1:294" s="2" customFormat="1" ht="18.75">
      <c r="A100" s="122" t="s">
        <v>57</v>
      </c>
      <c r="B100" s="348"/>
      <c r="C100" s="27"/>
      <c r="D100" s="27"/>
      <c r="E100" s="27"/>
      <c r="F100" s="27"/>
      <c r="G100" s="27"/>
      <c r="H100" s="27"/>
      <c r="I100" s="115"/>
      <c r="J100" s="115"/>
      <c r="K100" s="115"/>
      <c r="L100" s="115"/>
      <c r="M100" s="116"/>
      <c r="N100" s="116"/>
      <c r="O100" s="116"/>
      <c r="P100" s="116"/>
      <c r="Q100" s="110"/>
      <c r="R100" s="134"/>
      <c r="S100" s="27"/>
      <c r="T100" s="27"/>
      <c r="U100" s="27"/>
      <c r="V100" s="27"/>
      <c r="W100" s="27"/>
      <c r="X100" s="27"/>
      <c r="Y100" s="138"/>
      <c r="Z100" s="138"/>
      <c r="AA100" s="138"/>
      <c r="AB100" s="138"/>
      <c r="AC100" s="139"/>
      <c r="AD100" s="139"/>
      <c r="AE100" s="139"/>
      <c r="AF100" s="139"/>
      <c r="AG100" s="27"/>
      <c r="AH100" s="134"/>
      <c r="AI100" s="103"/>
      <c r="AJ100" s="12"/>
      <c r="AK100" s="12"/>
      <c r="AL100" s="12"/>
      <c r="AM100" s="12"/>
      <c r="AN100" s="12"/>
      <c r="AO100" s="12"/>
      <c r="AP100" s="104"/>
      <c r="AQ100" s="104"/>
      <c r="AR100" s="104"/>
      <c r="AS100" s="104"/>
      <c r="AT100" s="105"/>
      <c r="AU100" s="105"/>
      <c r="AV100" s="105"/>
      <c r="AW100" s="105"/>
      <c r="AX100" s="12"/>
      <c r="AY100" s="284"/>
      <c r="AZ100" s="12"/>
      <c r="BA100" s="12"/>
      <c r="BB100" s="12"/>
      <c r="BC100" s="12"/>
      <c r="BD100" s="12"/>
      <c r="BE100" s="12"/>
      <c r="BF100" s="104"/>
      <c r="BG100" s="104"/>
      <c r="BH100" s="350"/>
      <c r="BI100" s="104"/>
      <c r="BJ100" s="105"/>
      <c r="BK100" s="105"/>
      <c r="BL100" s="105"/>
      <c r="BM100" s="105"/>
      <c r="BN100" s="36"/>
      <c r="BO100" s="31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</row>
    <row r="101" spans="1:294" s="178" customFormat="1">
      <c r="A101" s="424" t="s">
        <v>9</v>
      </c>
      <c r="B101" s="425" t="s">
        <v>162</v>
      </c>
      <c r="C101" s="361">
        <v>15520.46</v>
      </c>
      <c r="D101" s="361">
        <v>81.61</v>
      </c>
      <c r="E101" s="361">
        <v>18624.552</v>
      </c>
      <c r="F101" s="361">
        <v>97.932000000000002</v>
      </c>
      <c r="G101" s="361">
        <v>2044.07</v>
      </c>
      <c r="H101" s="361">
        <v>80.34</v>
      </c>
      <c r="I101" s="369"/>
      <c r="J101" s="369"/>
      <c r="K101" s="369"/>
      <c r="L101" s="369"/>
      <c r="M101" s="370"/>
      <c r="N101" s="370"/>
      <c r="O101" s="448">
        <v>6.0359999999999997E-2</v>
      </c>
      <c r="P101" s="449">
        <v>203.6</v>
      </c>
      <c r="Q101" s="365" t="s">
        <v>820</v>
      </c>
      <c r="R101" s="431"/>
      <c r="S101" s="361">
        <v>16543.18</v>
      </c>
      <c r="T101" s="361">
        <v>85.64</v>
      </c>
      <c r="U101" s="361">
        <v>19851.815999999999</v>
      </c>
      <c r="V101" s="361">
        <v>102.768</v>
      </c>
      <c r="W101" s="361">
        <v>2093</v>
      </c>
      <c r="X101" s="361">
        <v>82.3</v>
      </c>
      <c r="Y101" s="369"/>
      <c r="Z101" s="369"/>
      <c r="AA101" s="369"/>
      <c r="AB101" s="369"/>
      <c r="AC101" s="370"/>
      <c r="AD101" s="370"/>
      <c r="AE101" s="448">
        <v>6.0359999999999997E-2</v>
      </c>
      <c r="AF101" s="450">
        <v>208.51</v>
      </c>
      <c r="AG101" s="365" t="s">
        <v>820</v>
      </c>
      <c r="AH101" s="431"/>
      <c r="AI101" s="428"/>
      <c r="AJ101" s="451"/>
      <c r="AK101" s="451"/>
      <c r="AL101" s="451"/>
      <c r="AM101" s="451"/>
      <c r="AN101" s="451"/>
      <c r="AO101" s="451"/>
      <c r="AP101" s="452"/>
      <c r="AQ101" s="452"/>
      <c r="AR101" s="452"/>
      <c r="AS101" s="452"/>
      <c r="AT101" s="453"/>
      <c r="AU101" s="453"/>
      <c r="AV101" s="453"/>
      <c r="AW101" s="453"/>
      <c r="AX101" s="451"/>
      <c r="AY101" s="433"/>
      <c r="AZ101" s="451"/>
      <c r="BA101" s="451"/>
      <c r="BB101" s="451"/>
      <c r="BC101" s="451"/>
      <c r="BD101" s="451"/>
      <c r="BE101" s="451"/>
      <c r="BF101" s="452"/>
      <c r="BG101" s="452"/>
      <c r="BH101" s="454"/>
      <c r="BI101" s="452"/>
      <c r="BJ101" s="453"/>
      <c r="BK101" s="453"/>
      <c r="BL101" s="453"/>
      <c r="BM101" s="453"/>
      <c r="BN101" s="427"/>
      <c r="BO101" s="433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  <c r="EI101" s="177"/>
      <c r="EJ101" s="177"/>
      <c r="EK101" s="177"/>
      <c r="EL101" s="177"/>
      <c r="EM101" s="177"/>
      <c r="EN101" s="177"/>
      <c r="EO101" s="177"/>
      <c r="EP101" s="177"/>
      <c r="EQ101" s="177"/>
      <c r="ER101" s="177"/>
      <c r="ES101" s="177"/>
      <c r="ET101" s="177"/>
      <c r="EU101" s="177"/>
      <c r="EV101" s="177"/>
      <c r="EW101" s="177"/>
      <c r="EX101" s="177"/>
      <c r="EY101" s="177"/>
      <c r="EZ101" s="177"/>
      <c r="FA101" s="177"/>
      <c r="FB101" s="177"/>
      <c r="FC101" s="177"/>
      <c r="FD101" s="177"/>
      <c r="FE101" s="177"/>
      <c r="FF101" s="177"/>
      <c r="FG101" s="177"/>
      <c r="FH101" s="177"/>
      <c r="FI101" s="177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7"/>
      <c r="FU101" s="177"/>
      <c r="FV101" s="177"/>
      <c r="FW101" s="177"/>
      <c r="FX101" s="177"/>
      <c r="FY101" s="177"/>
      <c r="FZ101" s="177"/>
      <c r="GA101" s="177"/>
      <c r="GB101" s="177"/>
      <c r="GC101" s="177"/>
      <c r="GD101" s="177"/>
      <c r="GE101" s="177"/>
      <c r="GF101" s="177"/>
      <c r="GG101" s="177"/>
      <c r="GH101" s="177"/>
      <c r="GI101" s="177"/>
      <c r="GJ101" s="177"/>
      <c r="GK101" s="177"/>
      <c r="GL101" s="177"/>
      <c r="GM101" s="177"/>
      <c r="GN101" s="177"/>
      <c r="GO101" s="177"/>
      <c r="GP101" s="177"/>
      <c r="GQ101" s="177"/>
      <c r="GR101" s="177"/>
      <c r="GS101" s="177"/>
      <c r="GT101" s="177"/>
      <c r="GU101" s="177"/>
      <c r="GV101" s="177"/>
      <c r="GW101" s="177"/>
      <c r="GX101" s="177"/>
      <c r="GY101" s="177"/>
      <c r="GZ101" s="177"/>
      <c r="HA101" s="177"/>
      <c r="HB101" s="177"/>
      <c r="HC101" s="177"/>
      <c r="HD101" s="177"/>
      <c r="HE101" s="177"/>
      <c r="HF101" s="177"/>
      <c r="HG101" s="177"/>
      <c r="HH101" s="177"/>
      <c r="HI101" s="177"/>
      <c r="HJ101" s="177"/>
      <c r="HK101" s="177"/>
      <c r="HL101" s="177"/>
      <c r="HM101" s="177"/>
      <c r="HN101" s="177"/>
      <c r="HO101" s="177"/>
      <c r="HP101" s="177"/>
      <c r="HQ101" s="177"/>
      <c r="HR101" s="177"/>
      <c r="HS101" s="177"/>
      <c r="HT101" s="177"/>
      <c r="HU101" s="177"/>
      <c r="HV101" s="177"/>
      <c r="HW101" s="177"/>
      <c r="HX101" s="177"/>
      <c r="HY101" s="177"/>
      <c r="HZ101" s="177"/>
      <c r="IA101" s="177"/>
      <c r="IB101" s="177"/>
      <c r="IC101" s="177"/>
      <c r="ID101" s="177"/>
      <c r="IE101" s="177"/>
      <c r="IF101" s="177"/>
      <c r="IG101" s="177"/>
      <c r="IH101" s="177"/>
      <c r="II101" s="177"/>
      <c r="IJ101" s="177"/>
      <c r="IK101" s="177"/>
      <c r="IL101" s="177"/>
      <c r="IM101" s="177"/>
      <c r="IN101" s="177"/>
      <c r="IO101" s="177"/>
      <c r="IP101" s="177"/>
      <c r="IQ101" s="177"/>
      <c r="IR101" s="177"/>
      <c r="IS101" s="177"/>
      <c r="IT101" s="177"/>
      <c r="IU101" s="177"/>
      <c r="IV101" s="177"/>
      <c r="IW101" s="177"/>
      <c r="IX101" s="177"/>
      <c r="IY101" s="177"/>
      <c r="IZ101" s="177"/>
      <c r="JA101" s="177"/>
      <c r="JB101" s="177"/>
      <c r="JC101" s="177"/>
      <c r="JD101" s="177"/>
      <c r="JE101" s="177"/>
      <c r="JF101" s="177"/>
      <c r="JG101" s="177"/>
      <c r="JH101" s="177"/>
      <c r="JI101" s="177"/>
      <c r="JJ101" s="177"/>
      <c r="JK101" s="177"/>
      <c r="JL101" s="177"/>
      <c r="JM101" s="177"/>
      <c r="JN101" s="177"/>
      <c r="JO101" s="177"/>
      <c r="JP101" s="177"/>
      <c r="JQ101" s="177"/>
      <c r="JR101" s="177"/>
      <c r="JS101" s="177"/>
      <c r="JT101" s="177"/>
      <c r="JU101" s="177"/>
      <c r="JV101" s="177"/>
      <c r="JW101" s="177"/>
      <c r="JX101" s="177"/>
      <c r="JY101" s="177"/>
      <c r="JZ101" s="177"/>
      <c r="KA101" s="177"/>
      <c r="KB101" s="177"/>
      <c r="KC101" s="177"/>
      <c r="KD101" s="177"/>
      <c r="KE101" s="177"/>
      <c r="KF101" s="177"/>
      <c r="KG101" s="177"/>
      <c r="KH101" s="177"/>
    </row>
    <row r="102" spans="1:294" s="100" customFormat="1" ht="26.25">
      <c r="A102" s="388" t="s">
        <v>20</v>
      </c>
      <c r="B102" s="389"/>
      <c r="C102" s="391"/>
      <c r="D102" s="391"/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0"/>
      <c r="S102" s="391"/>
      <c r="T102" s="391"/>
      <c r="U102" s="391"/>
      <c r="V102" s="391"/>
      <c r="W102" s="391"/>
      <c r="X102" s="391"/>
      <c r="Y102" s="390"/>
      <c r="Z102" s="390"/>
      <c r="AA102" s="390"/>
      <c r="AB102" s="390"/>
      <c r="AC102" s="390"/>
      <c r="AD102" s="390"/>
      <c r="AE102" s="390"/>
      <c r="AF102" s="390"/>
      <c r="AG102" s="391"/>
      <c r="AH102" s="390"/>
      <c r="AI102" s="391"/>
      <c r="AJ102" s="391"/>
      <c r="AK102" s="391"/>
      <c r="AL102" s="391"/>
      <c r="AM102" s="391"/>
      <c r="AN102" s="391"/>
      <c r="AO102" s="391"/>
      <c r="AP102" s="391"/>
      <c r="AQ102" s="391"/>
      <c r="AR102" s="391"/>
      <c r="AS102" s="391"/>
      <c r="AT102" s="391"/>
      <c r="AU102" s="391"/>
      <c r="AV102" s="391"/>
      <c r="AW102" s="391"/>
      <c r="AX102" s="391"/>
      <c r="AY102" s="391"/>
      <c r="AZ102" s="391"/>
      <c r="BA102" s="391"/>
      <c r="BB102" s="391"/>
      <c r="BC102" s="391"/>
      <c r="BD102" s="391"/>
      <c r="BE102" s="391"/>
      <c r="BF102" s="391"/>
      <c r="BG102" s="391"/>
      <c r="BH102" s="391"/>
      <c r="BI102" s="393"/>
      <c r="BJ102" s="393"/>
      <c r="BK102" s="393"/>
      <c r="BL102" s="393"/>
      <c r="BM102" s="393"/>
      <c r="BN102" s="393"/>
      <c r="BO102" s="394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  <c r="EK102" s="99"/>
      <c r="EL102" s="99"/>
      <c r="EM102" s="99"/>
      <c r="EN102" s="99"/>
      <c r="EO102" s="99"/>
      <c r="EP102" s="99"/>
      <c r="EQ102" s="99"/>
      <c r="ER102" s="99"/>
      <c r="ES102" s="99"/>
      <c r="ET102" s="99"/>
      <c r="EU102" s="99"/>
      <c r="EV102" s="99"/>
      <c r="EW102" s="99"/>
      <c r="EX102" s="99"/>
      <c r="EY102" s="99"/>
      <c r="EZ102" s="99"/>
      <c r="FA102" s="99"/>
      <c r="FB102" s="99"/>
      <c r="FC102" s="99"/>
      <c r="FD102" s="99"/>
      <c r="FE102" s="99"/>
      <c r="FF102" s="99"/>
      <c r="FG102" s="99"/>
      <c r="FH102" s="99"/>
      <c r="FI102" s="99"/>
      <c r="FJ102" s="99"/>
      <c r="FK102" s="99"/>
      <c r="FL102" s="99"/>
      <c r="FM102" s="99"/>
      <c r="FN102" s="99"/>
      <c r="FO102" s="99"/>
      <c r="FP102" s="99"/>
      <c r="FQ102" s="99"/>
      <c r="FR102" s="99"/>
      <c r="FS102" s="99"/>
      <c r="FT102" s="99"/>
      <c r="FU102" s="99"/>
      <c r="FV102" s="99"/>
      <c r="FW102" s="99"/>
      <c r="FX102" s="99"/>
      <c r="FY102" s="99"/>
      <c r="FZ102" s="99"/>
      <c r="GA102" s="99"/>
      <c r="GB102" s="99"/>
      <c r="GC102" s="99"/>
      <c r="GD102" s="99"/>
      <c r="GE102" s="99"/>
      <c r="GF102" s="99"/>
      <c r="GG102" s="99"/>
      <c r="GH102" s="99"/>
      <c r="GI102" s="99"/>
      <c r="GJ102" s="99"/>
      <c r="GK102" s="99"/>
      <c r="GL102" s="99"/>
      <c r="GM102" s="99"/>
      <c r="GN102" s="99"/>
      <c r="GO102" s="99"/>
      <c r="GP102" s="99"/>
      <c r="GQ102" s="99"/>
      <c r="GR102" s="99"/>
      <c r="GS102" s="99"/>
      <c r="GT102" s="99"/>
      <c r="GU102" s="99"/>
      <c r="GV102" s="99"/>
      <c r="GW102" s="99"/>
      <c r="GX102" s="99"/>
      <c r="GY102" s="99"/>
      <c r="GZ102" s="99"/>
      <c r="HA102" s="99"/>
      <c r="HB102" s="99"/>
      <c r="HC102" s="99"/>
      <c r="HD102" s="99"/>
      <c r="HE102" s="99"/>
      <c r="HF102" s="99"/>
      <c r="HG102" s="99"/>
      <c r="HH102" s="99"/>
      <c r="HI102" s="99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99"/>
      <c r="HV102" s="99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99"/>
      <c r="II102" s="99"/>
      <c r="IJ102" s="99"/>
      <c r="IK102" s="99"/>
      <c r="IL102" s="99"/>
      <c r="IM102" s="99"/>
      <c r="IN102" s="99"/>
      <c r="IO102" s="99"/>
      <c r="IP102" s="99"/>
      <c r="IQ102" s="99"/>
      <c r="IR102" s="99"/>
      <c r="IS102" s="99"/>
      <c r="IT102" s="99"/>
      <c r="IU102" s="99"/>
      <c r="IV102" s="99"/>
      <c r="IW102" s="99"/>
      <c r="IX102" s="99"/>
      <c r="IY102" s="99"/>
      <c r="IZ102" s="99"/>
      <c r="JA102" s="99"/>
      <c r="JB102" s="99"/>
      <c r="JC102" s="99"/>
      <c r="JD102" s="99"/>
      <c r="JE102" s="99"/>
      <c r="JF102" s="99"/>
      <c r="JG102" s="99"/>
      <c r="JH102" s="99"/>
      <c r="JI102" s="99"/>
      <c r="JJ102" s="99"/>
      <c r="JK102" s="99"/>
      <c r="JL102" s="99"/>
      <c r="JM102" s="99"/>
      <c r="JN102" s="99"/>
      <c r="JO102" s="99"/>
      <c r="JP102" s="99"/>
      <c r="JQ102" s="99"/>
      <c r="JR102" s="99"/>
      <c r="JS102" s="99"/>
      <c r="JT102" s="99"/>
      <c r="JU102" s="99"/>
      <c r="JV102" s="99"/>
      <c r="JW102" s="99"/>
      <c r="JX102" s="99"/>
      <c r="JY102" s="99"/>
      <c r="JZ102" s="99"/>
      <c r="KA102" s="99"/>
      <c r="KB102" s="99"/>
      <c r="KC102" s="99"/>
      <c r="KD102" s="99"/>
      <c r="KE102" s="99"/>
      <c r="KF102" s="99"/>
      <c r="KG102" s="99"/>
      <c r="KH102" s="99"/>
    </row>
    <row r="103" spans="1:294" ht="18.75">
      <c r="A103" s="101" t="s">
        <v>88</v>
      </c>
      <c r="B103" s="348"/>
      <c r="C103" s="27"/>
      <c r="D103" s="27"/>
      <c r="E103" s="27"/>
      <c r="F103" s="27"/>
      <c r="G103" s="27"/>
      <c r="H103" s="27"/>
      <c r="I103" s="115"/>
      <c r="J103" s="115"/>
      <c r="K103" s="115"/>
      <c r="L103" s="115"/>
      <c r="M103" s="116"/>
      <c r="N103" s="116"/>
      <c r="O103" s="116"/>
      <c r="P103" s="116"/>
      <c r="Q103" s="110"/>
      <c r="R103" s="125"/>
      <c r="S103" s="27"/>
      <c r="T103" s="27"/>
      <c r="U103" s="27"/>
      <c r="V103" s="27"/>
      <c r="W103" s="27"/>
      <c r="X103" s="27"/>
      <c r="Y103" s="138"/>
      <c r="Z103" s="138"/>
      <c r="AA103" s="138"/>
      <c r="AB103" s="138"/>
      <c r="AC103" s="139"/>
      <c r="AD103" s="139"/>
      <c r="AE103" s="139"/>
      <c r="AF103" s="139"/>
      <c r="AG103" s="27"/>
      <c r="AH103" s="134"/>
      <c r="AI103" s="103"/>
      <c r="AJ103" s="27"/>
      <c r="AK103" s="27"/>
      <c r="AL103" s="27"/>
      <c r="AM103" s="27"/>
      <c r="AN103" s="27"/>
      <c r="AO103" s="27"/>
      <c r="AP103" s="115"/>
      <c r="AQ103" s="115"/>
      <c r="AR103" s="115"/>
      <c r="AS103" s="115"/>
      <c r="AT103" s="116"/>
      <c r="AU103" s="116"/>
      <c r="AV103" s="116"/>
      <c r="AW103" s="116"/>
      <c r="AX103" s="27"/>
      <c r="AY103" s="109"/>
      <c r="AZ103" s="27"/>
      <c r="BA103" s="27"/>
      <c r="BB103" s="27"/>
      <c r="BC103" s="27"/>
      <c r="BD103" s="27"/>
      <c r="BE103" s="27"/>
      <c r="BF103" s="115"/>
      <c r="BG103" s="115"/>
      <c r="BH103" s="395"/>
      <c r="BI103" s="115"/>
      <c r="BJ103" s="116"/>
      <c r="BK103" s="116"/>
      <c r="BL103" s="116"/>
      <c r="BM103" s="116"/>
      <c r="BN103" s="19"/>
      <c r="BO103" s="316"/>
    </row>
    <row r="104" spans="1:294" s="178" customFormat="1">
      <c r="A104" s="173" t="s">
        <v>9</v>
      </c>
      <c r="B104" s="351" t="s">
        <v>150</v>
      </c>
      <c r="C104" s="49">
        <v>12427.64</v>
      </c>
      <c r="D104" s="49">
        <v>47.8</v>
      </c>
      <c r="E104" s="49">
        <v>14913.167999999998</v>
      </c>
      <c r="F104" s="49">
        <v>57.359999999999992</v>
      </c>
      <c r="G104" s="49">
        <v>3289.83</v>
      </c>
      <c r="H104" s="49">
        <v>29.9</v>
      </c>
      <c r="I104" s="287">
        <v>5.4399999999999997E-2</v>
      </c>
      <c r="J104" s="138">
        <v>208.87</v>
      </c>
      <c r="K104" s="204"/>
      <c r="L104" s="138"/>
      <c r="M104" s="139"/>
      <c r="N104" s="139"/>
      <c r="O104" s="139"/>
      <c r="P104" s="139"/>
      <c r="Q104" s="125" t="s">
        <v>821</v>
      </c>
      <c r="R104" s="134"/>
      <c r="S104" s="49">
        <v>13456.91</v>
      </c>
      <c r="T104" s="49">
        <v>51.54</v>
      </c>
      <c r="U104" s="49">
        <v>16148.291999999999</v>
      </c>
      <c r="V104" s="49">
        <v>61.847999999999999</v>
      </c>
      <c r="W104" s="49">
        <v>3370</v>
      </c>
      <c r="X104" s="49">
        <v>30.6</v>
      </c>
      <c r="Y104" s="286">
        <v>5.4399999999999997E-2</v>
      </c>
      <c r="Z104" s="138">
        <v>213.93</v>
      </c>
      <c r="AA104" s="138"/>
      <c r="AB104" s="138"/>
      <c r="AC104" s="139"/>
      <c r="AD104" s="139"/>
      <c r="AE104" s="139"/>
      <c r="AF104" s="139"/>
      <c r="AG104" s="134" t="s">
        <v>821</v>
      </c>
      <c r="AH104" s="187"/>
      <c r="AI104" s="175"/>
      <c r="AJ104" s="49"/>
      <c r="AK104" s="49"/>
      <c r="AL104" s="49"/>
      <c r="AM104" s="49"/>
      <c r="AN104" s="49"/>
      <c r="AO104" s="49"/>
      <c r="AP104" s="138"/>
      <c r="AQ104" s="138"/>
      <c r="AR104" s="138"/>
      <c r="AS104" s="138"/>
      <c r="AT104" s="139"/>
      <c r="AU104" s="139"/>
      <c r="AV104" s="139"/>
      <c r="AW104" s="139"/>
      <c r="AX104" s="49"/>
      <c r="AY104" s="134"/>
      <c r="AZ104" s="49"/>
      <c r="BA104" s="49"/>
      <c r="BB104" s="49"/>
      <c r="BC104" s="49"/>
      <c r="BD104" s="49"/>
      <c r="BE104" s="49"/>
      <c r="BF104" s="138"/>
      <c r="BG104" s="138"/>
      <c r="BH104" s="360"/>
      <c r="BI104" s="138"/>
      <c r="BJ104" s="139"/>
      <c r="BK104" s="139"/>
      <c r="BL104" s="139"/>
      <c r="BM104" s="139"/>
      <c r="BN104" s="176"/>
      <c r="BO104" s="313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  <c r="EO104" s="177"/>
      <c r="EP104" s="177"/>
      <c r="EQ104" s="177"/>
      <c r="ER104" s="177"/>
      <c r="ES104" s="177"/>
      <c r="ET104" s="177"/>
      <c r="EU104" s="177"/>
      <c r="EV104" s="177"/>
      <c r="EW104" s="177"/>
      <c r="EX104" s="177"/>
      <c r="EY104" s="177"/>
      <c r="EZ104" s="177"/>
      <c r="FA104" s="177"/>
      <c r="FB104" s="177"/>
      <c r="FC104" s="177"/>
      <c r="FD104" s="177"/>
      <c r="FE104" s="177"/>
      <c r="FF104" s="177"/>
      <c r="FG104" s="177"/>
      <c r="FH104" s="177"/>
      <c r="FI104" s="177"/>
      <c r="FJ104" s="177"/>
      <c r="FK104" s="177"/>
      <c r="FL104" s="177"/>
      <c r="FM104" s="177"/>
      <c r="FN104" s="177"/>
      <c r="FO104" s="177"/>
      <c r="FP104" s="177"/>
      <c r="FQ104" s="177"/>
      <c r="FR104" s="177"/>
      <c r="FS104" s="177"/>
      <c r="FT104" s="177"/>
      <c r="FU104" s="177"/>
      <c r="FV104" s="177"/>
      <c r="FW104" s="177"/>
      <c r="FX104" s="177"/>
      <c r="FY104" s="177"/>
      <c r="FZ104" s="177"/>
      <c r="GA104" s="177"/>
      <c r="GB104" s="177"/>
      <c r="GC104" s="177"/>
      <c r="GD104" s="177"/>
      <c r="GE104" s="177"/>
      <c r="GF104" s="177"/>
      <c r="GG104" s="177"/>
      <c r="GH104" s="177"/>
      <c r="GI104" s="177"/>
      <c r="GJ104" s="177"/>
      <c r="GK104" s="177"/>
      <c r="GL104" s="177"/>
      <c r="GM104" s="177"/>
      <c r="GN104" s="177"/>
      <c r="GO104" s="177"/>
      <c r="GP104" s="177"/>
      <c r="GQ104" s="177"/>
      <c r="GR104" s="177"/>
      <c r="GS104" s="177"/>
      <c r="GT104" s="177"/>
      <c r="GU104" s="177"/>
      <c r="GV104" s="177"/>
      <c r="GW104" s="177"/>
      <c r="GX104" s="177"/>
      <c r="GY104" s="177"/>
      <c r="GZ104" s="177"/>
      <c r="HA104" s="177"/>
      <c r="HB104" s="177"/>
      <c r="HC104" s="177"/>
      <c r="HD104" s="177"/>
      <c r="HE104" s="177"/>
      <c r="HF104" s="177"/>
      <c r="HG104" s="177"/>
      <c r="HH104" s="177"/>
      <c r="HI104" s="177"/>
      <c r="HJ104" s="177"/>
      <c r="HK104" s="177"/>
      <c r="HL104" s="177"/>
      <c r="HM104" s="177"/>
      <c r="HN104" s="177"/>
      <c r="HO104" s="177"/>
      <c r="HP104" s="177"/>
      <c r="HQ104" s="177"/>
      <c r="HR104" s="177"/>
      <c r="HS104" s="177"/>
      <c r="HT104" s="177"/>
      <c r="HU104" s="177"/>
      <c r="HV104" s="177"/>
      <c r="HW104" s="177"/>
      <c r="HX104" s="177"/>
      <c r="HY104" s="177"/>
      <c r="HZ104" s="177"/>
      <c r="IA104" s="177"/>
      <c r="IB104" s="177"/>
      <c r="IC104" s="177"/>
      <c r="ID104" s="177"/>
      <c r="IE104" s="177"/>
      <c r="IF104" s="177"/>
      <c r="IG104" s="177"/>
      <c r="IH104" s="177"/>
      <c r="II104" s="177"/>
      <c r="IJ104" s="177"/>
      <c r="IK104" s="177"/>
      <c r="IL104" s="177"/>
      <c r="IM104" s="177"/>
      <c r="IN104" s="177"/>
      <c r="IO104" s="177"/>
      <c r="IP104" s="177"/>
      <c r="IQ104" s="177"/>
      <c r="IR104" s="177"/>
      <c r="IS104" s="177"/>
      <c r="IT104" s="177"/>
      <c r="IU104" s="177"/>
      <c r="IV104" s="177"/>
      <c r="IW104" s="177"/>
      <c r="IX104" s="177"/>
      <c r="IY104" s="177"/>
      <c r="IZ104" s="177"/>
      <c r="JA104" s="177"/>
      <c r="JB104" s="177"/>
      <c r="JC104" s="177"/>
      <c r="JD104" s="177"/>
      <c r="JE104" s="177"/>
      <c r="JF104" s="177"/>
      <c r="JG104" s="177"/>
      <c r="JH104" s="177"/>
      <c r="JI104" s="177"/>
      <c r="JJ104" s="177"/>
      <c r="JK104" s="177"/>
      <c r="JL104" s="177"/>
      <c r="JM104" s="177"/>
      <c r="JN104" s="177"/>
      <c r="JO104" s="177"/>
      <c r="JP104" s="177"/>
      <c r="JQ104" s="177"/>
      <c r="JR104" s="177"/>
      <c r="JS104" s="177"/>
      <c r="JT104" s="177"/>
      <c r="JU104" s="177"/>
      <c r="JV104" s="177"/>
      <c r="JW104" s="177"/>
      <c r="JX104" s="177"/>
      <c r="JY104" s="177"/>
      <c r="JZ104" s="177"/>
      <c r="KA104" s="177"/>
      <c r="KB104" s="177"/>
      <c r="KC104" s="177"/>
      <c r="KD104" s="177"/>
      <c r="KE104" s="177"/>
      <c r="KF104" s="177"/>
      <c r="KG104" s="177"/>
      <c r="KH104" s="177"/>
    </row>
    <row r="105" spans="1:294" s="178" customFormat="1">
      <c r="A105" s="661"/>
      <c r="B105" s="662" t="s">
        <v>878</v>
      </c>
      <c r="C105" s="642">
        <v>12427.64</v>
      </c>
      <c r="D105" s="642">
        <v>47.8</v>
      </c>
      <c r="E105" s="642">
        <v>14913.167999999998</v>
      </c>
      <c r="F105" s="642">
        <v>57.359999999999992</v>
      </c>
      <c r="G105" s="642">
        <v>3289.83</v>
      </c>
      <c r="H105" s="642">
        <v>29.9</v>
      </c>
      <c r="I105" s="652">
        <v>5.4399999999999997E-2</v>
      </c>
      <c r="J105" s="649">
        <v>208.87</v>
      </c>
      <c r="K105" s="654"/>
      <c r="L105" s="649"/>
      <c r="M105" s="650"/>
      <c r="N105" s="650"/>
      <c r="O105" s="650"/>
      <c r="P105" s="650"/>
      <c r="Q105" s="645"/>
      <c r="R105" s="644" t="s">
        <v>896</v>
      </c>
      <c r="S105" s="642">
        <v>13456.91</v>
      </c>
      <c r="T105" s="642">
        <v>51.54</v>
      </c>
      <c r="U105" s="642">
        <v>16148.291999999999</v>
      </c>
      <c r="V105" s="642">
        <v>61.847999999999999</v>
      </c>
      <c r="W105" s="642">
        <v>3370</v>
      </c>
      <c r="X105" s="642">
        <v>30.6</v>
      </c>
      <c r="Y105" s="647">
        <v>5.4399999999999997E-2</v>
      </c>
      <c r="Z105" s="649">
        <v>213.93</v>
      </c>
      <c r="AA105" s="649"/>
      <c r="AB105" s="649"/>
      <c r="AC105" s="650"/>
      <c r="AD105" s="650"/>
      <c r="AE105" s="650"/>
      <c r="AF105" s="650"/>
      <c r="AG105" s="644"/>
      <c r="AH105" s="643" t="s">
        <v>896</v>
      </c>
      <c r="AI105" s="646"/>
      <c r="AJ105" s="642"/>
      <c r="AK105" s="642"/>
      <c r="AL105" s="642"/>
      <c r="AM105" s="642"/>
      <c r="AN105" s="642"/>
      <c r="AO105" s="642"/>
      <c r="AP105" s="649"/>
      <c r="AQ105" s="649"/>
      <c r="AR105" s="649"/>
      <c r="AS105" s="649"/>
      <c r="AT105" s="650"/>
      <c r="AU105" s="650"/>
      <c r="AV105" s="650"/>
      <c r="AW105" s="650"/>
      <c r="AX105" s="642"/>
      <c r="AY105" s="644"/>
      <c r="AZ105" s="642"/>
      <c r="BA105" s="642"/>
      <c r="BB105" s="642"/>
      <c r="BC105" s="642"/>
      <c r="BD105" s="642"/>
      <c r="BE105" s="642"/>
      <c r="BF105" s="649"/>
      <c r="BG105" s="649"/>
      <c r="BH105" s="666"/>
      <c r="BI105" s="649"/>
      <c r="BJ105" s="650"/>
      <c r="BK105" s="650"/>
      <c r="BL105" s="650"/>
      <c r="BM105" s="650"/>
      <c r="BN105" s="643"/>
      <c r="BO105" s="656"/>
      <c r="BP105" s="177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  <c r="EO105" s="177"/>
      <c r="EP105" s="177"/>
      <c r="EQ105" s="177"/>
      <c r="ER105" s="177"/>
      <c r="ES105" s="177"/>
      <c r="ET105" s="177"/>
      <c r="EU105" s="177"/>
      <c r="EV105" s="177"/>
      <c r="EW105" s="177"/>
      <c r="EX105" s="177"/>
      <c r="EY105" s="177"/>
      <c r="EZ105" s="177"/>
      <c r="FA105" s="177"/>
      <c r="FB105" s="177"/>
      <c r="FC105" s="177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7"/>
      <c r="GI105" s="177"/>
      <c r="GJ105" s="177"/>
      <c r="GK105" s="177"/>
      <c r="GL105" s="177"/>
      <c r="GM105" s="177"/>
      <c r="GN105" s="177"/>
      <c r="GO105" s="177"/>
      <c r="GP105" s="177"/>
      <c r="GQ105" s="177"/>
      <c r="GR105" s="177"/>
      <c r="GS105" s="177"/>
      <c r="GT105" s="177"/>
      <c r="GU105" s="177"/>
      <c r="GV105" s="177"/>
      <c r="GW105" s="177"/>
      <c r="GX105" s="177"/>
      <c r="GY105" s="177"/>
      <c r="GZ105" s="177"/>
      <c r="HA105" s="177"/>
      <c r="HB105" s="177"/>
      <c r="HC105" s="177"/>
      <c r="HD105" s="177"/>
      <c r="HE105" s="177"/>
      <c r="HF105" s="177"/>
      <c r="HG105" s="177"/>
      <c r="HH105" s="177"/>
      <c r="HI105" s="177"/>
      <c r="HJ105" s="177"/>
      <c r="HK105" s="177"/>
      <c r="HL105" s="177"/>
      <c r="HM105" s="177"/>
      <c r="HN105" s="177"/>
      <c r="HO105" s="177"/>
      <c r="HP105" s="177"/>
      <c r="HQ105" s="177"/>
      <c r="HR105" s="177"/>
      <c r="HS105" s="177"/>
      <c r="HT105" s="177"/>
      <c r="HU105" s="177"/>
      <c r="HV105" s="177"/>
      <c r="HW105" s="177"/>
      <c r="HX105" s="177"/>
      <c r="HY105" s="177"/>
      <c r="HZ105" s="177"/>
      <c r="IA105" s="177"/>
      <c r="IB105" s="177"/>
      <c r="IC105" s="177"/>
      <c r="ID105" s="177"/>
      <c r="IE105" s="177"/>
      <c r="IF105" s="177"/>
      <c r="IG105" s="177"/>
      <c r="IH105" s="177"/>
      <c r="II105" s="177"/>
      <c r="IJ105" s="177"/>
      <c r="IK105" s="177"/>
      <c r="IL105" s="177"/>
      <c r="IM105" s="177"/>
      <c r="IN105" s="177"/>
      <c r="IO105" s="177"/>
      <c r="IP105" s="177"/>
      <c r="IQ105" s="177"/>
      <c r="IR105" s="177"/>
      <c r="IS105" s="177"/>
      <c r="IT105" s="177"/>
      <c r="IU105" s="177"/>
      <c r="IV105" s="177"/>
      <c r="IW105" s="177"/>
      <c r="IX105" s="177"/>
      <c r="IY105" s="177"/>
      <c r="IZ105" s="177"/>
      <c r="JA105" s="177"/>
      <c r="JB105" s="177"/>
      <c r="JC105" s="177"/>
      <c r="JD105" s="177"/>
      <c r="JE105" s="177"/>
      <c r="JF105" s="177"/>
      <c r="JG105" s="177"/>
      <c r="JH105" s="177"/>
      <c r="JI105" s="177"/>
      <c r="JJ105" s="177"/>
      <c r="JK105" s="177"/>
      <c r="JL105" s="177"/>
      <c r="JM105" s="177"/>
      <c r="JN105" s="177"/>
      <c r="JO105" s="177"/>
      <c r="JP105" s="177"/>
      <c r="JQ105" s="177"/>
      <c r="JR105" s="177"/>
      <c r="JS105" s="177"/>
      <c r="JT105" s="177"/>
      <c r="JU105" s="177"/>
      <c r="JV105" s="177"/>
      <c r="JW105" s="177"/>
      <c r="JX105" s="177"/>
      <c r="JY105" s="177"/>
      <c r="JZ105" s="177"/>
      <c r="KA105" s="177"/>
      <c r="KB105" s="177"/>
      <c r="KC105" s="177"/>
      <c r="KD105" s="177"/>
      <c r="KE105" s="177"/>
      <c r="KF105" s="177"/>
      <c r="KG105" s="177"/>
      <c r="KH105" s="177"/>
    </row>
    <row r="106" spans="1:294" s="167" customFormat="1">
      <c r="A106" s="157"/>
      <c r="B106" s="680"/>
      <c r="C106" s="159"/>
      <c r="D106" s="159"/>
      <c r="E106" s="159"/>
      <c r="F106" s="159"/>
      <c r="G106" s="159">
        <v>3289.83</v>
      </c>
      <c r="H106" s="159">
        <v>29.9</v>
      </c>
      <c r="I106" s="320">
        <v>5.4399999999999997E-2</v>
      </c>
      <c r="J106" s="163">
        <v>208.87</v>
      </c>
      <c r="K106" s="208"/>
      <c r="L106" s="163"/>
      <c r="M106" s="128"/>
      <c r="N106" s="128"/>
      <c r="O106" s="128"/>
      <c r="P106" s="128"/>
      <c r="Q106" s="145"/>
      <c r="R106" s="129" t="s">
        <v>897</v>
      </c>
      <c r="S106" s="159"/>
      <c r="T106" s="159"/>
      <c r="U106" s="159"/>
      <c r="V106" s="159"/>
      <c r="W106" s="159">
        <v>3000</v>
      </c>
      <c r="X106" s="159">
        <v>30.6</v>
      </c>
      <c r="Y106" s="113">
        <v>5.4399999999999997E-2</v>
      </c>
      <c r="Z106" s="163">
        <v>193.8</v>
      </c>
      <c r="AA106" s="163"/>
      <c r="AB106" s="163"/>
      <c r="AC106" s="128"/>
      <c r="AD106" s="128"/>
      <c r="AE106" s="128"/>
      <c r="AF106" s="128"/>
      <c r="AG106" s="129"/>
      <c r="AH106" s="169" t="s">
        <v>897</v>
      </c>
      <c r="AI106" s="162"/>
      <c r="AJ106" s="159"/>
      <c r="AK106" s="159"/>
      <c r="AL106" s="159"/>
      <c r="AM106" s="159"/>
      <c r="AN106" s="159"/>
      <c r="AO106" s="159"/>
      <c r="AP106" s="163"/>
      <c r="AQ106" s="163"/>
      <c r="AR106" s="163"/>
      <c r="AS106" s="163"/>
      <c r="AT106" s="128"/>
      <c r="AU106" s="128"/>
      <c r="AV106" s="128"/>
      <c r="AW106" s="128"/>
      <c r="AX106" s="159"/>
      <c r="AY106" s="129"/>
      <c r="AZ106" s="159"/>
      <c r="BA106" s="159"/>
      <c r="BB106" s="159"/>
      <c r="BC106" s="159"/>
      <c r="BD106" s="159"/>
      <c r="BE106" s="159"/>
      <c r="BF106" s="163"/>
      <c r="BG106" s="163"/>
      <c r="BH106" s="544"/>
      <c r="BI106" s="163"/>
      <c r="BJ106" s="128"/>
      <c r="BK106" s="128"/>
      <c r="BL106" s="128"/>
      <c r="BM106" s="128"/>
      <c r="BN106" s="169"/>
      <c r="BO106" s="213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  <c r="GJ106" s="166"/>
      <c r="GK106" s="166"/>
      <c r="GL106" s="166"/>
      <c r="GM106" s="166"/>
      <c r="GN106" s="166"/>
      <c r="GO106" s="166"/>
      <c r="GP106" s="166"/>
      <c r="GQ106" s="166"/>
      <c r="GR106" s="166"/>
      <c r="GS106" s="166"/>
      <c r="GT106" s="166"/>
      <c r="GU106" s="166"/>
      <c r="GV106" s="166"/>
      <c r="GW106" s="166"/>
      <c r="GX106" s="166"/>
      <c r="GY106" s="166"/>
      <c r="GZ106" s="166"/>
      <c r="HA106" s="166"/>
      <c r="HB106" s="166"/>
      <c r="HC106" s="166"/>
      <c r="HD106" s="166"/>
      <c r="HE106" s="166"/>
      <c r="HF106" s="166"/>
      <c r="HG106" s="166"/>
      <c r="HH106" s="166"/>
      <c r="HI106" s="166"/>
      <c r="HJ106" s="166"/>
      <c r="HK106" s="166"/>
      <c r="HL106" s="166"/>
      <c r="HM106" s="166"/>
      <c r="HN106" s="166"/>
      <c r="HO106" s="166"/>
      <c r="HP106" s="166"/>
      <c r="HQ106" s="166"/>
      <c r="HR106" s="166"/>
      <c r="HS106" s="166"/>
      <c r="HT106" s="166"/>
      <c r="HU106" s="166"/>
      <c r="HV106" s="166"/>
      <c r="HW106" s="166"/>
      <c r="HX106" s="166"/>
      <c r="HY106" s="166"/>
      <c r="HZ106" s="166"/>
      <c r="IA106" s="166"/>
      <c r="IB106" s="166"/>
      <c r="IC106" s="166"/>
      <c r="ID106" s="166"/>
      <c r="IE106" s="166"/>
      <c r="IF106" s="166"/>
      <c r="IG106" s="166"/>
      <c r="IH106" s="166"/>
      <c r="II106" s="166"/>
      <c r="IJ106" s="166"/>
      <c r="IK106" s="166"/>
      <c r="IL106" s="166"/>
      <c r="IM106" s="166"/>
      <c r="IN106" s="166"/>
      <c r="IO106" s="166"/>
      <c r="IP106" s="166"/>
      <c r="IQ106" s="166"/>
      <c r="IR106" s="166"/>
      <c r="IS106" s="166"/>
      <c r="IT106" s="166"/>
      <c r="IU106" s="166"/>
      <c r="IV106" s="166"/>
      <c r="IW106" s="166"/>
      <c r="IX106" s="166"/>
      <c r="IY106" s="166"/>
      <c r="IZ106" s="166"/>
      <c r="JA106" s="166"/>
      <c r="JB106" s="166"/>
      <c r="JC106" s="166"/>
      <c r="JD106" s="166"/>
      <c r="JE106" s="166"/>
      <c r="JF106" s="166"/>
      <c r="JG106" s="166"/>
      <c r="JH106" s="166"/>
      <c r="JI106" s="166"/>
      <c r="JJ106" s="166"/>
      <c r="JK106" s="166"/>
      <c r="JL106" s="166"/>
      <c r="JM106" s="166"/>
      <c r="JN106" s="166"/>
      <c r="JO106" s="166"/>
      <c r="JP106" s="166"/>
      <c r="JQ106" s="166"/>
      <c r="JR106" s="166"/>
      <c r="JS106" s="166"/>
      <c r="JT106" s="166"/>
      <c r="JU106" s="166"/>
      <c r="JV106" s="166"/>
      <c r="JW106" s="166"/>
      <c r="JX106" s="166"/>
      <c r="JY106" s="166"/>
      <c r="JZ106" s="166"/>
      <c r="KA106" s="166"/>
      <c r="KB106" s="166"/>
      <c r="KC106" s="166"/>
      <c r="KD106" s="166"/>
      <c r="KE106" s="166"/>
      <c r="KF106" s="166"/>
      <c r="KG106" s="166"/>
      <c r="KH106" s="166"/>
    </row>
    <row r="107" spans="1:294" s="2" customFormat="1" ht="18.75">
      <c r="A107" s="122" t="s">
        <v>89</v>
      </c>
      <c r="B107" s="348"/>
      <c r="C107" s="27"/>
      <c r="D107" s="27"/>
      <c r="E107" s="27"/>
      <c r="F107" s="27"/>
      <c r="G107" s="27"/>
      <c r="H107" s="27"/>
      <c r="I107" s="321"/>
      <c r="J107" s="115"/>
      <c r="K107" s="104"/>
      <c r="L107" s="115"/>
      <c r="M107" s="116"/>
      <c r="N107" s="116"/>
      <c r="O107" s="116"/>
      <c r="P107" s="116"/>
      <c r="Q107" s="110"/>
      <c r="R107" s="125"/>
      <c r="S107" s="27"/>
      <c r="T107" s="27"/>
      <c r="U107" s="27"/>
      <c r="V107" s="27"/>
      <c r="W107" s="27"/>
      <c r="X107" s="27"/>
      <c r="Y107" s="138"/>
      <c r="Z107" s="138"/>
      <c r="AA107" s="138"/>
      <c r="AB107" s="138"/>
      <c r="AC107" s="139"/>
      <c r="AD107" s="139"/>
      <c r="AE107" s="139"/>
      <c r="AF107" s="139"/>
      <c r="AG107" s="27"/>
      <c r="AH107" s="134"/>
      <c r="AI107" s="103"/>
      <c r="AJ107" s="27"/>
      <c r="AK107" s="27"/>
      <c r="AL107" s="27"/>
      <c r="AM107" s="27"/>
      <c r="AN107" s="27"/>
      <c r="AO107" s="27"/>
      <c r="AP107" s="115"/>
      <c r="AQ107" s="115"/>
      <c r="AR107" s="115"/>
      <c r="AS107" s="115"/>
      <c r="AT107" s="116"/>
      <c r="AU107" s="116"/>
      <c r="AV107" s="116"/>
      <c r="AW107" s="116"/>
      <c r="AX107" s="27"/>
      <c r="AY107" s="109"/>
      <c r="AZ107" s="27"/>
      <c r="BA107" s="27"/>
      <c r="BB107" s="27"/>
      <c r="BC107" s="27"/>
      <c r="BD107" s="27"/>
      <c r="BE107" s="27"/>
      <c r="BF107" s="115"/>
      <c r="BG107" s="115"/>
      <c r="BH107" s="395"/>
      <c r="BI107" s="115"/>
      <c r="BJ107" s="116"/>
      <c r="BK107" s="116"/>
      <c r="BL107" s="116"/>
      <c r="BM107" s="116"/>
      <c r="BN107" s="36"/>
      <c r="BO107" s="31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</row>
    <row r="108" spans="1:294" s="178" customFormat="1" ht="18.75">
      <c r="A108" s="173" t="s">
        <v>9</v>
      </c>
      <c r="B108" s="421" t="s">
        <v>530</v>
      </c>
      <c r="C108" s="49">
        <v>9269.92</v>
      </c>
      <c r="D108" s="49">
        <v>47.8</v>
      </c>
      <c r="E108" s="49">
        <v>11123.904</v>
      </c>
      <c r="F108" s="49">
        <v>57.359999999999992</v>
      </c>
      <c r="G108" s="49">
        <v>3900</v>
      </c>
      <c r="H108" s="49">
        <v>29.9</v>
      </c>
      <c r="I108" s="287"/>
      <c r="J108" s="455"/>
      <c r="K108" s="204"/>
      <c r="L108" s="138"/>
      <c r="M108" s="288">
        <v>5.7000000000000002E-2</v>
      </c>
      <c r="N108" s="139">
        <v>252.2</v>
      </c>
      <c r="O108" s="288">
        <v>5.2600000000000001E-2</v>
      </c>
      <c r="P108" s="139">
        <v>235.04</v>
      </c>
      <c r="Q108" s="134" t="s">
        <v>822</v>
      </c>
      <c r="R108" s="289"/>
      <c r="S108" s="49">
        <v>10220.01</v>
      </c>
      <c r="T108" s="49">
        <v>51.54</v>
      </c>
      <c r="U108" s="49">
        <v>12264.012000000001</v>
      </c>
      <c r="V108" s="49">
        <v>61.847999999999999</v>
      </c>
      <c r="W108" s="49">
        <v>3900</v>
      </c>
      <c r="X108" s="49">
        <v>30.6</v>
      </c>
      <c r="Y108" s="138"/>
      <c r="Z108" s="138"/>
      <c r="AA108" s="138"/>
      <c r="AB108" s="138"/>
      <c r="AC108" s="288">
        <v>5.7000000000000002E-2</v>
      </c>
      <c r="AD108" s="139">
        <v>252.9</v>
      </c>
      <c r="AE108" s="288">
        <v>5.2600000000000001E-2</v>
      </c>
      <c r="AF108" s="139">
        <v>235.74</v>
      </c>
      <c r="AG108" s="134" t="s">
        <v>822</v>
      </c>
      <c r="AH108" s="289"/>
      <c r="AI108" s="175"/>
      <c r="AJ108" s="49">
        <v>9269.92</v>
      </c>
      <c r="AK108" s="49">
        <v>47.8</v>
      </c>
      <c r="AL108" s="49">
        <v>11123.904</v>
      </c>
      <c r="AM108" s="49">
        <v>57.359999999999992</v>
      </c>
      <c r="AN108" s="49">
        <v>3900</v>
      </c>
      <c r="AO108" s="49">
        <v>29.9</v>
      </c>
      <c r="AP108" s="138"/>
      <c r="AQ108" s="138"/>
      <c r="AR108" s="138"/>
      <c r="AS108" s="138"/>
      <c r="AT108" s="288">
        <v>7.0199999999999999E-2</v>
      </c>
      <c r="AU108" s="139">
        <v>303.68</v>
      </c>
      <c r="AV108" s="288">
        <v>6.4799999999999996E-2</v>
      </c>
      <c r="AW108" s="139">
        <v>282.62</v>
      </c>
      <c r="AX108" s="125" t="s">
        <v>823</v>
      </c>
      <c r="AY108" s="322"/>
      <c r="AZ108" s="49">
        <v>10220.01</v>
      </c>
      <c r="BA108" s="49">
        <v>51.54</v>
      </c>
      <c r="BB108" s="49">
        <v>12264.012000000001</v>
      </c>
      <c r="BC108" s="49">
        <v>61.847999999999999</v>
      </c>
      <c r="BD108" s="49">
        <v>3900</v>
      </c>
      <c r="BE108" s="49">
        <v>30.6</v>
      </c>
      <c r="BF108" s="138"/>
      <c r="BG108" s="138"/>
      <c r="BH108" s="360"/>
      <c r="BI108" s="138"/>
      <c r="BJ108" s="288">
        <v>7.0199999999999999E-2</v>
      </c>
      <c r="BK108" s="139">
        <v>304.38</v>
      </c>
      <c r="BL108" s="288">
        <v>6.4799999999999996E-2</v>
      </c>
      <c r="BM108" s="139">
        <v>283.32</v>
      </c>
      <c r="BN108" s="125" t="s">
        <v>823</v>
      </c>
      <c r="BO108" s="289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  <c r="EO108" s="177"/>
      <c r="EP108" s="177"/>
      <c r="EQ108" s="177"/>
      <c r="ER108" s="177"/>
      <c r="ES108" s="177"/>
      <c r="ET108" s="177"/>
      <c r="EU108" s="177"/>
      <c r="EV108" s="177"/>
      <c r="EW108" s="177"/>
      <c r="EX108" s="177"/>
      <c r="EY108" s="177"/>
      <c r="EZ108" s="177"/>
      <c r="FA108" s="177"/>
      <c r="FB108" s="177"/>
      <c r="FC108" s="177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177"/>
      <c r="JU108" s="177"/>
      <c r="JV108" s="177"/>
      <c r="JW108" s="177"/>
      <c r="JX108" s="177"/>
      <c r="JY108" s="177"/>
      <c r="JZ108" s="177"/>
      <c r="KA108" s="177"/>
      <c r="KB108" s="177"/>
      <c r="KC108" s="177"/>
      <c r="KD108" s="177"/>
      <c r="KE108" s="177"/>
      <c r="KF108" s="177"/>
      <c r="KG108" s="177"/>
      <c r="KH108" s="177"/>
    </row>
    <row r="109" spans="1:294" s="420" customFormat="1" ht="18.75">
      <c r="A109" s="681"/>
      <c r="B109" s="682"/>
      <c r="C109" s="408">
        <v>9269.92</v>
      </c>
      <c r="D109" s="408">
        <v>47.8</v>
      </c>
      <c r="E109" s="408">
        <v>11123.904</v>
      </c>
      <c r="F109" s="408">
        <v>57.359999999999992</v>
      </c>
      <c r="G109" s="408">
        <v>3900</v>
      </c>
      <c r="H109" s="408">
        <v>29.9</v>
      </c>
      <c r="I109" s="687"/>
      <c r="J109" s="688"/>
      <c r="K109" s="689"/>
      <c r="L109" s="690"/>
      <c r="M109" s="691">
        <v>5.7000000000000002E-2</v>
      </c>
      <c r="N109" s="692">
        <v>252.2</v>
      </c>
      <c r="O109" s="691">
        <v>5.2600000000000001E-2</v>
      </c>
      <c r="P109" s="692">
        <v>235.04</v>
      </c>
      <c r="Q109" s="684"/>
      <c r="R109" s="693" t="s">
        <v>880</v>
      </c>
      <c r="S109" s="408">
        <v>10220.01</v>
      </c>
      <c r="T109" s="408">
        <v>51.54</v>
      </c>
      <c r="U109" s="408">
        <v>12264.012000000001</v>
      </c>
      <c r="V109" s="408">
        <v>61.847999999999999</v>
      </c>
      <c r="W109" s="408">
        <v>3162.16</v>
      </c>
      <c r="X109" s="408">
        <v>30.6</v>
      </c>
      <c r="Y109" s="690"/>
      <c r="Z109" s="690"/>
      <c r="AA109" s="690"/>
      <c r="AB109" s="690"/>
      <c r="AC109" s="691">
        <v>7.0300000000000001E-2</v>
      </c>
      <c r="AD109" s="692">
        <v>252.9</v>
      </c>
      <c r="AE109" s="691">
        <v>5.2600000000000001E-2</v>
      </c>
      <c r="AF109" s="692">
        <v>196.93</v>
      </c>
      <c r="AG109" s="684"/>
      <c r="AH109" s="694" t="s">
        <v>880</v>
      </c>
      <c r="AI109" s="686"/>
      <c r="AJ109" s="683"/>
      <c r="AK109" s="683"/>
      <c r="AL109" s="683"/>
      <c r="AM109" s="683"/>
      <c r="AN109" s="683">
        <v>3900</v>
      </c>
      <c r="AO109" s="683">
        <v>29.9</v>
      </c>
      <c r="AP109" s="690"/>
      <c r="AQ109" s="690"/>
      <c r="AR109" s="690"/>
      <c r="AS109" s="690"/>
      <c r="AT109" s="415">
        <v>7.0199999999999999E-2</v>
      </c>
      <c r="AU109" s="416">
        <v>303.68</v>
      </c>
      <c r="AV109" s="415">
        <v>6.4799999999999996E-2</v>
      </c>
      <c r="AW109" s="416">
        <v>282.62</v>
      </c>
      <c r="AX109" s="685"/>
      <c r="AY109" s="695" t="s">
        <v>898</v>
      </c>
      <c r="AZ109" s="683"/>
      <c r="BA109" s="683"/>
      <c r="BB109" s="683"/>
      <c r="BC109" s="683"/>
      <c r="BD109" s="683">
        <v>3600</v>
      </c>
      <c r="BE109" s="683">
        <v>30.6</v>
      </c>
      <c r="BF109" s="690"/>
      <c r="BG109" s="690"/>
      <c r="BH109" s="696"/>
      <c r="BI109" s="690"/>
      <c r="BJ109" s="691">
        <v>7.0199999999999999E-2</v>
      </c>
      <c r="BK109" s="692">
        <v>283.32</v>
      </c>
      <c r="BL109" s="691">
        <v>6.4799999999999996E-2</v>
      </c>
      <c r="BM109" s="692">
        <v>263.88</v>
      </c>
      <c r="BN109" s="685"/>
      <c r="BO109" s="693" t="s">
        <v>898</v>
      </c>
      <c r="BP109" s="419"/>
      <c r="BQ109" s="419"/>
      <c r="BR109" s="419"/>
      <c r="BS109" s="419"/>
      <c r="BT109" s="419"/>
      <c r="BU109" s="419"/>
      <c r="BV109" s="419"/>
      <c r="BW109" s="419"/>
      <c r="BX109" s="419"/>
      <c r="BY109" s="419"/>
      <c r="BZ109" s="419"/>
      <c r="CA109" s="419"/>
      <c r="CB109" s="419"/>
      <c r="CC109" s="419"/>
      <c r="CD109" s="419"/>
      <c r="CE109" s="419"/>
      <c r="CF109" s="419"/>
      <c r="CG109" s="419"/>
      <c r="CH109" s="419"/>
      <c r="CI109" s="419"/>
      <c r="CJ109" s="419"/>
      <c r="CK109" s="419"/>
      <c r="CL109" s="419"/>
      <c r="CM109" s="419"/>
      <c r="CN109" s="419"/>
      <c r="CO109" s="419"/>
      <c r="CP109" s="419"/>
      <c r="CQ109" s="419"/>
      <c r="CR109" s="419"/>
      <c r="CS109" s="419"/>
      <c r="CT109" s="419"/>
      <c r="CU109" s="419"/>
      <c r="CV109" s="419"/>
      <c r="CW109" s="419"/>
      <c r="CX109" s="419"/>
      <c r="CY109" s="419"/>
      <c r="CZ109" s="419"/>
      <c r="DA109" s="419"/>
      <c r="DB109" s="419"/>
      <c r="DC109" s="419"/>
      <c r="DD109" s="419"/>
      <c r="DE109" s="419"/>
      <c r="DF109" s="419"/>
      <c r="DG109" s="419"/>
      <c r="DH109" s="419"/>
      <c r="DI109" s="419"/>
      <c r="DJ109" s="419"/>
      <c r="DK109" s="419"/>
      <c r="DL109" s="419"/>
      <c r="DM109" s="419"/>
      <c r="DN109" s="419"/>
      <c r="DO109" s="419"/>
      <c r="DP109" s="419"/>
      <c r="DQ109" s="419"/>
      <c r="DR109" s="419"/>
      <c r="DS109" s="419"/>
      <c r="DT109" s="419"/>
      <c r="DU109" s="419"/>
      <c r="DV109" s="419"/>
      <c r="DW109" s="419"/>
      <c r="DX109" s="419"/>
      <c r="DY109" s="419"/>
      <c r="DZ109" s="419"/>
      <c r="EA109" s="419"/>
      <c r="EB109" s="419"/>
      <c r="EC109" s="419"/>
      <c r="ED109" s="419"/>
      <c r="EE109" s="419"/>
      <c r="EF109" s="419"/>
      <c r="EG109" s="419"/>
      <c r="EH109" s="419"/>
      <c r="EI109" s="419"/>
      <c r="EJ109" s="419"/>
      <c r="EK109" s="419"/>
      <c r="EL109" s="419"/>
      <c r="EM109" s="419"/>
      <c r="EN109" s="419"/>
      <c r="EO109" s="419"/>
      <c r="EP109" s="419"/>
      <c r="EQ109" s="419"/>
      <c r="ER109" s="419"/>
      <c r="ES109" s="419"/>
      <c r="ET109" s="419"/>
      <c r="EU109" s="419"/>
      <c r="EV109" s="419"/>
      <c r="EW109" s="419"/>
      <c r="EX109" s="419"/>
      <c r="EY109" s="419"/>
      <c r="EZ109" s="419"/>
      <c r="FA109" s="419"/>
      <c r="FB109" s="419"/>
      <c r="FC109" s="419"/>
      <c r="FD109" s="419"/>
      <c r="FE109" s="419"/>
      <c r="FF109" s="419"/>
      <c r="FG109" s="419"/>
      <c r="FH109" s="419"/>
      <c r="FI109" s="419"/>
      <c r="FJ109" s="419"/>
      <c r="FK109" s="419"/>
      <c r="FL109" s="419"/>
      <c r="FM109" s="419"/>
      <c r="FN109" s="419"/>
      <c r="FO109" s="419"/>
      <c r="FP109" s="419"/>
      <c r="FQ109" s="419"/>
      <c r="FR109" s="419"/>
      <c r="FS109" s="419"/>
      <c r="FT109" s="419"/>
      <c r="FU109" s="419"/>
      <c r="FV109" s="419"/>
      <c r="FW109" s="419"/>
      <c r="FX109" s="419"/>
      <c r="FY109" s="419"/>
      <c r="FZ109" s="419"/>
      <c r="GA109" s="419"/>
      <c r="GB109" s="419"/>
      <c r="GC109" s="419"/>
      <c r="GD109" s="419"/>
      <c r="GE109" s="419"/>
      <c r="GF109" s="419"/>
      <c r="GG109" s="419"/>
      <c r="GH109" s="419"/>
      <c r="GI109" s="419"/>
      <c r="GJ109" s="419"/>
      <c r="GK109" s="419"/>
      <c r="GL109" s="419"/>
      <c r="GM109" s="419"/>
      <c r="GN109" s="419"/>
      <c r="GO109" s="419"/>
      <c r="GP109" s="419"/>
      <c r="GQ109" s="419"/>
      <c r="GR109" s="419"/>
      <c r="GS109" s="419"/>
      <c r="GT109" s="419"/>
      <c r="GU109" s="419"/>
      <c r="GV109" s="419"/>
      <c r="GW109" s="419"/>
      <c r="GX109" s="419"/>
      <c r="GY109" s="419"/>
      <c r="GZ109" s="419"/>
      <c r="HA109" s="419"/>
      <c r="HB109" s="419"/>
      <c r="HC109" s="419"/>
      <c r="HD109" s="419"/>
      <c r="HE109" s="419"/>
      <c r="HF109" s="419"/>
      <c r="HG109" s="419"/>
      <c r="HH109" s="419"/>
      <c r="HI109" s="419"/>
      <c r="HJ109" s="419"/>
      <c r="HK109" s="419"/>
      <c r="HL109" s="419"/>
      <c r="HM109" s="419"/>
      <c r="HN109" s="419"/>
      <c r="HO109" s="419"/>
      <c r="HP109" s="419"/>
      <c r="HQ109" s="419"/>
      <c r="HR109" s="419"/>
      <c r="HS109" s="419"/>
      <c r="HT109" s="419"/>
      <c r="HU109" s="419"/>
      <c r="HV109" s="419"/>
      <c r="HW109" s="419"/>
      <c r="HX109" s="419"/>
      <c r="HY109" s="419"/>
      <c r="HZ109" s="419"/>
      <c r="IA109" s="419"/>
      <c r="IB109" s="419"/>
      <c r="IC109" s="419"/>
      <c r="ID109" s="419"/>
      <c r="IE109" s="419"/>
      <c r="IF109" s="419"/>
      <c r="IG109" s="419"/>
      <c r="IH109" s="419"/>
      <c r="II109" s="419"/>
      <c r="IJ109" s="419"/>
      <c r="IK109" s="419"/>
      <c r="IL109" s="419"/>
      <c r="IM109" s="419"/>
      <c r="IN109" s="419"/>
      <c r="IO109" s="419"/>
      <c r="IP109" s="419"/>
      <c r="IQ109" s="419"/>
      <c r="IR109" s="419"/>
      <c r="IS109" s="419"/>
      <c r="IT109" s="419"/>
      <c r="IU109" s="419"/>
      <c r="IV109" s="419"/>
      <c r="IW109" s="419"/>
      <c r="IX109" s="419"/>
      <c r="IY109" s="419"/>
      <c r="IZ109" s="419"/>
      <c r="JA109" s="419"/>
      <c r="JB109" s="419"/>
      <c r="JC109" s="419"/>
      <c r="JD109" s="419"/>
      <c r="JE109" s="419"/>
      <c r="JF109" s="419"/>
      <c r="JG109" s="419"/>
      <c r="JH109" s="419"/>
      <c r="JI109" s="419"/>
      <c r="JJ109" s="419"/>
      <c r="JK109" s="419"/>
      <c r="JL109" s="419"/>
      <c r="JM109" s="419"/>
      <c r="JN109" s="419"/>
      <c r="JO109" s="419"/>
      <c r="JP109" s="419"/>
      <c r="JQ109" s="419"/>
      <c r="JR109" s="419"/>
      <c r="JS109" s="419"/>
      <c r="JT109" s="419"/>
      <c r="JU109" s="419"/>
      <c r="JV109" s="419"/>
      <c r="JW109" s="419"/>
      <c r="JX109" s="419"/>
      <c r="JY109" s="419"/>
      <c r="JZ109" s="419"/>
      <c r="KA109" s="419"/>
      <c r="KB109" s="419"/>
      <c r="KC109" s="419"/>
      <c r="KD109" s="419"/>
      <c r="KE109" s="419"/>
      <c r="KF109" s="419"/>
      <c r="KG109" s="419"/>
      <c r="KH109" s="419"/>
    </row>
    <row r="110" spans="1:294" s="178" customFormat="1">
      <c r="A110" s="424" t="s">
        <v>10</v>
      </c>
      <c r="B110" s="697" t="s">
        <v>350</v>
      </c>
      <c r="C110" s="361">
        <v>12427.64</v>
      </c>
      <c r="D110" s="361">
        <v>47.8</v>
      </c>
      <c r="E110" s="361">
        <v>14913.167999999998</v>
      </c>
      <c r="F110" s="361">
        <v>57.359999999999992</v>
      </c>
      <c r="G110" s="361">
        <v>3223.73</v>
      </c>
      <c r="H110" s="361">
        <v>29.9</v>
      </c>
      <c r="I110" s="638">
        <v>5.4399999999999997E-2</v>
      </c>
      <c r="J110" s="369">
        <v>205.27</v>
      </c>
      <c r="K110" s="452"/>
      <c r="L110" s="369"/>
      <c r="M110" s="370"/>
      <c r="N110" s="370"/>
      <c r="O110" s="370"/>
      <c r="P110" s="370"/>
      <c r="Q110" s="365" t="s">
        <v>821</v>
      </c>
      <c r="R110" s="364"/>
      <c r="S110" s="363">
        <v>13456.91</v>
      </c>
      <c r="T110" s="363">
        <v>51.54</v>
      </c>
      <c r="U110" s="363">
        <v>16148.291999999999</v>
      </c>
      <c r="V110" s="363">
        <v>61.847999999999999</v>
      </c>
      <c r="W110" s="363">
        <v>3300</v>
      </c>
      <c r="X110" s="363">
        <v>30.6</v>
      </c>
      <c r="Y110" s="698">
        <v>5.4399999999999997E-2</v>
      </c>
      <c r="Z110" s="369">
        <v>210.12</v>
      </c>
      <c r="AA110" s="369"/>
      <c r="AB110" s="369"/>
      <c r="AC110" s="370"/>
      <c r="AD110" s="370"/>
      <c r="AE110" s="370"/>
      <c r="AF110" s="370"/>
      <c r="AG110" s="364" t="s">
        <v>821</v>
      </c>
      <c r="AH110" s="187"/>
      <c r="AI110" s="428"/>
      <c r="AJ110" s="361"/>
      <c r="AK110" s="361"/>
      <c r="AL110" s="361"/>
      <c r="AM110" s="361"/>
      <c r="AN110" s="361"/>
      <c r="AO110" s="361"/>
      <c r="AP110" s="369"/>
      <c r="AQ110" s="369"/>
      <c r="AR110" s="369"/>
      <c r="AS110" s="369"/>
      <c r="AT110" s="370"/>
      <c r="AU110" s="370"/>
      <c r="AV110" s="370"/>
      <c r="AW110" s="370"/>
      <c r="AX110" s="361"/>
      <c r="AY110" s="364"/>
      <c r="AZ110" s="361"/>
      <c r="BA110" s="361"/>
      <c r="BB110" s="361"/>
      <c r="BC110" s="361"/>
      <c r="BD110" s="361"/>
      <c r="BE110" s="361"/>
      <c r="BF110" s="369"/>
      <c r="BG110" s="369"/>
      <c r="BH110" s="432"/>
      <c r="BI110" s="369"/>
      <c r="BJ110" s="370"/>
      <c r="BK110" s="370"/>
      <c r="BL110" s="370"/>
      <c r="BM110" s="370"/>
      <c r="BN110" s="427"/>
      <c r="BO110" s="433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7"/>
      <c r="ES110" s="177"/>
      <c r="ET110" s="177"/>
      <c r="EU110" s="177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7"/>
      <c r="FG110" s="177"/>
      <c r="FH110" s="177"/>
      <c r="FI110" s="177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7"/>
      <c r="FU110" s="177"/>
      <c r="FV110" s="177"/>
      <c r="FW110" s="177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7"/>
      <c r="GI110" s="177"/>
      <c r="GJ110" s="177"/>
      <c r="GK110" s="177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7"/>
      <c r="GW110" s="177"/>
      <c r="GX110" s="177"/>
      <c r="GY110" s="177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7"/>
      <c r="HK110" s="177"/>
      <c r="HL110" s="177"/>
      <c r="HM110" s="177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7"/>
      <c r="HY110" s="177"/>
      <c r="HZ110" s="177"/>
      <c r="IA110" s="177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7"/>
      <c r="IM110" s="177"/>
      <c r="IN110" s="177"/>
      <c r="IO110" s="177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7"/>
      <c r="JA110" s="177"/>
      <c r="JB110" s="177"/>
      <c r="JC110" s="177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7"/>
      <c r="JO110" s="177"/>
      <c r="JP110" s="177"/>
      <c r="JQ110" s="177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7"/>
      <c r="KC110" s="177"/>
      <c r="KD110" s="177"/>
      <c r="KE110" s="177"/>
      <c r="KF110" s="177"/>
      <c r="KG110" s="177"/>
      <c r="KH110" s="177"/>
    </row>
    <row r="111" spans="1:294" s="178" customFormat="1">
      <c r="A111" s="661"/>
      <c r="B111" s="662" t="s">
        <v>878</v>
      </c>
      <c r="C111" s="642">
        <v>12427.64</v>
      </c>
      <c r="D111" s="642">
        <v>47.8</v>
      </c>
      <c r="E111" s="642">
        <v>14913.167999999998</v>
      </c>
      <c r="F111" s="642">
        <v>57.359999999999992</v>
      </c>
      <c r="G111" s="642">
        <v>3223.73</v>
      </c>
      <c r="H111" s="642">
        <v>29.9</v>
      </c>
      <c r="I111" s="652">
        <v>5.4399999999999997E-2</v>
      </c>
      <c r="J111" s="649">
        <v>205.27</v>
      </c>
      <c r="K111" s="654"/>
      <c r="L111" s="649"/>
      <c r="M111" s="650"/>
      <c r="N111" s="650"/>
      <c r="O111" s="650"/>
      <c r="P111" s="650"/>
      <c r="Q111" s="645"/>
      <c r="R111" s="644" t="s">
        <v>896</v>
      </c>
      <c r="S111" s="663">
        <v>13456.91</v>
      </c>
      <c r="T111" s="663">
        <v>51.54</v>
      </c>
      <c r="U111" s="663">
        <v>16148.291999999999</v>
      </c>
      <c r="V111" s="663">
        <v>61.847999999999999</v>
      </c>
      <c r="W111" s="663">
        <v>3300</v>
      </c>
      <c r="X111" s="663">
        <v>30.6</v>
      </c>
      <c r="Y111" s="699">
        <v>5.4399999999999997E-2</v>
      </c>
      <c r="Z111" s="649">
        <v>210.12</v>
      </c>
      <c r="AA111" s="649"/>
      <c r="AB111" s="649"/>
      <c r="AC111" s="650"/>
      <c r="AD111" s="650"/>
      <c r="AE111" s="650"/>
      <c r="AF111" s="650"/>
      <c r="AG111" s="644"/>
      <c r="AH111" s="643" t="s">
        <v>896</v>
      </c>
      <c r="AI111" s="646"/>
      <c r="AJ111" s="642"/>
      <c r="AK111" s="642"/>
      <c r="AL111" s="642"/>
      <c r="AM111" s="642"/>
      <c r="AN111" s="642"/>
      <c r="AO111" s="642"/>
      <c r="AP111" s="649"/>
      <c r="AQ111" s="649"/>
      <c r="AR111" s="649"/>
      <c r="AS111" s="649"/>
      <c r="AT111" s="650"/>
      <c r="AU111" s="650"/>
      <c r="AV111" s="650"/>
      <c r="AW111" s="650"/>
      <c r="AX111" s="642"/>
      <c r="AY111" s="644"/>
      <c r="AZ111" s="642"/>
      <c r="BA111" s="642"/>
      <c r="BB111" s="642"/>
      <c r="BC111" s="642"/>
      <c r="BD111" s="642"/>
      <c r="BE111" s="642"/>
      <c r="BF111" s="649"/>
      <c r="BG111" s="649"/>
      <c r="BH111" s="649"/>
      <c r="BI111" s="649"/>
      <c r="BJ111" s="650"/>
      <c r="BK111" s="650"/>
      <c r="BL111" s="650"/>
      <c r="BM111" s="650"/>
      <c r="BN111" s="643"/>
      <c r="BO111" s="656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  <c r="EL111" s="177"/>
      <c r="EM111" s="177"/>
      <c r="EN111" s="177"/>
      <c r="EO111" s="177"/>
      <c r="EP111" s="177"/>
      <c r="EQ111" s="177"/>
      <c r="ER111" s="177"/>
      <c r="ES111" s="177"/>
      <c r="ET111" s="177"/>
      <c r="EU111" s="177"/>
      <c r="EV111" s="177"/>
      <c r="EW111" s="177"/>
      <c r="EX111" s="177"/>
      <c r="EY111" s="177"/>
      <c r="EZ111" s="177"/>
      <c r="FA111" s="177"/>
      <c r="FB111" s="177"/>
      <c r="FC111" s="177"/>
      <c r="FD111" s="177"/>
      <c r="FE111" s="177"/>
      <c r="FF111" s="177"/>
      <c r="FG111" s="177"/>
      <c r="FH111" s="177"/>
      <c r="FI111" s="177"/>
      <c r="FJ111" s="177"/>
      <c r="FK111" s="177"/>
      <c r="FL111" s="177"/>
      <c r="FM111" s="177"/>
      <c r="FN111" s="177"/>
      <c r="FO111" s="177"/>
      <c r="FP111" s="177"/>
      <c r="FQ111" s="177"/>
      <c r="FR111" s="177"/>
      <c r="FS111" s="177"/>
      <c r="FT111" s="177"/>
      <c r="FU111" s="177"/>
      <c r="FV111" s="177"/>
      <c r="FW111" s="177"/>
      <c r="FX111" s="177"/>
      <c r="FY111" s="177"/>
      <c r="FZ111" s="177"/>
      <c r="GA111" s="177"/>
      <c r="GB111" s="177"/>
      <c r="GC111" s="177"/>
      <c r="GD111" s="177"/>
      <c r="GE111" s="177"/>
      <c r="GF111" s="177"/>
      <c r="GG111" s="177"/>
      <c r="GH111" s="177"/>
      <c r="GI111" s="177"/>
      <c r="GJ111" s="177"/>
      <c r="GK111" s="177"/>
      <c r="GL111" s="177"/>
      <c r="GM111" s="177"/>
      <c r="GN111" s="177"/>
      <c r="GO111" s="177"/>
      <c r="GP111" s="177"/>
      <c r="GQ111" s="177"/>
      <c r="GR111" s="177"/>
      <c r="GS111" s="177"/>
      <c r="GT111" s="177"/>
      <c r="GU111" s="177"/>
      <c r="GV111" s="177"/>
      <c r="GW111" s="177"/>
      <c r="GX111" s="177"/>
      <c r="GY111" s="177"/>
      <c r="GZ111" s="177"/>
      <c r="HA111" s="177"/>
      <c r="HB111" s="177"/>
      <c r="HC111" s="177"/>
      <c r="HD111" s="177"/>
      <c r="HE111" s="177"/>
      <c r="HF111" s="177"/>
      <c r="HG111" s="177"/>
      <c r="HH111" s="177"/>
      <c r="HI111" s="177"/>
      <c r="HJ111" s="177"/>
      <c r="HK111" s="177"/>
      <c r="HL111" s="177"/>
      <c r="HM111" s="177"/>
      <c r="HN111" s="177"/>
      <c r="HO111" s="177"/>
      <c r="HP111" s="177"/>
      <c r="HQ111" s="177"/>
      <c r="HR111" s="177"/>
      <c r="HS111" s="177"/>
      <c r="HT111" s="177"/>
      <c r="HU111" s="177"/>
      <c r="HV111" s="177"/>
      <c r="HW111" s="177"/>
      <c r="HX111" s="177"/>
      <c r="HY111" s="177"/>
      <c r="HZ111" s="177"/>
      <c r="IA111" s="177"/>
      <c r="IB111" s="177"/>
      <c r="IC111" s="177"/>
      <c r="ID111" s="177"/>
      <c r="IE111" s="177"/>
      <c r="IF111" s="177"/>
      <c r="IG111" s="177"/>
      <c r="IH111" s="177"/>
      <c r="II111" s="177"/>
      <c r="IJ111" s="177"/>
      <c r="IK111" s="177"/>
      <c r="IL111" s="177"/>
      <c r="IM111" s="177"/>
      <c r="IN111" s="177"/>
      <c r="IO111" s="177"/>
      <c r="IP111" s="177"/>
      <c r="IQ111" s="177"/>
      <c r="IR111" s="177"/>
      <c r="IS111" s="177"/>
      <c r="IT111" s="177"/>
      <c r="IU111" s="177"/>
      <c r="IV111" s="177"/>
      <c r="IW111" s="177"/>
      <c r="IX111" s="177"/>
      <c r="IY111" s="177"/>
      <c r="IZ111" s="177"/>
      <c r="JA111" s="177"/>
      <c r="JB111" s="177"/>
      <c r="JC111" s="177"/>
      <c r="JD111" s="177"/>
      <c r="JE111" s="177"/>
      <c r="JF111" s="177"/>
      <c r="JG111" s="177"/>
      <c r="JH111" s="177"/>
      <c r="JI111" s="177"/>
      <c r="JJ111" s="177"/>
      <c r="JK111" s="177"/>
      <c r="JL111" s="177"/>
      <c r="JM111" s="177"/>
      <c r="JN111" s="177"/>
      <c r="JO111" s="177"/>
      <c r="JP111" s="177"/>
      <c r="JQ111" s="177"/>
      <c r="JR111" s="177"/>
      <c r="JS111" s="177"/>
      <c r="JT111" s="177"/>
      <c r="JU111" s="177"/>
      <c r="JV111" s="177"/>
      <c r="JW111" s="177"/>
      <c r="JX111" s="177"/>
      <c r="JY111" s="177"/>
      <c r="JZ111" s="177"/>
      <c r="KA111" s="177"/>
      <c r="KB111" s="177"/>
      <c r="KC111" s="177"/>
      <c r="KD111" s="177"/>
      <c r="KE111" s="177"/>
      <c r="KF111" s="177"/>
      <c r="KG111" s="177"/>
      <c r="KH111" s="177"/>
    </row>
    <row r="112" spans="1:294" s="178" customFormat="1">
      <c r="A112" s="661"/>
      <c r="B112" s="662"/>
      <c r="C112" s="642"/>
      <c r="D112" s="642"/>
      <c r="E112" s="642"/>
      <c r="F112" s="642"/>
      <c r="G112" s="159">
        <v>3223.73</v>
      </c>
      <c r="H112" s="159">
        <v>29.9</v>
      </c>
      <c r="I112" s="320">
        <v>5.4399999999999997E-2</v>
      </c>
      <c r="J112" s="163">
        <v>205.27</v>
      </c>
      <c r="K112" s="654"/>
      <c r="L112" s="649"/>
      <c r="M112" s="650"/>
      <c r="N112" s="650"/>
      <c r="O112" s="650"/>
      <c r="P112" s="650"/>
      <c r="Q112" s="645"/>
      <c r="R112" s="129" t="s">
        <v>897</v>
      </c>
      <c r="S112" s="663"/>
      <c r="T112" s="663"/>
      <c r="U112" s="663"/>
      <c r="V112" s="663"/>
      <c r="W112" s="170">
        <v>3200</v>
      </c>
      <c r="X112" s="170">
        <v>30.6</v>
      </c>
      <c r="Y112" s="700">
        <v>5.4399999999999997E-2</v>
      </c>
      <c r="Z112" s="163">
        <v>204.68</v>
      </c>
      <c r="AA112" s="649"/>
      <c r="AB112" s="649"/>
      <c r="AC112" s="650"/>
      <c r="AD112" s="650"/>
      <c r="AE112" s="650"/>
      <c r="AF112" s="650"/>
      <c r="AG112" s="644"/>
      <c r="AH112" s="169" t="s">
        <v>897</v>
      </c>
      <c r="AI112" s="646"/>
      <c r="AJ112" s="642"/>
      <c r="AK112" s="642"/>
      <c r="AL112" s="642"/>
      <c r="AM112" s="642"/>
      <c r="AN112" s="642"/>
      <c r="AO112" s="642"/>
      <c r="AP112" s="649"/>
      <c r="AQ112" s="649"/>
      <c r="AR112" s="649"/>
      <c r="AS112" s="649"/>
      <c r="AT112" s="650"/>
      <c r="AU112" s="650"/>
      <c r="AV112" s="650"/>
      <c r="AW112" s="650"/>
      <c r="AX112" s="642"/>
      <c r="AY112" s="644"/>
      <c r="AZ112" s="642"/>
      <c r="BA112" s="642"/>
      <c r="BB112" s="642"/>
      <c r="BC112" s="642"/>
      <c r="BD112" s="642"/>
      <c r="BE112" s="642"/>
      <c r="BF112" s="649"/>
      <c r="BG112" s="649"/>
      <c r="BH112" s="649"/>
      <c r="BI112" s="649"/>
      <c r="BJ112" s="650"/>
      <c r="BK112" s="650"/>
      <c r="BL112" s="650"/>
      <c r="BM112" s="650"/>
      <c r="BN112" s="643"/>
      <c r="BO112" s="656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  <c r="EO112" s="177"/>
      <c r="EP112" s="177"/>
      <c r="EQ112" s="177"/>
      <c r="ER112" s="177"/>
      <c r="ES112" s="177"/>
      <c r="ET112" s="177"/>
      <c r="EU112" s="177"/>
      <c r="EV112" s="177"/>
      <c r="EW112" s="177"/>
      <c r="EX112" s="177"/>
      <c r="EY112" s="177"/>
      <c r="EZ112" s="177"/>
      <c r="FA112" s="177"/>
      <c r="FB112" s="177"/>
      <c r="FC112" s="177"/>
      <c r="FD112" s="177"/>
      <c r="FE112" s="177"/>
      <c r="FF112" s="177"/>
      <c r="FG112" s="177"/>
      <c r="FH112" s="177"/>
      <c r="FI112" s="177"/>
      <c r="FJ112" s="177"/>
      <c r="FK112" s="177"/>
      <c r="FL112" s="177"/>
      <c r="FM112" s="177"/>
      <c r="FN112" s="177"/>
      <c r="FO112" s="177"/>
      <c r="FP112" s="177"/>
      <c r="FQ112" s="177"/>
      <c r="FR112" s="177"/>
      <c r="FS112" s="177"/>
      <c r="FT112" s="177"/>
      <c r="FU112" s="177"/>
      <c r="FV112" s="177"/>
      <c r="FW112" s="177"/>
      <c r="FX112" s="177"/>
      <c r="FY112" s="177"/>
      <c r="FZ112" s="177"/>
      <c r="GA112" s="177"/>
      <c r="GB112" s="177"/>
      <c r="GC112" s="177"/>
      <c r="GD112" s="177"/>
      <c r="GE112" s="177"/>
      <c r="GF112" s="177"/>
      <c r="GG112" s="177"/>
      <c r="GH112" s="177"/>
      <c r="GI112" s="177"/>
      <c r="GJ112" s="177"/>
      <c r="GK112" s="177"/>
      <c r="GL112" s="177"/>
      <c r="GM112" s="177"/>
      <c r="GN112" s="177"/>
      <c r="GO112" s="177"/>
      <c r="GP112" s="177"/>
      <c r="GQ112" s="177"/>
      <c r="GR112" s="177"/>
      <c r="GS112" s="177"/>
      <c r="GT112" s="177"/>
      <c r="GU112" s="177"/>
      <c r="GV112" s="177"/>
      <c r="GW112" s="177"/>
      <c r="GX112" s="177"/>
      <c r="GY112" s="177"/>
      <c r="GZ112" s="177"/>
      <c r="HA112" s="177"/>
      <c r="HB112" s="177"/>
      <c r="HC112" s="177"/>
      <c r="HD112" s="177"/>
      <c r="HE112" s="177"/>
      <c r="HF112" s="177"/>
      <c r="HG112" s="177"/>
      <c r="HH112" s="177"/>
      <c r="HI112" s="177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</row>
    <row r="113" spans="1:294" s="100" customFormat="1" ht="26.25">
      <c r="A113" s="280" t="s">
        <v>21</v>
      </c>
      <c r="B113" s="346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2"/>
      <c r="S113" s="281"/>
      <c r="T113" s="281"/>
      <c r="U113" s="281"/>
      <c r="V113" s="281"/>
      <c r="W113" s="281"/>
      <c r="X113" s="281"/>
      <c r="Y113" s="282"/>
      <c r="Z113" s="282"/>
      <c r="AA113" s="282"/>
      <c r="AB113" s="282"/>
      <c r="AC113" s="282"/>
      <c r="AD113" s="282"/>
      <c r="AE113" s="282"/>
      <c r="AF113" s="282"/>
      <c r="AG113" s="281"/>
      <c r="AH113" s="282"/>
      <c r="AI113" s="281"/>
      <c r="AJ113" s="281"/>
      <c r="AK113" s="281"/>
      <c r="AL113" s="281"/>
      <c r="AM113" s="281"/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354"/>
      <c r="BJ113" s="354"/>
      <c r="BK113" s="354"/>
      <c r="BL113" s="354"/>
      <c r="BM113" s="354"/>
      <c r="BN113" s="354"/>
      <c r="BO113" s="355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  <c r="EK113" s="99"/>
      <c r="EL113" s="99"/>
      <c r="EM113" s="99"/>
      <c r="EN113" s="99"/>
      <c r="EO113" s="99"/>
      <c r="EP113" s="99"/>
      <c r="EQ113" s="99"/>
      <c r="ER113" s="99"/>
      <c r="ES113" s="99"/>
      <c r="ET113" s="99"/>
      <c r="EU113" s="99"/>
      <c r="EV113" s="99"/>
      <c r="EW113" s="99"/>
      <c r="EX113" s="99"/>
      <c r="EY113" s="99"/>
      <c r="EZ113" s="99"/>
      <c r="FA113" s="99"/>
      <c r="FB113" s="99"/>
      <c r="FC113" s="99"/>
      <c r="FD113" s="99"/>
      <c r="FE113" s="99"/>
      <c r="FF113" s="99"/>
      <c r="FG113" s="99"/>
      <c r="FH113" s="99"/>
      <c r="FI113" s="99"/>
      <c r="FJ113" s="99"/>
      <c r="FK113" s="99"/>
      <c r="FL113" s="99"/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  <c r="FY113" s="99"/>
      <c r="FZ113" s="99"/>
      <c r="GA113" s="99"/>
      <c r="GB113" s="99"/>
      <c r="GC113" s="99"/>
      <c r="GD113" s="99"/>
      <c r="GE113" s="99"/>
      <c r="GF113" s="99"/>
      <c r="GG113" s="99"/>
      <c r="GH113" s="99"/>
      <c r="GI113" s="99"/>
      <c r="GJ113" s="99"/>
      <c r="GK113" s="99"/>
      <c r="GL113" s="99"/>
      <c r="GM113" s="99"/>
      <c r="GN113" s="99"/>
      <c r="GO113" s="99"/>
      <c r="GP113" s="99"/>
      <c r="GQ113" s="99"/>
      <c r="GR113" s="99"/>
      <c r="GS113" s="99"/>
      <c r="GT113" s="99"/>
      <c r="GU113" s="99"/>
      <c r="GV113" s="99"/>
      <c r="GW113" s="99"/>
      <c r="GX113" s="99"/>
      <c r="GY113" s="99"/>
      <c r="GZ113" s="99"/>
      <c r="HA113" s="99"/>
      <c r="HB113" s="99"/>
      <c r="HC113" s="99"/>
      <c r="HD113" s="99"/>
      <c r="HE113" s="99"/>
      <c r="HF113" s="99"/>
      <c r="HG113" s="99"/>
      <c r="HH113" s="99"/>
      <c r="HI113" s="99"/>
      <c r="HJ113" s="99"/>
      <c r="HK113" s="99"/>
      <c r="HL113" s="99"/>
      <c r="HM113" s="99"/>
      <c r="HN113" s="99"/>
      <c r="HO113" s="99"/>
      <c r="HP113" s="99"/>
      <c r="HQ113" s="99"/>
      <c r="HR113" s="99"/>
      <c r="HS113" s="99"/>
      <c r="HT113" s="99"/>
      <c r="HU113" s="99"/>
      <c r="HV113" s="99"/>
      <c r="HW113" s="99"/>
      <c r="HX113" s="99"/>
      <c r="HY113" s="99"/>
      <c r="HZ113" s="99"/>
      <c r="IA113" s="99"/>
      <c r="IB113" s="99"/>
      <c r="IC113" s="99"/>
      <c r="ID113" s="99"/>
      <c r="IE113" s="99"/>
      <c r="IF113" s="99"/>
      <c r="IG113" s="99"/>
      <c r="IH113" s="99"/>
      <c r="II113" s="99"/>
      <c r="IJ113" s="99"/>
      <c r="IK113" s="99"/>
      <c r="IL113" s="99"/>
      <c r="IM113" s="99"/>
      <c r="IN113" s="99"/>
      <c r="IO113" s="99"/>
      <c r="IP113" s="99"/>
      <c r="IQ113" s="99"/>
      <c r="IR113" s="99"/>
      <c r="IS113" s="99"/>
      <c r="IT113" s="99"/>
      <c r="IU113" s="99"/>
      <c r="IV113" s="99"/>
      <c r="IW113" s="99"/>
      <c r="IX113" s="99"/>
      <c r="IY113" s="99"/>
      <c r="IZ113" s="99"/>
      <c r="JA113" s="99"/>
      <c r="JB113" s="99"/>
      <c r="JC113" s="99"/>
      <c r="JD113" s="99"/>
      <c r="JE113" s="99"/>
      <c r="JF113" s="99"/>
      <c r="JG113" s="99"/>
      <c r="JH113" s="99"/>
      <c r="JI113" s="99"/>
      <c r="JJ113" s="99"/>
      <c r="JK113" s="99"/>
      <c r="JL113" s="99"/>
      <c r="JM113" s="99"/>
      <c r="JN113" s="99"/>
      <c r="JO113" s="99"/>
      <c r="JP113" s="99"/>
      <c r="JQ113" s="99"/>
      <c r="JR113" s="99"/>
      <c r="JS113" s="99"/>
      <c r="JT113" s="99"/>
      <c r="JU113" s="99"/>
      <c r="JV113" s="99"/>
      <c r="JW113" s="99"/>
      <c r="JX113" s="99"/>
      <c r="JY113" s="99"/>
      <c r="JZ113" s="99"/>
      <c r="KA113" s="99"/>
      <c r="KB113" s="99"/>
      <c r="KC113" s="99"/>
      <c r="KD113" s="99"/>
      <c r="KE113" s="99"/>
      <c r="KF113" s="99"/>
      <c r="KG113" s="99"/>
      <c r="KH113" s="99"/>
    </row>
    <row r="114" spans="1:294" ht="18.75">
      <c r="A114" s="101" t="s">
        <v>61</v>
      </c>
      <c r="B114" s="348"/>
      <c r="C114" s="27"/>
      <c r="D114" s="27"/>
      <c r="E114" s="27"/>
      <c r="F114" s="27"/>
      <c r="G114" s="27"/>
      <c r="H114" s="27"/>
      <c r="I114" s="115"/>
      <c r="J114" s="115"/>
      <c r="K114" s="115"/>
      <c r="L114" s="115"/>
      <c r="M114" s="116"/>
      <c r="N114" s="116"/>
      <c r="O114" s="116"/>
      <c r="P114" s="116"/>
      <c r="Q114" s="110"/>
      <c r="R114" s="125"/>
      <c r="S114" s="27"/>
      <c r="T114" s="27"/>
      <c r="U114" s="27"/>
      <c r="V114" s="27"/>
      <c r="W114" s="27"/>
      <c r="X114" s="27"/>
      <c r="Y114" s="138"/>
      <c r="Z114" s="138"/>
      <c r="AA114" s="138"/>
      <c r="AB114" s="138"/>
      <c r="AC114" s="139"/>
      <c r="AD114" s="139"/>
      <c r="AE114" s="139"/>
      <c r="AF114" s="139"/>
      <c r="AG114" s="27"/>
      <c r="AH114" s="134"/>
      <c r="AI114" s="103"/>
      <c r="AJ114" s="12"/>
      <c r="AK114" s="12"/>
      <c r="AL114" s="12"/>
      <c r="AM114" s="12"/>
      <c r="AN114" s="12"/>
      <c r="AO114" s="12"/>
      <c r="AP114" s="104"/>
      <c r="AQ114" s="104"/>
      <c r="AR114" s="104"/>
      <c r="AS114" s="104"/>
      <c r="AT114" s="105"/>
      <c r="AU114" s="105"/>
      <c r="AV114" s="105"/>
      <c r="AW114" s="105"/>
      <c r="AX114" s="12"/>
      <c r="AY114" s="284"/>
      <c r="AZ114" s="12"/>
      <c r="BA114" s="12"/>
      <c r="BB114" s="12"/>
      <c r="BC114" s="12"/>
      <c r="BD114" s="12"/>
      <c r="BE114" s="12"/>
      <c r="BF114" s="104"/>
      <c r="BG114" s="104"/>
      <c r="BH114" s="350"/>
      <c r="BI114" s="104"/>
      <c r="BJ114" s="105"/>
      <c r="BK114" s="105"/>
      <c r="BL114" s="105"/>
      <c r="BM114" s="105"/>
      <c r="BN114" s="19"/>
      <c r="BO114" s="316"/>
    </row>
    <row r="115" spans="1:294" s="178" customFormat="1">
      <c r="A115" s="173" t="s">
        <v>9</v>
      </c>
      <c r="B115" s="421" t="s">
        <v>162</v>
      </c>
      <c r="C115" s="49">
        <v>18703.84</v>
      </c>
      <c r="D115" s="49">
        <v>130.91999999999999</v>
      </c>
      <c r="E115" s="49">
        <v>22444.608</v>
      </c>
      <c r="F115" s="49">
        <v>157.10399999999998</v>
      </c>
      <c r="G115" s="49">
        <v>1352.54</v>
      </c>
      <c r="H115" s="49">
        <v>90</v>
      </c>
      <c r="I115" s="138"/>
      <c r="J115" s="138"/>
      <c r="K115" s="138"/>
      <c r="L115" s="138"/>
      <c r="M115" s="311"/>
      <c r="N115" s="139"/>
      <c r="O115" s="288">
        <v>5.8799999999999998E-2</v>
      </c>
      <c r="P115" s="181">
        <v>169.53</v>
      </c>
      <c r="Q115" s="125" t="s">
        <v>824</v>
      </c>
      <c r="R115" s="289"/>
      <c r="S115" s="49">
        <v>21995.46</v>
      </c>
      <c r="T115" s="49">
        <v>137.33000000000001</v>
      </c>
      <c r="U115" s="49">
        <v>26394.552</v>
      </c>
      <c r="V115" s="49">
        <v>164.79600000000002</v>
      </c>
      <c r="W115" s="49">
        <v>1385</v>
      </c>
      <c r="X115" s="49">
        <v>90</v>
      </c>
      <c r="Y115" s="138"/>
      <c r="Z115" s="138"/>
      <c r="AA115" s="138"/>
      <c r="AB115" s="138"/>
      <c r="AC115" s="139"/>
      <c r="AD115" s="139"/>
      <c r="AE115" s="288">
        <v>5.8799999999999998E-2</v>
      </c>
      <c r="AF115" s="181">
        <v>171.44</v>
      </c>
      <c r="AG115" s="125" t="s">
        <v>824</v>
      </c>
      <c r="AH115" s="289"/>
      <c r="AI115" s="175"/>
      <c r="AJ115" s="190"/>
      <c r="AK115" s="190"/>
      <c r="AL115" s="190"/>
      <c r="AM115" s="190"/>
      <c r="AN115" s="190"/>
      <c r="AO115" s="190"/>
      <c r="AP115" s="204"/>
      <c r="AQ115" s="204"/>
      <c r="AR115" s="204"/>
      <c r="AS115" s="204"/>
      <c r="AT115" s="205"/>
      <c r="AU115" s="205"/>
      <c r="AV115" s="205"/>
      <c r="AW115" s="205"/>
      <c r="AX115" s="190"/>
      <c r="AY115" s="313"/>
      <c r="AZ115" s="190"/>
      <c r="BA115" s="190"/>
      <c r="BB115" s="190"/>
      <c r="BC115" s="190"/>
      <c r="BD115" s="190"/>
      <c r="BE115" s="190"/>
      <c r="BF115" s="204"/>
      <c r="BG115" s="204"/>
      <c r="BH115" s="353"/>
      <c r="BI115" s="204"/>
      <c r="BJ115" s="205"/>
      <c r="BK115" s="205"/>
      <c r="BL115" s="205"/>
      <c r="BM115" s="205"/>
      <c r="BN115" s="176"/>
      <c r="BO115" s="313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7"/>
      <c r="ES115" s="177"/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177"/>
      <c r="FV115" s="177"/>
      <c r="FW115" s="177"/>
      <c r="FX115" s="177"/>
      <c r="FY115" s="177"/>
      <c r="FZ115" s="177"/>
      <c r="GA115" s="177"/>
      <c r="GB115" s="177"/>
      <c r="GC115" s="177"/>
      <c r="GD115" s="177"/>
      <c r="GE115" s="177"/>
      <c r="GF115" s="177"/>
      <c r="GG115" s="177"/>
      <c r="GH115" s="177"/>
      <c r="GI115" s="177"/>
      <c r="GJ115" s="177"/>
      <c r="GK115" s="177"/>
      <c r="GL115" s="177"/>
      <c r="GM115" s="177"/>
      <c r="GN115" s="177"/>
      <c r="GO115" s="177"/>
      <c r="GP115" s="177"/>
      <c r="GQ115" s="177"/>
      <c r="GR115" s="177"/>
      <c r="GS115" s="177"/>
      <c r="GT115" s="177"/>
      <c r="GU115" s="177"/>
      <c r="GV115" s="177"/>
      <c r="GW115" s="177"/>
      <c r="GX115" s="177"/>
      <c r="GY115" s="177"/>
      <c r="GZ115" s="177"/>
      <c r="HA115" s="177"/>
      <c r="HB115" s="177"/>
      <c r="HC115" s="177"/>
      <c r="HD115" s="177"/>
      <c r="HE115" s="177"/>
      <c r="HF115" s="177"/>
      <c r="HG115" s="177"/>
      <c r="HH115" s="177"/>
      <c r="HI115" s="177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  <c r="KH115" s="177"/>
    </row>
    <row r="116" spans="1:294" s="2" customFormat="1" ht="18.75">
      <c r="A116" s="122" t="s">
        <v>65</v>
      </c>
      <c r="B116" s="348"/>
      <c r="C116" s="27"/>
      <c r="D116" s="27"/>
      <c r="E116" s="27"/>
      <c r="F116" s="27"/>
      <c r="G116" s="27"/>
      <c r="H116" s="27"/>
      <c r="I116" s="115"/>
      <c r="J116" s="115"/>
      <c r="K116" s="115"/>
      <c r="L116" s="115"/>
      <c r="M116" s="116"/>
      <c r="N116" s="116"/>
      <c r="O116" s="116"/>
      <c r="P116" s="116"/>
      <c r="Q116" s="110"/>
      <c r="R116" s="125"/>
      <c r="S116" s="27"/>
      <c r="T116" s="27"/>
      <c r="U116" s="27"/>
      <c r="V116" s="27"/>
      <c r="W116" s="27"/>
      <c r="X116" s="27"/>
      <c r="Y116" s="138"/>
      <c r="Z116" s="138"/>
      <c r="AA116" s="138"/>
      <c r="AB116" s="138"/>
      <c r="AC116" s="139"/>
      <c r="AD116" s="139"/>
      <c r="AE116" s="139"/>
      <c r="AF116" s="139"/>
      <c r="AG116" s="27"/>
      <c r="AH116" s="134"/>
      <c r="AI116" s="103"/>
      <c r="AJ116" s="12"/>
      <c r="AK116" s="12"/>
      <c r="AL116" s="12"/>
      <c r="AM116" s="12"/>
      <c r="AN116" s="12"/>
      <c r="AO116" s="12"/>
      <c r="AP116" s="104"/>
      <c r="AQ116" s="104"/>
      <c r="AR116" s="104"/>
      <c r="AS116" s="104"/>
      <c r="AT116" s="105"/>
      <c r="AU116" s="105"/>
      <c r="AV116" s="105"/>
      <c r="AW116" s="105"/>
      <c r="AX116" s="12"/>
      <c r="AY116" s="284"/>
      <c r="AZ116" s="12"/>
      <c r="BA116" s="12"/>
      <c r="BB116" s="12"/>
      <c r="BC116" s="12"/>
      <c r="BD116" s="12"/>
      <c r="BE116" s="12"/>
      <c r="BF116" s="104"/>
      <c r="BG116" s="104"/>
      <c r="BH116" s="350"/>
      <c r="BI116" s="104"/>
      <c r="BJ116" s="105"/>
      <c r="BK116" s="105"/>
      <c r="BL116" s="105"/>
      <c r="BM116" s="105"/>
      <c r="BN116" s="36"/>
      <c r="BO116" s="31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</row>
    <row r="117" spans="1:294" s="2" customFormat="1">
      <c r="A117" s="16" t="s">
        <v>9</v>
      </c>
      <c r="B117" s="348" t="s">
        <v>162</v>
      </c>
      <c r="C117" s="27"/>
      <c r="D117" s="27"/>
      <c r="E117" s="27"/>
      <c r="F117" s="27"/>
      <c r="G117" s="27"/>
      <c r="H117" s="27"/>
      <c r="I117" s="115"/>
      <c r="J117" s="115"/>
      <c r="K117" s="115"/>
      <c r="L117" s="115"/>
      <c r="M117" s="116"/>
      <c r="N117" s="116"/>
      <c r="O117" s="116"/>
      <c r="P117" s="116"/>
      <c r="Q117" s="110"/>
      <c r="R117" s="125"/>
      <c r="S117" s="27"/>
      <c r="T117" s="27"/>
      <c r="U117" s="27"/>
      <c r="V117" s="27"/>
      <c r="W117" s="27"/>
      <c r="X117" s="27"/>
      <c r="Y117" s="138"/>
      <c r="Z117" s="138"/>
      <c r="AA117" s="138"/>
      <c r="AB117" s="138"/>
      <c r="AC117" s="139"/>
      <c r="AD117" s="139"/>
      <c r="AE117" s="139"/>
      <c r="AF117" s="139"/>
      <c r="AG117" s="27"/>
      <c r="AH117" s="134"/>
      <c r="AI117" s="103"/>
      <c r="AJ117" s="12"/>
      <c r="AK117" s="12"/>
      <c r="AL117" s="12"/>
      <c r="AM117" s="12"/>
      <c r="AN117" s="12"/>
      <c r="AO117" s="12"/>
      <c r="AP117" s="104"/>
      <c r="AQ117" s="104"/>
      <c r="AR117" s="104"/>
      <c r="AS117" s="104"/>
      <c r="AT117" s="105"/>
      <c r="AU117" s="105"/>
      <c r="AV117" s="105"/>
      <c r="AW117" s="105"/>
      <c r="AX117" s="12"/>
      <c r="AY117" s="284"/>
      <c r="AZ117" s="12"/>
      <c r="BA117" s="12"/>
      <c r="BB117" s="12"/>
      <c r="BC117" s="12"/>
      <c r="BD117" s="12"/>
      <c r="BE117" s="12"/>
      <c r="BF117" s="104"/>
      <c r="BG117" s="104"/>
      <c r="BH117" s="350"/>
      <c r="BI117" s="104"/>
      <c r="BJ117" s="105"/>
      <c r="BK117" s="105"/>
      <c r="BL117" s="105"/>
      <c r="BM117" s="105"/>
      <c r="BN117" s="36"/>
      <c r="BO117" s="31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</row>
    <row r="118" spans="1:294" s="2" customFormat="1" ht="18.75">
      <c r="A118" s="122" t="s">
        <v>163</v>
      </c>
      <c r="B118" s="348"/>
      <c r="C118" s="27"/>
      <c r="D118" s="27"/>
      <c r="E118" s="27"/>
      <c r="F118" s="27"/>
      <c r="G118" s="27"/>
      <c r="H118" s="27"/>
      <c r="I118" s="115"/>
      <c r="J118" s="115"/>
      <c r="K118" s="115"/>
      <c r="L118" s="115"/>
      <c r="M118" s="116"/>
      <c r="N118" s="116"/>
      <c r="O118" s="116"/>
      <c r="P118" s="116"/>
      <c r="Q118" s="110"/>
      <c r="R118" s="125"/>
      <c r="S118" s="27"/>
      <c r="T118" s="27"/>
      <c r="U118" s="27"/>
      <c r="V118" s="27"/>
      <c r="W118" s="27"/>
      <c r="X118" s="27"/>
      <c r="Y118" s="138"/>
      <c r="Z118" s="138"/>
      <c r="AA118" s="138"/>
      <c r="AB118" s="138"/>
      <c r="AC118" s="139"/>
      <c r="AD118" s="139"/>
      <c r="AE118" s="139"/>
      <c r="AF118" s="139"/>
      <c r="AG118" s="27"/>
      <c r="AH118" s="134"/>
      <c r="AI118" s="103"/>
      <c r="AJ118" s="12"/>
      <c r="AK118" s="12"/>
      <c r="AL118" s="12"/>
      <c r="AM118" s="12"/>
      <c r="AN118" s="12"/>
      <c r="AO118" s="12"/>
      <c r="AP118" s="104"/>
      <c r="AQ118" s="104"/>
      <c r="AR118" s="104"/>
      <c r="AS118" s="104"/>
      <c r="AT118" s="105"/>
      <c r="AU118" s="105"/>
      <c r="AV118" s="105"/>
      <c r="AW118" s="105"/>
      <c r="AX118" s="12"/>
      <c r="AY118" s="284"/>
      <c r="AZ118" s="12"/>
      <c r="BA118" s="12"/>
      <c r="BB118" s="12"/>
      <c r="BC118" s="12"/>
      <c r="BD118" s="12"/>
      <c r="BE118" s="12"/>
      <c r="BF118" s="104"/>
      <c r="BG118" s="104"/>
      <c r="BH118" s="350"/>
      <c r="BI118" s="104"/>
      <c r="BJ118" s="105"/>
      <c r="BK118" s="105"/>
      <c r="BL118" s="105"/>
      <c r="BM118" s="105"/>
      <c r="BN118" s="36"/>
      <c r="BO118" s="31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</row>
    <row r="119" spans="1:294" s="2" customFormat="1">
      <c r="A119" s="16" t="s">
        <v>9</v>
      </c>
      <c r="B119" s="348" t="s">
        <v>162</v>
      </c>
      <c r="C119" s="27"/>
      <c r="D119" s="27"/>
      <c r="E119" s="27"/>
      <c r="F119" s="27"/>
      <c r="G119" s="27"/>
      <c r="H119" s="27"/>
      <c r="I119" s="115"/>
      <c r="J119" s="115"/>
      <c r="K119" s="115"/>
      <c r="L119" s="115"/>
      <c r="M119" s="116"/>
      <c r="N119" s="116"/>
      <c r="O119" s="116"/>
      <c r="P119" s="116"/>
      <c r="Q119" s="110"/>
      <c r="R119" s="125"/>
      <c r="S119" s="27"/>
      <c r="T119" s="27"/>
      <c r="U119" s="27"/>
      <c r="V119" s="27"/>
      <c r="W119" s="27"/>
      <c r="X119" s="27"/>
      <c r="Y119" s="138"/>
      <c r="Z119" s="138"/>
      <c r="AA119" s="138"/>
      <c r="AB119" s="138"/>
      <c r="AC119" s="139"/>
      <c r="AD119" s="139"/>
      <c r="AE119" s="139"/>
      <c r="AF119" s="139"/>
      <c r="AG119" s="27"/>
      <c r="AH119" s="134"/>
      <c r="AI119" s="103"/>
      <c r="AJ119" s="12"/>
      <c r="AK119" s="12"/>
      <c r="AL119" s="12"/>
      <c r="AM119" s="12"/>
      <c r="AN119" s="12"/>
      <c r="AO119" s="12"/>
      <c r="AP119" s="104"/>
      <c r="AQ119" s="104"/>
      <c r="AR119" s="104"/>
      <c r="AS119" s="104"/>
      <c r="AT119" s="105"/>
      <c r="AU119" s="105"/>
      <c r="AV119" s="105"/>
      <c r="AW119" s="105"/>
      <c r="AX119" s="12"/>
      <c r="AY119" s="284"/>
      <c r="AZ119" s="12"/>
      <c r="BA119" s="12"/>
      <c r="BB119" s="12"/>
      <c r="BC119" s="12"/>
      <c r="BD119" s="12"/>
      <c r="BE119" s="12"/>
      <c r="BF119" s="104"/>
      <c r="BG119" s="104"/>
      <c r="BH119" s="350"/>
      <c r="BI119" s="104"/>
      <c r="BJ119" s="105"/>
      <c r="BK119" s="105"/>
      <c r="BL119" s="105"/>
      <c r="BM119" s="105"/>
      <c r="BN119" s="36"/>
      <c r="BO119" s="31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</row>
    <row r="120" spans="1:294" s="2" customFormat="1" ht="18.75">
      <c r="A120" s="122" t="s">
        <v>62</v>
      </c>
      <c r="B120" s="348"/>
      <c r="C120" s="27"/>
      <c r="D120" s="27"/>
      <c r="E120" s="27"/>
      <c r="F120" s="27"/>
      <c r="G120" s="27"/>
      <c r="H120" s="27"/>
      <c r="I120" s="115"/>
      <c r="J120" s="115"/>
      <c r="K120" s="115"/>
      <c r="L120" s="115"/>
      <c r="M120" s="116"/>
      <c r="N120" s="116"/>
      <c r="O120" s="116"/>
      <c r="P120" s="116"/>
      <c r="Q120" s="110"/>
      <c r="R120" s="125"/>
      <c r="S120" s="27"/>
      <c r="T120" s="27"/>
      <c r="U120" s="27"/>
      <c r="V120" s="27"/>
      <c r="W120" s="27"/>
      <c r="X120" s="27"/>
      <c r="Y120" s="138"/>
      <c r="Z120" s="138"/>
      <c r="AA120" s="138"/>
      <c r="AB120" s="138"/>
      <c r="AC120" s="139"/>
      <c r="AD120" s="139"/>
      <c r="AE120" s="139"/>
      <c r="AF120" s="139"/>
      <c r="AG120" s="27"/>
      <c r="AH120" s="134"/>
      <c r="AI120" s="103"/>
      <c r="AJ120" s="12"/>
      <c r="AK120" s="12"/>
      <c r="AL120" s="12"/>
      <c r="AM120" s="12"/>
      <c r="AN120" s="12"/>
      <c r="AO120" s="12"/>
      <c r="AP120" s="104"/>
      <c r="AQ120" s="104"/>
      <c r="AR120" s="104"/>
      <c r="AS120" s="104"/>
      <c r="AT120" s="105"/>
      <c r="AU120" s="105"/>
      <c r="AV120" s="105"/>
      <c r="AW120" s="105"/>
      <c r="AX120" s="12"/>
      <c r="AY120" s="284"/>
      <c r="AZ120" s="12"/>
      <c r="BA120" s="12"/>
      <c r="BB120" s="12"/>
      <c r="BC120" s="12"/>
      <c r="BD120" s="12"/>
      <c r="BE120" s="12"/>
      <c r="BF120" s="104"/>
      <c r="BG120" s="104"/>
      <c r="BH120" s="350"/>
      <c r="BI120" s="104"/>
      <c r="BJ120" s="105"/>
      <c r="BK120" s="105"/>
      <c r="BL120" s="105"/>
      <c r="BM120" s="105"/>
      <c r="BN120" s="36"/>
      <c r="BO120" s="31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</row>
    <row r="121" spans="1:294" s="178" customFormat="1">
      <c r="A121" s="173" t="s">
        <v>9</v>
      </c>
      <c r="B121" s="421" t="s">
        <v>870</v>
      </c>
      <c r="C121" s="49">
        <v>11382.37</v>
      </c>
      <c r="D121" s="49">
        <v>6</v>
      </c>
      <c r="E121" s="49">
        <v>13658.844000000001</v>
      </c>
      <c r="F121" s="49">
        <v>7.1999999999999993</v>
      </c>
      <c r="G121" s="49">
        <v>1189.8399999999999</v>
      </c>
      <c r="H121" s="49">
        <v>7.2</v>
      </c>
      <c r="I121" s="138"/>
      <c r="J121" s="138"/>
      <c r="K121" s="138"/>
      <c r="L121" s="138"/>
      <c r="M121" s="139"/>
      <c r="N121" s="139"/>
      <c r="O121" s="288">
        <v>5.8799999999999998E-2</v>
      </c>
      <c r="P121" s="181">
        <v>77.16</v>
      </c>
      <c r="Q121" s="134" t="s">
        <v>899</v>
      </c>
      <c r="R121" s="134"/>
      <c r="S121" s="49">
        <v>11630.63</v>
      </c>
      <c r="T121" s="49">
        <v>6.16</v>
      </c>
      <c r="U121" s="49">
        <v>13956.755999999999</v>
      </c>
      <c r="V121" s="49">
        <v>7.3919999999999995</v>
      </c>
      <c r="W121" s="49">
        <v>1261.2</v>
      </c>
      <c r="X121" s="49">
        <v>7.39</v>
      </c>
      <c r="Y121" s="138"/>
      <c r="Z121" s="138"/>
      <c r="AA121" s="138"/>
      <c r="AB121" s="138"/>
      <c r="AC121" s="139"/>
      <c r="AD121" s="139"/>
      <c r="AE121" s="288">
        <v>5.8799999999999998E-2</v>
      </c>
      <c r="AF121" s="317">
        <v>81.55</v>
      </c>
      <c r="AG121" s="134" t="s">
        <v>899</v>
      </c>
      <c r="AH121" s="134"/>
      <c r="AI121" s="175"/>
      <c r="AJ121" s="190"/>
      <c r="AK121" s="190"/>
      <c r="AL121" s="190"/>
      <c r="AM121" s="190"/>
      <c r="AN121" s="190"/>
      <c r="AO121" s="190"/>
      <c r="AP121" s="204"/>
      <c r="AQ121" s="204"/>
      <c r="AR121" s="204"/>
      <c r="AS121" s="204"/>
      <c r="AT121" s="205"/>
      <c r="AU121" s="205"/>
      <c r="AV121" s="205"/>
      <c r="AW121" s="205"/>
      <c r="AX121" s="190"/>
      <c r="AY121" s="313"/>
      <c r="AZ121" s="190"/>
      <c r="BA121" s="190"/>
      <c r="BB121" s="190"/>
      <c r="BC121" s="190"/>
      <c r="BD121" s="190"/>
      <c r="BE121" s="190"/>
      <c r="BF121" s="204"/>
      <c r="BG121" s="204"/>
      <c r="BH121" s="353"/>
      <c r="BI121" s="204"/>
      <c r="BJ121" s="205"/>
      <c r="BK121" s="205"/>
      <c r="BL121" s="205"/>
      <c r="BM121" s="205"/>
      <c r="BN121" s="176"/>
      <c r="BO121" s="313"/>
      <c r="BP121" s="177"/>
      <c r="BQ121" s="177"/>
      <c r="BR121" s="177"/>
      <c r="BS121" s="177"/>
      <c r="BT121" s="177"/>
      <c r="BU121" s="177"/>
      <c r="BV121" s="177"/>
      <c r="BW121" s="177"/>
      <c r="BX121" s="177"/>
      <c r="BY121" s="177"/>
      <c r="BZ121" s="177"/>
      <c r="CA121" s="177"/>
      <c r="CB121" s="177"/>
      <c r="CC121" s="177"/>
      <c r="CD121" s="177"/>
      <c r="CE121" s="177"/>
      <c r="CF121" s="177"/>
      <c r="CG121" s="177"/>
      <c r="CH121" s="177"/>
      <c r="CI121" s="177"/>
      <c r="CJ121" s="177"/>
      <c r="CK121" s="177"/>
      <c r="CL121" s="177"/>
      <c r="CM121" s="177"/>
      <c r="CN121" s="177"/>
      <c r="CO121" s="177"/>
      <c r="CP121" s="177"/>
      <c r="CQ121" s="177"/>
      <c r="CR121" s="177"/>
      <c r="CS121" s="177"/>
      <c r="CT121" s="177"/>
      <c r="CU121" s="177"/>
      <c r="CV121" s="177"/>
      <c r="CW121" s="177"/>
      <c r="CX121" s="177"/>
      <c r="CY121" s="177"/>
      <c r="CZ121" s="177"/>
      <c r="DA121" s="177"/>
      <c r="DB121" s="177"/>
      <c r="DC121" s="177"/>
      <c r="DD121" s="177"/>
      <c r="DE121" s="177"/>
      <c r="DF121" s="177"/>
      <c r="DG121" s="177"/>
      <c r="DH121" s="177"/>
      <c r="DI121" s="177"/>
      <c r="DJ121" s="177"/>
      <c r="DK121" s="177"/>
      <c r="DL121" s="177"/>
      <c r="DM121" s="177"/>
      <c r="DN121" s="177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  <c r="EI121" s="177"/>
      <c r="EJ121" s="177"/>
      <c r="EK121" s="177"/>
      <c r="EL121" s="177"/>
      <c r="EM121" s="177"/>
      <c r="EN121" s="177"/>
      <c r="EO121" s="177"/>
      <c r="EP121" s="177"/>
      <c r="EQ121" s="177"/>
      <c r="ER121" s="177"/>
      <c r="ES121" s="177"/>
      <c r="ET121" s="177"/>
      <c r="EU121" s="177"/>
      <c r="EV121" s="177"/>
      <c r="EW121" s="177"/>
      <c r="EX121" s="177"/>
      <c r="EY121" s="177"/>
      <c r="EZ121" s="177"/>
      <c r="FA121" s="177"/>
      <c r="FB121" s="177"/>
      <c r="FC121" s="177"/>
      <c r="FD121" s="177"/>
      <c r="FE121" s="177"/>
      <c r="FF121" s="177"/>
      <c r="FG121" s="177"/>
      <c r="FH121" s="177"/>
      <c r="FI121" s="177"/>
      <c r="FJ121" s="177"/>
      <c r="FK121" s="177"/>
      <c r="FL121" s="177"/>
      <c r="FM121" s="177"/>
      <c r="FN121" s="177"/>
      <c r="FO121" s="177"/>
      <c r="FP121" s="177"/>
      <c r="FQ121" s="177"/>
      <c r="FR121" s="177"/>
      <c r="FS121" s="177"/>
      <c r="FT121" s="177"/>
      <c r="FU121" s="177"/>
      <c r="FV121" s="177"/>
      <c r="FW121" s="177"/>
      <c r="FX121" s="177"/>
      <c r="FY121" s="177"/>
      <c r="FZ121" s="177"/>
      <c r="GA121" s="177"/>
      <c r="GB121" s="177"/>
      <c r="GC121" s="177"/>
      <c r="GD121" s="177"/>
      <c r="GE121" s="177"/>
      <c r="GF121" s="177"/>
      <c r="GG121" s="177"/>
      <c r="GH121" s="177"/>
      <c r="GI121" s="177"/>
      <c r="GJ121" s="177"/>
      <c r="GK121" s="177"/>
      <c r="GL121" s="177"/>
      <c r="GM121" s="177"/>
      <c r="GN121" s="177"/>
      <c r="GO121" s="177"/>
      <c r="GP121" s="177"/>
      <c r="GQ121" s="177"/>
      <c r="GR121" s="177"/>
      <c r="GS121" s="177"/>
      <c r="GT121" s="177"/>
      <c r="GU121" s="177"/>
      <c r="GV121" s="177"/>
      <c r="GW121" s="177"/>
      <c r="GX121" s="177"/>
      <c r="GY121" s="177"/>
      <c r="GZ121" s="177"/>
      <c r="HA121" s="177"/>
      <c r="HB121" s="177"/>
      <c r="HC121" s="177"/>
      <c r="HD121" s="177"/>
      <c r="HE121" s="177"/>
      <c r="HF121" s="177"/>
      <c r="HG121" s="177"/>
      <c r="HH121" s="177"/>
      <c r="HI121" s="177"/>
      <c r="HJ121" s="177"/>
      <c r="HK121" s="177"/>
      <c r="HL121" s="177"/>
      <c r="HM121" s="177"/>
      <c r="HN121" s="177"/>
      <c r="HO121" s="177"/>
      <c r="HP121" s="177"/>
      <c r="HQ121" s="177"/>
      <c r="HR121" s="177"/>
      <c r="HS121" s="177"/>
      <c r="HT121" s="177"/>
      <c r="HU121" s="177"/>
      <c r="HV121" s="177"/>
      <c r="HW121" s="177"/>
      <c r="HX121" s="177"/>
      <c r="HY121" s="177"/>
      <c r="HZ121" s="177"/>
      <c r="IA121" s="177"/>
      <c r="IB121" s="177"/>
      <c r="IC121" s="177"/>
      <c r="ID121" s="177"/>
      <c r="IE121" s="177"/>
      <c r="IF121" s="177"/>
      <c r="IG121" s="177"/>
      <c r="IH121" s="177"/>
      <c r="II121" s="177"/>
      <c r="IJ121" s="177"/>
      <c r="IK121" s="177"/>
      <c r="IL121" s="177"/>
      <c r="IM121" s="177"/>
      <c r="IN121" s="177"/>
      <c r="IO121" s="177"/>
      <c r="IP121" s="177"/>
      <c r="IQ121" s="177"/>
      <c r="IR121" s="177"/>
      <c r="IS121" s="177"/>
      <c r="IT121" s="177"/>
      <c r="IU121" s="177"/>
      <c r="IV121" s="177"/>
      <c r="IW121" s="177"/>
      <c r="IX121" s="177"/>
      <c r="IY121" s="177"/>
      <c r="IZ121" s="177"/>
      <c r="JA121" s="177"/>
      <c r="JB121" s="177"/>
      <c r="JC121" s="177"/>
      <c r="JD121" s="177"/>
      <c r="JE121" s="177"/>
      <c r="JF121" s="177"/>
      <c r="JG121" s="177"/>
      <c r="JH121" s="177"/>
      <c r="JI121" s="177"/>
      <c r="JJ121" s="177"/>
      <c r="JK121" s="177"/>
      <c r="JL121" s="177"/>
      <c r="JM121" s="177"/>
      <c r="JN121" s="177"/>
      <c r="JO121" s="177"/>
      <c r="JP121" s="177"/>
      <c r="JQ121" s="177"/>
      <c r="JR121" s="177"/>
      <c r="JS121" s="177"/>
      <c r="JT121" s="177"/>
      <c r="JU121" s="177"/>
      <c r="JV121" s="177"/>
      <c r="JW121" s="177"/>
      <c r="JX121" s="177"/>
      <c r="JY121" s="177"/>
      <c r="JZ121" s="177"/>
      <c r="KA121" s="177"/>
      <c r="KB121" s="177"/>
      <c r="KC121" s="177"/>
      <c r="KD121" s="177"/>
      <c r="KE121" s="177"/>
      <c r="KF121" s="177"/>
      <c r="KG121" s="177"/>
      <c r="KH121" s="177"/>
    </row>
    <row r="122" spans="1:294" s="420" customFormat="1">
      <c r="A122" s="406"/>
      <c r="B122" s="407" t="s">
        <v>900</v>
      </c>
      <c r="C122" s="408">
        <v>11382.37</v>
      </c>
      <c r="D122" s="408">
        <v>7.2</v>
      </c>
      <c r="E122" s="408"/>
      <c r="F122" s="408"/>
      <c r="G122" s="408">
        <v>1170</v>
      </c>
      <c r="H122" s="408">
        <v>7.2</v>
      </c>
      <c r="I122" s="414"/>
      <c r="J122" s="414"/>
      <c r="K122" s="414"/>
      <c r="L122" s="414"/>
      <c r="M122" s="416"/>
      <c r="N122" s="416"/>
      <c r="O122" s="415">
        <v>5.8799999999999998E-2</v>
      </c>
      <c r="P122" s="459">
        <v>76</v>
      </c>
      <c r="Q122" s="409"/>
      <c r="R122" s="409" t="s">
        <v>901</v>
      </c>
      <c r="S122" s="408">
        <v>12837.78</v>
      </c>
      <c r="T122" s="408">
        <v>7.39</v>
      </c>
      <c r="U122" s="408"/>
      <c r="V122" s="408"/>
      <c r="W122" s="408">
        <v>1205</v>
      </c>
      <c r="X122" s="408">
        <v>7.39</v>
      </c>
      <c r="Y122" s="414"/>
      <c r="Z122" s="414"/>
      <c r="AA122" s="414"/>
      <c r="AB122" s="414"/>
      <c r="AC122" s="416"/>
      <c r="AD122" s="416"/>
      <c r="AE122" s="415">
        <v>5.8799999999999998E-2</v>
      </c>
      <c r="AF122" s="459">
        <v>78.239999999999995</v>
      </c>
      <c r="AG122" s="409"/>
      <c r="AH122" s="409" t="s">
        <v>901</v>
      </c>
      <c r="AI122" s="413"/>
      <c r="AJ122" s="434"/>
      <c r="AK122" s="434"/>
      <c r="AL122" s="434"/>
      <c r="AM122" s="434"/>
      <c r="AN122" s="434"/>
      <c r="AO122" s="434"/>
      <c r="AP122" s="442"/>
      <c r="AQ122" s="442"/>
      <c r="AR122" s="442"/>
      <c r="AS122" s="442"/>
      <c r="AT122" s="443"/>
      <c r="AU122" s="443"/>
      <c r="AV122" s="443"/>
      <c r="AW122" s="443"/>
      <c r="AX122" s="434"/>
      <c r="AY122" s="418"/>
      <c r="AZ122" s="434"/>
      <c r="BA122" s="434"/>
      <c r="BB122" s="434"/>
      <c r="BC122" s="434"/>
      <c r="BD122" s="434"/>
      <c r="BE122" s="434"/>
      <c r="BF122" s="442"/>
      <c r="BG122" s="442"/>
      <c r="BH122" s="444"/>
      <c r="BI122" s="442"/>
      <c r="BJ122" s="443"/>
      <c r="BK122" s="443"/>
      <c r="BL122" s="443"/>
      <c r="BM122" s="443"/>
      <c r="BN122" s="412"/>
      <c r="BO122" s="418"/>
      <c r="BP122" s="419"/>
      <c r="BQ122" s="419"/>
      <c r="BR122" s="419"/>
      <c r="BS122" s="419"/>
      <c r="BT122" s="419"/>
      <c r="BU122" s="419"/>
      <c r="BV122" s="419"/>
      <c r="BW122" s="419"/>
      <c r="BX122" s="419"/>
      <c r="BY122" s="419"/>
      <c r="BZ122" s="419"/>
      <c r="CA122" s="419"/>
      <c r="CB122" s="419"/>
      <c r="CC122" s="419"/>
      <c r="CD122" s="419"/>
      <c r="CE122" s="419"/>
      <c r="CF122" s="419"/>
      <c r="CG122" s="419"/>
      <c r="CH122" s="419"/>
      <c r="CI122" s="419"/>
      <c r="CJ122" s="419"/>
      <c r="CK122" s="419"/>
      <c r="CL122" s="419"/>
      <c r="CM122" s="419"/>
      <c r="CN122" s="419"/>
      <c r="CO122" s="419"/>
      <c r="CP122" s="419"/>
      <c r="CQ122" s="419"/>
      <c r="CR122" s="419"/>
      <c r="CS122" s="419"/>
      <c r="CT122" s="419"/>
      <c r="CU122" s="419"/>
      <c r="CV122" s="419"/>
      <c r="CW122" s="419"/>
      <c r="CX122" s="419"/>
      <c r="CY122" s="419"/>
      <c r="CZ122" s="419"/>
      <c r="DA122" s="419"/>
      <c r="DB122" s="419"/>
      <c r="DC122" s="419"/>
      <c r="DD122" s="419"/>
      <c r="DE122" s="419"/>
      <c r="DF122" s="419"/>
      <c r="DG122" s="419"/>
      <c r="DH122" s="419"/>
      <c r="DI122" s="419"/>
      <c r="DJ122" s="419"/>
      <c r="DK122" s="419"/>
      <c r="DL122" s="419"/>
      <c r="DM122" s="419"/>
      <c r="DN122" s="419"/>
      <c r="DO122" s="419"/>
      <c r="DP122" s="419"/>
      <c r="DQ122" s="419"/>
      <c r="DR122" s="419"/>
      <c r="DS122" s="419"/>
      <c r="DT122" s="419"/>
      <c r="DU122" s="419"/>
      <c r="DV122" s="419"/>
      <c r="DW122" s="419"/>
      <c r="DX122" s="419"/>
      <c r="DY122" s="419"/>
      <c r="DZ122" s="419"/>
      <c r="EA122" s="419"/>
      <c r="EB122" s="419"/>
      <c r="EC122" s="419"/>
      <c r="ED122" s="419"/>
      <c r="EE122" s="419"/>
      <c r="EF122" s="419"/>
      <c r="EG122" s="419"/>
      <c r="EH122" s="419"/>
      <c r="EI122" s="419"/>
      <c r="EJ122" s="419"/>
      <c r="EK122" s="419"/>
      <c r="EL122" s="419"/>
      <c r="EM122" s="419"/>
      <c r="EN122" s="419"/>
      <c r="EO122" s="419"/>
      <c r="EP122" s="419"/>
      <c r="EQ122" s="419"/>
      <c r="ER122" s="419"/>
      <c r="ES122" s="419"/>
      <c r="ET122" s="419"/>
      <c r="EU122" s="419"/>
      <c r="EV122" s="419"/>
      <c r="EW122" s="419"/>
      <c r="EX122" s="419"/>
      <c r="EY122" s="419"/>
      <c r="EZ122" s="419"/>
      <c r="FA122" s="419"/>
      <c r="FB122" s="419"/>
      <c r="FC122" s="419"/>
      <c r="FD122" s="419"/>
      <c r="FE122" s="419"/>
      <c r="FF122" s="419"/>
      <c r="FG122" s="419"/>
      <c r="FH122" s="419"/>
      <c r="FI122" s="419"/>
      <c r="FJ122" s="419"/>
      <c r="FK122" s="419"/>
      <c r="FL122" s="419"/>
      <c r="FM122" s="419"/>
      <c r="FN122" s="419"/>
      <c r="FO122" s="419"/>
      <c r="FP122" s="419"/>
      <c r="FQ122" s="419"/>
      <c r="FR122" s="419"/>
      <c r="FS122" s="419"/>
      <c r="FT122" s="419"/>
      <c r="FU122" s="419"/>
      <c r="FV122" s="419"/>
      <c r="FW122" s="419"/>
      <c r="FX122" s="419"/>
      <c r="FY122" s="419"/>
      <c r="FZ122" s="419"/>
      <c r="GA122" s="419"/>
      <c r="GB122" s="419"/>
      <c r="GC122" s="419"/>
      <c r="GD122" s="419"/>
      <c r="GE122" s="419"/>
      <c r="GF122" s="419"/>
      <c r="GG122" s="419"/>
      <c r="GH122" s="419"/>
      <c r="GI122" s="419"/>
      <c r="GJ122" s="419"/>
      <c r="GK122" s="419"/>
      <c r="GL122" s="419"/>
      <c r="GM122" s="419"/>
      <c r="GN122" s="419"/>
      <c r="GO122" s="419"/>
      <c r="GP122" s="419"/>
      <c r="GQ122" s="419"/>
      <c r="GR122" s="419"/>
      <c r="GS122" s="419"/>
      <c r="GT122" s="419"/>
      <c r="GU122" s="419"/>
      <c r="GV122" s="419"/>
      <c r="GW122" s="419"/>
      <c r="GX122" s="419"/>
      <c r="GY122" s="419"/>
      <c r="GZ122" s="419"/>
      <c r="HA122" s="419"/>
      <c r="HB122" s="419"/>
      <c r="HC122" s="419"/>
      <c r="HD122" s="419"/>
      <c r="HE122" s="419"/>
      <c r="HF122" s="419"/>
      <c r="HG122" s="419"/>
      <c r="HH122" s="419"/>
      <c r="HI122" s="419"/>
      <c r="HJ122" s="419"/>
      <c r="HK122" s="419"/>
      <c r="HL122" s="419"/>
      <c r="HM122" s="419"/>
      <c r="HN122" s="419"/>
      <c r="HO122" s="419"/>
      <c r="HP122" s="419"/>
      <c r="HQ122" s="419"/>
      <c r="HR122" s="419"/>
      <c r="HS122" s="419"/>
      <c r="HT122" s="419"/>
      <c r="HU122" s="419"/>
      <c r="HV122" s="419"/>
      <c r="HW122" s="419"/>
      <c r="HX122" s="419"/>
      <c r="HY122" s="419"/>
      <c r="HZ122" s="419"/>
      <c r="IA122" s="419"/>
      <c r="IB122" s="419"/>
      <c r="IC122" s="419"/>
      <c r="ID122" s="419"/>
      <c r="IE122" s="419"/>
      <c r="IF122" s="419"/>
      <c r="IG122" s="419"/>
      <c r="IH122" s="419"/>
      <c r="II122" s="419"/>
      <c r="IJ122" s="419"/>
      <c r="IK122" s="419"/>
      <c r="IL122" s="419"/>
      <c r="IM122" s="419"/>
      <c r="IN122" s="419"/>
      <c r="IO122" s="419"/>
      <c r="IP122" s="419"/>
      <c r="IQ122" s="419"/>
      <c r="IR122" s="419"/>
      <c r="IS122" s="419"/>
      <c r="IT122" s="419"/>
      <c r="IU122" s="419"/>
      <c r="IV122" s="419"/>
      <c r="IW122" s="419"/>
      <c r="IX122" s="419"/>
      <c r="IY122" s="419"/>
      <c r="IZ122" s="419"/>
      <c r="JA122" s="419"/>
      <c r="JB122" s="419"/>
      <c r="JC122" s="419"/>
      <c r="JD122" s="419"/>
      <c r="JE122" s="419"/>
      <c r="JF122" s="419"/>
      <c r="JG122" s="419"/>
      <c r="JH122" s="419"/>
      <c r="JI122" s="419"/>
      <c r="JJ122" s="419"/>
      <c r="JK122" s="419"/>
      <c r="JL122" s="419"/>
      <c r="JM122" s="419"/>
      <c r="JN122" s="419"/>
      <c r="JO122" s="419"/>
      <c r="JP122" s="419"/>
      <c r="JQ122" s="419"/>
      <c r="JR122" s="419"/>
      <c r="JS122" s="419"/>
      <c r="JT122" s="419"/>
      <c r="JU122" s="419"/>
      <c r="JV122" s="419"/>
      <c r="JW122" s="419"/>
      <c r="JX122" s="419"/>
      <c r="JY122" s="419"/>
      <c r="JZ122" s="419"/>
      <c r="KA122" s="419"/>
      <c r="KB122" s="419"/>
      <c r="KC122" s="419"/>
      <c r="KD122" s="419"/>
      <c r="KE122" s="419"/>
      <c r="KF122" s="419"/>
      <c r="KG122" s="419"/>
      <c r="KH122" s="419"/>
    </row>
    <row r="123" spans="1:294" s="2" customFormat="1" ht="18.75">
      <c r="A123" s="122" t="s">
        <v>164</v>
      </c>
      <c r="B123" s="348"/>
      <c r="C123" s="27"/>
      <c r="D123" s="27"/>
      <c r="E123" s="27"/>
      <c r="F123" s="27"/>
      <c r="G123" s="27"/>
      <c r="H123" s="27"/>
      <c r="I123" s="115"/>
      <c r="J123" s="115"/>
      <c r="K123" s="461"/>
      <c r="L123" s="115"/>
      <c r="M123" s="116"/>
      <c r="N123" s="116"/>
      <c r="O123" s="116"/>
      <c r="P123" s="116"/>
      <c r="Q123" s="110"/>
      <c r="R123" s="134"/>
      <c r="S123" s="27"/>
      <c r="T123" s="27"/>
      <c r="U123" s="27"/>
      <c r="V123" s="27"/>
      <c r="W123" s="27"/>
      <c r="X123" s="27"/>
      <c r="Y123" s="138"/>
      <c r="Z123" s="138"/>
      <c r="AA123" s="138"/>
      <c r="AB123" s="138"/>
      <c r="AC123" s="139"/>
      <c r="AD123" s="139"/>
      <c r="AE123" s="139"/>
      <c r="AF123" s="139"/>
      <c r="AG123" s="27"/>
      <c r="AH123" s="134"/>
      <c r="AI123" s="103"/>
      <c r="AJ123" s="12"/>
      <c r="AK123" s="12"/>
      <c r="AL123" s="12"/>
      <c r="AM123" s="12"/>
      <c r="AN123" s="12"/>
      <c r="AO123" s="12"/>
      <c r="AP123" s="104"/>
      <c r="AQ123" s="104"/>
      <c r="AR123" s="104"/>
      <c r="AS123" s="104"/>
      <c r="AT123" s="105"/>
      <c r="AU123" s="105"/>
      <c r="AV123" s="105"/>
      <c r="AW123" s="105"/>
      <c r="AX123" s="12"/>
      <c r="AY123" s="284"/>
      <c r="AZ123" s="12"/>
      <c r="BA123" s="12"/>
      <c r="BB123" s="12"/>
      <c r="BC123" s="12"/>
      <c r="BD123" s="12"/>
      <c r="BE123" s="12"/>
      <c r="BF123" s="104"/>
      <c r="BG123" s="104"/>
      <c r="BH123" s="350"/>
      <c r="BI123" s="104"/>
      <c r="BJ123" s="105"/>
      <c r="BK123" s="105"/>
      <c r="BL123" s="105"/>
      <c r="BM123" s="105"/>
      <c r="BN123" s="36"/>
      <c r="BO123" s="31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</row>
    <row r="124" spans="1:294" s="2" customFormat="1">
      <c r="A124" s="16" t="s">
        <v>9</v>
      </c>
      <c r="B124" s="348" t="s">
        <v>162</v>
      </c>
      <c r="C124" s="27"/>
      <c r="D124" s="27"/>
      <c r="E124" s="27"/>
      <c r="F124" s="27"/>
      <c r="G124" s="27"/>
      <c r="H124" s="27"/>
      <c r="I124" s="115"/>
      <c r="J124" s="115"/>
      <c r="K124" s="115"/>
      <c r="L124" s="115"/>
      <c r="M124" s="116"/>
      <c r="N124" s="116"/>
      <c r="O124" s="116"/>
      <c r="P124" s="116"/>
      <c r="Q124" s="110"/>
      <c r="R124" s="134"/>
      <c r="S124" s="27"/>
      <c r="T124" s="27"/>
      <c r="U124" s="27"/>
      <c r="V124" s="27"/>
      <c r="W124" s="27"/>
      <c r="X124" s="27"/>
      <c r="Y124" s="138"/>
      <c r="Z124" s="138"/>
      <c r="AA124" s="138"/>
      <c r="AB124" s="138"/>
      <c r="AC124" s="139"/>
      <c r="AD124" s="139"/>
      <c r="AE124" s="139"/>
      <c r="AF124" s="139"/>
      <c r="AG124" s="27"/>
      <c r="AH124" s="134"/>
      <c r="AI124" s="103"/>
      <c r="AJ124" s="12"/>
      <c r="AK124" s="12"/>
      <c r="AL124" s="12"/>
      <c r="AM124" s="12"/>
      <c r="AN124" s="12"/>
      <c r="AO124" s="12"/>
      <c r="AP124" s="104"/>
      <c r="AQ124" s="104"/>
      <c r="AR124" s="104"/>
      <c r="AS124" s="104"/>
      <c r="AT124" s="105"/>
      <c r="AU124" s="105"/>
      <c r="AV124" s="105"/>
      <c r="AW124" s="105"/>
      <c r="AX124" s="12"/>
      <c r="AY124" s="284"/>
      <c r="AZ124" s="12"/>
      <c r="BA124" s="12"/>
      <c r="BB124" s="12"/>
      <c r="BC124" s="12"/>
      <c r="BD124" s="12"/>
      <c r="BE124" s="12"/>
      <c r="BF124" s="104"/>
      <c r="BG124" s="104"/>
      <c r="BH124" s="350"/>
      <c r="BI124" s="104"/>
      <c r="BJ124" s="105"/>
      <c r="BK124" s="105"/>
      <c r="BL124" s="105"/>
      <c r="BM124" s="105"/>
      <c r="BN124" s="36"/>
      <c r="BO124" s="31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</row>
    <row r="125" spans="1:294" s="2" customFormat="1" ht="18.75">
      <c r="A125" s="122" t="s">
        <v>63</v>
      </c>
      <c r="B125" s="348"/>
      <c r="C125" s="27"/>
      <c r="D125" s="27"/>
      <c r="E125" s="27"/>
      <c r="F125" s="27"/>
      <c r="G125" s="27"/>
      <c r="H125" s="27"/>
      <c r="I125" s="115"/>
      <c r="J125" s="115"/>
      <c r="K125" s="115"/>
      <c r="L125" s="115"/>
      <c r="M125" s="116"/>
      <c r="N125" s="116"/>
      <c r="O125" s="116"/>
      <c r="P125" s="116"/>
      <c r="Q125" s="110"/>
      <c r="R125" s="134"/>
      <c r="S125" s="27"/>
      <c r="T125" s="27"/>
      <c r="U125" s="27"/>
      <c r="V125" s="27"/>
      <c r="W125" s="27"/>
      <c r="X125" s="27"/>
      <c r="Y125" s="138"/>
      <c r="Z125" s="138"/>
      <c r="AA125" s="138"/>
      <c r="AB125" s="138"/>
      <c r="AC125" s="139"/>
      <c r="AD125" s="139"/>
      <c r="AE125" s="139"/>
      <c r="AF125" s="139"/>
      <c r="AG125" s="27"/>
      <c r="AH125" s="134"/>
      <c r="AI125" s="103"/>
      <c r="AJ125" s="12"/>
      <c r="AK125" s="12"/>
      <c r="AL125" s="12"/>
      <c r="AM125" s="12"/>
      <c r="AN125" s="12"/>
      <c r="AO125" s="12"/>
      <c r="AP125" s="104"/>
      <c r="AQ125" s="104"/>
      <c r="AR125" s="104"/>
      <c r="AS125" s="104"/>
      <c r="AT125" s="105"/>
      <c r="AU125" s="105"/>
      <c r="AV125" s="105"/>
      <c r="AW125" s="105"/>
      <c r="AX125" s="12"/>
      <c r="AY125" s="284"/>
      <c r="AZ125" s="12"/>
      <c r="BA125" s="12"/>
      <c r="BB125" s="12"/>
      <c r="BC125" s="12"/>
      <c r="BD125" s="12"/>
      <c r="BE125" s="12"/>
      <c r="BF125" s="104"/>
      <c r="BG125" s="104"/>
      <c r="BH125" s="350"/>
      <c r="BI125" s="104"/>
      <c r="BJ125" s="105"/>
      <c r="BK125" s="105"/>
      <c r="BL125" s="105"/>
      <c r="BM125" s="105"/>
      <c r="BN125" s="36"/>
      <c r="BO125" s="31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</row>
    <row r="126" spans="1:294" s="178" customFormat="1">
      <c r="A126" s="173" t="s">
        <v>9</v>
      </c>
      <c r="B126" s="421" t="s">
        <v>162</v>
      </c>
      <c r="C126" s="49">
        <v>12918.12</v>
      </c>
      <c r="D126" s="49">
        <v>750.12</v>
      </c>
      <c r="E126" s="49">
        <v>15501.744000000001</v>
      </c>
      <c r="F126" s="49">
        <v>900.14400000000001</v>
      </c>
      <c r="G126" s="49">
        <v>1332.2</v>
      </c>
      <c r="H126" s="49">
        <v>90</v>
      </c>
      <c r="I126" s="138"/>
      <c r="J126" s="138"/>
      <c r="K126" s="138"/>
      <c r="L126" s="138"/>
      <c r="M126" s="139"/>
      <c r="N126" s="139"/>
      <c r="O126" s="288">
        <v>5.8799999999999998E-2</v>
      </c>
      <c r="P126" s="317">
        <v>168.33</v>
      </c>
      <c r="Q126" s="125" t="s">
        <v>825</v>
      </c>
      <c r="R126" s="134"/>
      <c r="S126" s="49">
        <v>14992.28</v>
      </c>
      <c r="T126" s="49">
        <v>781.94</v>
      </c>
      <c r="U126" s="49">
        <v>17990.736000000001</v>
      </c>
      <c r="V126" s="49">
        <v>938.32799999999997</v>
      </c>
      <c r="W126" s="49">
        <v>1372</v>
      </c>
      <c r="X126" s="49">
        <v>90</v>
      </c>
      <c r="Y126" s="138"/>
      <c r="Z126" s="138"/>
      <c r="AA126" s="138"/>
      <c r="AB126" s="138"/>
      <c r="AC126" s="139"/>
      <c r="AD126" s="139"/>
      <c r="AE126" s="288">
        <v>5.8799999999999998E-2</v>
      </c>
      <c r="AF126" s="317">
        <v>170.67</v>
      </c>
      <c r="AG126" s="125" t="s">
        <v>825</v>
      </c>
      <c r="AH126" s="134"/>
      <c r="AI126" s="175"/>
      <c r="AJ126" s="190"/>
      <c r="AK126" s="190"/>
      <c r="AL126" s="190"/>
      <c r="AM126" s="190"/>
      <c r="AN126" s="190"/>
      <c r="AO126" s="190"/>
      <c r="AP126" s="204"/>
      <c r="AQ126" s="204"/>
      <c r="AR126" s="204"/>
      <c r="AS126" s="204"/>
      <c r="AT126" s="205"/>
      <c r="AU126" s="205"/>
      <c r="AV126" s="205"/>
      <c r="AW126" s="205"/>
      <c r="AX126" s="190"/>
      <c r="AY126" s="313"/>
      <c r="AZ126" s="190"/>
      <c r="BA126" s="190"/>
      <c r="BB126" s="190"/>
      <c r="BC126" s="190"/>
      <c r="BD126" s="190"/>
      <c r="BE126" s="190"/>
      <c r="BF126" s="204"/>
      <c r="BG126" s="204"/>
      <c r="BH126" s="353"/>
      <c r="BI126" s="204"/>
      <c r="BJ126" s="205"/>
      <c r="BK126" s="205"/>
      <c r="BL126" s="205"/>
      <c r="BM126" s="205"/>
      <c r="BN126" s="176"/>
      <c r="BO126" s="313"/>
      <c r="BP126" s="177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177"/>
      <c r="ES126" s="177"/>
      <c r="ET126" s="177"/>
      <c r="EU126" s="177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177"/>
      <c r="FV126" s="177"/>
      <c r="FW126" s="177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</row>
    <row r="127" spans="1:294" s="658" customFormat="1">
      <c r="A127" s="661"/>
      <c r="B127" s="668" t="s">
        <v>878</v>
      </c>
      <c r="C127" s="642">
        <v>12918.12</v>
      </c>
      <c r="D127" s="642">
        <v>750.12</v>
      </c>
      <c r="E127" s="642">
        <v>15501.744000000001</v>
      </c>
      <c r="F127" s="642">
        <v>900.14400000000001</v>
      </c>
      <c r="G127" s="642">
        <v>1332.2</v>
      </c>
      <c r="H127" s="642">
        <v>90</v>
      </c>
      <c r="I127" s="649"/>
      <c r="J127" s="649"/>
      <c r="K127" s="649"/>
      <c r="L127" s="649"/>
      <c r="M127" s="650"/>
      <c r="N127" s="650"/>
      <c r="O127" s="664">
        <v>5.8799999999999998E-2</v>
      </c>
      <c r="P127" s="701">
        <v>168.33</v>
      </c>
      <c r="Q127" s="645"/>
      <c r="R127" s="644" t="s">
        <v>902</v>
      </c>
      <c r="S127" s="642">
        <v>14992.28</v>
      </c>
      <c r="T127" s="642">
        <v>767.73</v>
      </c>
      <c r="U127" s="642">
        <v>17990.736000000001</v>
      </c>
      <c r="V127" s="642">
        <v>921.27599999999995</v>
      </c>
      <c r="W127" s="642">
        <v>1372</v>
      </c>
      <c r="X127" s="642">
        <v>90</v>
      </c>
      <c r="Y127" s="649"/>
      <c r="Z127" s="649"/>
      <c r="AA127" s="649"/>
      <c r="AB127" s="649"/>
      <c r="AC127" s="650"/>
      <c r="AD127" s="650"/>
      <c r="AE127" s="664">
        <v>5.8799999999999998E-2</v>
      </c>
      <c r="AF127" s="701">
        <v>170.67</v>
      </c>
      <c r="AG127" s="645"/>
      <c r="AH127" s="644" t="s">
        <v>902</v>
      </c>
      <c r="AI127" s="646"/>
      <c r="AJ127" s="653"/>
      <c r="AK127" s="653"/>
      <c r="AL127" s="653"/>
      <c r="AM127" s="653"/>
      <c r="AN127" s="653"/>
      <c r="AO127" s="653"/>
      <c r="AP127" s="654"/>
      <c r="AQ127" s="654"/>
      <c r="AR127" s="654"/>
      <c r="AS127" s="654"/>
      <c r="AT127" s="655"/>
      <c r="AU127" s="655"/>
      <c r="AV127" s="655"/>
      <c r="AW127" s="655"/>
      <c r="AX127" s="653"/>
      <c r="AY127" s="656"/>
      <c r="AZ127" s="653"/>
      <c r="BA127" s="653"/>
      <c r="BB127" s="653"/>
      <c r="BC127" s="653"/>
      <c r="BD127" s="653"/>
      <c r="BE127" s="653"/>
      <c r="BF127" s="654"/>
      <c r="BG127" s="654"/>
      <c r="BH127" s="702"/>
      <c r="BI127" s="654"/>
      <c r="BJ127" s="655"/>
      <c r="BK127" s="655"/>
      <c r="BL127" s="655"/>
      <c r="BM127" s="655"/>
      <c r="BN127" s="643"/>
      <c r="BO127" s="656"/>
      <c r="BP127" s="657"/>
      <c r="BQ127" s="657"/>
      <c r="BR127" s="657"/>
      <c r="BS127" s="657"/>
      <c r="BT127" s="657"/>
      <c r="BU127" s="657"/>
      <c r="BV127" s="657"/>
      <c r="BW127" s="657"/>
      <c r="BX127" s="657"/>
      <c r="BY127" s="657"/>
      <c r="BZ127" s="657"/>
      <c r="CA127" s="657"/>
      <c r="CB127" s="657"/>
      <c r="CC127" s="657"/>
      <c r="CD127" s="657"/>
      <c r="CE127" s="657"/>
      <c r="CF127" s="657"/>
      <c r="CG127" s="657"/>
      <c r="CH127" s="657"/>
      <c r="CI127" s="657"/>
      <c r="CJ127" s="657"/>
      <c r="CK127" s="657"/>
      <c r="CL127" s="657"/>
      <c r="CM127" s="657"/>
      <c r="CN127" s="657"/>
      <c r="CO127" s="657"/>
      <c r="CP127" s="657"/>
      <c r="CQ127" s="657"/>
      <c r="CR127" s="657"/>
      <c r="CS127" s="657"/>
      <c r="CT127" s="657"/>
      <c r="CU127" s="657"/>
      <c r="CV127" s="657"/>
      <c r="CW127" s="657"/>
      <c r="CX127" s="657"/>
      <c r="CY127" s="657"/>
      <c r="CZ127" s="657"/>
      <c r="DA127" s="657"/>
      <c r="DB127" s="657"/>
      <c r="DC127" s="657"/>
      <c r="DD127" s="657"/>
      <c r="DE127" s="657"/>
      <c r="DF127" s="657"/>
      <c r="DG127" s="657"/>
      <c r="DH127" s="657"/>
      <c r="DI127" s="657"/>
      <c r="DJ127" s="657"/>
      <c r="DK127" s="657"/>
      <c r="DL127" s="657"/>
      <c r="DM127" s="657"/>
      <c r="DN127" s="657"/>
      <c r="DO127" s="657"/>
      <c r="DP127" s="657"/>
      <c r="DQ127" s="657"/>
      <c r="DR127" s="657"/>
      <c r="DS127" s="657"/>
      <c r="DT127" s="657"/>
      <c r="DU127" s="657"/>
      <c r="DV127" s="657"/>
      <c r="DW127" s="657"/>
      <c r="DX127" s="657"/>
      <c r="DY127" s="657"/>
      <c r="DZ127" s="657"/>
      <c r="EA127" s="657"/>
      <c r="EB127" s="657"/>
      <c r="EC127" s="657"/>
      <c r="ED127" s="657"/>
      <c r="EE127" s="657"/>
      <c r="EF127" s="657"/>
      <c r="EG127" s="657"/>
      <c r="EH127" s="657"/>
      <c r="EI127" s="657"/>
      <c r="EJ127" s="657"/>
      <c r="EK127" s="657"/>
      <c r="EL127" s="657"/>
      <c r="EM127" s="657"/>
      <c r="EN127" s="657"/>
      <c r="EO127" s="657"/>
      <c r="EP127" s="657"/>
      <c r="EQ127" s="657"/>
      <c r="ER127" s="657"/>
      <c r="ES127" s="657"/>
      <c r="ET127" s="657"/>
      <c r="EU127" s="657"/>
      <c r="EV127" s="657"/>
      <c r="EW127" s="657"/>
      <c r="EX127" s="657"/>
      <c r="EY127" s="657"/>
      <c r="EZ127" s="657"/>
      <c r="FA127" s="657"/>
      <c r="FB127" s="657"/>
      <c r="FC127" s="657"/>
      <c r="FD127" s="657"/>
      <c r="FE127" s="657"/>
      <c r="FF127" s="657"/>
      <c r="FG127" s="657"/>
      <c r="FH127" s="657"/>
      <c r="FI127" s="657"/>
      <c r="FJ127" s="657"/>
      <c r="FK127" s="657"/>
      <c r="FL127" s="657"/>
      <c r="FM127" s="657"/>
      <c r="FN127" s="657"/>
      <c r="FO127" s="657"/>
      <c r="FP127" s="657"/>
      <c r="FQ127" s="657"/>
      <c r="FR127" s="657"/>
      <c r="FS127" s="657"/>
      <c r="FT127" s="657"/>
      <c r="FU127" s="657"/>
      <c r="FV127" s="657"/>
      <c r="FW127" s="657"/>
      <c r="FX127" s="657"/>
      <c r="FY127" s="657"/>
      <c r="FZ127" s="657"/>
      <c r="GA127" s="657"/>
      <c r="GB127" s="657"/>
      <c r="GC127" s="657"/>
      <c r="GD127" s="657"/>
      <c r="GE127" s="657"/>
      <c r="GF127" s="657"/>
      <c r="GG127" s="657"/>
      <c r="GH127" s="657"/>
      <c r="GI127" s="657"/>
      <c r="GJ127" s="657"/>
      <c r="GK127" s="657"/>
      <c r="GL127" s="657"/>
      <c r="GM127" s="657"/>
      <c r="GN127" s="657"/>
      <c r="GO127" s="657"/>
      <c r="GP127" s="657"/>
      <c r="GQ127" s="657"/>
      <c r="GR127" s="657"/>
      <c r="GS127" s="657"/>
      <c r="GT127" s="657"/>
      <c r="GU127" s="657"/>
      <c r="GV127" s="657"/>
      <c r="GW127" s="657"/>
      <c r="GX127" s="657"/>
      <c r="GY127" s="657"/>
      <c r="GZ127" s="657"/>
      <c r="HA127" s="657"/>
      <c r="HB127" s="657"/>
      <c r="HC127" s="657"/>
      <c r="HD127" s="657"/>
      <c r="HE127" s="657"/>
      <c r="HF127" s="657"/>
      <c r="HG127" s="657"/>
      <c r="HH127" s="657"/>
      <c r="HI127" s="657"/>
      <c r="HJ127" s="657"/>
      <c r="HK127" s="657"/>
      <c r="HL127" s="657"/>
      <c r="HM127" s="657"/>
      <c r="HN127" s="657"/>
      <c r="HO127" s="657"/>
      <c r="HP127" s="657"/>
      <c r="HQ127" s="657"/>
      <c r="HR127" s="657"/>
      <c r="HS127" s="657"/>
      <c r="HT127" s="657"/>
      <c r="HU127" s="657"/>
      <c r="HV127" s="657"/>
      <c r="HW127" s="657"/>
      <c r="HX127" s="657"/>
      <c r="HY127" s="657"/>
      <c r="HZ127" s="657"/>
      <c r="IA127" s="657"/>
      <c r="IB127" s="657"/>
      <c r="IC127" s="657"/>
      <c r="ID127" s="657"/>
      <c r="IE127" s="657"/>
      <c r="IF127" s="657"/>
      <c r="IG127" s="657"/>
      <c r="IH127" s="657"/>
      <c r="II127" s="657"/>
      <c r="IJ127" s="657"/>
      <c r="IK127" s="657"/>
      <c r="IL127" s="657"/>
      <c r="IM127" s="657"/>
      <c r="IN127" s="657"/>
      <c r="IO127" s="657"/>
      <c r="IP127" s="657"/>
      <c r="IQ127" s="657"/>
      <c r="IR127" s="657"/>
      <c r="IS127" s="657"/>
      <c r="IT127" s="657"/>
      <c r="IU127" s="657"/>
      <c r="IV127" s="657"/>
      <c r="IW127" s="657"/>
      <c r="IX127" s="657"/>
      <c r="IY127" s="657"/>
      <c r="IZ127" s="657"/>
      <c r="JA127" s="657"/>
      <c r="JB127" s="657"/>
      <c r="JC127" s="657"/>
      <c r="JD127" s="657"/>
      <c r="JE127" s="657"/>
      <c r="JF127" s="657"/>
      <c r="JG127" s="657"/>
      <c r="JH127" s="657"/>
      <c r="JI127" s="657"/>
      <c r="JJ127" s="657"/>
      <c r="JK127" s="657"/>
      <c r="JL127" s="657"/>
      <c r="JM127" s="657"/>
      <c r="JN127" s="657"/>
      <c r="JO127" s="657"/>
      <c r="JP127" s="657"/>
      <c r="JQ127" s="657"/>
      <c r="JR127" s="657"/>
      <c r="JS127" s="657"/>
      <c r="JT127" s="657"/>
      <c r="JU127" s="657"/>
      <c r="JV127" s="657"/>
      <c r="JW127" s="657"/>
      <c r="JX127" s="657"/>
      <c r="JY127" s="657"/>
      <c r="JZ127" s="657"/>
      <c r="KA127" s="657"/>
      <c r="KB127" s="657"/>
      <c r="KC127" s="657"/>
      <c r="KD127" s="657"/>
      <c r="KE127" s="657"/>
      <c r="KF127" s="657"/>
      <c r="KG127" s="657"/>
      <c r="KH127" s="657"/>
    </row>
    <row r="128" spans="1:294" s="2" customFormat="1" ht="18.75">
      <c r="A128" s="122" t="s">
        <v>64</v>
      </c>
      <c r="B128" s="348"/>
      <c r="C128" s="27"/>
      <c r="D128" s="27"/>
      <c r="E128" s="27"/>
      <c r="F128" s="27"/>
      <c r="G128" s="27"/>
      <c r="H128" s="27"/>
      <c r="I128" s="115"/>
      <c r="J128" s="115"/>
      <c r="K128" s="115"/>
      <c r="L128" s="115"/>
      <c r="M128" s="116"/>
      <c r="N128" s="116"/>
      <c r="O128" s="116"/>
      <c r="P128" s="116"/>
      <c r="Q128" s="110"/>
      <c r="R128" s="134"/>
      <c r="S128" s="27"/>
      <c r="T128" s="27"/>
      <c r="U128" s="27"/>
      <c r="V128" s="27"/>
      <c r="W128" s="27"/>
      <c r="X128" s="27"/>
      <c r="Y128" s="138"/>
      <c r="Z128" s="138"/>
      <c r="AA128" s="138"/>
      <c r="AB128" s="138"/>
      <c r="AC128" s="139"/>
      <c r="AD128" s="139"/>
      <c r="AE128" s="139"/>
      <c r="AF128" s="139"/>
      <c r="AG128" s="27"/>
      <c r="AH128" s="134"/>
      <c r="AI128" s="103"/>
      <c r="AJ128" s="12"/>
      <c r="AK128" s="12"/>
      <c r="AL128" s="12"/>
      <c r="AM128" s="12"/>
      <c r="AN128" s="12"/>
      <c r="AO128" s="12"/>
      <c r="AP128" s="104"/>
      <c r="AQ128" s="104"/>
      <c r="AR128" s="104"/>
      <c r="AS128" s="104"/>
      <c r="AT128" s="105"/>
      <c r="AU128" s="105"/>
      <c r="AV128" s="105"/>
      <c r="AW128" s="105"/>
      <c r="AX128" s="12"/>
      <c r="AY128" s="284"/>
      <c r="AZ128" s="12"/>
      <c r="BA128" s="12"/>
      <c r="BB128" s="12"/>
      <c r="BC128" s="12"/>
      <c r="BD128" s="12"/>
      <c r="BE128" s="12"/>
      <c r="BF128" s="104"/>
      <c r="BG128" s="104"/>
      <c r="BH128" s="350"/>
      <c r="BI128" s="104"/>
      <c r="BJ128" s="105"/>
      <c r="BK128" s="105"/>
      <c r="BL128" s="105"/>
      <c r="BM128" s="105"/>
      <c r="BN128" s="36"/>
      <c r="BO128" s="31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</row>
    <row r="129" spans="1:294" s="178" customFormat="1">
      <c r="A129" s="173" t="s">
        <v>9</v>
      </c>
      <c r="B129" s="421" t="s">
        <v>162</v>
      </c>
      <c r="C129" s="49">
        <v>20274.400000000001</v>
      </c>
      <c r="D129" s="49">
        <v>188.28</v>
      </c>
      <c r="E129" s="49">
        <v>24329.280000000002</v>
      </c>
      <c r="F129" s="49">
        <v>225.93600000000001</v>
      </c>
      <c r="G129" s="49">
        <v>1566.1</v>
      </c>
      <c r="H129" s="49">
        <v>65.08</v>
      </c>
      <c r="I129" s="138"/>
      <c r="J129" s="138"/>
      <c r="K129" s="138"/>
      <c r="L129" s="138"/>
      <c r="M129" s="139"/>
      <c r="N129" s="139"/>
      <c r="O129" s="288">
        <v>5.8799999999999998E-2</v>
      </c>
      <c r="P129" s="181">
        <v>157.16999999999999</v>
      </c>
      <c r="Q129" s="134" t="s">
        <v>826</v>
      </c>
      <c r="R129" s="134"/>
      <c r="S129" s="49">
        <v>21141.200000000001</v>
      </c>
      <c r="T129" s="49">
        <v>196.28</v>
      </c>
      <c r="U129" s="49">
        <v>25369.439999999999</v>
      </c>
      <c r="V129" s="49">
        <v>235.536</v>
      </c>
      <c r="W129" s="49">
        <v>1604</v>
      </c>
      <c r="X129" s="49">
        <v>66.7</v>
      </c>
      <c r="Y129" s="138"/>
      <c r="Z129" s="138"/>
      <c r="AA129" s="138"/>
      <c r="AB129" s="138"/>
      <c r="AC129" s="139"/>
      <c r="AD129" s="139"/>
      <c r="AE129" s="288">
        <v>5.8799999999999998E-2</v>
      </c>
      <c r="AF129" s="181">
        <v>161.02000000000001</v>
      </c>
      <c r="AG129" s="125" t="s">
        <v>826</v>
      </c>
      <c r="AH129" s="134"/>
      <c r="AI129" s="175"/>
      <c r="AJ129" s="190"/>
      <c r="AK129" s="190"/>
      <c r="AL129" s="190"/>
      <c r="AM129" s="190"/>
      <c r="AN129" s="190"/>
      <c r="AO129" s="190"/>
      <c r="AP129" s="204"/>
      <c r="AQ129" s="204"/>
      <c r="AR129" s="204"/>
      <c r="AS129" s="204"/>
      <c r="AT129" s="205"/>
      <c r="AU129" s="205"/>
      <c r="AV129" s="205"/>
      <c r="AW129" s="205"/>
      <c r="AX129" s="190"/>
      <c r="AY129" s="313"/>
      <c r="AZ129" s="190"/>
      <c r="BA129" s="190"/>
      <c r="BB129" s="190"/>
      <c r="BC129" s="190"/>
      <c r="BD129" s="190"/>
      <c r="BE129" s="190"/>
      <c r="BF129" s="204"/>
      <c r="BG129" s="204"/>
      <c r="BH129" s="353"/>
      <c r="BI129" s="204"/>
      <c r="BJ129" s="205"/>
      <c r="BK129" s="205"/>
      <c r="BL129" s="205"/>
      <c r="BM129" s="205"/>
      <c r="BN129" s="176"/>
      <c r="BO129" s="313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  <c r="CL129" s="177"/>
      <c r="CM129" s="177"/>
      <c r="CN129" s="177"/>
      <c r="CO129" s="177"/>
      <c r="CP129" s="177"/>
      <c r="CQ129" s="177"/>
      <c r="CR129" s="177"/>
      <c r="CS129" s="177"/>
      <c r="CT129" s="177"/>
      <c r="CU129" s="177"/>
      <c r="CV129" s="177"/>
      <c r="CW129" s="177"/>
      <c r="CX129" s="177"/>
      <c r="CY129" s="177"/>
      <c r="CZ129" s="177"/>
      <c r="DA129" s="177"/>
      <c r="DB129" s="177"/>
      <c r="DC129" s="177"/>
      <c r="DD129" s="177"/>
      <c r="DE129" s="177"/>
      <c r="DF129" s="177"/>
      <c r="DG129" s="177"/>
      <c r="DH129" s="177"/>
      <c r="DI129" s="177"/>
      <c r="DJ129" s="177"/>
      <c r="DK129" s="177"/>
      <c r="DL129" s="177"/>
      <c r="DM129" s="177"/>
      <c r="DN129" s="177"/>
      <c r="DO129" s="177"/>
      <c r="DP129" s="177"/>
      <c r="DQ129" s="177"/>
      <c r="DR129" s="177"/>
      <c r="DS129" s="177"/>
      <c r="DT129" s="177"/>
      <c r="DU129" s="177"/>
      <c r="DV129" s="177"/>
      <c r="DW129" s="177"/>
      <c r="DX129" s="177"/>
      <c r="DY129" s="177"/>
      <c r="DZ129" s="177"/>
      <c r="EA129" s="177"/>
      <c r="EB129" s="177"/>
      <c r="EC129" s="177"/>
      <c r="ED129" s="177"/>
      <c r="EE129" s="177"/>
      <c r="EF129" s="177"/>
      <c r="EG129" s="177"/>
      <c r="EH129" s="177"/>
      <c r="EI129" s="177"/>
      <c r="EJ129" s="177"/>
      <c r="EK129" s="177"/>
      <c r="EL129" s="177"/>
      <c r="EM129" s="177"/>
      <c r="EN129" s="177"/>
      <c r="EO129" s="177"/>
      <c r="EP129" s="177"/>
      <c r="EQ129" s="177"/>
      <c r="ER129" s="177"/>
      <c r="ES129" s="177"/>
      <c r="ET129" s="177"/>
      <c r="EU129" s="177"/>
      <c r="EV129" s="177"/>
      <c r="EW129" s="177"/>
      <c r="EX129" s="177"/>
      <c r="EY129" s="177"/>
      <c r="EZ129" s="177"/>
      <c r="FA129" s="177"/>
      <c r="FB129" s="177"/>
      <c r="FC129" s="177"/>
      <c r="FD129" s="177"/>
      <c r="FE129" s="177"/>
      <c r="FF129" s="177"/>
      <c r="FG129" s="177"/>
      <c r="FH129" s="177"/>
      <c r="FI129" s="177"/>
      <c r="FJ129" s="177"/>
      <c r="FK129" s="177"/>
      <c r="FL129" s="177"/>
      <c r="FM129" s="177"/>
      <c r="FN129" s="177"/>
      <c r="FO129" s="177"/>
      <c r="FP129" s="177"/>
      <c r="FQ129" s="177"/>
      <c r="FR129" s="177"/>
      <c r="FS129" s="177"/>
      <c r="FT129" s="177"/>
      <c r="FU129" s="177"/>
      <c r="FV129" s="177"/>
      <c r="FW129" s="177"/>
      <c r="FX129" s="177"/>
      <c r="FY129" s="177"/>
      <c r="FZ129" s="177"/>
      <c r="GA129" s="177"/>
      <c r="GB129" s="177"/>
      <c r="GC129" s="177"/>
      <c r="GD129" s="177"/>
      <c r="GE129" s="177"/>
      <c r="GF129" s="177"/>
      <c r="GG129" s="177"/>
      <c r="GH129" s="177"/>
      <c r="GI129" s="177"/>
      <c r="GJ129" s="177"/>
      <c r="GK129" s="177"/>
      <c r="GL129" s="177"/>
      <c r="GM129" s="177"/>
      <c r="GN129" s="177"/>
      <c r="GO129" s="177"/>
      <c r="GP129" s="177"/>
      <c r="GQ129" s="177"/>
      <c r="GR129" s="177"/>
      <c r="GS129" s="177"/>
      <c r="GT129" s="177"/>
      <c r="GU129" s="177"/>
      <c r="GV129" s="177"/>
      <c r="GW129" s="177"/>
      <c r="GX129" s="177"/>
      <c r="GY129" s="177"/>
      <c r="GZ129" s="177"/>
      <c r="HA129" s="177"/>
      <c r="HB129" s="177"/>
      <c r="HC129" s="177"/>
      <c r="HD129" s="177"/>
      <c r="HE129" s="177"/>
      <c r="HF129" s="177"/>
      <c r="HG129" s="177"/>
      <c r="HH129" s="177"/>
      <c r="HI129" s="177"/>
      <c r="HJ129" s="177"/>
      <c r="HK129" s="177"/>
      <c r="HL129" s="177"/>
      <c r="HM129" s="177"/>
      <c r="HN129" s="177"/>
      <c r="HO129" s="177"/>
      <c r="HP129" s="177"/>
      <c r="HQ129" s="177"/>
      <c r="HR129" s="177"/>
      <c r="HS129" s="177"/>
      <c r="HT129" s="177"/>
      <c r="HU129" s="177"/>
      <c r="HV129" s="177"/>
      <c r="HW129" s="177"/>
      <c r="HX129" s="177"/>
      <c r="HY129" s="177"/>
      <c r="HZ129" s="177"/>
      <c r="IA129" s="177"/>
      <c r="IB129" s="177"/>
      <c r="IC129" s="177"/>
      <c r="ID129" s="177"/>
      <c r="IE129" s="177"/>
      <c r="IF129" s="177"/>
      <c r="IG129" s="177"/>
      <c r="IH129" s="177"/>
      <c r="II129" s="177"/>
      <c r="IJ129" s="177"/>
      <c r="IK129" s="177"/>
      <c r="IL129" s="177"/>
      <c r="IM129" s="177"/>
      <c r="IN129" s="177"/>
      <c r="IO129" s="177"/>
      <c r="IP129" s="177"/>
      <c r="IQ129" s="177"/>
      <c r="IR129" s="177"/>
      <c r="IS129" s="177"/>
      <c r="IT129" s="177"/>
      <c r="IU129" s="177"/>
      <c r="IV129" s="177"/>
      <c r="IW129" s="177"/>
      <c r="IX129" s="177"/>
      <c r="IY129" s="177"/>
      <c r="IZ129" s="177"/>
      <c r="JA129" s="177"/>
      <c r="JB129" s="177"/>
      <c r="JC129" s="177"/>
      <c r="JD129" s="177"/>
      <c r="JE129" s="177"/>
      <c r="JF129" s="177"/>
      <c r="JG129" s="177"/>
      <c r="JH129" s="177"/>
      <c r="JI129" s="177"/>
      <c r="JJ129" s="177"/>
      <c r="JK129" s="177"/>
      <c r="JL129" s="177"/>
      <c r="JM129" s="177"/>
      <c r="JN129" s="177"/>
      <c r="JO129" s="177"/>
      <c r="JP129" s="177"/>
      <c r="JQ129" s="177"/>
      <c r="JR129" s="177"/>
      <c r="JS129" s="177"/>
      <c r="JT129" s="177"/>
      <c r="JU129" s="177"/>
      <c r="JV129" s="177"/>
      <c r="JW129" s="177"/>
      <c r="JX129" s="177"/>
      <c r="JY129" s="177"/>
      <c r="JZ129" s="177"/>
      <c r="KA129" s="177"/>
      <c r="KB129" s="177"/>
      <c r="KC129" s="177"/>
      <c r="KD129" s="177"/>
      <c r="KE129" s="177"/>
      <c r="KF129" s="177"/>
      <c r="KG129" s="177"/>
      <c r="KH129" s="177"/>
    </row>
    <row r="130" spans="1:294" s="658" customFormat="1">
      <c r="A130" s="661"/>
      <c r="B130" s="668" t="s">
        <v>878</v>
      </c>
      <c r="C130" s="642">
        <v>20274.400000000001</v>
      </c>
      <c r="D130" s="642">
        <v>188.28</v>
      </c>
      <c r="E130" s="642">
        <v>24329.280000000002</v>
      </c>
      <c r="F130" s="642">
        <v>225.93600000000001</v>
      </c>
      <c r="G130" s="642">
        <v>1566.1</v>
      </c>
      <c r="H130" s="642">
        <v>65.08</v>
      </c>
      <c r="I130" s="649"/>
      <c r="J130" s="649"/>
      <c r="K130" s="649"/>
      <c r="L130" s="649"/>
      <c r="M130" s="650"/>
      <c r="N130" s="650"/>
      <c r="O130" s="664">
        <v>5.8799999999999998E-2</v>
      </c>
      <c r="P130" s="703">
        <v>157.16999999999999</v>
      </c>
      <c r="Q130" s="644"/>
      <c r="R130" s="644" t="s">
        <v>903</v>
      </c>
      <c r="S130" s="642">
        <v>21132.26</v>
      </c>
      <c r="T130" s="642">
        <v>194.71</v>
      </c>
      <c r="U130" s="642">
        <v>25358.711999999996</v>
      </c>
      <c r="V130" s="642">
        <v>233.65199999999999</v>
      </c>
      <c r="W130" s="642">
        <v>1604</v>
      </c>
      <c r="X130" s="642">
        <v>66.7</v>
      </c>
      <c r="Y130" s="649"/>
      <c r="Z130" s="649"/>
      <c r="AA130" s="649"/>
      <c r="AB130" s="649"/>
      <c r="AC130" s="650"/>
      <c r="AD130" s="650"/>
      <c r="AE130" s="664">
        <v>5.8799999999999998E-2</v>
      </c>
      <c r="AF130" s="703">
        <v>161.02000000000001</v>
      </c>
      <c r="AG130" s="645"/>
      <c r="AH130" s="644" t="s">
        <v>903</v>
      </c>
      <c r="AI130" s="646"/>
      <c r="AJ130" s="653"/>
      <c r="AK130" s="653"/>
      <c r="AL130" s="653"/>
      <c r="AM130" s="653"/>
      <c r="AN130" s="653"/>
      <c r="AO130" s="653"/>
      <c r="AP130" s="654"/>
      <c r="AQ130" s="654"/>
      <c r="AR130" s="654"/>
      <c r="AS130" s="654"/>
      <c r="AT130" s="655"/>
      <c r="AU130" s="655"/>
      <c r="AV130" s="655"/>
      <c r="AW130" s="655"/>
      <c r="AX130" s="653"/>
      <c r="AY130" s="656"/>
      <c r="AZ130" s="653"/>
      <c r="BA130" s="653"/>
      <c r="BB130" s="653"/>
      <c r="BC130" s="653"/>
      <c r="BD130" s="653"/>
      <c r="BE130" s="653"/>
      <c r="BF130" s="654"/>
      <c r="BG130" s="654"/>
      <c r="BH130" s="702"/>
      <c r="BI130" s="654"/>
      <c r="BJ130" s="655"/>
      <c r="BK130" s="655"/>
      <c r="BL130" s="655"/>
      <c r="BM130" s="655"/>
      <c r="BN130" s="643"/>
      <c r="BO130" s="656"/>
      <c r="BP130" s="657"/>
      <c r="BQ130" s="657"/>
      <c r="BR130" s="657"/>
      <c r="BS130" s="657"/>
      <c r="BT130" s="657"/>
      <c r="BU130" s="657"/>
      <c r="BV130" s="657"/>
      <c r="BW130" s="657"/>
      <c r="BX130" s="657"/>
      <c r="BY130" s="657"/>
      <c r="BZ130" s="657"/>
      <c r="CA130" s="657"/>
      <c r="CB130" s="657"/>
      <c r="CC130" s="657"/>
      <c r="CD130" s="657"/>
      <c r="CE130" s="657"/>
      <c r="CF130" s="657"/>
      <c r="CG130" s="657"/>
      <c r="CH130" s="657"/>
      <c r="CI130" s="657"/>
      <c r="CJ130" s="657"/>
      <c r="CK130" s="657"/>
      <c r="CL130" s="657"/>
      <c r="CM130" s="657"/>
      <c r="CN130" s="657"/>
      <c r="CO130" s="657"/>
      <c r="CP130" s="657"/>
      <c r="CQ130" s="657"/>
      <c r="CR130" s="657"/>
      <c r="CS130" s="657"/>
      <c r="CT130" s="657"/>
      <c r="CU130" s="657"/>
      <c r="CV130" s="657"/>
      <c r="CW130" s="657"/>
      <c r="CX130" s="657"/>
      <c r="CY130" s="657"/>
      <c r="CZ130" s="657"/>
      <c r="DA130" s="657"/>
      <c r="DB130" s="657"/>
      <c r="DC130" s="657"/>
      <c r="DD130" s="657"/>
      <c r="DE130" s="657"/>
      <c r="DF130" s="657"/>
      <c r="DG130" s="657"/>
      <c r="DH130" s="657"/>
      <c r="DI130" s="657"/>
      <c r="DJ130" s="657"/>
      <c r="DK130" s="657"/>
      <c r="DL130" s="657"/>
      <c r="DM130" s="657"/>
      <c r="DN130" s="657"/>
      <c r="DO130" s="657"/>
      <c r="DP130" s="657"/>
      <c r="DQ130" s="657"/>
      <c r="DR130" s="657"/>
      <c r="DS130" s="657"/>
      <c r="DT130" s="657"/>
      <c r="DU130" s="657"/>
      <c r="DV130" s="657"/>
      <c r="DW130" s="657"/>
      <c r="DX130" s="657"/>
      <c r="DY130" s="657"/>
      <c r="DZ130" s="657"/>
      <c r="EA130" s="657"/>
      <c r="EB130" s="657"/>
      <c r="EC130" s="657"/>
      <c r="ED130" s="657"/>
      <c r="EE130" s="657"/>
      <c r="EF130" s="657"/>
      <c r="EG130" s="657"/>
      <c r="EH130" s="657"/>
      <c r="EI130" s="657"/>
      <c r="EJ130" s="657"/>
      <c r="EK130" s="657"/>
      <c r="EL130" s="657"/>
      <c r="EM130" s="657"/>
      <c r="EN130" s="657"/>
      <c r="EO130" s="657"/>
      <c r="EP130" s="657"/>
      <c r="EQ130" s="657"/>
      <c r="ER130" s="657"/>
      <c r="ES130" s="657"/>
      <c r="ET130" s="657"/>
      <c r="EU130" s="657"/>
      <c r="EV130" s="657"/>
      <c r="EW130" s="657"/>
      <c r="EX130" s="657"/>
      <c r="EY130" s="657"/>
      <c r="EZ130" s="657"/>
      <c r="FA130" s="657"/>
      <c r="FB130" s="657"/>
      <c r="FC130" s="657"/>
      <c r="FD130" s="657"/>
      <c r="FE130" s="657"/>
      <c r="FF130" s="657"/>
      <c r="FG130" s="657"/>
      <c r="FH130" s="657"/>
      <c r="FI130" s="657"/>
      <c r="FJ130" s="657"/>
      <c r="FK130" s="657"/>
      <c r="FL130" s="657"/>
      <c r="FM130" s="657"/>
      <c r="FN130" s="657"/>
      <c r="FO130" s="657"/>
      <c r="FP130" s="657"/>
      <c r="FQ130" s="657"/>
      <c r="FR130" s="657"/>
      <c r="FS130" s="657"/>
      <c r="FT130" s="657"/>
      <c r="FU130" s="657"/>
      <c r="FV130" s="657"/>
      <c r="FW130" s="657"/>
      <c r="FX130" s="657"/>
      <c r="FY130" s="657"/>
      <c r="FZ130" s="657"/>
      <c r="GA130" s="657"/>
      <c r="GB130" s="657"/>
      <c r="GC130" s="657"/>
      <c r="GD130" s="657"/>
      <c r="GE130" s="657"/>
      <c r="GF130" s="657"/>
      <c r="GG130" s="657"/>
      <c r="GH130" s="657"/>
      <c r="GI130" s="657"/>
      <c r="GJ130" s="657"/>
      <c r="GK130" s="657"/>
      <c r="GL130" s="657"/>
      <c r="GM130" s="657"/>
      <c r="GN130" s="657"/>
      <c r="GO130" s="657"/>
      <c r="GP130" s="657"/>
      <c r="GQ130" s="657"/>
      <c r="GR130" s="657"/>
      <c r="GS130" s="657"/>
      <c r="GT130" s="657"/>
      <c r="GU130" s="657"/>
      <c r="GV130" s="657"/>
      <c r="GW130" s="657"/>
      <c r="GX130" s="657"/>
      <c r="GY130" s="657"/>
      <c r="GZ130" s="657"/>
      <c r="HA130" s="657"/>
      <c r="HB130" s="657"/>
      <c r="HC130" s="657"/>
      <c r="HD130" s="657"/>
      <c r="HE130" s="657"/>
      <c r="HF130" s="657"/>
      <c r="HG130" s="657"/>
      <c r="HH130" s="657"/>
      <c r="HI130" s="657"/>
      <c r="HJ130" s="657"/>
      <c r="HK130" s="657"/>
      <c r="HL130" s="657"/>
      <c r="HM130" s="657"/>
      <c r="HN130" s="657"/>
      <c r="HO130" s="657"/>
      <c r="HP130" s="657"/>
      <c r="HQ130" s="657"/>
      <c r="HR130" s="657"/>
      <c r="HS130" s="657"/>
      <c r="HT130" s="657"/>
      <c r="HU130" s="657"/>
      <c r="HV130" s="657"/>
      <c r="HW130" s="657"/>
      <c r="HX130" s="657"/>
      <c r="HY130" s="657"/>
      <c r="HZ130" s="657"/>
      <c r="IA130" s="657"/>
      <c r="IB130" s="657"/>
      <c r="IC130" s="657"/>
      <c r="ID130" s="657"/>
      <c r="IE130" s="657"/>
      <c r="IF130" s="657"/>
      <c r="IG130" s="657"/>
      <c r="IH130" s="657"/>
      <c r="II130" s="657"/>
      <c r="IJ130" s="657"/>
      <c r="IK130" s="657"/>
      <c r="IL130" s="657"/>
      <c r="IM130" s="657"/>
      <c r="IN130" s="657"/>
      <c r="IO130" s="657"/>
      <c r="IP130" s="657"/>
      <c r="IQ130" s="657"/>
      <c r="IR130" s="657"/>
      <c r="IS130" s="657"/>
      <c r="IT130" s="657"/>
      <c r="IU130" s="657"/>
      <c r="IV130" s="657"/>
      <c r="IW130" s="657"/>
      <c r="IX130" s="657"/>
      <c r="IY130" s="657"/>
      <c r="IZ130" s="657"/>
      <c r="JA130" s="657"/>
      <c r="JB130" s="657"/>
      <c r="JC130" s="657"/>
      <c r="JD130" s="657"/>
      <c r="JE130" s="657"/>
      <c r="JF130" s="657"/>
      <c r="JG130" s="657"/>
      <c r="JH130" s="657"/>
      <c r="JI130" s="657"/>
      <c r="JJ130" s="657"/>
      <c r="JK130" s="657"/>
      <c r="JL130" s="657"/>
      <c r="JM130" s="657"/>
      <c r="JN130" s="657"/>
      <c r="JO130" s="657"/>
      <c r="JP130" s="657"/>
      <c r="JQ130" s="657"/>
      <c r="JR130" s="657"/>
      <c r="JS130" s="657"/>
      <c r="JT130" s="657"/>
      <c r="JU130" s="657"/>
      <c r="JV130" s="657"/>
      <c r="JW130" s="657"/>
      <c r="JX130" s="657"/>
      <c r="JY130" s="657"/>
      <c r="JZ130" s="657"/>
      <c r="KA130" s="657"/>
      <c r="KB130" s="657"/>
      <c r="KC130" s="657"/>
      <c r="KD130" s="657"/>
      <c r="KE130" s="657"/>
      <c r="KF130" s="657"/>
      <c r="KG130" s="657"/>
      <c r="KH130" s="657"/>
    </row>
    <row r="131" spans="1:294" s="2" customFormat="1" ht="18.75">
      <c r="A131" s="122" t="s">
        <v>90</v>
      </c>
      <c r="B131" s="348"/>
      <c r="C131" s="27"/>
      <c r="D131" s="27"/>
      <c r="E131" s="27"/>
      <c r="F131" s="27"/>
      <c r="G131" s="27"/>
      <c r="H131" s="27"/>
      <c r="I131" s="115"/>
      <c r="J131" s="115"/>
      <c r="K131" s="115"/>
      <c r="L131" s="115"/>
      <c r="M131" s="116"/>
      <c r="N131" s="116"/>
      <c r="O131" s="116"/>
      <c r="P131" s="116"/>
      <c r="Q131" s="110"/>
      <c r="R131" s="125"/>
      <c r="S131" s="27"/>
      <c r="T131" s="27"/>
      <c r="U131" s="27"/>
      <c r="V131" s="27"/>
      <c r="W131" s="27"/>
      <c r="X131" s="27"/>
      <c r="Y131" s="138"/>
      <c r="Z131" s="138"/>
      <c r="AA131" s="138"/>
      <c r="AB131" s="138"/>
      <c r="AC131" s="139"/>
      <c r="AD131" s="139"/>
      <c r="AE131" s="139"/>
      <c r="AF131" s="139"/>
      <c r="AG131" s="27"/>
      <c r="AH131" s="134"/>
      <c r="AI131" s="103"/>
      <c r="AJ131" s="12"/>
      <c r="AK131" s="12"/>
      <c r="AL131" s="12"/>
      <c r="AM131" s="12"/>
      <c r="AN131" s="12"/>
      <c r="AO131" s="12"/>
      <c r="AP131" s="104"/>
      <c r="AQ131" s="104"/>
      <c r="AR131" s="104"/>
      <c r="AS131" s="104"/>
      <c r="AT131" s="105"/>
      <c r="AU131" s="105"/>
      <c r="AV131" s="105"/>
      <c r="AW131" s="105"/>
      <c r="AX131" s="12"/>
      <c r="AY131" s="284"/>
      <c r="AZ131" s="12"/>
      <c r="BA131" s="12"/>
      <c r="BB131" s="12"/>
      <c r="BC131" s="12"/>
      <c r="BD131" s="12"/>
      <c r="BE131" s="12"/>
      <c r="BF131" s="104"/>
      <c r="BG131" s="104"/>
      <c r="BH131" s="350"/>
      <c r="BI131" s="104"/>
      <c r="BJ131" s="105"/>
      <c r="BK131" s="105"/>
      <c r="BL131" s="105"/>
      <c r="BM131" s="105"/>
      <c r="BN131" s="36"/>
      <c r="BO131" s="31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</row>
    <row r="132" spans="1:294" s="2" customFormat="1">
      <c r="A132" s="464" t="s">
        <v>9</v>
      </c>
      <c r="B132" s="465" t="s">
        <v>162</v>
      </c>
      <c r="C132" s="466"/>
      <c r="D132" s="466"/>
      <c r="E132" s="466"/>
      <c r="F132" s="466"/>
      <c r="G132" s="466"/>
      <c r="H132" s="466"/>
      <c r="I132" s="471"/>
      <c r="J132" s="471"/>
      <c r="K132" s="471"/>
      <c r="L132" s="471"/>
      <c r="M132" s="472"/>
      <c r="N132" s="472"/>
      <c r="O132" s="472"/>
      <c r="P132" s="472"/>
      <c r="Q132" s="430"/>
      <c r="R132" s="365"/>
      <c r="S132" s="466"/>
      <c r="T132" s="466"/>
      <c r="U132" s="466"/>
      <c r="V132" s="466"/>
      <c r="W132" s="466"/>
      <c r="X132" s="466"/>
      <c r="Y132" s="369"/>
      <c r="Z132" s="369"/>
      <c r="AA132" s="369"/>
      <c r="AB132" s="369"/>
      <c r="AC132" s="370"/>
      <c r="AD132" s="370"/>
      <c r="AE132" s="370"/>
      <c r="AF132" s="370"/>
      <c r="AG132" s="466"/>
      <c r="AH132" s="364"/>
      <c r="AI132" s="470"/>
      <c r="AJ132" s="473"/>
      <c r="AK132" s="473"/>
      <c r="AL132" s="473"/>
      <c r="AM132" s="473"/>
      <c r="AN132" s="473"/>
      <c r="AO132" s="473"/>
      <c r="AP132" s="474"/>
      <c r="AQ132" s="474"/>
      <c r="AR132" s="474"/>
      <c r="AS132" s="474"/>
      <c r="AT132" s="475"/>
      <c r="AU132" s="475"/>
      <c r="AV132" s="475"/>
      <c r="AW132" s="475"/>
      <c r="AX132" s="473"/>
      <c r="AY132" s="476"/>
      <c r="AZ132" s="473"/>
      <c r="BA132" s="473"/>
      <c r="BB132" s="473"/>
      <c r="BC132" s="473"/>
      <c r="BD132" s="473"/>
      <c r="BE132" s="473"/>
      <c r="BF132" s="474"/>
      <c r="BG132" s="474"/>
      <c r="BH132" s="477"/>
      <c r="BI132" s="474"/>
      <c r="BJ132" s="475"/>
      <c r="BK132" s="475"/>
      <c r="BL132" s="475"/>
      <c r="BM132" s="475"/>
      <c r="BN132" s="469"/>
      <c r="BO132" s="43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</row>
    <row r="133" spans="1:294" s="2" customFormat="1">
      <c r="A133" s="661"/>
      <c r="B133" s="668" t="s">
        <v>878</v>
      </c>
      <c r="C133" s="642"/>
      <c r="D133" s="642"/>
      <c r="E133" s="642"/>
      <c r="F133" s="642"/>
      <c r="G133" s="642"/>
      <c r="H133" s="642"/>
      <c r="I133" s="649"/>
      <c r="J133" s="649"/>
      <c r="K133" s="649"/>
      <c r="L133" s="649"/>
      <c r="M133" s="650"/>
      <c r="N133" s="650"/>
      <c r="O133" s="650"/>
      <c r="P133" s="650"/>
      <c r="Q133" s="645"/>
      <c r="R133" s="645"/>
      <c r="S133" s="642"/>
      <c r="T133" s="642"/>
      <c r="U133" s="642"/>
      <c r="V133" s="642"/>
      <c r="W133" s="642"/>
      <c r="X133" s="642"/>
      <c r="Y133" s="649"/>
      <c r="Z133" s="649"/>
      <c r="AA133" s="649"/>
      <c r="AB133" s="649"/>
      <c r="AC133" s="650"/>
      <c r="AD133" s="650"/>
      <c r="AE133" s="650"/>
      <c r="AF133" s="650"/>
      <c r="AG133" s="642"/>
      <c r="AH133" s="644"/>
      <c r="AI133" s="646"/>
      <c r="AJ133" s="653"/>
      <c r="AK133" s="653"/>
      <c r="AL133" s="653"/>
      <c r="AM133" s="653"/>
      <c r="AN133" s="653"/>
      <c r="AO133" s="653"/>
      <c r="AP133" s="654"/>
      <c r="AQ133" s="654"/>
      <c r="AR133" s="654"/>
      <c r="AS133" s="654"/>
      <c r="AT133" s="655"/>
      <c r="AU133" s="655"/>
      <c r="AV133" s="655"/>
      <c r="AW133" s="655"/>
      <c r="AX133" s="653"/>
      <c r="AY133" s="656"/>
      <c r="AZ133" s="653"/>
      <c r="BA133" s="653"/>
      <c r="BB133" s="653"/>
      <c r="BC133" s="653"/>
      <c r="BD133" s="653"/>
      <c r="BE133" s="653"/>
      <c r="BF133" s="654"/>
      <c r="BG133" s="654"/>
      <c r="BH133" s="654"/>
      <c r="BI133" s="654"/>
      <c r="BJ133" s="655"/>
      <c r="BK133" s="655"/>
      <c r="BL133" s="655"/>
      <c r="BM133" s="655"/>
      <c r="BN133" s="643"/>
      <c r="BO133" s="656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</row>
    <row r="134" spans="1:294" s="100" customFormat="1" ht="26.25">
      <c r="A134" s="280" t="s">
        <v>22</v>
      </c>
      <c r="B134" s="346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2"/>
      <c r="S134" s="281"/>
      <c r="T134" s="281"/>
      <c r="U134" s="281"/>
      <c r="V134" s="281"/>
      <c r="W134" s="281"/>
      <c r="X134" s="281"/>
      <c r="Y134" s="282"/>
      <c r="Z134" s="282"/>
      <c r="AA134" s="282"/>
      <c r="AB134" s="282"/>
      <c r="AC134" s="282"/>
      <c r="AD134" s="282"/>
      <c r="AE134" s="282"/>
      <c r="AF134" s="282"/>
      <c r="AG134" s="281"/>
      <c r="AH134" s="282"/>
      <c r="AI134" s="281"/>
      <c r="AJ134" s="281"/>
      <c r="AK134" s="281"/>
      <c r="AL134" s="281"/>
      <c r="AM134" s="281"/>
      <c r="AN134" s="281"/>
      <c r="AO134" s="281"/>
      <c r="AP134" s="281"/>
      <c r="AQ134" s="281"/>
      <c r="AR134" s="281"/>
      <c r="AS134" s="281"/>
      <c r="AT134" s="281"/>
      <c r="AU134" s="281"/>
      <c r="AV134" s="281"/>
      <c r="AW134" s="281"/>
      <c r="AX134" s="281"/>
      <c r="AY134" s="281"/>
      <c r="AZ134" s="281"/>
      <c r="BA134" s="281"/>
      <c r="BB134" s="281"/>
      <c r="BC134" s="281"/>
      <c r="BD134" s="281"/>
      <c r="BE134" s="281"/>
      <c r="BF134" s="281"/>
      <c r="BG134" s="281"/>
      <c r="BH134" s="281"/>
      <c r="BI134" s="354"/>
      <c r="BJ134" s="354"/>
      <c r="BK134" s="354"/>
      <c r="BL134" s="354"/>
      <c r="BM134" s="354"/>
      <c r="BN134" s="354"/>
      <c r="BO134" s="355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  <c r="EK134" s="99"/>
      <c r="EL134" s="99"/>
      <c r="EM134" s="99"/>
      <c r="EN134" s="99"/>
      <c r="EO134" s="99"/>
      <c r="EP134" s="99"/>
      <c r="EQ134" s="99"/>
      <c r="ER134" s="99"/>
      <c r="ES134" s="99"/>
      <c r="ET134" s="99"/>
      <c r="EU134" s="99"/>
      <c r="EV134" s="99"/>
      <c r="EW134" s="99"/>
      <c r="EX134" s="99"/>
      <c r="EY134" s="99"/>
      <c r="EZ134" s="99"/>
      <c r="FA134" s="99"/>
      <c r="FB134" s="99"/>
      <c r="FC134" s="99"/>
      <c r="FD134" s="99"/>
      <c r="FE134" s="99"/>
      <c r="FF134" s="99"/>
      <c r="FG134" s="99"/>
      <c r="FH134" s="99"/>
      <c r="FI134" s="99"/>
      <c r="FJ134" s="99"/>
      <c r="FK134" s="99"/>
      <c r="FL134" s="99"/>
      <c r="FM134" s="99"/>
      <c r="FN134" s="99"/>
      <c r="FO134" s="99"/>
      <c r="FP134" s="99"/>
      <c r="FQ134" s="99"/>
      <c r="FR134" s="99"/>
      <c r="FS134" s="99"/>
      <c r="FT134" s="99"/>
      <c r="FU134" s="99"/>
      <c r="FV134" s="99"/>
      <c r="FW134" s="99"/>
      <c r="FX134" s="99"/>
      <c r="FY134" s="99"/>
      <c r="FZ134" s="99"/>
      <c r="GA134" s="99"/>
      <c r="GB134" s="99"/>
      <c r="GC134" s="99"/>
      <c r="GD134" s="99"/>
      <c r="GE134" s="99"/>
      <c r="GF134" s="99"/>
      <c r="GG134" s="99"/>
      <c r="GH134" s="99"/>
      <c r="GI134" s="99"/>
      <c r="GJ134" s="99"/>
      <c r="GK134" s="99"/>
      <c r="GL134" s="99"/>
      <c r="GM134" s="99"/>
      <c r="GN134" s="99"/>
      <c r="GO134" s="99"/>
      <c r="GP134" s="99"/>
      <c r="GQ134" s="99"/>
      <c r="GR134" s="99"/>
      <c r="GS134" s="99"/>
      <c r="GT134" s="99"/>
      <c r="GU134" s="99"/>
      <c r="GV134" s="99"/>
      <c r="GW134" s="99"/>
      <c r="GX134" s="99"/>
      <c r="GY134" s="99"/>
      <c r="GZ134" s="99"/>
      <c r="HA134" s="99"/>
      <c r="HB134" s="99"/>
      <c r="HC134" s="99"/>
      <c r="HD134" s="99"/>
      <c r="HE134" s="99"/>
      <c r="HF134" s="99"/>
      <c r="HG134" s="99"/>
      <c r="HH134" s="99"/>
      <c r="HI134" s="99"/>
      <c r="HJ134" s="99"/>
      <c r="HK134" s="99"/>
      <c r="HL134" s="99"/>
      <c r="HM134" s="99"/>
      <c r="HN134" s="99"/>
      <c r="HO134" s="99"/>
      <c r="HP134" s="99"/>
      <c r="HQ134" s="99"/>
      <c r="HR134" s="99"/>
      <c r="HS134" s="99"/>
      <c r="HT134" s="99"/>
      <c r="HU134" s="99"/>
      <c r="HV134" s="99"/>
      <c r="HW134" s="99"/>
      <c r="HX134" s="99"/>
      <c r="HY134" s="99"/>
      <c r="HZ134" s="99"/>
      <c r="IA134" s="99"/>
      <c r="IB134" s="99"/>
      <c r="IC134" s="99"/>
      <c r="ID134" s="99"/>
      <c r="IE134" s="99"/>
      <c r="IF134" s="99"/>
      <c r="IG134" s="99"/>
      <c r="IH134" s="99"/>
      <c r="II134" s="99"/>
      <c r="IJ134" s="99"/>
      <c r="IK134" s="99"/>
      <c r="IL134" s="99"/>
      <c r="IM134" s="99"/>
      <c r="IN134" s="99"/>
      <c r="IO134" s="99"/>
      <c r="IP134" s="99"/>
      <c r="IQ134" s="99"/>
      <c r="IR134" s="99"/>
      <c r="IS134" s="99"/>
      <c r="IT134" s="99"/>
      <c r="IU134" s="99"/>
      <c r="IV134" s="99"/>
      <c r="IW134" s="99"/>
      <c r="IX134" s="99"/>
      <c r="IY134" s="99"/>
      <c r="IZ134" s="99"/>
      <c r="JA134" s="99"/>
      <c r="JB134" s="99"/>
      <c r="JC134" s="99"/>
      <c r="JD134" s="99"/>
      <c r="JE134" s="99"/>
      <c r="JF134" s="99"/>
      <c r="JG134" s="99"/>
      <c r="JH134" s="99"/>
      <c r="JI134" s="99"/>
      <c r="JJ134" s="99"/>
      <c r="JK134" s="99"/>
      <c r="JL134" s="99"/>
      <c r="JM134" s="99"/>
      <c r="JN134" s="99"/>
      <c r="JO134" s="99"/>
      <c r="JP134" s="99"/>
      <c r="JQ134" s="99"/>
      <c r="JR134" s="99"/>
      <c r="JS134" s="99"/>
      <c r="JT134" s="99"/>
      <c r="JU134" s="99"/>
      <c r="JV134" s="99"/>
      <c r="JW134" s="99"/>
      <c r="JX134" s="99"/>
      <c r="JY134" s="99"/>
      <c r="JZ134" s="99"/>
      <c r="KA134" s="99"/>
      <c r="KB134" s="99"/>
      <c r="KC134" s="99"/>
      <c r="KD134" s="99"/>
      <c r="KE134" s="99"/>
      <c r="KF134" s="99"/>
      <c r="KG134" s="99"/>
      <c r="KH134" s="99"/>
    </row>
    <row r="135" spans="1:294" s="479" customFormat="1" ht="18.75">
      <c r="A135" s="201" t="s">
        <v>66</v>
      </c>
      <c r="B135" s="421"/>
      <c r="C135" s="190"/>
      <c r="D135" s="190"/>
      <c r="E135" s="190"/>
      <c r="F135" s="190"/>
      <c r="G135" s="190"/>
      <c r="H135" s="190"/>
      <c r="I135" s="204"/>
      <c r="J135" s="204"/>
      <c r="K135" s="204"/>
      <c r="L135" s="204"/>
      <c r="M135" s="205"/>
      <c r="N135" s="205"/>
      <c r="O135" s="205"/>
      <c r="P135" s="205"/>
      <c r="Q135" s="349"/>
      <c r="R135" s="349"/>
      <c r="S135" s="190"/>
      <c r="T135" s="190"/>
      <c r="U135" s="190"/>
      <c r="V135" s="190"/>
      <c r="W135" s="190"/>
      <c r="X135" s="190"/>
      <c r="Y135" s="204"/>
      <c r="Z135" s="204"/>
      <c r="AA135" s="204"/>
      <c r="AB135" s="204"/>
      <c r="AC135" s="205"/>
      <c r="AD135" s="205"/>
      <c r="AE135" s="205"/>
      <c r="AF135" s="205"/>
      <c r="AG135" s="190"/>
      <c r="AH135" s="313"/>
      <c r="AI135" s="175"/>
      <c r="AJ135" s="190"/>
      <c r="AK135" s="190"/>
      <c r="AL135" s="190"/>
      <c r="AM135" s="190"/>
      <c r="AN135" s="190"/>
      <c r="AO135" s="190"/>
      <c r="AP135" s="204"/>
      <c r="AQ135" s="204"/>
      <c r="AR135" s="204"/>
      <c r="AS135" s="204"/>
      <c r="AT135" s="205"/>
      <c r="AU135" s="205"/>
      <c r="AV135" s="205"/>
      <c r="AW135" s="205"/>
      <c r="AX135" s="190"/>
      <c r="AY135" s="313"/>
      <c r="AZ135" s="190"/>
      <c r="BA135" s="190"/>
      <c r="BB135" s="190"/>
      <c r="BC135" s="190"/>
      <c r="BD135" s="190"/>
      <c r="BE135" s="190"/>
      <c r="BF135" s="204"/>
      <c r="BG135" s="204"/>
      <c r="BH135" s="353"/>
      <c r="BI135" s="204"/>
      <c r="BJ135" s="205"/>
      <c r="BK135" s="205"/>
      <c r="BL135" s="205"/>
      <c r="BM135" s="205"/>
      <c r="BN135" s="198"/>
      <c r="BO135" s="316"/>
      <c r="BP135" s="478"/>
      <c r="BQ135" s="478"/>
      <c r="BR135" s="478"/>
      <c r="BS135" s="478"/>
      <c r="BT135" s="478"/>
      <c r="BU135" s="478"/>
      <c r="BV135" s="478"/>
      <c r="BW135" s="478"/>
      <c r="BX135" s="478"/>
      <c r="BY135" s="478"/>
      <c r="BZ135" s="478"/>
      <c r="CA135" s="478"/>
      <c r="CB135" s="478"/>
      <c r="CC135" s="478"/>
      <c r="CD135" s="478"/>
      <c r="CE135" s="478"/>
      <c r="CF135" s="478"/>
      <c r="CG135" s="478"/>
      <c r="CH135" s="478"/>
      <c r="CI135" s="478"/>
      <c r="CJ135" s="478"/>
      <c r="CK135" s="478"/>
      <c r="CL135" s="478"/>
      <c r="CM135" s="478"/>
      <c r="CN135" s="478"/>
      <c r="CO135" s="478"/>
      <c r="CP135" s="478"/>
      <c r="CQ135" s="478"/>
      <c r="CR135" s="478"/>
      <c r="CS135" s="478"/>
      <c r="CT135" s="478"/>
      <c r="CU135" s="478"/>
      <c r="CV135" s="478"/>
      <c r="CW135" s="478"/>
      <c r="CX135" s="478"/>
      <c r="CY135" s="478"/>
      <c r="CZ135" s="478"/>
      <c r="DA135" s="478"/>
      <c r="DB135" s="478"/>
      <c r="DC135" s="478"/>
      <c r="DD135" s="478"/>
      <c r="DE135" s="478"/>
      <c r="DF135" s="478"/>
      <c r="DG135" s="478"/>
      <c r="DH135" s="478"/>
      <c r="DI135" s="478"/>
      <c r="DJ135" s="478"/>
      <c r="DK135" s="478"/>
      <c r="DL135" s="478"/>
      <c r="DM135" s="478"/>
      <c r="DN135" s="478"/>
      <c r="DO135" s="478"/>
      <c r="DP135" s="478"/>
      <c r="DQ135" s="478"/>
      <c r="DR135" s="478"/>
      <c r="DS135" s="478"/>
      <c r="DT135" s="478"/>
      <c r="DU135" s="478"/>
      <c r="DV135" s="478"/>
      <c r="DW135" s="478"/>
      <c r="DX135" s="478"/>
      <c r="DY135" s="478"/>
      <c r="DZ135" s="478"/>
      <c r="EA135" s="478"/>
      <c r="EB135" s="478"/>
      <c r="EC135" s="478"/>
      <c r="ED135" s="478"/>
      <c r="EE135" s="478"/>
      <c r="EF135" s="478"/>
      <c r="EG135" s="478"/>
      <c r="EH135" s="478"/>
      <c r="EI135" s="478"/>
      <c r="EJ135" s="478"/>
      <c r="EK135" s="478"/>
      <c r="EL135" s="478"/>
      <c r="EM135" s="478"/>
      <c r="EN135" s="478"/>
      <c r="EO135" s="478"/>
      <c r="EP135" s="478"/>
      <c r="EQ135" s="478"/>
      <c r="ER135" s="478"/>
      <c r="ES135" s="478"/>
      <c r="ET135" s="478"/>
      <c r="EU135" s="478"/>
      <c r="EV135" s="478"/>
      <c r="EW135" s="478"/>
      <c r="EX135" s="478"/>
      <c r="EY135" s="478"/>
      <c r="EZ135" s="478"/>
      <c r="FA135" s="478"/>
      <c r="FB135" s="478"/>
      <c r="FC135" s="478"/>
      <c r="FD135" s="478"/>
      <c r="FE135" s="478"/>
      <c r="FF135" s="478"/>
      <c r="FG135" s="478"/>
      <c r="FH135" s="478"/>
      <c r="FI135" s="478"/>
      <c r="FJ135" s="478"/>
      <c r="FK135" s="478"/>
      <c r="FL135" s="478"/>
      <c r="FM135" s="478"/>
      <c r="FN135" s="478"/>
      <c r="FO135" s="478"/>
      <c r="FP135" s="478"/>
      <c r="FQ135" s="478"/>
      <c r="FR135" s="478"/>
      <c r="FS135" s="478"/>
      <c r="FT135" s="478"/>
      <c r="FU135" s="478"/>
      <c r="FV135" s="478"/>
      <c r="FW135" s="478"/>
      <c r="FX135" s="478"/>
      <c r="FY135" s="478"/>
      <c r="FZ135" s="478"/>
      <c r="GA135" s="478"/>
      <c r="GB135" s="478"/>
      <c r="GC135" s="478"/>
      <c r="GD135" s="478"/>
      <c r="GE135" s="478"/>
      <c r="GF135" s="478"/>
      <c r="GG135" s="478"/>
      <c r="GH135" s="478"/>
      <c r="GI135" s="478"/>
      <c r="GJ135" s="478"/>
      <c r="GK135" s="478"/>
      <c r="GL135" s="478"/>
      <c r="GM135" s="478"/>
      <c r="GN135" s="478"/>
      <c r="GO135" s="478"/>
      <c r="GP135" s="478"/>
      <c r="GQ135" s="478"/>
      <c r="GR135" s="478"/>
      <c r="GS135" s="478"/>
      <c r="GT135" s="478"/>
      <c r="GU135" s="478"/>
      <c r="GV135" s="478"/>
      <c r="GW135" s="478"/>
      <c r="GX135" s="478"/>
      <c r="GY135" s="478"/>
      <c r="GZ135" s="478"/>
      <c r="HA135" s="478"/>
      <c r="HB135" s="478"/>
      <c r="HC135" s="478"/>
      <c r="HD135" s="478"/>
      <c r="HE135" s="478"/>
      <c r="HF135" s="478"/>
      <c r="HG135" s="478"/>
      <c r="HH135" s="478"/>
      <c r="HI135" s="478"/>
      <c r="HJ135" s="478"/>
      <c r="HK135" s="478"/>
      <c r="HL135" s="478"/>
      <c r="HM135" s="478"/>
      <c r="HN135" s="478"/>
      <c r="HO135" s="478"/>
      <c r="HP135" s="478"/>
      <c r="HQ135" s="478"/>
      <c r="HR135" s="478"/>
      <c r="HS135" s="478"/>
      <c r="HT135" s="478"/>
      <c r="HU135" s="478"/>
      <c r="HV135" s="478"/>
      <c r="HW135" s="478"/>
      <c r="HX135" s="478"/>
      <c r="HY135" s="478"/>
      <c r="HZ135" s="478"/>
      <c r="IA135" s="478"/>
      <c r="IB135" s="478"/>
      <c r="IC135" s="478"/>
      <c r="ID135" s="478"/>
      <c r="IE135" s="478"/>
      <c r="IF135" s="478"/>
      <c r="IG135" s="478"/>
      <c r="IH135" s="478"/>
      <c r="II135" s="478"/>
      <c r="IJ135" s="478"/>
      <c r="IK135" s="478"/>
      <c r="IL135" s="478"/>
      <c r="IM135" s="478"/>
      <c r="IN135" s="478"/>
      <c r="IO135" s="478"/>
      <c r="IP135" s="478"/>
      <c r="IQ135" s="478"/>
      <c r="IR135" s="478"/>
      <c r="IS135" s="478"/>
      <c r="IT135" s="478"/>
      <c r="IU135" s="478"/>
      <c r="IV135" s="478"/>
      <c r="IW135" s="478"/>
      <c r="IX135" s="478"/>
      <c r="IY135" s="478"/>
      <c r="IZ135" s="478"/>
      <c r="JA135" s="478"/>
      <c r="JB135" s="478"/>
      <c r="JC135" s="478"/>
      <c r="JD135" s="478"/>
      <c r="JE135" s="478"/>
      <c r="JF135" s="478"/>
      <c r="JG135" s="478"/>
      <c r="JH135" s="478"/>
      <c r="JI135" s="478"/>
      <c r="JJ135" s="478"/>
      <c r="JK135" s="478"/>
      <c r="JL135" s="478"/>
      <c r="JM135" s="478"/>
      <c r="JN135" s="478"/>
      <c r="JO135" s="478"/>
      <c r="JP135" s="478"/>
      <c r="JQ135" s="478"/>
      <c r="JR135" s="478"/>
      <c r="JS135" s="478"/>
      <c r="JT135" s="478"/>
      <c r="JU135" s="478"/>
      <c r="JV135" s="478"/>
      <c r="JW135" s="478"/>
      <c r="JX135" s="478"/>
      <c r="JY135" s="478"/>
      <c r="JZ135" s="478"/>
      <c r="KA135" s="478"/>
      <c r="KB135" s="478"/>
      <c r="KC135" s="478"/>
      <c r="KD135" s="478"/>
      <c r="KE135" s="478"/>
      <c r="KF135" s="478"/>
      <c r="KG135" s="478"/>
      <c r="KH135" s="478"/>
    </row>
    <row r="136" spans="1:294" s="178" customFormat="1" ht="18.75">
      <c r="A136" s="173" t="s">
        <v>9</v>
      </c>
      <c r="B136" s="351" t="s">
        <v>150</v>
      </c>
      <c r="C136" s="49">
        <v>13219.7</v>
      </c>
      <c r="D136" s="49">
        <v>85.46</v>
      </c>
      <c r="E136" s="49">
        <v>15863.64</v>
      </c>
      <c r="F136" s="49">
        <v>102.55199999999999</v>
      </c>
      <c r="G136" s="49">
        <v>3061.02</v>
      </c>
      <c r="H136" s="49">
        <v>90</v>
      </c>
      <c r="I136" s="138"/>
      <c r="J136" s="138"/>
      <c r="K136" s="138"/>
      <c r="L136" s="138"/>
      <c r="M136" s="139"/>
      <c r="N136" s="139"/>
      <c r="O136" s="139"/>
      <c r="P136" s="139"/>
      <c r="Q136" s="125" t="s">
        <v>827</v>
      </c>
      <c r="R136" s="125"/>
      <c r="S136" s="49">
        <v>15202.66</v>
      </c>
      <c r="T136" s="49">
        <v>89.32</v>
      </c>
      <c r="U136" s="49">
        <v>18243.191999999999</v>
      </c>
      <c r="V136" s="49">
        <v>107.18399999999998</v>
      </c>
      <c r="W136" s="49">
        <v>3135</v>
      </c>
      <c r="X136" s="49">
        <v>90</v>
      </c>
      <c r="Y136" s="480"/>
      <c r="Z136" s="138"/>
      <c r="AA136" s="138"/>
      <c r="AB136" s="138"/>
      <c r="AC136" s="139"/>
      <c r="AD136" s="139"/>
      <c r="AE136" s="139"/>
      <c r="AF136" s="139"/>
      <c r="AG136" s="125" t="s">
        <v>827</v>
      </c>
      <c r="AH136" s="134"/>
      <c r="AI136" s="175"/>
      <c r="AJ136" s="190"/>
      <c r="AK136" s="190"/>
      <c r="AL136" s="190"/>
      <c r="AM136" s="190"/>
      <c r="AN136" s="190"/>
      <c r="AO136" s="190"/>
      <c r="AP136" s="204"/>
      <c r="AQ136" s="204"/>
      <c r="AR136" s="204"/>
      <c r="AS136" s="204"/>
      <c r="AT136" s="205"/>
      <c r="AU136" s="205"/>
      <c r="AV136" s="205"/>
      <c r="AW136" s="205"/>
      <c r="AX136" s="190"/>
      <c r="AY136" s="313"/>
      <c r="AZ136" s="190"/>
      <c r="BA136" s="190"/>
      <c r="BB136" s="190"/>
      <c r="BC136" s="190"/>
      <c r="BD136" s="190"/>
      <c r="BE136" s="190"/>
      <c r="BF136" s="204"/>
      <c r="BG136" s="204"/>
      <c r="BH136" s="353"/>
      <c r="BI136" s="204"/>
      <c r="BJ136" s="205"/>
      <c r="BK136" s="205"/>
      <c r="BL136" s="205"/>
      <c r="BM136" s="205"/>
      <c r="BN136" s="176"/>
      <c r="BO136" s="313"/>
      <c r="BP136" s="177"/>
      <c r="BQ136" s="177"/>
      <c r="BR136" s="177"/>
      <c r="BS136" s="177"/>
      <c r="BT136" s="177"/>
      <c r="BU136" s="177"/>
      <c r="BV136" s="177"/>
      <c r="BW136" s="177"/>
      <c r="BX136" s="177"/>
      <c r="BY136" s="177"/>
      <c r="BZ136" s="177"/>
      <c r="CA136" s="177"/>
      <c r="CB136" s="177"/>
      <c r="CC136" s="177"/>
      <c r="CD136" s="177"/>
      <c r="CE136" s="177"/>
      <c r="CF136" s="177"/>
      <c r="CG136" s="177"/>
      <c r="CH136" s="177"/>
      <c r="CI136" s="177"/>
      <c r="CJ136" s="177"/>
      <c r="CK136" s="177"/>
      <c r="CL136" s="177"/>
      <c r="CM136" s="177"/>
      <c r="CN136" s="177"/>
      <c r="CO136" s="177"/>
      <c r="CP136" s="177"/>
      <c r="CQ136" s="177"/>
      <c r="CR136" s="177"/>
      <c r="CS136" s="177"/>
      <c r="CT136" s="177"/>
      <c r="CU136" s="177"/>
      <c r="CV136" s="177"/>
      <c r="CW136" s="177"/>
      <c r="CX136" s="177"/>
      <c r="CY136" s="177"/>
      <c r="CZ136" s="177"/>
      <c r="DA136" s="177"/>
      <c r="DB136" s="177"/>
      <c r="DC136" s="177"/>
      <c r="DD136" s="177"/>
      <c r="DE136" s="177"/>
      <c r="DF136" s="177"/>
      <c r="DG136" s="177"/>
      <c r="DH136" s="177"/>
      <c r="DI136" s="177"/>
      <c r="DJ136" s="177"/>
      <c r="DK136" s="177"/>
      <c r="DL136" s="177"/>
      <c r="DM136" s="177"/>
      <c r="DN136" s="177"/>
      <c r="DO136" s="177"/>
      <c r="DP136" s="177"/>
      <c r="DQ136" s="177"/>
      <c r="DR136" s="177"/>
      <c r="DS136" s="177"/>
      <c r="DT136" s="177"/>
      <c r="DU136" s="177"/>
      <c r="DV136" s="177"/>
      <c r="DW136" s="177"/>
      <c r="DX136" s="177"/>
      <c r="DY136" s="177"/>
      <c r="DZ136" s="177"/>
      <c r="EA136" s="177"/>
      <c r="EB136" s="177"/>
      <c r="EC136" s="177"/>
      <c r="ED136" s="177"/>
      <c r="EE136" s="177"/>
      <c r="EF136" s="177"/>
      <c r="EG136" s="177"/>
      <c r="EH136" s="177"/>
      <c r="EI136" s="177"/>
      <c r="EJ136" s="177"/>
      <c r="EK136" s="177"/>
      <c r="EL136" s="177"/>
      <c r="EM136" s="177"/>
      <c r="EN136" s="177"/>
      <c r="EO136" s="177"/>
      <c r="EP136" s="177"/>
      <c r="EQ136" s="177"/>
      <c r="ER136" s="177"/>
      <c r="ES136" s="177"/>
      <c r="ET136" s="177"/>
      <c r="EU136" s="177"/>
      <c r="EV136" s="177"/>
      <c r="EW136" s="177"/>
      <c r="EX136" s="177"/>
      <c r="EY136" s="177"/>
      <c r="EZ136" s="177"/>
      <c r="FA136" s="177"/>
      <c r="FB136" s="177"/>
      <c r="FC136" s="177"/>
      <c r="FD136" s="177"/>
      <c r="FE136" s="177"/>
      <c r="FF136" s="177"/>
      <c r="FG136" s="177"/>
      <c r="FH136" s="177"/>
      <c r="FI136" s="177"/>
      <c r="FJ136" s="177"/>
      <c r="FK136" s="177"/>
      <c r="FL136" s="177"/>
      <c r="FM136" s="177"/>
      <c r="FN136" s="177"/>
      <c r="FO136" s="177"/>
      <c r="FP136" s="177"/>
      <c r="FQ136" s="177"/>
      <c r="FR136" s="177"/>
      <c r="FS136" s="177"/>
      <c r="FT136" s="177"/>
      <c r="FU136" s="177"/>
      <c r="FV136" s="177"/>
      <c r="FW136" s="177"/>
      <c r="FX136" s="177"/>
      <c r="FY136" s="177"/>
      <c r="FZ136" s="177"/>
      <c r="GA136" s="177"/>
      <c r="GB136" s="177"/>
      <c r="GC136" s="177"/>
      <c r="GD136" s="177"/>
      <c r="GE136" s="177"/>
      <c r="GF136" s="177"/>
      <c r="GG136" s="177"/>
      <c r="GH136" s="177"/>
      <c r="GI136" s="177"/>
      <c r="GJ136" s="177"/>
      <c r="GK136" s="177"/>
      <c r="GL136" s="177"/>
      <c r="GM136" s="177"/>
      <c r="GN136" s="177"/>
      <c r="GO136" s="177"/>
      <c r="GP136" s="177"/>
      <c r="GQ136" s="177"/>
      <c r="GR136" s="177"/>
      <c r="GS136" s="177"/>
      <c r="GT136" s="177"/>
      <c r="GU136" s="177"/>
      <c r="GV136" s="177"/>
      <c r="GW136" s="177"/>
      <c r="GX136" s="177"/>
      <c r="GY136" s="177"/>
      <c r="GZ136" s="177"/>
      <c r="HA136" s="177"/>
      <c r="HB136" s="177"/>
      <c r="HC136" s="177"/>
      <c r="HD136" s="177"/>
      <c r="HE136" s="177"/>
      <c r="HF136" s="177"/>
      <c r="HG136" s="177"/>
      <c r="HH136" s="177"/>
      <c r="HI136" s="177"/>
      <c r="HJ136" s="177"/>
      <c r="HK136" s="177"/>
      <c r="HL136" s="177"/>
      <c r="HM136" s="177"/>
      <c r="HN136" s="177"/>
      <c r="HO136" s="177"/>
      <c r="HP136" s="177"/>
      <c r="HQ136" s="177"/>
      <c r="HR136" s="177"/>
      <c r="HS136" s="177"/>
      <c r="HT136" s="177"/>
      <c r="HU136" s="177"/>
      <c r="HV136" s="177"/>
      <c r="HW136" s="177"/>
      <c r="HX136" s="177"/>
      <c r="HY136" s="177"/>
      <c r="HZ136" s="177"/>
      <c r="IA136" s="177"/>
      <c r="IB136" s="177"/>
      <c r="IC136" s="177"/>
      <c r="ID136" s="177"/>
      <c r="IE136" s="177"/>
      <c r="IF136" s="177"/>
      <c r="IG136" s="177"/>
      <c r="IH136" s="177"/>
      <c r="II136" s="177"/>
      <c r="IJ136" s="177"/>
      <c r="IK136" s="177"/>
      <c r="IL136" s="177"/>
      <c r="IM136" s="177"/>
      <c r="IN136" s="177"/>
      <c r="IO136" s="177"/>
      <c r="IP136" s="177"/>
      <c r="IQ136" s="177"/>
      <c r="IR136" s="177"/>
      <c r="IS136" s="177"/>
      <c r="IT136" s="177"/>
      <c r="IU136" s="177"/>
      <c r="IV136" s="177"/>
      <c r="IW136" s="177"/>
      <c r="IX136" s="177"/>
      <c r="IY136" s="177"/>
      <c r="IZ136" s="177"/>
      <c r="JA136" s="177"/>
      <c r="JB136" s="177"/>
      <c r="JC136" s="177"/>
      <c r="JD136" s="177"/>
      <c r="JE136" s="177"/>
      <c r="JF136" s="177"/>
      <c r="JG136" s="177"/>
      <c r="JH136" s="177"/>
      <c r="JI136" s="177"/>
      <c r="JJ136" s="177"/>
      <c r="JK136" s="177"/>
      <c r="JL136" s="177"/>
      <c r="JM136" s="177"/>
      <c r="JN136" s="177"/>
      <c r="JO136" s="177"/>
      <c r="JP136" s="177"/>
      <c r="JQ136" s="177"/>
      <c r="JR136" s="177"/>
      <c r="JS136" s="177"/>
      <c r="JT136" s="177"/>
      <c r="JU136" s="177"/>
      <c r="JV136" s="177"/>
      <c r="JW136" s="177"/>
      <c r="JX136" s="177"/>
      <c r="JY136" s="177"/>
      <c r="JZ136" s="177"/>
      <c r="KA136" s="177"/>
      <c r="KB136" s="177"/>
      <c r="KC136" s="177"/>
      <c r="KD136" s="177"/>
      <c r="KE136" s="177"/>
      <c r="KF136" s="177"/>
      <c r="KG136" s="177"/>
      <c r="KH136" s="177"/>
    </row>
    <row r="137" spans="1:294" s="658" customFormat="1" ht="18.75">
      <c r="A137" s="704"/>
      <c r="B137" s="662" t="s">
        <v>878</v>
      </c>
      <c r="C137" s="642">
        <v>13219.7</v>
      </c>
      <c r="D137" s="642">
        <v>85.46</v>
      </c>
      <c r="E137" s="642">
        <v>15863.64</v>
      </c>
      <c r="F137" s="642">
        <v>102.55199999999999</v>
      </c>
      <c r="G137" s="642">
        <v>3061.02</v>
      </c>
      <c r="H137" s="642">
        <v>90</v>
      </c>
      <c r="I137" s="705"/>
      <c r="J137" s="649"/>
      <c r="K137" s="649"/>
      <c r="L137" s="649"/>
      <c r="M137" s="650"/>
      <c r="N137" s="650"/>
      <c r="O137" s="650"/>
      <c r="P137" s="650"/>
      <c r="Q137" s="645"/>
      <c r="R137" s="645" t="s">
        <v>904</v>
      </c>
      <c r="S137" s="642">
        <v>15202.66</v>
      </c>
      <c r="T137" s="642">
        <v>39.81</v>
      </c>
      <c r="U137" s="642">
        <v>18243.191999999999</v>
      </c>
      <c r="V137" s="642">
        <v>47.771999999999998</v>
      </c>
      <c r="W137" s="642">
        <v>3135</v>
      </c>
      <c r="X137" s="642">
        <v>47.77</v>
      </c>
      <c r="Y137" s="705"/>
      <c r="Z137" s="649"/>
      <c r="AA137" s="649"/>
      <c r="AB137" s="649"/>
      <c r="AC137" s="650"/>
      <c r="AD137" s="650"/>
      <c r="AE137" s="650"/>
      <c r="AF137" s="650"/>
      <c r="AG137" s="645"/>
      <c r="AH137" s="645" t="s">
        <v>904</v>
      </c>
      <c r="AI137" s="646"/>
      <c r="AJ137" s="653"/>
      <c r="AK137" s="653"/>
      <c r="AL137" s="653"/>
      <c r="AM137" s="653"/>
      <c r="AN137" s="653"/>
      <c r="AO137" s="653"/>
      <c r="AP137" s="654"/>
      <c r="AQ137" s="654"/>
      <c r="AR137" s="654"/>
      <c r="AS137" s="654"/>
      <c r="AT137" s="655"/>
      <c r="AU137" s="655"/>
      <c r="AV137" s="655"/>
      <c r="AW137" s="655"/>
      <c r="AX137" s="653"/>
      <c r="AY137" s="656"/>
      <c r="AZ137" s="653"/>
      <c r="BA137" s="653"/>
      <c r="BB137" s="653"/>
      <c r="BC137" s="653"/>
      <c r="BD137" s="653"/>
      <c r="BE137" s="653"/>
      <c r="BF137" s="654"/>
      <c r="BG137" s="654"/>
      <c r="BH137" s="702"/>
      <c r="BI137" s="654"/>
      <c r="BJ137" s="655"/>
      <c r="BK137" s="655"/>
      <c r="BL137" s="655"/>
      <c r="BM137" s="655"/>
      <c r="BN137" s="643"/>
      <c r="BO137" s="656"/>
      <c r="BP137" s="657"/>
      <c r="BQ137" s="657"/>
      <c r="BR137" s="657"/>
      <c r="BS137" s="657"/>
      <c r="BT137" s="657"/>
      <c r="BU137" s="657"/>
      <c r="BV137" s="657"/>
      <c r="BW137" s="657"/>
      <c r="BX137" s="657"/>
      <c r="BY137" s="657"/>
      <c r="BZ137" s="657"/>
      <c r="CA137" s="657"/>
      <c r="CB137" s="657"/>
      <c r="CC137" s="657"/>
      <c r="CD137" s="657"/>
      <c r="CE137" s="657"/>
      <c r="CF137" s="657"/>
      <c r="CG137" s="657"/>
      <c r="CH137" s="657"/>
      <c r="CI137" s="657"/>
      <c r="CJ137" s="657"/>
      <c r="CK137" s="657"/>
      <c r="CL137" s="657"/>
      <c r="CM137" s="657"/>
      <c r="CN137" s="657"/>
      <c r="CO137" s="657"/>
      <c r="CP137" s="657"/>
      <c r="CQ137" s="657"/>
      <c r="CR137" s="657"/>
      <c r="CS137" s="657"/>
      <c r="CT137" s="657"/>
      <c r="CU137" s="657"/>
      <c r="CV137" s="657"/>
      <c r="CW137" s="657"/>
      <c r="CX137" s="657"/>
      <c r="CY137" s="657"/>
      <c r="CZ137" s="657"/>
      <c r="DA137" s="657"/>
      <c r="DB137" s="657"/>
      <c r="DC137" s="657"/>
      <c r="DD137" s="657"/>
      <c r="DE137" s="657"/>
      <c r="DF137" s="657"/>
      <c r="DG137" s="657"/>
      <c r="DH137" s="657"/>
      <c r="DI137" s="657"/>
      <c r="DJ137" s="657"/>
      <c r="DK137" s="657"/>
      <c r="DL137" s="657"/>
      <c r="DM137" s="657"/>
      <c r="DN137" s="657"/>
      <c r="DO137" s="657"/>
      <c r="DP137" s="657"/>
      <c r="DQ137" s="657"/>
      <c r="DR137" s="657"/>
      <c r="DS137" s="657"/>
      <c r="DT137" s="657"/>
      <c r="DU137" s="657"/>
      <c r="DV137" s="657"/>
      <c r="DW137" s="657"/>
      <c r="DX137" s="657"/>
      <c r="DY137" s="657"/>
      <c r="DZ137" s="657"/>
      <c r="EA137" s="657"/>
      <c r="EB137" s="657"/>
      <c r="EC137" s="657"/>
      <c r="ED137" s="657"/>
      <c r="EE137" s="657"/>
      <c r="EF137" s="657"/>
      <c r="EG137" s="657"/>
      <c r="EH137" s="657"/>
      <c r="EI137" s="657"/>
      <c r="EJ137" s="657"/>
      <c r="EK137" s="657"/>
      <c r="EL137" s="657"/>
      <c r="EM137" s="657"/>
      <c r="EN137" s="657"/>
      <c r="EO137" s="657"/>
      <c r="EP137" s="657"/>
      <c r="EQ137" s="657"/>
      <c r="ER137" s="657"/>
      <c r="ES137" s="657"/>
      <c r="ET137" s="657"/>
      <c r="EU137" s="657"/>
      <c r="EV137" s="657"/>
      <c r="EW137" s="657"/>
      <c r="EX137" s="657"/>
      <c r="EY137" s="657"/>
      <c r="EZ137" s="657"/>
      <c r="FA137" s="657"/>
      <c r="FB137" s="657"/>
      <c r="FC137" s="657"/>
      <c r="FD137" s="657"/>
      <c r="FE137" s="657"/>
      <c r="FF137" s="657"/>
      <c r="FG137" s="657"/>
      <c r="FH137" s="657"/>
      <c r="FI137" s="657"/>
      <c r="FJ137" s="657"/>
      <c r="FK137" s="657"/>
      <c r="FL137" s="657"/>
      <c r="FM137" s="657"/>
      <c r="FN137" s="657"/>
      <c r="FO137" s="657"/>
      <c r="FP137" s="657"/>
      <c r="FQ137" s="657"/>
      <c r="FR137" s="657"/>
      <c r="FS137" s="657"/>
      <c r="FT137" s="657"/>
      <c r="FU137" s="657"/>
      <c r="FV137" s="657"/>
      <c r="FW137" s="657"/>
      <c r="FX137" s="657"/>
      <c r="FY137" s="657"/>
      <c r="FZ137" s="657"/>
      <c r="GA137" s="657"/>
      <c r="GB137" s="657"/>
      <c r="GC137" s="657"/>
      <c r="GD137" s="657"/>
      <c r="GE137" s="657"/>
      <c r="GF137" s="657"/>
      <c r="GG137" s="657"/>
      <c r="GH137" s="657"/>
      <c r="GI137" s="657"/>
      <c r="GJ137" s="657"/>
      <c r="GK137" s="657"/>
      <c r="GL137" s="657"/>
      <c r="GM137" s="657"/>
      <c r="GN137" s="657"/>
      <c r="GO137" s="657"/>
      <c r="GP137" s="657"/>
      <c r="GQ137" s="657"/>
      <c r="GR137" s="657"/>
      <c r="GS137" s="657"/>
      <c r="GT137" s="657"/>
      <c r="GU137" s="657"/>
      <c r="GV137" s="657"/>
      <c r="GW137" s="657"/>
      <c r="GX137" s="657"/>
      <c r="GY137" s="657"/>
      <c r="GZ137" s="657"/>
      <c r="HA137" s="657"/>
      <c r="HB137" s="657"/>
      <c r="HC137" s="657"/>
      <c r="HD137" s="657"/>
      <c r="HE137" s="657"/>
      <c r="HF137" s="657"/>
      <c r="HG137" s="657"/>
      <c r="HH137" s="657"/>
      <c r="HI137" s="657"/>
      <c r="HJ137" s="657"/>
      <c r="HK137" s="657"/>
      <c r="HL137" s="657"/>
      <c r="HM137" s="657"/>
      <c r="HN137" s="657"/>
      <c r="HO137" s="657"/>
      <c r="HP137" s="657"/>
      <c r="HQ137" s="657"/>
      <c r="HR137" s="657"/>
      <c r="HS137" s="657"/>
      <c r="HT137" s="657"/>
      <c r="HU137" s="657"/>
      <c r="HV137" s="657"/>
      <c r="HW137" s="657"/>
      <c r="HX137" s="657"/>
      <c r="HY137" s="657"/>
      <c r="HZ137" s="657"/>
      <c r="IA137" s="657"/>
      <c r="IB137" s="657"/>
      <c r="IC137" s="657"/>
      <c r="ID137" s="657"/>
      <c r="IE137" s="657"/>
      <c r="IF137" s="657"/>
      <c r="IG137" s="657"/>
      <c r="IH137" s="657"/>
      <c r="II137" s="657"/>
      <c r="IJ137" s="657"/>
      <c r="IK137" s="657"/>
      <c r="IL137" s="657"/>
      <c r="IM137" s="657"/>
      <c r="IN137" s="657"/>
      <c r="IO137" s="657"/>
      <c r="IP137" s="657"/>
      <c r="IQ137" s="657"/>
      <c r="IR137" s="657"/>
      <c r="IS137" s="657"/>
      <c r="IT137" s="657"/>
      <c r="IU137" s="657"/>
      <c r="IV137" s="657"/>
      <c r="IW137" s="657"/>
      <c r="IX137" s="657"/>
      <c r="IY137" s="657"/>
      <c r="IZ137" s="657"/>
      <c r="JA137" s="657"/>
      <c r="JB137" s="657"/>
      <c r="JC137" s="657"/>
      <c r="JD137" s="657"/>
      <c r="JE137" s="657"/>
      <c r="JF137" s="657"/>
      <c r="JG137" s="657"/>
      <c r="JH137" s="657"/>
      <c r="JI137" s="657"/>
      <c r="JJ137" s="657"/>
      <c r="JK137" s="657"/>
      <c r="JL137" s="657"/>
      <c r="JM137" s="657"/>
      <c r="JN137" s="657"/>
      <c r="JO137" s="657"/>
      <c r="JP137" s="657"/>
      <c r="JQ137" s="657"/>
      <c r="JR137" s="657"/>
      <c r="JS137" s="657"/>
      <c r="JT137" s="657"/>
      <c r="JU137" s="657"/>
      <c r="JV137" s="657"/>
      <c r="JW137" s="657"/>
      <c r="JX137" s="657"/>
      <c r="JY137" s="657"/>
      <c r="JZ137" s="657"/>
      <c r="KA137" s="657"/>
      <c r="KB137" s="657"/>
      <c r="KC137" s="657"/>
      <c r="KD137" s="657"/>
      <c r="KE137" s="657"/>
      <c r="KF137" s="657"/>
      <c r="KG137" s="657"/>
      <c r="KH137" s="657"/>
    </row>
    <row r="138" spans="1:294" s="178" customFormat="1" ht="18.75">
      <c r="A138" s="189" t="s">
        <v>67</v>
      </c>
      <c r="B138" s="421"/>
      <c r="C138" s="49"/>
      <c r="D138" s="49"/>
      <c r="E138" s="49"/>
      <c r="F138" s="49"/>
      <c r="G138" s="49"/>
      <c r="H138" s="49"/>
      <c r="I138" s="138"/>
      <c r="J138" s="138"/>
      <c r="K138" s="138"/>
      <c r="L138" s="138"/>
      <c r="M138" s="139"/>
      <c r="N138" s="139"/>
      <c r="O138" s="139"/>
      <c r="P138" s="139"/>
      <c r="Q138" s="176"/>
      <c r="R138" s="125"/>
      <c r="S138" s="49"/>
      <c r="T138" s="49"/>
      <c r="U138" s="49"/>
      <c r="V138" s="49"/>
      <c r="W138" s="49"/>
      <c r="X138" s="49"/>
      <c r="Y138" s="480"/>
      <c r="Z138" s="138"/>
      <c r="AA138" s="138"/>
      <c r="AB138" s="138"/>
      <c r="AC138" s="139"/>
      <c r="AD138" s="139"/>
      <c r="AE138" s="139"/>
      <c r="AF138" s="139"/>
      <c r="AG138" s="176"/>
      <c r="AH138" s="134"/>
      <c r="AI138" s="175"/>
      <c r="AJ138" s="190"/>
      <c r="AK138" s="190"/>
      <c r="AL138" s="190"/>
      <c r="AM138" s="190"/>
      <c r="AN138" s="190"/>
      <c r="AO138" s="190"/>
      <c r="AP138" s="204"/>
      <c r="AQ138" s="204"/>
      <c r="AR138" s="204"/>
      <c r="AS138" s="204"/>
      <c r="AT138" s="205"/>
      <c r="AU138" s="205"/>
      <c r="AV138" s="205"/>
      <c r="AW138" s="205"/>
      <c r="AX138" s="190"/>
      <c r="AY138" s="313"/>
      <c r="AZ138" s="190"/>
      <c r="BA138" s="190"/>
      <c r="BB138" s="190"/>
      <c r="BC138" s="190"/>
      <c r="BD138" s="190"/>
      <c r="BE138" s="190"/>
      <c r="BF138" s="204"/>
      <c r="BG138" s="204"/>
      <c r="BH138" s="353"/>
      <c r="BI138" s="204"/>
      <c r="BJ138" s="205"/>
      <c r="BK138" s="205"/>
      <c r="BL138" s="205"/>
      <c r="BM138" s="205"/>
      <c r="BN138" s="176"/>
      <c r="BO138" s="313"/>
      <c r="BP138" s="177"/>
      <c r="BQ138" s="177"/>
      <c r="BR138" s="177"/>
      <c r="BS138" s="177"/>
      <c r="BT138" s="177"/>
      <c r="BU138" s="177"/>
      <c r="BV138" s="177"/>
      <c r="BW138" s="177"/>
      <c r="BX138" s="177"/>
      <c r="BY138" s="177"/>
      <c r="BZ138" s="177"/>
      <c r="CA138" s="177"/>
      <c r="CB138" s="177"/>
      <c r="CC138" s="177"/>
      <c r="CD138" s="177"/>
      <c r="CE138" s="177"/>
      <c r="CF138" s="177"/>
      <c r="CG138" s="177"/>
      <c r="CH138" s="177"/>
      <c r="CI138" s="177"/>
      <c r="CJ138" s="177"/>
      <c r="CK138" s="177"/>
      <c r="CL138" s="177"/>
      <c r="CM138" s="177"/>
      <c r="CN138" s="177"/>
      <c r="CO138" s="177"/>
      <c r="CP138" s="177"/>
      <c r="CQ138" s="177"/>
      <c r="CR138" s="177"/>
      <c r="CS138" s="177"/>
      <c r="CT138" s="177"/>
      <c r="CU138" s="177"/>
      <c r="CV138" s="177"/>
      <c r="CW138" s="177"/>
      <c r="CX138" s="177"/>
      <c r="CY138" s="177"/>
      <c r="CZ138" s="177"/>
      <c r="DA138" s="177"/>
      <c r="DB138" s="177"/>
      <c r="DC138" s="177"/>
      <c r="DD138" s="177"/>
      <c r="DE138" s="177"/>
      <c r="DF138" s="177"/>
      <c r="DG138" s="177"/>
      <c r="DH138" s="177"/>
      <c r="DI138" s="177"/>
      <c r="DJ138" s="177"/>
      <c r="DK138" s="177"/>
      <c r="DL138" s="177"/>
      <c r="DM138" s="177"/>
      <c r="DN138" s="177"/>
      <c r="DO138" s="177"/>
      <c r="DP138" s="177"/>
      <c r="DQ138" s="177"/>
      <c r="DR138" s="177"/>
      <c r="DS138" s="177"/>
      <c r="DT138" s="177"/>
      <c r="DU138" s="177"/>
      <c r="DV138" s="177"/>
      <c r="DW138" s="177"/>
      <c r="DX138" s="177"/>
      <c r="DY138" s="177"/>
      <c r="DZ138" s="177"/>
      <c r="EA138" s="177"/>
      <c r="EB138" s="177"/>
      <c r="EC138" s="177"/>
      <c r="ED138" s="177"/>
      <c r="EE138" s="177"/>
      <c r="EF138" s="177"/>
      <c r="EG138" s="177"/>
      <c r="EH138" s="177"/>
      <c r="EI138" s="177"/>
      <c r="EJ138" s="177"/>
      <c r="EK138" s="177"/>
      <c r="EL138" s="177"/>
      <c r="EM138" s="177"/>
      <c r="EN138" s="177"/>
      <c r="EO138" s="177"/>
      <c r="EP138" s="177"/>
      <c r="EQ138" s="177"/>
      <c r="ER138" s="177"/>
      <c r="ES138" s="177"/>
      <c r="ET138" s="177"/>
      <c r="EU138" s="177"/>
      <c r="EV138" s="177"/>
      <c r="EW138" s="177"/>
      <c r="EX138" s="177"/>
      <c r="EY138" s="177"/>
      <c r="EZ138" s="177"/>
      <c r="FA138" s="177"/>
      <c r="FB138" s="177"/>
      <c r="FC138" s="177"/>
      <c r="FD138" s="177"/>
      <c r="FE138" s="177"/>
      <c r="FF138" s="177"/>
      <c r="FG138" s="177"/>
      <c r="FH138" s="177"/>
      <c r="FI138" s="177"/>
      <c r="FJ138" s="177"/>
      <c r="FK138" s="177"/>
      <c r="FL138" s="177"/>
      <c r="FM138" s="177"/>
      <c r="FN138" s="177"/>
      <c r="FO138" s="177"/>
      <c r="FP138" s="177"/>
      <c r="FQ138" s="177"/>
      <c r="FR138" s="177"/>
      <c r="FS138" s="177"/>
      <c r="FT138" s="177"/>
      <c r="FU138" s="177"/>
      <c r="FV138" s="177"/>
      <c r="FW138" s="177"/>
      <c r="FX138" s="177"/>
      <c r="FY138" s="177"/>
      <c r="FZ138" s="177"/>
      <c r="GA138" s="177"/>
      <c r="GB138" s="177"/>
      <c r="GC138" s="177"/>
      <c r="GD138" s="177"/>
      <c r="GE138" s="177"/>
      <c r="GF138" s="177"/>
      <c r="GG138" s="177"/>
      <c r="GH138" s="177"/>
      <c r="GI138" s="177"/>
      <c r="GJ138" s="177"/>
      <c r="GK138" s="177"/>
      <c r="GL138" s="177"/>
      <c r="GM138" s="177"/>
      <c r="GN138" s="177"/>
      <c r="GO138" s="177"/>
      <c r="GP138" s="177"/>
      <c r="GQ138" s="177"/>
      <c r="GR138" s="177"/>
      <c r="GS138" s="177"/>
      <c r="GT138" s="177"/>
      <c r="GU138" s="177"/>
      <c r="GV138" s="177"/>
      <c r="GW138" s="177"/>
      <c r="GX138" s="177"/>
      <c r="GY138" s="177"/>
      <c r="GZ138" s="177"/>
      <c r="HA138" s="177"/>
      <c r="HB138" s="177"/>
      <c r="HC138" s="177"/>
      <c r="HD138" s="177"/>
      <c r="HE138" s="177"/>
      <c r="HF138" s="177"/>
      <c r="HG138" s="177"/>
      <c r="HH138" s="177"/>
      <c r="HI138" s="177"/>
      <c r="HJ138" s="177"/>
      <c r="HK138" s="177"/>
      <c r="HL138" s="177"/>
      <c r="HM138" s="177"/>
      <c r="HN138" s="177"/>
      <c r="HO138" s="177"/>
      <c r="HP138" s="177"/>
      <c r="HQ138" s="177"/>
      <c r="HR138" s="177"/>
      <c r="HS138" s="177"/>
      <c r="HT138" s="177"/>
      <c r="HU138" s="177"/>
      <c r="HV138" s="177"/>
      <c r="HW138" s="177"/>
      <c r="HX138" s="177"/>
      <c r="HY138" s="177"/>
      <c r="HZ138" s="177"/>
      <c r="IA138" s="177"/>
      <c r="IB138" s="177"/>
      <c r="IC138" s="177"/>
      <c r="ID138" s="177"/>
      <c r="IE138" s="177"/>
      <c r="IF138" s="177"/>
      <c r="IG138" s="177"/>
      <c r="IH138" s="177"/>
      <c r="II138" s="177"/>
      <c r="IJ138" s="177"/>
      <c r="IK138" s="177"/>
      <c r="IL138" s="177"/>
      <c r="IM138" s="177"/>
      <c r="IN138" s="177"/>
      <c r="IO138" s="177"/>
      <c r="IP138" s="177"/>
      <c r="IQ138" s="177"/>
      <c r="IR138" s="177"/>
      <c r="IS138" s="177"/>
      <c r="IT138" s="177"/>
      <c r="IU138" s="177"/>
      <c r="IV138" s="177"/>
      <c r="IW138" s="177"/>
      <c r="IX138" s="177"/>
      <c r="IY138" s="177"/>
      <c r="IZ138" s="177"/>
      <c r="JA138" s="177"/>
      <c r="JB138" s="177"/>
      <c r="JC138" s="177"/>
      <c r="JD138" s="177"/>
      <c r="JE138" s="177"/>
      <c r="JF138" s="177"/>
      <c r="JG138" s="177"/>
      <c r="JH138" s="177"/>
      <c r="JI138" s="177"/>
      <c r="JJ138" s="177"/>
      <c r="JK138" s="177"/>
      <c r="JL138" s="177"/>
      <c r="JM138" s="177"/>
      <c r="JN138" s="177"/>
      <c r="JO138" s="177"/>
      <c r="JP138" s="177"/>
      <c r="JQ138" s="177"/>
      <c r="JR138" s="177"/>
      <c r="JS138" s="177"/>
      <c r="JT138" s="177"/>
      <c r="JU138" s="177"/>
      <c r="JV138" s="177"/>
      <c r="JW138" s="177"/>
      <c r="JX138" s="177"/>
      <c r="JY138" s="177"/>
      <c r="JZ138" s="177"/>
      <c r="KA138" s="177"/>
      <c r="KB138" s="177"/>
      <c r="KC138" s="177"/>
      <c r="KD138" s="177"/>
      <c r="KE138" s="177"/>
      <c r="KF138" s="177"/>
      <c r="KG138" s="177"/>
      <c r="KH138" s="177"/>
    </row>
    <row r="139" spans="1:294" s="178" customFormat="1" ht="18.75">
      <c r="A139" s="349" t="s">
        <v>9</v>
      </c>
      <c r="B139" s="351" t="s">
        <v>150</v>
      </c>
      <c r="C139" s="49">
        <v>13219.7</v>
      </c>
      <c r="D139" s="49">
        <v>120.33</v>
      </c>
      <c r="E139" s="49">
        <v>15863.64</v>
      </c>
      <c r="F139" s="49">
        <v>144.39599999999999</v>
      </c>
      <c r="G139" s="49">
        <v>2888.14</v>
      </c>
      <c r="H139" s="49">
        <v>90</v>
      </c>
      <c r="I139" s="480"/>
      <c r="J139" s="138"/>
      <c r="K139" s="138"/>
      <c r="L139" s="138"/>
      <c r="M139" s="139"/>
      <c r="N139" s="139"/>
      <c r="O139" s="139"/>
      <c r="P139" s="139"/>
      <c r="Q139" s="125" t="s">
        <v>827</v>
      </c>
      <c r="R139" s="125"/>
      <c r="S139" s="49">
        <v>15202.66</v>
      </c>
      <c r="T139" s="49">
        <v>127.62</v>
      </c>
      <c r="U139" s="49">
        <v>18243.191999999999</v>
      </c>
      <c r="V139" s="49">
        <v>153.14400000000001</v>
      </c>
      <c r="W139" s="49">
        <v>2960</v>
      </c>
      <c r="X139" s="49">
        <v>90</v>
      </c>
      <c r="Y139" s="480"/>
      <c r="Z139" s="138"/>
      <c r="AA139" s="138"/>
      <c r="AB139" s="138"/>
      <c r="AC139" s="139"/>
      <c r="AD139" s="139"/>
      <c r="AE139" s="139"/>
      <c r="AF139" s="139"/>
      <c r="AG139" s="125" t="s">
        <v>827</v>
      </c>
      <c r="AH139" s="125"/>
      <c r="AI139" s="175"/>
      <c r="AJ139" s="190"/>
      <c r="AK139" s="190"/>
      <c r="AL139" s="190"/>
      <c r="AM139" s="190"/>
      <c r="AN139" s="190"/>
      <c r="AO139" s="190"/>
      <c r="AP139" s="204"/>
      <c r="AQ139" s="204"/>
      <c r="AR139" s="204"/>
      <c r="AS139" s="204"/>
      <c r="AT139" s="205"/>
      <c r="AU139" s="205"/>
      <c r="AV139" s="205"/>
      <c r="AW139" s="205"/>
      <c r="AX139" s="190"/>
      <c r="AY139" s="313"/>
      <c r="AZ139" s="190"/>
      <c r="BA139" s="190"/>
      <c r="BB139" s="190"/>
      <c r="BC139" s="190"/>
      <c r="BD139" s="190"/>
      <c r="BE139" s="190"/>
      <c r="BF139" s="204"/>
      <c r="BG139" s="204"/>
      <c r="BH139" s="353"/>
      <c r="BI139" s="204"/>
      <c r="BJ139" s="205"/>
      <c r="BK139" s="205"/>
      <c r="BL139" s="205"/>
      <c r="BM139" s="205"/>
      <c r="BN139" s="176"/>
      <c r="BO139" s="313"/>
      <c r="BP139" s="177"/>
      <c r="BQ139" s="177"/>
      <c r="BR139" s="177"/>
      <c r="BS139" s="177"/>
      <c r="BT139" s="177"/>
      <c r="BU139" s="177"/>
      <c r="BV139" s="177"/>
      <c r="BW139" s="177"/>
      <c r="BX139" s="177"/>
      <c r="BY139" s="177"/>
      <c r="BZ139" s="177"/>
      <c r="CA139" s="177"/>
      <c r="CB139" s="177"/>
      <c r="CC139" s="177"/>
      <c r="CD139" s="177"/>
      <c r="CE139" s="177"/>
      <c r="CF139" s="177"/>
      <c r="CG139" s="177"/>
      <c r="CH139" s="177"/>
      <c r="CI139" s="177"/>
      <c r="CJ139" s="177"/>
      <c r="CK139" s="177"/>
      <c r="CL139" s="177"/>
      <c r="CM139" s="177"/>
      <c r="CN139" s="177"/>
      <c r="CO139" s="177"/>
      <c r="CP139" s="177"/>
      <c r="CQ139" s="177"/>
      <c r="CR139" s="177"/>
      <c r="CS139" s="177"/>
      <c r="CT139" s="177"/>
      <c r="CU139" s="177"/>
      <c r="CV139" s="177"/>
      <c r="CW139" s="177"/>
      <c r="CX139" s="177"/>
      <c r="CY139" s="177"/>
      <c r="CZ139" s="177"/>
      <c r="DA139" s="177"/>
      <c r="DB139" s="177"/>
      <c r="DC139" s="177"/>
      <c r="DD139" s="177"/>
      <c r="DE139" s="177"/>
      <c r="DF139" s="177"/>
      <c r="DG139" s="177"/>
      <c r="DH139" s="177"/>
      <c r="DI139" s="177"/>
      <c r="DJ139" s="177"/>
      <c r="DK139" s="177"/>
      <c r="DL139" s="177"/>
      <c r="DM139" s="177"/>
      <c r="DN139" s="177"/>
      <c r="DO139" s="177"/>
      <c r="DP139" s="177"/>
      <c r="DQ139" s="177"/>
      <c r="DR139" s="177"/>
      <c r="DS139" s="177"/>
      <c r="DT139" s="177"/>
      <c r="DU139" s="177"/>
      <c r="DV139" s="177"/>
      <c r="DW139" s="177"/>
      <c r="DX139" s="177"/>
      <c r="DY139" s="177"/>
      <c r="DZ139" s="177"/>
      <c r="EA139" s="177"/>
      <c r="EB139" s="177"/>
      <c r="EC139" s="177"/>
      <c r="ED139" s="177"/>
      <c r="EE139" s="177"/>
      <c r="EF139" s="177"/>
      <c r="EG139" s="177"/>
      <c r="EH139" s="177"/>
      <c r="EI139" s="177"/>
      <c r="EJ139" s="177"/>
      <c r="EK139" s="177"/>
      <c r="EL139" s="177"/>
      <c r="EM139" s="177"/>
      <c r="EN139" s="177"/>
      <c r="EO139" s="177"/>
      <c r="EP139" s="177"/>
      <c r="EQ139" s="177"/>
      <c r="ER139" s="177"/>
      <c r="ES139" s="177"/>
      <c r="ET139" s="177"/>
      <c r="EU139" s="177"/>
      <c r="EV139" s="177"/>
      <c r="EW139" s="177"/>
      <c r="EX139" s="177"/>
      <c r="EY139" s="177"/>
      <c r="EZ139" s="177"/>
      <c r="FA139" s="177"/>
      <c r="FB139" s="177"/>
      <c r="FC139" s="177"/>
      <c r="FD139" s="177"/>
      <c r="FE139" s="177"/>
      <c r="FF139" s="177"/>
      <c r="FG139" s="177"/>
      <c r="FH139" s="177"/>
      <c r="FI139" s="177"/>
      <c r="FJ139" s="177"/>
      <c r="FK139" s="177"/>
      <c r="FL139" s="177"/>
      <c r="FM139" s="177"/>
      <c r="FN139" s="177"/>
      <c r="FO139" s="177"/>
      <c r="FP139" s="177"/>
      <c r="FQ139" s="177"/>
      <c r="FR139" s="177"/>
      <c r="FS139" s="177"/>
      <c r="FT139" s="177"/>
      <c r="FU139" s="177"/>
      <c r="FV139" s="177"/>
      <c r="FW139" s="177"/>
      <c r="FX139" s="177"/>
      <c r="FY139" s="177"/>
      <c r="FZ139" s="177"/>
      <c r="GA139" s="177"/>
      <c r="GB139" s="177"/>
      <c r="GC139" s="177"/>
      <c r="GD139" s="177"/>
      <c r="GE139" s="177"/>
      <c r="GF139" s="177"/>
      <c r="GG139" s="177"/>
      <c r="GH139" s="177"/>
      <c r="GI139" s="177"/>
      <c r="GJ139" s="177"/>
      <c r="GK139" s="177"/>
      <c r="GL139" s="177"/>
      <c r="GM139" s="177"/>
      <c r="GN139" s="177"/>
      <c r="GO139" s="177"/>
      <c r="GP139" s="177"/>
      <c r="GQ139" s="177"/>
      <c r="GR139" s="177"/>
      <c r="GS139" s="177"/>
      <c r="GT139" s="177"/>
      <c r="GU139" s="177"/>
      <c r="GV139" s="177"/>
      <c r="GW139" s="177"/>
      <c r="GX139" s="177"/>
      <c r="GY139" s="177"/>
      <c r="GZ139" s="177"/>
      <c r="HA139" s="177"/>
      <c r="HB139" s="177"/>
      <c r="HC139" s="177"/>
      <c r="HD139" s="177"/>
      <c r="HE139" s="177"/>
      <c r="HF139" s="177"/>
      <c r="HG139" s="177"/>
      <c r="HH139" s="177"/>
      <c r="HI139" s="177"/>
      <c r="HJ139" s="177"/>
      <c r="HK139" s="177"/>
      <c r="HL139" s="177"/>
      <c r="HM139" s="177"/>
      <c r="HN139" s="177"/>
      <c r="HO139" s="177"/>
      <c r="HP139" s="177"/>
      <c r="HQ139" s="177"/>
      <c r="HR139" s="177"/>
      <c r="HS139" s="177"/>
      <c r="HT139" s="177"/>
      <c r="HU139" s="177"/>
      <c r="HV139" s="177"/>
      <c r="HW139" s="177"/>
      <c r="HX139" s="177"/>
      <c r="HY139" s="177"/>
      <c r="HZ139" s="177"/>
      <c r="IA139" s="177"/>
      <c r="IB139" s="177"/>
      <c r="IC139" s="177"/>
      <c r="ID139" s="177"/>
      <c r="IE139" s="177"/>
      <c r="IF139" s="177"/>
      <c r="IG139" s="177"/>
      <c r="IH139" s="177"/>
      <c r="II139" s="177"/>
      <c r="IJ139" s="177"/>
      <c r="IK139" s="177"/>
      <c r="IL139" s="177"/>
      <c r="IM139" s="177"/>
      <c r="IN139" s="177"/>
      <c r="IO139" s="177"/>
      <c r="IP139" s="177"/>
      <c r="IQ139" s="177"/>
      <c r="IR139" s="177"/>
      <c r="IS139" s="177"/>
      <c r="IT139" s="177"/>
      <c r="IU139" s="177"/>
      <c r="IV139" s="177"/>
      <c r="IW139" s="177"/>
      <c r="IX139" s="177"/>
      <c r="IY139" s="177"/>
      <c r="IZ139" s="177"/>
      <c r="JA139" s="177"/>
      <c r="JB139" s="177"/>
      <c r="JC139" s="177"/>
      <c r="JD139" s="177"/>
      <c r="JE139" s="177"/>
      <c r="JF139" s="177"/>
      <c r="JG139" s="177"/>
      <c r="JH139" s="177"/>
      <c r="JI139" s="177"/>
      <c r="JJ139" s="177"/>
      <c r="JK139" s="177"/>
      <c r="JL139" s="177"/>
      <c r="JM139" s="177"/>
      <c r="JN139" s="177"/>
      <c r="JO139" s="177"/>
      <c r="JP139" s="177"/>
      <c r="JQ139" s="177"/>
      <c r="JR139" s="177"/>
      <c r="JS139" s="177"/>
      <c r="JT139" s="177"/>
      <c r="JU139" s="177"/>
      <c r="JV139" s="177"/>
      <c r="JW139" s="177"/>
      <c r="JX139" s="177"/>
      <c r="JY139" s="177"/>
      <c r="JZ139" s="177"/>
      <c r="KA139" s="177"/>
      <c r="KB139" s="177"/>
      <c r="KC139" s="177"/>
      <c r="KD139" s="177"/>
      <c r="KE139" s="177"/>
      <c r="KF139" s="177"/>
      <c r="KG139" s="177"/>
      <c r="KH139" s="177"/>
    </row>
    <row r="140" spans="1:294" s="658" customFormat="1" ht="18.75">
      <c r="A140" s="704"/>
      <c r="B140" s="662" t="s">
        <v>878</v>
      </c>
      <c r="C140" s="642">
        <v>13219.7</v>
      </c>
      <c r="D140" s="642">
        <v>120.33</v>
      </c>
      <c r="E140" s="642">
        <v>15863.64</v>
      </c>
      <c r="F140" s="642">
        <v>144.39599999999999</v>
      </c>
      <c r="G140" s="642">
        <v>2888.14</v>
      </c>
      <c r="H140" s="642">
        <v>90</v>
      </c>
      <c r="I140" s="705"/>
      <c r="J140" s="649"/>
      <c r="K140" s="649"/>
      <c r="L140" s="649"/>
      <c r="M140" s="650"/>
      <c r="N140" s="650"/>
      <c r="O140" s="650"/>
      <c r="P140" s="650"/>
      <c r="Q140" s="645"/>
      <c r="R140" s="645" t="s">
        <v>904</v>
      </c>
      <c r="S140" s="642">
        <v>15202.66</v>
      </c>
      <c r="T140" s="642">
        <v>54.02</v>
      </c>
      <c r="U140" s="642">
        <v>18243.191999999999</v>
      </c>
      <c r="V140" s="642">
        <v>64.823999999999998</v>
      </c>
      <c r="W140" s="642">
        <v>2960</v>
      </c>
      <c r="X140" s="642">
        <v>64.819999999999993</v>
      </c>
      <c r="Y140" s="705"/>
      <c r="Z140" s="649"/>
      <c r="AA140" s="649"/>
      <c r="AB140" s="649"/>
      <c r="AC140" s="650"/>
      <c r="AD140" s="650"/>
      <c r="AE140" s="650"/>
      <c r="AF140" s="650"/>
      <c r="AG140" s="645"/>
      <c r="AH140" s="645" t="s">
        <v>904</v>
      </c>
      <c r="AI140" s="646"/>
      <c r="AJ140" s="653"/>
      <c r="AK140" s="653"/>
      <c r="AL140" s="653"/>
      <c r="AM140" s="653"/>
      <c r="AN140" s="653"/>
      <c r="AO140" s="653"/>
      <c r="AP140" s="654"/>
      <c r="AQ140" s="654"/>
      <c r="AR140" s="654"/>
      <c r="AS140" s="654"/>
      <c r="AT140" s="655"/>
      <c r="AU140" s="655"/>
      <c r="AV140" s="655"/>
      <c r="AW140" s="655"/>
      <c r="AX140" s="653"/>
      <c r="AY140" s="656"/>
      <c r="AZ140" s="653"/>
      <c r="BA140" s="653"/>
      <c r="BB140" s="653"/>
      <c r="BC140" s="653"/>
      <c r="BD140" s="653"/>
      <c r="BE140" s="653"/>
      <c r="BF140" s="654"/>
      <c r="BG140" s="654"/>
      <c r="BH140" s="702"/>
      <c r="BI140" s="654"/>
      <c r="BJ140" s="655"/>
      <c r="BK140" s="655"/>
      <c r="BL140" s="655"/>
      <c r="BM140" s="655"/>
      <c r="BN140" s="643"/>
      <c r="BO140" s="656"/>
      <c r="BP140" s="657"/>
      <c r="BQ140" s="657"/>
      <c r="BR140" s="657"/>
      <c r="BS140" s="657"/>
      <c r="BT140" s="657"/>
      <c r="BU140" s="657"/>
      <c r="BV140" s="657"/>
      <c r="BW140" s="657"/>
      <c r="BX140" s="657"/>
      <c r="BY140" s="657"/>
      <c r="BZ140" s="657"/>
      <c r="CA140" s="657"/>
      <c r="CB140" s="657"/>
      <c r="CC140" s="657"/>
      <c r="CD140" s="657"/>
      <c r="CE140" s="657"/>
      <c r="CF140" s="657"/>
      <c r="CG140" s="657"/>
      <c r="CH140" s="657"/>
      <c r="CI140" s="657"/>
      <c r="CJ140" s="657"/>
      <c r="CK140" s="657"/>
      <c r="CL140" s="657"/>
      <c r="CM140" s="657"/>
      <c r="CN140" s="657"/>
      <c r="CO140" s="657"/>
      <c r="CP140" s="657"/>
      <c r="CQ140" s="657"/>
      <c r="CR140" s="657"/>
      <c r="CS140" s="657"/>
      <c r="CT140" s="657"/>
      <c r="CU140" s="657"/>
      <c r="CV140" s="657"/>
      <c r="CW140" s="657"/>
      <c r="CX140" s="657"/>
      <c r="CY140" s="657"/>
      <c r="CZ140" s="657"/>
      <c r="DA140" s="657"/>
      <c r="DB140" s="657"/>
      <c r="DC140" s="657"/>
      <c r="DD140" s="657"/>
      <c r="DE140" s="657"/>
      <c r="DF140" s="657"/>
      <c r="DG140" s="657"/>
      <c r="DH140" s="657"/>
      <c r="DI140" s="657"/>
      <c r="DJ140" s="657"/>
      <c r="DK140" s="657"/>
      <c r="DL140" s="657"/>
      <c r="DM140" s="657"/>
      <c r="DN140" s="657"/>
      <c r="DO140" s="657"/>
      <c r="DP140" s="657"/>
      <c r="DQ140" s="657"/>
      <c r="DR140" s="657"/>
      <c r="DS140" s="657"/>
      <c r="DT140" s="657"/>
      <c r="DU140" s="657"/>
      <c r="DV140" s="657"/>
      <c r="DW140" s="657"/>
      <c r="DX140" s="657"/>
      <c r="DY140" s="657"/>
      <c r="DZ140" s="657"/>
      <c r="EA140" s="657"/>
      <c r="EB140" s="657"/>
      <c r="EC140" s="657"/>
      <c r="ED140" s="657"/>
      <c r="EE140" s="657"/>
      <c r="EF140" s="657"/>
      <c r="EG140" s="657"/>
      <c r="EH140" s="657"/>
      <c r="EI140" s="657"/>
      <c r="EJ140" s="657"/>
      <c r="EK140" s="657"/>
      <c r="EL140" s="657"/>
      <c r="EM140" s="657"/>
      <c r="EN140" s="657"/>
      <c r="EO140" s="657"/>
      <c r="EP140" s="657"/>
      <c r="EQ140" s="657"/>
      <c r="ER140" s="657"/>
      <c r="ES140" s="657"/>
      <c r="ET140" s="657"/>
      <c r="EU140" s="657"/>
      <c r="EV140" s="657"/>
      <c r="EW140" s="657"/>
      <c r="EX140" s="657"/>
      <c r="EY140" s="657"/>
      <c r="EZ140" s="657"/>
      <c r="FA140" s="657"/>
      <c r="FB140" s="657"/>
      <c r="FC140" s="657"/>
      <c r="FD140" s="657"/>
      <c r="FE140" s="657"/>
      <c r="FF140" s="657"/>
      <c r="FG140" s="657"/>
      <c r="FH140" s="657"/>
      <c r="FI140" s="657"/>
      <c r="FJ140" s="657"/>
      <c r="FK140" s="657"/>
      <c r="FL140" s="657"/>
      <c r="FM140" s="657"/>
      <c r="FN140" s="657"/>
      <c r="FO140" s="657"/>
      <c r="FP140" s="657"/>
      <c r="FQ140" s="657"/>
      <c r="FR140" s="657"/>
      <c r="FS140" s="657"/>
      <c r="FT140" s="657"/>
      <c r="FU140" s="657"/>
      <c r="FV140" s="657"/>
      <c r="FW140" s="657"/>
      <c r="FX140" s="657"/>
      <c r="FY140" s="657"/>
      <c r="FZ140" s="657"/>
      <c r="GA140" s="657"/>
      <c r="GB140" s="657"/>
      <c r="GC140" s="657"/>
      <c r="GD140" s="657"/>
      <c r="GE140" s="657"/>
      <c r="GF140" s="657"/>
      <c r="GG140" s="657"/>
      <c r="GH140" s="657"/>
      <c r="GI140" s="657"/>
      <c r="GJ140" s="657"/>
      <c r="GK140" s="657"/>
      <c r="GL140" s="657"/>
      <c r="GM140" s="657"/>
      <c r="GN140" s="657"/>
      <c r="GO140" s="657"/>
      <c r="GP140" s="657"/>
      <c r="GQ140" s="657"/>
      <c r="GR140" s="657"/>
      <c r="GS140" s="657"/>
      <c r="GT140" s="657"/>
      <c r="GU140" s="657"/>
      <c r="GV140" s="657"/>
      <c r="GW140" s="657"/>
      <c r="GX140" s="657"/>
      <c r="GY140" s="657"/>
      <c r="GZ140" s="657"/>
      <c r="HA140" s="657"/>
      <c r="HB140" s="657"/>
      <c r="HC140" s="657"/>
      <c r="HD140" s="657"/>
      <c r="HE140" s="657"/>
      <c r="HF140" s="657"/>
      <c r="HG140" s="657"/>
      <c r="HH140" s="657"/>
      <c r="HI140" s="657"/>
      <c r="HJ140" s="657"/>
      <c r="HK140" s="657"/>
      <c r="HL140" s="657"/>
      <c r="HM140" s="657"/>
      <c r="HN140" s="657"/>
      <c r="HO140" s="657"/>
      <c r="HP140" s="657"/>
      <c r="HQ140" s="657"/>
      <c r="HR140" s="657"/>
      <c r="HS140" s="657"/>
      <c r="HT140" s="657"/>
      <c r="HU140" s="657"/>
      <c r="HV140" s="657"/>
      <c r="HW140" s="657"/>
      <c r="HX140" s="657"/>
      <c r="HY140" s="657"/>
      <c r="HZ140" s="657"/>
      <c r="IA140" s="657"/>
      <c r="IB140" s="657"/>
      <c r="IC140" s="657"/>
      <c r="ID140" s="657"/>
      <c r="IE140" s="657"/>
      <c r="IF140" s="657"/>
      <c r="IG140" s="657"/>
      <c r="IH140" s="657"/>
      <c r="II140" s="657"/>
      <c r="IJ140" s="657"/>
      <c r="IK140" s="657"/>
      <c r="IL140" s="657"/>
      <c r="IM140" s="657"/>
      <c r="IN140" s="657"/>
      <c r="IO140" s="657"/>
      <c r="IP140" s="657"/>
      <c r="IQ140" s="657"/>
      <c r="IR140" s="657"/>
      <c r="IS140" s="657"/>
      <c r="IT140" s="657"/>
      <c r="IU140" s="657"/>
      <c r="IV140" s="657"/>
      <c r="IW140" s="657"/>
      <c r="IX140" s="657"/>
      <c r="IY140" s="657"/>
      <c r="IZ140" s="657"/>
      <c r="JA140" s="657"/>
      <c r="JB140" s="657"/>
      <c r="JC140" s="657"/>
      <c r="JD140" s="657"/>
      <c r="JE140" s="657"/>
      <c r="JF140" s="657"/>
      <c r="JG140" s="657"/>
      <c r="JH140" s="657"/>
      <c r="JI140" s="657"/>
      <c r="JJ140" s="657"/>
      <c r="JK140" s="657"/>
      <c r="JL140" s="657"/>
      <c r="JM140" s="657"/>
      <c r="JN140" s="657"/>
      <c r="JO140" s="657"/>
      <c r="JP140" s="657"/>
      <c r="JQ140" s="657"/>
      <c r="JR140" s="657"/>
      <c r="JS140" s="657"/>
      <c r="JT140" s="657"/>
      <c r="JU140" s="657"/>
      <c r="JV140" s="657"/>
      <c r="JW140" s="657"/>
      <c r="JX140" s="657"/>
      <c r="JY140" s="657"/>
      <c r="JZ140" s="657"/>
      <c r="KA140" s="657"/>
      <c r="KB140" s="657"/>
      <c r="KC140" s="657"/>
      <c r="KD140" s="657"/>
      <c r="KE140" s="657"/>
      <c r="KF140" s="657"/>
      <c r="KG140" s="657"/>
      <c r="KH140" s="657"/>
    </row>
    <row r="141" spans="1:294" s="178" customFormat="1" ht="18.75">
      <c r="A141" s="189" t="s">
        <v>68</v>
      </c>
      <c r="B141" s="421"/>
      <c r="C141" s="49"/>
      <c r="D141" s="49"/>
      <c r="E141" s="49"/>
      <c r="F141" s="49"/>
      <c r="G141" s="49"/>
      <c r="H141" s="49"/>
      <c r="I141" s="480"/>
      <c r="J141" s="138"/>
      <c r="K141" s="138"/>
      <c r="L141" s="138"/>
      <c r="M141" s="139"/>
      <c r="N141" s="139"/>
      <c r="O141" s="139"/>
      <c r="P141" s="139"/>
      <c r="Q141" s="176"/>
      <c r="R141" s="125"/>
      <c r="S141" s="49"/>
      <c r="T141" s="49"/>
      <c r="U141" s="49"/>
      <c r="V141" s="49"/>
      <c r="W141" s="49"/>
      <c r="X141" s="49"/>
      <c r="Y141" s="480"/>
      <c r="Z141" s="138"/>
      <c r="AA141" s="138"/>
      <c r="AB141" s="138"/>
      <c r="AC141" s="139"/>
      <c r="AD141" s="139"/>
      <c r="AE141" s="139"/>
      <c r="AF141" s="139"/>
      <c r="AG141" s="176"/>
      <c r="AH141" s="134"/>
      <c r="AI141" s="175"/>
      <c r="AJ141" s="190"/>
      <c r="AK141" s="190"/>
      <c r="AL141" s="190"/>
      <c r="AM141" s="190"/>
      <c r="AN141" s="190"/>
      <c r="AO141" s="190"/>
      <c r="AP141" s="204"/>
      <c r="AQ141" s="204"/>
      <c r="AR141" s="204"/>
      <c r="AS141" s="204"/>
      <c r="AT141" s="205"/>
      <c r="AU141" s="205"/>
      <c r="AV141" s="205"/>
      <c r="AW141" s="205"/>
      <c r="AX141" s="190"/>
      <c r="AY141" s="313"/>
      <c r="AZ141" s="190"/>
      <c r="BA141" s="190"/>
      <c r="BB141" s="190"/>
      <c r="BC141" s="190"/>
      <c r="BD141" s="190"/>
      <c r="BE141" s="190"/>
      <c r="BF141" s="204"/>
      <c r="BG141" s="204"/>
      <c r="BH141" s="353"/>
      <c r="BI141" s="204"/>
      <c r="BJ141" s="205"/>
      <c r="BK141" s="205"/>
      <c r="BL141" s="205"/>
      <c r="BM141" s="205"/>
      <c r="BN141" s="176"/>
      <c r="BO141" s="313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  <c r="EO141" s="177"/>
      <c r="EP141" s="177"/>
      <c r="EQ141" s="177"/>
      <c r="ER141" s="177"/>
      <c r="ES141" s="177"/>
      <c r="ET141" s="177"/>
      <c r="EU141" s="177"/>
      <c r="EV141" s="177"/>
      <c r="EW141" s="177"/>
      <c r="EX141" s="177"/>
      <c r="EY141" s="177"/>
      <c r="EZ141" s="177"/>
      <c r="FA141" s="177"/>
      <c r="FB141" s="177"/>
      <c r="FC141" s="177"/>
      <c r="FD141" s="177"/>
      <c r="FE141" s="177"/>
      <c r="FF141" s="177"/>
      <c r="FG141" s="177"/>
      <c r="FH141" s="177"/>
      <c r="FI141" s="177"/>
      <c r="FJ141" s="177"/>
      <c r="FK141" s="177"/>
      <c r="FL141" s="177"/>
      <c r="FM141" s="177"/>
      <c r="FN141" s="177"/>
      <c r="FO141" s="177"/>
      <c r="FP141" s="177"/>
      <c r="FQ141" s="177"/>
      <c r="FR141" s="177"/>
      <c r="FS141" s="177"/>
      <c r="FT141" s="177"/>
      <c r="FU141" s="177"/>
      <c r="FV141" s="177"/>
      <c r="FW141" s="177"/>
      <c r="FX141" s="177"/>
      <c r="FY141" s="177"/>
      <c r="FZ141" s="177"/>
      <c r="GA141" s="177"/>
      <c r="GB141" s="177"/>
      <c r="GC141" s="177"/>
      <c r="GD141" s="177"/>
      <c r="GE141" s="177"/>
      <c r="GF141" s="177"/>
      <c r="GG141" s="177"/>
      <c r="GH141" s="177"/>
      <c r="GI141" s="177"/>
      <c r="GJ141" s="177"/>
      <c r="GK141" s="177"/>
      <c r="GL141" s="177"/>
      <c r="GM141" s="177"/>
      <c r="GN141" s="177"/>
      <c r="GO141" s="177"/>
      <c r="GP141" s="177"/>
      <c r="GQ141" s="177"/>
      <c r="GR141" s="177"/>
      <c r="GS141" s="177"/>
      <c r="GT141" s="177"/>
      <c r="GU141" s="177"/>
      <c r="GV141" s="177"/>
      <c r="GW141" s="177"/>
      <c r="GX141" s="177"/>
      <c r="GY141" s="177"/>
      <c r="GZ141" s="177"/>
      <c r="HA141" s="177"/>
      <c r="HB141" s="177"/>
      <c r="HC141" s="177"/>
      <c r="HD141" s="177"/>
      <c r="HE141" s="177"/>
      <c r="HF141" s="177"/>
      <c r="HG141" s="177"/>
      <c r="HH141" s="177"/>
      <c r="HI141" s="177"/>
      <c r="HJ141" s="177"/>
      <c r="HK141" s="177"/>
      <c r="HL141" s="177"/>
      <c r="HM141" s="177"/>
      <c r="HN141" s="177"/>
      <c r="HO141" s="177"/>
      <c r="HP141" s="177"/>
      <c r="HQ141" s="177"/>
      <c r="HR141" s="177"/>
      <c r="HS141" s="177"/>
      <c r="HT141" s="177"/>
      <c r="HU141" s="177"/>
      <c r="HV141" s="177"/>
      <c r="HW141" s="177"/>
      <c r="HX141" s="177"/>
      <c r="HY141" s="177"/>
      <c r="HZ141" s="177"/>
      <c r="IA141" s="177"/>
      <c r="IB141" s="177"/>
      <c r="IC141" s="177"/>
      <c r="ID141" s="177"/>
      <c r="IE141" s="177"/>
      <c r="IF141" s="177"/>
      <c r="IG141" s="177"/>
      <c r="IH141" s="177"/>
      <c r="II141" s="177"/>
      <c r="IJ141" s="177"/>
      <c r="IK141" s="177"/>
      <c r="IL141" s="177"/>
      <c r="IM141" s="177"/>
      <c r="IN141" s="177"/>
      <c r="IO141" s="177"/>
      <c r="IP141" s="177"/>
      <c r="IQ141" s="177"/>
      <c r="IR141" s="177"/>
      <c r="IS141" s="177"/>
      <c r="IT141" s="177"/>
      <c r="IU141" s="177"/>
      <c r="IV141" s="177"/>
      <c r="IW141" s="177"/>
      <c r="IX141" s="177"/>
      <c r="IY141" s="177"/>
      <c r="IZ141" s="177"/>
      <c r="JA141" s="177"/>
      <c r="JB141" s="177"/>
      <c r="JC141" s="177"/>
      <c r="JD141" s="177"/>
      <c r="JE141" s="177"/>
      <c r="JF141" s="177"/>
      <c r="JG141" s="177"/>
      <c r="JH141" s="177"/>
      <c r="JI141" s="177"/>
      <c r="JJ141" s="177"/>
      <c r="JK141" s="177"/>
      <c r="JL141" s="177"/>
      <c r="JM141" s="177"/>
      <c r="JN141" s="177"/>
      <c r="JO141" s="177"/>
      <c r="JP141" s="177"/>
      <c r="JQ141" s="177"/>
      <c r="JR141" s="177"/>
      <c r="JS141" s="177"/>
      <c r="JT141" s="177"/>
      <c r="JU141" s="177"/>
      <c r="JV141" s="177"/>
      <c r="JW141" s="177"/>
      <c r="JX141" s="177"/>
      <c r="JY141" s="177"/>
      <c r="JZ141" s="177"/>
      <c r="KA141" s="177"/>
      <c r="KB141" s="177"/>
      <c r="KC141" s="177"/>
      <c r="KD141" s="177"/>
      <c r="KE141" s="177"/>
      <c r="KF141" s="177"/>
      <c r="KG141" s="177"/>
      <c r="KH141" s="177"/>
    </row>
    <row r="142" spans="1:294" s="178" customFormat="1" ht="18.75">
      <c r="A142" s="349" t="s">
        <v>9</v>
      </c>
      <c r="B142" s="351" t="s">
        <v>150</v>
      </c>
      <c r="C142" s="49">
        <v>13219.7</v>
      </c>
      <c r="D142" s="49">
        <v>120.33</v>
      </c>
      <c r="E142" s="49">
        <v>15863.64</v>
      </c>
      <c r="F142" s="49">
        <v>144.39599999999999</v>
      </c>
      <c r="G142" s="49">
        <v>2888.14</v>
      </c>
      <c r="H142" s="49">
        <v>90</v>
      </c>
      <c r="I142" s="480"/>
      <c r="J142" s="138"/>
      <c r="K142" s="138"/>
      <c r="L142" s="138"/>
      <c r="M142" s="139"/>
      <c r="N142" s="139"/>
      <c r="O142" s="139"/>
      <c r="P142" s="139"/>
      <c r="Q142" s="125" t="s">
        <v>827</v>
      </c>
      <c r="R142" s="125"/>
      <c r="S142" s="49">
        <v>15202.66</v>
      </c>
      <c r="T142" s="49">
        <v>127.62</v>
      </c>
      <c r="U142" s="49">
        <v>18243.191999999999</v>
      </c>
      <c r="V142" s="49">
        <v>153.14400000000001</v>
      </c>
      <c r="W142" s="49">
        <v>2960</v>
      </c>
      <c r="X142" s="49">
        <v>90</v>
      </c>
      <c r="Y142" s="480"/>
      <c r="Z142" s="140"/>
      <c r="AA142" s="140"/>
      <c r="AB142" s="140"/>
      <c r="AC142" s="141"/>
      <c r="AD142" s="141"/>
      <c r="AE142" s="141"/>
      <c r="AF142" s="141"/>
      <c r="AG142" s="125" t="s">
        <v>827</v>
      </c>
      <c r="AH142" s="125"/>
      <c r="AI142" s="175"/>
      <c r="AJ142" s="190"/>
      <c r="AK142" s="190"/>
      <c r="AL142" s="190"/>
      <c r="AM142" s="190"/>
      <c r="AN142" s="190"/>
      <c r="AO142" s="190"/>
      <c r="AP142" s="204"/>
      <c r="AQ142" s="204"/>
      <c r="AR142" s="204"/>
      <c r="AS142" s="204"/>
      <c r="AT142" s="205"/>
      <c r="AU142" s="205"/>
      <c r="AV142" s="205"/>
      <c r="AW142" s="205"/>
      <c r="AX142" s="190"/>
      <c r="AY142" s="313"/>
      <c r="AZ142" s="190"/>
      <c r="BA142" s="190"/>
      <c r="BB142" s="190"/>
      <c r="BC142" s="190"/>
      <c r="BD142" s="190"/>
      <c r="BE142" s="190"/>
      <c r="BF142" s="204"/>
      <c r="BG142" s="204"/>
      <c r="BH142" s="353"/>
      <c r="BI142" s="204"/>
      <c r="BJ142" s="205"/>
      <c r="BK142" s="205"/>
      <c r="BL142" s="205"/>
      <c r="BM142" s="205"/>
      <c r="BN142" s="176"/>
      <c r="BO142" s="313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77"/>
      <c r="KC142" s="177"/>
      <c r="KD142" s="177"/>
      <c r="KE142" s="177"/>
      <c r="KF142" s="177"/>
      <c r="KG142" s="177"/>
      <c r="KH142" s="177"/>
    </row>
    <row r="143" spans="1:294" s="658" customFormat="1" ht="18.75">
      <c r="A143" s="704"/>
      <c r="B143" s="662"/>
      <c r="C143" s="642">
        <v>13219.7</v>
      </c>
      <c r="D143" s="642">
        <v>120.33</v>
      </c>
      <c r="E143" s="642">
        <v>15863.64</v>
      </c>
      <c r="F143" s="642">
        <v>144.39599999999999</v>
      </c>
      <c r="G143" s="642">
        <v>2888.14</v>
      </c>
      <c r="H143" s="642">
        <v>90</v>
      </c>
      <c r="I143" s="705"/>
      <c r="J143" s="649"/>
      <c r="K143" s="649"/>
      <c r="L143" s="649"/>
      <c r="M143" s="650"/>
      <c r="N143" s="650"/>
      <c r="O143" s="650"/>
      <c r="P143" s="650"/>
      <c r="Q143" s="645"/>
      <c r="R143" s="645" t="s">
        <v>904</v>
      </c>
      <c r="S143" s="642">
        <v>15202.66</v>
      </c>
      <c r="T143" s="642">
        <v>51.26</v>
      </c>
      <c r="U143" s="642">
        <v>18243.191999999999</v>
      </c>
      <c r="V143" s="642">
        <v>61.511999999999993</v>
      </c>
      <c r="W143" s="642">
        <v>2960</v>
      </c>
      <c r="X143" s="642">
        <v>61.51</v>
      </c>
      <c r="Y143" s="705"/>
      <c r="Z143" s="706"/>
      <c r="AA143" s="706"/>
      <c r="AB143" s="706"/>
      <c r="AC143" s="707"/>
      <c r="AD143" s="707"/>
      <c r="AE143" s="707"/>
      <c r="AF143" s="707"/>
      <c r="AG143" s="645"/>
      <c r="AH143" s="645" t="s">
        <v>904</v>
      </c>
      <c r="AI143" s="646"/>
      <c r="AJ143" s="653"/>
      <c r="AK143" s="653"/>
      <c r="AL143" s="653"/>
      <c r="AM143" s="653"/>
      <c r="AN143" s="653"/>
      <c r="AO143" s="653"/>
      <c r="AP143" s="654"/>
      <c r="AQ143" s="654"/>
      <c r="AR143" s="654"/>
      <c r="AS143" s="654"/>
      <c r="AT143" s="655"/>
      <c r="AU143" s="655"/>
      <c r="AV143" s="655"/>
      <c r="AW143" s="655"/>
      <c r="AX143" s="653"/>
      <c r="AY143" s="656"/>
      <c r="AZ143" s="653"/>
      <c r="BA143" s="653"/>
      <c r="BB143" s="653"/>
      <c r="BC143" s="653"/>
      <c r="BD143" s="653"/>
      <c r="BE143" s="653"/>
      <c r="BF143" s="654"/>
      <c r="BG143" s="654"/>
      <c r="BH143" s="702"/>
      <c r="BI143" s="654"/>
      <c r="BJ143" s="655"/>
      <c r="BK143" s="655"/>
      <c r="BL143" s="655"/>
      <c r="BM143" s="655"/>
      <c r="BN143" s="643"/>
      <c r="BO143" s="656"/>
      <c r="BP143" s="657"/>
      <c r="BQ143" s="657"/>
      <c r="BR143" s="657"/>
      <c r="BS143" s="657"/>
      <c r="BT143" s="657"/>
      <c r="BU143" s="657"/>
      <c r="BV143" s="657"/>
      <c r="BW143" s="657"/>
      <c r="BX143" s="657"/>
      <c r="BY143" s="657"/>
      <c r="BZ143" s="657"/>
      <c r="CA143" s="657"/>
      <c r="CB143" s="657"/>
      <c r="CC143" s="657"/>
      <c r="CD143" s="657"/>
      <c r="CE143" s="657"/>
      <c r="CF143" s="657"/>
      <c r="CG143" s="657"/>
      <c r="CH143" s="657"/>
      <c r="CI143" s="657"/>
      <c r="CJ143" s="657"/>
      <c r="CK143" s="657"/>
      <c r="CL143" s="657"/>
      <c r="CM143" s="657"/>
      <c r="CN143" s="657"/>
      <c r="CO143" s="657"/>
      <c r="CP143" s="657"/>
      <c r="CQ143" s="657"/>
      <c r="CR143" s="657"/>
      <c r="CS143" s="657"/>
      <c r="CT143" s="657"/>
      <c r="CU143" s="657"/>
      <c r="CV143" s="657"/>
      <c r="CW143" s="657"/>
      <c r="CX143" s="657"/>
      <c r="CY143" s="657"/>
      <c r="CZ143" s="657"/>
      <c r="DA143" s="657"/>
      <c r="DB143" s="657"/>
      <c r="DC143" s="657"/>
      <c r="DD143" s="657"/>
      <c r="DE143" s="657"/>
      <c r="DF143" s="657"/>
      <c r="DG143" s="657"/>
      <c r="DH143" s="657"/>
      <c r="DI143" s="657"/>
      <c r="DJ143" s="657"/>
      <c r="DK143" s="657"/>
      <c r="DL143" s="657"/>
      <c r="DM143" s="657"/>
      <c r="DN143" s="657"/>
      <c r="DO143" s="657"/>
      <c r="DP143" s="657"/>
      <c r="DQ143" s="657"/>
      <c r="DR143" s="657"/>
      <c r="DS143" s="657"/>
      <c r="DT143" s="657"/>
      <c r="DU143" s="657"/>
      <c r="DV143" s="657"/>
      <c r="DW143" s="657"/>
      <c r="DX143" s="657"/>
      <c r="DY143" s="657"/>
      <c r="DZ143" s="657"/>
      <c r="EA143" s="657"/>
      <c r="EB143" s="657"/>
      <c r="EC143" s="657"/>
      <c r="ED143" s="657"/>
      <c r="EE143" s="657"/>
      <c r="EF143" s="657"/>
      <c r="EG143" s="657"/>
      <c r="EH143" s="657"/>
      <c r="EI143" s="657"/>
      <c r="EJ143" s="657"/>
      <c r="EK143" s="657"/>
      <c r="EL143" s="657"/>
      <c r="EM143" s="657"/>
      <c r="EN143" s="657"/>
      <c r="EO143" s="657"/>
      <c r="EP143" s="657"/>
      <c r="EQ143" s="657"/>
      <c r="ER143" s="657"/>
      <c r="ES143" s="657"/>
      <c r="ET143" s="657"/>
      <c r="EU143" s="657"/>
      <c r="EV143" s="657"/>
      <c r="EW143" s="657"/>
      <c r="EX143" s="657"/>
      <c r="EY143" s="657"/>
      <c r="EZ143" s="657"/>
      <c r="FA143" s="657"/>
      <c r="FB143" s="657"/>
      <c r="FC143" s="657"/>
      <c r="FD143" s="657"/>
      <c r="FE143" s="657"/>
      <c r="FF143" s="657"/>
      <c r="FG143" s="657"/>
      <c r="FH143" s="657"/>
      <c r="FI143" s="657"/>
      <c r="FJ143" s="657"/>
      <c r="FK143" s="657"/>
      <c r="FL143" s="657"/>
      <c r="FM143" s="657"/>
      <c r="FN143" s="657"/>
      <c r="FO143" s="657"/>
      <c r="FP143" s="657"/>
      <c r="FQ143" s="657"/>
      <c r="FR143" s="657"/>
      <c r="FS143" s="657"/>
      <c r="FT143" s="657"/>
      <c r="FU143" s="657"/>
      <c r="FV143" s="657"/>
      <c r="FW143" s="657"/>
      <c r="FX143" s="657"/>
      <c r="FY143" s="657"/>
      <c r="FZ143" s="657"/>
      <c r="GA143" s="657"/>
      <c r="GB143" s="657"/>
      <c r="GC143" s="657"/>
      <c r="GD143" s="657"/>
      <c r="GE143" s="657"/>
      <c r="GF143" s="657"/>
      <c r="GG143" s="657"/>
      <c r="GH143" s="657"/>
      <c r="GI143" s="657"/>
      <c r="GJ143" s="657"/>
      <c r="GK143" s="657"/>
      <c r="GL143" s="657"/>
      <c r="GM143" s="657"/>
      <c r="GN143" s="657"/>
      <c r="GO143" s="657"/>
      <c r="GP143" s="657"/>
      <c r="GQ143" s="657"/>
      <c r="GR143" s="657"/>
      <c r="GS143" s="657"/>
      <c r="GT143" s="657"/>
      <c r="GU143" s="657"/>
      <c r="GV143" s="657"/>
      <c r="GW143" s="657"/>
      <c r="GX143" s="657"/>
      <c r="GY143" s="657"/>
      <c r="GZ143" s="657"/>
      <c r="HA143" s="657"/>
      <c r="HB143" s="657"/>
      <c r="HC143" s="657"/>
      <c r="HD143" s="657"/>
      <c r="HE143" s="657"/>
      <c r="HF143" s="657"/>
      <c r="HG143" s="657"/>
      <c r="HH143" s="657"/>
      <c r="HI143" s="657"/>
      <c r="HJ143" s="657"/>
      <c r="HK143" s="657"/>
      <c r="HL143" s="657"/>
      <c r="HM143" s="657"/>
      <c r="HN143" s="657"/>
      <c r="HO143" s="657"/>
      <c r="HP143" s="657"/>
      <c r="HQ143" s="657"/>
      <c r="HR143" s="657"/>
      <c r="HS143" s="657"/>
      <c r="HT143" s="657"/>
      <c r="HU143" s="657"/>
      <c r="HV143" s="657"/>
      <c r="HW143" s="657"/>
      <c r="HX143" s="657"/>
      <c r="HY143" s="657"/>
      <c r="HZ143" s="657"/>
      <c r="IA143" s="657"/>
      <c r="IB143" s="657"/>
      <c r="IC143" s="657"/>
      <c r="ID143" s="657"/>
      <c r="IE143" s="657"/>
      <c r="IF143" s="657"/>
      <c r="IG143" s="657"/>
      <c r="IH143" s="657"/>
      <c r="II143" s="657"/>
      <c r="IJ143" s="657"/>
      <c r="IK143" s="657"/>
      <c r="IL143" s="657"/>
      <c r="IM143" s="657"/>
      <c r="IN143" s="657"/>
      <c r="IO143" s="657"/>
      <c r="IP143" s="657"/>
      <c r="IQ143" s="657"/>
      <c r="IR143" s="657"/>
      <c r="IS143" s="657"/>
      <c r="IT143" s="657"/>
      <c r="IU143" s="657"/>
      <c r="IV143" s="657"/>
      <c r="IW143" s="657"/>
      <c r="IX143" s="657"/>
      <c r="IY143" s="657"/>
      <c r="IZ143" s="657"/>
      <c r="JA143" s="657"/>
      <c r="JB143" s="657"/>
      <c r="JC143" s="657"/>
      <c r="JD143" s="657"/>
      <c r="JE143" s="657"/>
      <c r="JF143" s="657"/>
      <c r="JG143" s="657"/>
      <c r="JH143" s="657"/>
      <c r="JI143" s="657"/>
      <c r="JJ143" s="657"/>
      <c r="JK143" s="657"/>
      <c r="JL143" s="657"/>
      <c r="JM143" s="657"/>
      <c r="JN143" s="657"/>
      <c r="JO143" s="657"/>
      <c r="JP143" s="657"/>
      <c r="JQ143" s="657"/>
      <c r="JR143" s="657"/>
      <c r="JS143" s="657"/>
      <c r="JT143" s="657"/>
      <c r="JU143" s="657"/>
      <c r="JV143" s="657"/>
      <c r="JW143" s="657"/>
      <c r="JX143" s="657"/>
      <c r="JY143" s="657"/>
      <c r="JZ143" s="657"/>
      <c r="KA143" s="657"/>
      <c r="KB143" s="657"/>
      <c r="KC143" s="657"/>
      <c r="KD143" s="657"/>
      <c r="KE143" s="657"/>
      <c r="KF143" s="657"/>
      <c r="KG143" s="657"/>
      <c r="KH143" s="657"/>
    </row>
    <row r="144" spans="1:294" s="178" customFormat="1" ht="18.75">
      <c r="A144" s="189" t="s">
        <v>69</v>
      </c>
      <c r="B144" s="421"/>
      <c r="C144" s="49"/>
      <c r="D144" s="49"/>
      <c r="E144" s="49"/>
      <c r="F144" s="49"/>
      <c r="G144" s="49"/>
      <c r="H144" s="49"/>
      <c r="I144" s="481"/>
      <c r="J144" s="138"/>
      <c r="K144" s="138"/>
      <c r="L144" s="138"/>
      <c r="M144" s="139"/>
      <c r="N144" s="139"/>
      <c r="O144" s="139"/>
      <c r="P144" s="139"/>
      <c r="Q144" s="176"/>
      <c r="R144" s="125"/>
      <c r="S144" s="49"/>
      <c r="T144" s="49"/>
      <c r="U144" s="49"/>
      <c r="V144" s="49"/>
      <c r="W144" s="49"/>
      <c r="X144" s="49"/>
      <c r="Y144" s="480"/>
      <c r="Z144" s="138"/>
      <c r="AA144" s="138"/>
      <c r="AB144" s="138"/>
      <c r="AC144" s="139"/>
      <c r="AD144" s="139"/>
      <c r="AE144" s="139"/>
      <c r="AF144" s="139"/>
      <c r="AG144" s="176"/>
      <c r="AH144" s="134"/>
      <c r="AI144" s="175"/>
      <c r="AJ144" s="190"/>
      <c r="AK144" s="190"/>
      <c r="AL144" s="190"/>
      <c r="AM144" s="190"/>
      <c r="AN144" s="190"/>
      <c r="AO144" s="190"/>
      <c r="AP144" s="204"/>
      <c r="AQ144" s="204"/>
      <c r="AR144" s="204"/>
      <c r="AS144" s="204"/>
      <c r="AT144" s="205"/>
      <c r="AU144" s="205"/>
      <c r="AV144" s="205"/>
      <c r="AW144" s="205"/>
      <c r="AX144" s="190"/>
      <c r="AY144" s="313"/>
      <c r="AZ144" s="190"/>
      <c r="BA144" s="190"/>
      <c r="BB144" s="190"/>
      <c r="BC144" s="190"/>
      <c r="BD144" s="190"/>
      <c r="BE144" s="190"/>
      <c r="BF144" s="204"/>
      <c r="BG144" s="204"/>
      <c r="BH144" s="353"/>
      <c r="BI144" s="204"/>
      <c r="BJ144" s="205"/>
      <c r="BK144" s="205"/>
      <c r="BL144" s="205"/>
      <c r="BM144" s="205"/>
      <c r="BN144" s="176"/>
      <c r="BO144" s="313"/>
      <c r="BP144" s="177"/>
      <c r="BQ144" s="177"/>
      <c r="BR144" s="177"/>
      <c r="BS144" s="177"/>
      <c r="BT144" s="177"/>
      <c r="BU144" s="177"/>
      <c r="BV144" s="177"/>
      <c r="BW144" s="177"/>
      <c r="BX144" s="177"/>
      <c r="BY144" s="177"/>
      <c r="BZ144" s="177"/>
      <c r="CA144" s="177"/>
      <c r="CB144" s="177"/>
      <c r="CC144" s="177"/>
      <c r="CD144" s="177"/>
      <c r="CE144" s="177"/>
      <c r="CF144" s="177"/>
      <c r="CG144" s="177"/>
      <c r="CH144" s="177"/>
      <c r="CI144" s="177"/>
      <c r="CJ144" s="177"/>
      <c r="CK144" s="177"/>
      <c r="CL144" s="177"/>
      <c r="CM144" s="177"/>
      <c r="CN144" s="177"/>
      <c r="CO144" s="177"/>
      <c r="CP144" s="177"/>
      <c r="CQ144" s="177"/>
      <c r="CR144" s="177"/>
      <c r="CS144" s="177"/>
      <c r="CT144" s="177"/>
      <c r="CU144" s="177"/>
      <c r="CV144" s="177"/>
      <c r="CW144" s="177"/>
      <c r="CX144" s="177"/>
      <c r="CY144" s="177"/>
      <c r="CZ144" s="177"/>
      <c r="DA144" s="177"/>
      <c r="DB144" s="177"/>
      <c r="DC144" s="177"/>
      <c r="DD144" s="177"/>
      <c r="DE144" s="177"/>
      <c r="DF144" s="177"/>
      <c r="DG144" s="177"/>
      <c r="DH144" s="177"/>
      <c r="DI144" s="177"/>
      <c r="DJ144" s="177"/>
      <c r="DK144" s="177"/>
      <c r="DL144" s="177"/>
      <c r="DM144" s="177"/>
      <c r="DN144" s="177"/>
      <c r="DO144" s="177"/>
      <c r="DP144" s="177"/>
      <c r="DQ144" s="177"/>
      <c r="DR144" s="177"/>
      <c r="DS144" s="177"/>
      <c r="DT144" s="177"/>
      <c r="DU144" s="177"/>
      <c r="DV144" s="177"/>
      <c r="DW144" s="177"/>
      <c r="DX144" s="177"/>
      <c r="DY144" s="177"/>
      <c r="DZ144" s="177"/>
      <c r="EA144" s="177"/>
      <c r="EB144" s="177"/>
      <c r="EC144" s="177"/>
      <c r="ED144" s="177"/>
      <c r="EE144" s="177"/>
      <c r="EF144" s="177"/>
      <c r="EG144" s="177"/>
      <c r="EH144" s="177"/>
      <c r="EI144" s="177"/>
      <c r="EJ144" s="177"/>
      <c r="EK144" s="177"/>
      <c r="EL144" s="177"/>
      <c r="EM144" s="177"/>
      <c r="EN144" s="177"/>
      <c r="EO144" s="177"/>
      <c r="EP144" s="177"/>
      <c r="EQ144" s="177"/>
      <c r="ER144" s="177"/>
      <c r="ES144" s="177"/>
      <c r="ET144" s="177"/>
      <c r="EU144" s="177"/>
      <c r="EV144" s="177"/>
      <c r="EW144" s="177"/>
      <c r="EX144" s="177"/>
      <c r="EY144" s="177"/>
      <c r="EZ144" s="177"/>
      <c r="FA144" s="177"/>
      <c r="FB144" s="177"/>
      <c r="FC144" s="177"/>
      <c r="FD144" s="177"/>
      <c r="FE144" s="177"/>
      <c r="FF144" s="177"/>
      <c r="FG144" s="177"/>
      <c r="FH144" s="177"/>
      <c r="FI144" s="177"/>
      <c r="FJ144" s="177"/>
      <c r="FK144" s="177"/>
      <c r="FL144" s="177"/>
      <c r="FM144" s="177"/>
      <c r="FN144" s="177"/>
      <c r="FO144" s="177"/>
      <c r="FP144" s="177"/>
      <c r="FQ144" s="177"/>
      <c r="FR144" s="177"/>
      <c r="FS144" s="177"/>
      <c r="FT144" s="177"/>
      <c r="FU144" s="177"/>
      <c r="FV144" s="177"/>
      <c r="FW144" s="177"/>
      <c r="FX144" s="177"/>
      <c r="FY144" s="177"/>
      <c r="FZ144" s="177"/>
      <c r="GA144" s="177"/>
      <c r="GB144" s="177"/>
      <c r="GC144" s="177"/>
      <c r="GD144" s="177"/>
      <c r="GE144" s="177"/>
      <c r="GF144" s="177"/>
      <c r="GG144" s="177"/>
      <c r="GH144" s="177"/>
      <c r="GI144" s="177"/>
      <c r="GJ144" s="177"/>
      <c r="GK144" s="177"/>
      <c r="GL144" s="177"/>
      <c r="GM144" s="177"/>
      <c r="GN144" s="177"/>
      <c r="GO144" s="177"/>
      <c r="GP144" s="177"/>
      <c r="GQ144" s="177"/>
      <c r="GR144" s="177"/>
      <c r="GS144" s="177"/>
      <c r="GT144" s="177"/>
      <c r="GU144" s="177"/>
      <c r="GV144" s="177"/>
      <c r="GW144" s="177"/>
      <c r="GX144" s="177"/>
      <c r="GY144" s="177"/>
      <c r="GZ144" s="177"/>
      <c r="HA144" s="177"/>
      <c r="HB144" s="177"/>
      <c r="HC144" s="177"/>
      <c r="HD144" s="177"/>
      <c r="HE144" s="177"/>
      <c r="HF144" s="177"/>
      <c r="HG144" s="177"/>
      <c r="HH144" s="177"/>
      <c r="HI144" s="177"/>
      <c r="HJ144" s="177"/>
      <c r="HK144" s="177"/>
      <c r="HL144" s="177"/>
      <c r="HM144" s="177"/>
      <c r="HN144" s="177"/>
      <c r="HO144" s="177"/>
      <c r="HP144" s="177"/>
      <c r="HQ144" s="177"/>
      <c r="HR144" s="177"/>
      <c r="HS144" s="177"/>
      <c r="HT144" s="177"/>
      <c r="HU144" s="177"/>
      <c r="HV144" s="177"/>
      <c r="HW144" s="177"/>
      <c r="HX144" s="177"/>
      <c r="HY144" s="177"/>
      <c r="HZ144" s="177"/>
      <c r="IA144" s="177"/>
      <c r="IB144" s="177"/>
      <c r="IC144" s="177"/>
      <c r="ID144" s="177"/>
      <c r="IE144" s="177"/>
      <c r="IF144" s="177"/>
      <c r="IG144" s="177"/>
      <c r="IH144" s="177"/>
      <c r="II144" s="177"/>
      <c r="IJ144" s="177"/>
      <c r="IK144" s="177"/>
      <c r="IL144" s="177"/>
      <c r="IM144" s="177"/>
      <c r="IN144" s="177"/>
      <c r="IO144" s="177"/>
      <c r="IP144" s="177"/>
      <c r="IQ144" s="177"/>
      <c r="IR144" s="177"/>
      <c r="IS144" s="177"/>
      <c r="IT144" s="177"/>
      <c r="IU144" s="177"/>
      <c r="IV144" s="177"/>
      <c r="IW144" s="177"/>
      <c r="IX144" s="177"/>
      <c r="IY144" s="177"/>
      <c r="IZ144" s="177"/>
      <c r="JA144" s="177"/>
      <c r="JB144" s="177"/>
      <c r="JC144" s="177"/>
      <c r="JD144" s="177"/>
      <c r="JE144" s="177"/>
      <c r="JF144" s="177"/>
      <c r="JG144" s="177"/>
      <c r="JH144" s="177"/>
      <c r="JI144" s="177"/>
      <c r="JJ144" s="177"/>
      <c r="JK144" s="177"/>
      <c r="JL144" s="177"/>
      <c r="JM144" s="177"/>
      <c r="JN144" s="177"/>
      <c r="JO144" s="177"/>
      <c r="JP144" s="177"/>
      <c r="JQ144" s="177"/>
      <c r="JR144" s="177"/>
      <c r="JS144" s="177"/>
      <c r="JT144" s="177"/>
      <c r="JU144" s="177"/>
      <c r="JV144" s="177"/>
      <c r="JW144" s="177"/>
      <c r="JX144" s="177"/>
      <c r="JY144" s="177"/>
      <c r="JZ144" s="177"/>
      <c r="KA144" s="177"/>
      <c r="KB144" s="177"/>
      <c r="KC144" s="177"/>
      <c r="KD144" s="177"/>
      <c r="KE144" s="177"/>
      <c r="KF144" s="177"/>
      <c r="KG144" s="177"/>
      <c r="KH144" s="177"/>
    </row>
    <row r="145" spans="1:294" s="178" customFormat="1" ht="18.75">
      <c r="A145" s="349" t="s">
        <v>9</v>
      </c>
      <c r="B145" s="351" t="s">
        <v>150</v>
      </c>
      <c r="C145" s="49">
        <v>13219.7</v>
      </c>
      <c r="D145" s="49">
        <v>85.46</v>
      </c>
      <c r="E145" s="49">
        <v>15863.64</v>
      </c>
      <c r="F145" s="49">
        <v>102.55199999999999</v>
      </c>
      <c r="G145" s="49">
        <v>3061.02</v>
      </c>
      <c r="H145" s="49">
        <v>90</v>
      </c>
      <c r="I145" s="138"/>
      <c r="J145" s="138"/>
      <c r="K145" s="138"/>
      <c r="L145" s="138"/>
      <c r="M145" s="139"/>
      <c r="N145" s="139"/>
      <c r="O145" s="139"/>
      <c r="P145" s="139"/>
      <c r="Q145" s="125" t="s">
        <v>827</v>
      </c>
      <c r="R145" s="125"/>
      <c r="S145" s="49">
        <v>15202.66</v>
      </c>
      <c r="T145" s="49">
        <v>87.59</v>
      </c>
      <c r="U145" s="49">
        <v>18243.191999999999</v>
      </c>
      <c r="V145" s="49">
        <v>105.108</v>
      </c>
      <c r="W145" s="49">
        <v>3135</v>
      </c>
      <c r="X145" s="49">
        <v>90</v>
      </c>
      <c r="Y145" s="480"/>
      <c r="Z145" s="138"/>
      <c r="AA145" s="138"/>
      <c r="AB145" s="138"/>
      <c r="AC145" s="139"/>
      <c r="AD145" s="139"/>
      <c r="AE145" s="139"/>
      <c r="AF145" s="139"/>
      <c r="AG145" s="125" t="s">
        <v>827</v>
      </c>
      <c r="AH145" s="134"/>
      <c r="AI145" s="175"/>
      <c r="AJ145" s="190"/>
      <c r="AK145" s="190"/>
      <c r="AL145" s="190"/>
      <c r="AM145" s="190"/>
      <c r="AN145" s="190"/>
      <c r="AO145" s="190"/>
      <c r="AP145" s="204"/>
      <c r="AQ145" s="204"/>
      <c r="AR145" s="204"/>
      <c r="AS145" s="204"/>
      <c r="AT145" s="205"/>
      <c r="AU145" s="205"/>
      <c r="AV145" s="205"/>
      <c r="AW145" s="205"/>
      <c r="AX145" s="190"/>
      <c r="AY145" s="313"/>
      <c r="AZ145" s="190"/>
      <c r="BA145" s="190"/>
      <c r="BB145" s="190"/>
      <c r="BC145" s="190"/>
      <c r="BD145" s="190"/>
      <c r="BE145" s="190"/>
      <c r="BF145" s="204"/>
      <c r="BG145" s="204"/>
      <c r="BH145" s="353"/>
      <c r="BI145" s="204"/>
      <c r="BJ145" s="205"/>
      <c r="BK145" s="205"/>
      <c r="BL145" s="205"/>
      <c r="BM145" s="205"/>
      <c r="BN145" s="176"/>
      <c r="BO145" s="313"/>
      <c r="BP145" s="177"/>
      <c r="BQ145" s="177"/>
      <c r="BR145" s="177"/>
      <c r="BS145" s="177"/>
      <c r="BT145" s="177"/>
      <c r="BU145" s="177"/>
      <c r="BV145" s="177"/>
      <c r="BW145" s="177"/>
      <c r="BX145" s="177"/>
      <c r="BY145" s="177"/>
      <c r="BZ145" s="177"/>
      <c r="CA145" s="177"/>
      <c r="CB145" s="177"/>
      <c r="CC145" s="177"/>
      <c r="CD145" s="177"/>
      <c r="CE145" s="177"/>
      <c r="CF145" s="177"/>
      <c r="CG145" s="177"/>
      <c r="CH145" s="177"/>
      <c r="CI145" s="177"/>
      <c r="CJ145" s="177"/>
      <c r="CK145" s="177"/>
      <c r="CL145" s="177"/>
      <c r="CM145" s="177"/>
      <c r="CN145" s="177"/>
      <c r="CO145" s="177"/>
      <c r="CP145" s="177"/>
      <c r="CQ145" s="177"/>
      <c r="CR145" s="177"/>
      <c r="CS145" s="177"/>
      <c r="CT145" s="177"/>
      <c r="CU145" s="177"/>
      <c r="CV145" s="177"/>
      <c r="CW145" s="177"/>
      <c r="CX145" s="177"/>
      <c r="CY145" s="177"/>
      <c r="CZ145" s="177"/>
      <c r="DA145" s="177"/>
      <c r="DB145" s="177"/>
      <c r="DC145" s="177"/>
      <c r="DD145" s="177"/>
      <c r="DE145" s="177"/>
      <c r="DF145" s="177"/>
      <c r="DG145" s="177"/>
      <c r="DH145" s="177"/>
      <c r="DI145" s="177"/>
      <c r="DJ145" s="177"/>
      <c r="DK145" s="177"/>
      <c r="DL145" s="177"/>
      <c r="DM145" s="177"/>
      <c r="DN145" s="177"/>
      <c r="DO145" s="177"/>
      <c r="DP145" s="177"/>
      <c r="DQ145" s="177"/>
      <c r="DR145" s="177"/>
      <c r="DS145" s="177"/>
      <c r="DT145" s="177"/>
      <c r="DU145" s="177"/>
      <c r="DV145" s="177"/>
      <c r="DW145" s="177"/>
      <c r="DX145" s="177"/>
      <c r="DY145" s="177"/>
      <c r="DZ145" s="177"/>
      <c r="EA145" s="177"/>
      <c r="EB145" s="177"/>
      <c r="EC145" s="177"/>
      <c r="ED145" s="177"/>
      <c r="EE145" s="177"/>
      <c r="EF145" s="177"/>
      <c r="EG145" s="177"/>
      <c r="EH145" s="177"/>
      <c r="EI145" s="177"/>
      <c r="EJ145" s="177"/>
      <c r="EK145" s="177"/>
      <c r="EL145" s="177"/>
      <c r="EM145" s="177"/>
      <c r="EN145" s="177"/>
      <c r="EO145" s="177"/>
      <c r="EP145" s="177"/>
      <c r="EQ145" s="177"/>
      <c r="ER145" s="177"/>
      <c r="ES145" s="177"/>
      <c r="ET145" s="177"/>
      <c r="EU145" s="177"/>
      <c r="EV145" s="177"/>
      <c r="EW145" s="177"/>
      <c r="EX145" s="177"/>
      <c r="EY145" s="177"/>
      <c r="EZ145" s="177"/>
      <c r="FA145" s="177"/>
      <c r="FB145" s="177"/>
      <c r="FC145" s="177"/>
      <c r="FD145" s="177"/>
      <c r="FE145" s="177"/>
      <c r="FF145" s="177"/>
      <c r="FG145" s="177"/>
      <c r="FH145" s="177"/>
      <c r="FI145" s="177"/>
      <c r="FJ145" s="177"/>
      <c r="FK145" s="177"/>
      <c r="FL145" s="177"/>
      <c r="FM145" s="177"/>
      <c r="FN145" s="177"/>
      <c r="FO145" s="177"/>
      <c r="FP145" s="177"/>
      <c r="FQ145" s="177"/>
      <c r="FR145" s="177"/>
      <c r="FS145" s="177"/>
      <c r="FT145" s="177"/>
      <c r="FU145" s="177"/>
      <c r="FV145" s="177"/>
      <c r="FW145" s="177"/>
      <c r="FX145" s="177"/>
      <c r="FY145" s="177"/>
      <c r="FZ145" s="177"/>
      <c r="GA145" s="177"/>
      <c r="GB145" s="177"/>
      <c r="GC145" s="177"/>
      <c r="GD145" s="177"/>
      <c r="GE145" s="177"/>
      <c r="GF145" s="177"/>
      <c r="GG145" s="177"/>
      <c r="GH145" s="177"/>
      <c r="GI145" s="177"/>
      <c r="GJ145" s="177"/>
      <c r="GK145" s="177"/>
      <c r="GL145" s="177"/>
      <c r="GM145" s="177"/>
      <c r="GN145" s="177"/>
      <c r="GO145" s="177"/>
      <c r="GP145" s="177"/>
      <c r="GQ145" s="177"/>
      <c r="GR145" s="177"/>
      <c r="GS145" s="177"/>
      <c r="GT145" s="177"/>
      <c r="GU145" s="177"/>
      <c r="GV145" s="177"/>
      <c r="GW145" s="177"/>
      <c r="GX145" s="177"/>
      <c r="GY145" s="177"/>
      <c r="GZ145" s="177"/>
      <c r="HA145" s="177"/>
      <c r="HB145" s="177"/>
      <c r="HC145" s="177"/>
      <c r="HD145" s="177"/>
      <c r="HE145" s="177"/>
      <c r="HF145" s="177"/>
      <c r="HG145" s="177"/>
      <c r="HH145" s="177"/>
      <c r="HI145" s="177"/>
      <c r="HJ145" s="177"/>
      <c r="HK145" s="177"/>
      <c r="HL145" s="177"/>
      <c r="HM145" s="177"/>
      <c r="HN145" s="177"/>
      <c r="HO145" s="177"/>
      <c r="HP145" s="177"/>
      <c r="HQ145" s="177"/>
      <c r="HR145" s="177"/>
      <c r="HS145" s="177"/>
      <c r="HT145" s="177"/>
      <c r="HU145" s="177"/>
      <c r="HV145" s="177"/>
      <c r="HW145" s="177"/>
      <c r="HX145" s="177"/>
      <c r="HY145" s="177"/>
      <c r="HZ145" s="177"/>
      <c r="IA145" s="177"/>
      <c r="IB145" s="177"/>
      <c r="IC145" s="177"/>
      <c r="ID145" s="177"/>
      <c r="IE145" s="177"/>
      <c r="IF145" s="177"/>
      <c r="IG145" s="177"/>
      <c r="IH145" s="177"/>
      <c r="II145" s="177"/>
      <c r="IJ145" s="177"/>
      <c r="IK145" s="177"/>
      <c r="IL145" s="177"/>
      <c r="IM145" s="177"/>
      <c r="IN145" s="177"/>
      <c r="IO145" s="177"/>
      <c r="IP145" s="177"/>
      <c r="IQ145" s="177"/>
      <c r="IR145" s="177"/>
      <c r="IS145" s="177"/>
      <c r="IT145" s="177"/>
      <c r="IU145" s="177"/>
      <c r="IV145" s="177"/>
      <c r="IW145" s="177"/>
      <c r="IX145" s="177"/>
      <c r="IY145" s="177"/>
      <c r="IZ145" s="177"/>
      <c r="JA145" s="177"/>
      <c r="JB145" s="177"/>
      <c r="JC145" s="177"/>
      <c r="JD145" s="177"/>
      <c r="JE145" s="177"/>
      <c r="JF145" s="177"/>
      <c r="JG145" s="177"/>
      <c r="JH145" s="177"/>
      <c r="JI145" s="177"/>
      <c r="JJ145" s="177"/>
      <c r="JK145" s="177"/>
      <c r="JL145" s="177"/>
      <c r="JM145" s="177"/>
      <c r="JN145" s="177"/>
      <c r="JO145" s="177"/>
      <c r="JP145" s="177"/>
      <c r="JQ145" s="177"/>
      <c r="JR145" s="177"/>
      <c r="JS145" s="177"/>
      <c r="JT145" s="177"/>
      <c r="JU145" s="177"/>
      <c r="JV145" s="177"/>
      <c r="JW145" s="177"/>
      <c r="JX145" s="177"/>
      <c r="JY145" s="177"/>
      <c r="JZ145" s="177"/>
      <c r="KA145" s="177"/>
      <c r="KB145" s="177"/>
      <c r="KC145" s="177"/>
      <c r="KD145" s="177"/>
      <c r="KE145" s="177"/>
      <c r="KF145" s="177"/>
      <c r="KG145" s="177"/>
      <c r="KH145" s="177"/>
    </row>
    <row r="146" spans="1:294" s="658" customFormat="1" ht="18.75">
      <c r="A146" s="704"/>
      <c r="B146" s="662" t="s">
        <v>878</v>
      </c>
      <c r="C146" s="642">
        <v>13219.7</v>
      </c>
      <c r="D146" s="642">
        <v>85.46</v>
      </c>
      <c r="E146" s="642">
        <v>15863.64</v>
      </c>
      <c r="F146" s="642">
        <v>102.55199999999999</v>
      </c>
      <c r="G146" s="642">
        <v>3061.02</v>
      </c>
      <c r="H146" s="642">
        <v>90</v>
      </c>
      <c r="I146" s="705"/>
      <c r="J146" s="649"/>
      <c r="K146" s="649"/>
      <c r="L146" s="649"/>
      <c r="M146" s="650"/>
      <c r="N146" s="650"/>
      <c r="O146" s="650"/>
      <c r="P146" s="650"/>
      <c r="Q146" s="645"/>
      <c r="R146" s="645" t="s">
        <v>904</v>
      </c>
      <c r="S146" s="642">
        <v>15202.66</v>
      </c>
      <c r="T146" s="642">
        <v>38.700000000000003</v>
      </c>
      <c r="U146" s="642">
        <v>18243.191999999999</v>
      </c>
      <c r="V146" s="642">
        <v>46.440000000000005</v>
      </c>
      <c r="W146" s="642">
        <v>3135</v>
      </c>
      <c r="X146" s="642">
        <v>46.44</v>
      </c>
      <c r="Y146" s="705"/>
      <c r="Z146" s="649"/>
      <c r="AA146" s="649"/>
      <c r="AB146" s="649"/>
      <c r="AC146" s="650"/>
      <c r="AD146" s="650"/>
      <c r="AE146" s="650"/>
      <c r="AF146" s="650"/>
      <c r="AG146" s="645"/>
      <c r="AH146" s="645" t="s">
        <v>904</v>
      </c>
      <c r="AI146" s="646"/>
      <c r="AJ146" s="653"/>
      <c r="AK146" s="653"/>
      <c r="AL146" s="653"/>
      <c r="AM146" s="653"/>
      <c r="AN146" s="653"/>
      <c r="AO146" s="653"/>
      <c r="AP146" s="654"/>
      <c r="AQ146" s="654"/>
      <c r="AR146" s="654"/>
      <c r="AS146" s="654"/>
      <c r="AT146" s="655"/>
      <c r="AU146" s="655"/>
      <c r="AV146" s="655"/>
      <c r="AW146" s="655"/>
      <c r="AX146" s="653"/>
      <c r="AY146" s="656"/>
      <c r="AZ146" s="653"/>
      <c r="BA146" s="653"/>
      <c r="BB146" s="653"/>
      <c r="BC146" s="653"/>
      <c r="BD146" s="653"/>
      <c r="BE146" s="653"/>
      <c r="BF146" s="654"/>
      <c r="BG146" s="654"/>
      <c r="BH146" s="702"/>
      <c r="BI146" s="654"/>
      <c r="BJ146" s="655"/>
      <c r="BK146" s="655"/>
      <c r="BL146" s="655"/>
      <c r="BM146" s="655"/>
      <c r="BN146" s="643"/>
      <c r="BO146" s="656"/>
      <c r="BP146" s="657"/>
      <c r="BQ146" s="657"/>
      <c r="BR146" s="657"/>
      <c r="BS146" s="657"/>
      <c r="BT146" s="657"/>
      <c r="BU146" s="657"/>
      <c r="BV146" s="657"/>
      <c r="BW146" s="657"/>
      <c r="BX146" s="657"/>
      <c r="BY146" s="657"/>
      <c r="BZ146" s="657"/>
      <c r="CA146" s="657"/>
      <c r="CB146" s="657"/>
      <c r="CC146" s="657"/>
      <c r="CD146" s="657"/>
      <c r="CE146" s="657"/>
      <c r="CF146" s="657"/>
      <c r="CG146" s="657"/>
      <c r="CH146" s="657"/>
      <c r="CI146" s="657"/>
      <c r="CJ146" s="657"/>
      <c r="CK146" s="657"/>
      <c r="CL146" s="657"/>
      <c r="CM146" s="657"/>
      <c r="CN146" s="657"/>
      <c r="CO146" s="657"/>
      <c r="CP146" s="657"/>
      <c r="CQ146" s="657"/>
      <c r="CR146" s="657"/>
      <c r="CS146" s="657"/>
      <c r="CT146" s="657"/>
      <c r="CU146" s="657"/>
      <c r="CV146" s="657"/>
      <c r="CW146" s="657"/>
      <c r="CX146" s="657"/>
      <c r="CY146" s="657"/>
      <c r="CZ146" s="657"/>
      <c r="DA146" s="657"/>
      <c r="DB146" s="657"/>
      <c r="DC146" s="657"/>
      <c r="DD146" s="657"/>
      <c r="DE146" s="657"/>
      <c r="DF146" s="657"/>
      <c r="DG146" s="657"/>
      <c r="DH146" s="657"/>
      <c r="DI146" s="657"/>
      <c r="DJ146" s="657"/>
      <c r="DK146" s="657"/>
      <c r="DL146" s="657"/>
      <c r="DM146" s="657"/>
      <c r="DN146" s="657"/>
      <c r="DO146" s="657"/>
      <c r="DP146" s="657"/>
      <c r="DQ146" s="657"/>
      <c r="DR146" s="657"/>
      <c r="DS146" s="657"/>
      <c r="DT146" s="657"/>
      <c r="DU146" s="657"/>
      <c r="DV146" s="657"/>
      <c r="DW146" s="657"/>
      <c r="DX146" s="657"/>
      <c r="DY146" s="657"/>
      <c r="DZ146" s="657"/>
      <c r="EA146" s="657"/>
      <c r="EB146" s="657"/>
      <c r="EC146" s="657"/>
      <c r="ED146" s="657"/>
      <c r="EE146" s="657"/>
      <c r="EF146" s="657"/>
      <c r="EG146" s="657"/>
      <c r="EH146" s="657"/>
      <c r="EI146" s="657"/>
      <c r="EJ146" s="657"/>
      <c r="EK146" s="657"/>
      <c r="EL146" s="657"/>
      <c r="EM146" s="657"/>
      <c r="EN146" s="657"/>
      <c r="EO146" s="657"/>
      <c r="EP146" s="657"/>
      <c r="EQ146" s="657"/>
      <c r="ER146" s="657"/>
      <c r="ES146" s="657"/>
      <c r="ET146" s="657"/>
      <c r="EU146" s="657"/>
      <c r="EV146" s="657"/>
      <c r="EW146" s="657"/>
      <c r="EX146" s="657"/>
      <c r="EY146" s="657"/>
      <c r="EZ146" s="657"/>
      <c r="FA146" s="657"/>
      <c r="FB146" s="657"/>
      <c r="FC146" s="657"/>
      <c r="FD146" s="657"/>
      <c r="FE146" s="657"/>
      <c r="FF146" s="657"/>
      <c r="FG146" s="657"/>
      <c r="FH146" s="657"/>
      <c r="FI146" s="657"/>
      <c r="FJ146" s="657"/>
      <c r="FK146" s="657"/>
      <c r="FL146" s="657"/>
      <c r="FM146" s="657"/>
      <c r="FN146" s="657"/>
      <c r="FO146" s="657"/>
      <c r="FP146" s="657"/>
      <c r="FQ146" s="657"/>
      <c r="FR146" s="657"/>
      <c r="FS146" s="657"/>
      <c r="FT146" s="657"/>
      <c r="FU146" s="657"/>
      <c r="FV146" s="657"/>
      <c r="FW146" s="657"/>
      <c r="FX146" s="657"/>
      <c r="FY146" s="657"/>
      <c r="FZ146" s="657"/>
      <c r="GA146" s="657"/>
      <c r="GB146" s="657"/>
      <c r="GC146" s="657"/>
      <c r="GD146" s="657"/>
      <c r="GE146" s="657"/>
      <c r="GF146" s="657"/>
      <c r="GG146" s="657"/>
      <c r="GH146" s="657"/>
      <c r="GI146" s="657"/>
      <c r="GJ146" s="657"/>
      <c r="GK146" s="657"/>
      <c r="GL146" s="657"/>
      <c r="GM146" s="657"/>
      <c r="GN146" s="657"/>
      <c r="GO146" s="657"/>
      <c r="GP146" s="657"/>
      <c r="GQ146" s="657"/>
      <c r="GR146" s="657"/>
      <c r="GS146" s="657"/>
      <c r="GT146" s="657"/>
      <c r="GU146" s="657"/>
      <c r="GV146" s="657"/>
      <c r="GW146" s="657"/>
      <c r="GX146" s="657"/>
      <c r="GY146" s="657"/>
      <c r="GZ146" s="657"/>
      <c r="HA146" s="657"/>
      <c r="HB146" s="657"/>
      <c r="HC146" s="657"/>
      <c r="HD146" s="657"/>
      <c r="HE146" s="657"/>
      <c r="HF146" s="657"/>
      <c r="HG146" s="657"/>
      <c r="HH146" s="657"/>
      <c r="HI146" s="657"/>
      <c r="HJ146" s="657"/>
      <c r="HK146" s="657"/>
      <c r="HL146" s="657"/>
      <c r="HM146" s="657"/>
      <c r="HN146" s="657"/>
      <c r="HO146" s="657"/>
      <c r="HP146" s="657"/>
      <c r="HQ146" s="657"/>
      <c r="HR146" s="657"/>
      <c r="HS146" s="657"/>
      <c r="HT146" s="657"/>
      <c r="HU146" s="657"/>
      <c r="HV146" s="657"/>
      <c r="HW146" s="657"/>
      <c r="HX146" s="657"/>
      <c r="HY146" s="657"/>
      <c r="HZ146" s="657"/>
      <c r="IA146" s="657"/>
      <c r="IB146" s="657"/>
      <c r="IC146" s="657"/>
      <c r="ID146" s="657"/>
      <c r="IE146" s="657"/>
      <c r="IF146" s="657"/>
      <c r="IG146" s="657"/>
      <c r="IH146" s="657"/>
      <c r="II146" s="657"/>
      <c r="IJ146" s="657"/>
      <c r="IK146" s="657"/>
      <c r="IL146" s="657"/>
      <c r="IM146" s="657"/>
      <c r="IN146" s="657"/>
      <c r="IO146" s="657"/>
      <c r="IP146" s="657"/>
      <c r="IQ146" s="657"/>
      <c r="IR146" s="657"/>
      <c r="IS146" s="657"/>
      <c r="IT146" s="657"/>
      <c r="IU146" s="657"/>
      <c r="IV146" s="657"/>
      <c r="IW146" s="657"/>
      <c r="IX146" s="657"/>
      <c r="IY146" s="657"/>
      <c r="IZ146" s="657"/>
      <c r="JA146" s="657"/>
      <c r="JB146" s="657"/>
      <c r="JC146" s="657"/>
      <c r="JD146" s="657"/>
      <c r="JE146" s="657"/>
      <c r="JF146" s="657"/>
      <c r="JG146" s="657"/>
      <c r="JH146" s="657"/>
      <c r="JI146" s="657"/>
      <c r="JJ146" s="657"/>
      <c r="JK146" s="657"/>
      <c r="JL146" s="657"/>
      <c r="JM146" s="657"/>
      <c r="JN146" s="657"/>
      <c r="JO146" s="657"/>
      <c r="JP146" s="657"/>
      <c r="JQ146" s="657"/>
      <c r="JR146" s="657"/>
      <c r="JS146" s="657"/>
      <c r="JT146" s="657"/>
      <c r="JU146" s="657"/>
      <c r="JV146" s="657"/>
      <c r="JW146" s="657"/>
      <c r="JX146" s="657"/>
      <c r="JY146" s="657"/>
      <c r="JZ146" s="657"/>
      <c r="KA146" s="657"/>
      <c r="KB146" s="657"/>
      <c r="KC146" s="657"/>
      <c r="KD146" s="657"/>
      <c r="KE146" s="657"/>
      <c r="KF146" s="657"/>
      <c r="KG146" s="657"/>
      <c r="KH146" s="657"/>
    </row>
    <row r="147" spans="1:294" s="178" customFormat="1" ht="18.75">
      <c r="A147" s="189" t="s">
        <v>70</v>
      </c>
      <c r="B147" s="421"/>
      <c r="C147" s="49"/>
      <c r="D147" s="49"/>
      <c r="E147" s="49"/>
      <c r="F147" s="49"/>
      <c r="G147" s="49"/>
      <c r="H147" s="49"/>
      <c r="I147" s="138"/>
      <c r="J147" s="138"/>
      <c r="K147" s="138"/>
      <c r="L147" s="138"/>
      <c r="M147" s="139"/>
      <c r="N147" s="139"/>
      <c r="O147" s="139"/>
      <c r="P147" s="139"/>
      <c r="Q147" s="125"/>
      <c r="R147" s="125"/>
      <c r="S147" s="49"/>
      <c r="T147" s="49"/>
      <c r="U147" s="49"/>
      <c r="V147" s="49"/>
      <c r="W147" s="49"/>
      <c r="X147" s="49"/>
      <c r="Y147" s="480"/>
      <c r="Z147" s="138"/>
      <c r="AA147" s="138"/>
      <c r="AB147" s="138"/>
      <c r="AC147" s="139"/>
      <c r="AD147" s="139"/>
      <c r="AE147" s="139"/>
      <c r="AF147" s="139"/>
      <c r="AG147" s="49"/>
      <c r="AH147" s="134"/>
      <c r="AI147" s="175"/>
      <c r="AJ147" s="190"/>
      <c r="AK147" s="190"/>
      <c r="AL147" s="190"/>
      <c r="AM147" s="190"/>
      <c r="AN147" s="190"/>
      <c r="AO147" s="190"/>
      <c r="AP147" s="204"/>
      <c r="AQ147" s="204"/>
      <c r="AR147" s="204"/>
      <c r="AS147" s="204"/>
      <c r="AT147" s="205"/>
      <c r="AU147" s="205"/>
      <c r="AV147" s="205"/>
      <c r="AW147" s="205"/>
      <c r="AX147" s="190"/>
      <c r="AY147" s="313"/>
      <c r="AZ147" s="190"/>
      <c r="BA147" s="190"/>
      <c r="BB147" s="190"/>
      <c r="BC147" s="190"/>
      <c r="BD147" s="190"/>
      <c r="BE147" s="190"/>
      <c r="BF147" s="204"/>
      <c r="BG147" s="204"/>
      <c r="BH147" s="353"/>
      <c r="BI147" s="204"/>
      <c r="BJ147" s="205"/>
      <c r="BK147" s="205"/>
      <c r="BL147" s="205"/>
      <c r="BM147" s="205"/>
      <c r="BN147" s="176"/>
      <c r="BO147" s="313"/>
      <c r="BP147" s="177"/>
      <c r="BQ147" s="177"/>
      <c r="BR147" s="177"/>
      <c r="BS147" s="177"/>
      <c r="BT147" s="177"/>
      <c r="BU147" s="177"/>
      <c r="BV147" s="177"/>
      <c r="BW147" s="177"/>
      <c r="BX147" s="177"/>
      <c r="BY147" s="177"/>
      <c r="BZ147" s="177"/>
      <c r="CA147" s="177"/>
      <c r="CB147" s="177"/>
      <c r="CC147" s="177"/>
      <c r="CD147" s="177"/>
      <c r="CE147" s="177"/>
      <c r="CF147" s="177"/>
      <c r="CG147" s="177"/>
      <c r="CH147" s="177"/>
      <c r="CI147" s="177"/>
      <c r="CJ147" s="177"/>
      <c r="CK147" s="177"/>
      <c r="CL147" s="177"/>
      <c r="CM147" s="177"/>
      <c r="CN147" s="177"/>
      <c r="CO147" s="177"/>
      <c r="CP147" s="177"/>
      <c r="CQ147" s="177"/>
      <c r="CR147" s="177"/>
      <c r="CS147" s="177"/>
      <c r="CT147" s="177"/>
      <c r="CU147" s="177"/>
      <c r="CV147" s="177"/>
      <c r="CW147" s="177"/>
      <c r="CX147" s="177"/>
      <c r="CY147" s="177"/>
      <c r="CZ147" s="177"/>
      <c r="DA147" s="177"/>
      <c r="DB147" s="177"/>
      <c r="DC147" s="177"/>
      <c r="DD147" s="177"/>
      <c r="DE147" s="177"/>
      <c r="DF147" s="177"/>
      <c r="DG147" s="177"/>
      <c r="DH147" s="177"/>
      <c r="DI147" s="177"/>
      <c r="DJ147" s="177"/>
      <c r="DK147" s="177"/>
      <c r="DL147" s="177"/>
      <c r="DM147" s="177"/>
      <c r="DN147" s="177"/>
      <c r="DO147" s="177"/>
      <c r="DP147" s="177"/>
      <c r="DQ147" s="177"/>
      <c r="DR147" s="177"/>
      <c r="DS147" s="177"/>
      <c r="DT147" s="177"/>
      <c r="DU147" s="177"/>
      <c r="DV147" s="177"/>
      <c r="DW147" s="177"/>
      <c r="DX147" s="177"/>
      <c r="DY147" s="177"/>
      <c r="DZ147" s="177"/>
      <c r="EA147" s="177"/>
      <c r="EB147" s="177"/>
      <c r="EC147" s="177"/>
      <c r="ED147" s="177"/>
      <c r="EE147" s="177"/>
      <c r="EF147" s="177"/>
      <c r="EG147" s="177"/>
      <c r="EH147" s="177"/>
      <c r="EI147" s="177"/>
      <c r="EJ147" s="177"/>
      <c r="EK147" s="177"/>
      <c r="EL147" s="177"/>
      <c r="EM147" s="177"/>
      <c r="EN147" s="177"/>
      <c r="EO147" s="177"/>
      <c r="EP147" s="177"/>
      <c r="EQ147" s="177"/>
      <c r="ER147" s="177"/>
      <c r="ES147" s="177"/>
      <c r="ET147" s="177"/>
      <c r="EU147" s="177"/>
      <c r="EV147" s="177"/>
      <c r="EW147" s="177"/>
      <c r="EX147" s="177"/>
      <c r="EY147" s="177"/>
      <c r="EZ147" s="177"/>
      <c r="FA147" s="177"/>
      <c r="FB147" s="177"/>
      <c r="FC147" s="177"/>
      <c r="FD147" s="177"/>
      <c r="FE147" s="177"/>
      <c r="FF147" s="177"/>
      <c r="FG147" s="177"/>
      <c r="FH147" s="177"/>
      <c r="FI147" s="177"/>
      <c r="FJ147" s="177"/>
      <c r="FK147" s="177"/>
      <c r="FL147" s="177"/>
      <c r="FM147" s="177"/>
      <c r="FN147" s="177"/>
      <c r="FO147" s="177"/>
      <c r="FP147" s="177"/>
      <c r="FQ147" s="177"/>
      <c r="FR147" s="177"/>
      <c r="FS147" s="177"/>
      <c r="FT147" s="177"/>
      <c r="FU147" s="177"/>
      <c r="FV147" s="177"/>
      <c r="FW147" s="177"/>
      <c r="FX147" s="177"/>
      <c r="FY147" s="177"/>
      <c r="FZ147" s="177"/>
      <c r="GA147" s="177"/>
      <c r="GB147" s="177"/>
      <c r="GC147" s="177"/>
      <c r="GD147" s="177"/>
      <c r="GE147" s="177"/>
      <c r="GF147" s="177"/>
      <c r="GG147" s="177"/>
      <c r="GH147" s="177"/>
      <c r="GI147" s="177"/>
      <c r="GJ147" s="177"/>
      <c r="GK147" s="177"/>
      <c r="GL147" s="177"/>
      <c r="GM147" s="177"/>
      <c r="GN147" s="177"/>
      <c r="GO147" s="177"/>
      <c r="GP147" s="177"/>
      <c r="GQ147" s="177"/>
      <c r="GR147" s="177"/>
      <c r="GS147" s="177"/>
      <c r="GT147" s="177"/>
      <c r="GU147" s="177"/>
      <c r="GV147" s="177"/>
      <c r="GW147" s="177"/>
      <c r="GX147" s="177"/>
      <c r="GY147" s="177"/>
      <c r="GZ147" s="177"/>
      <c r="HA147" s="177"/>
      <c r="HB147" s="177"/>
      <c r="HC147" s="177"/>
      <c r="HD147" s="177"/>
      <c r="HE147" s="177"/>
      <c r="HF147" s="177"/>
      <c r="HG147" s="177"/>
      <c r="HH147" s="177"/>
      <c r="HI147" s="177"/>
      <c r="HJ147" s="177"/>
      <c r="HK147" s="177"/>
      <c r="HL147" s="177"/>
      <c r="HM147" s="177"/>
      <c r="HN147" s="177"/>
      <c r="HO147" s="177"/>
      <c r="HP147" s="177"/>
      <c r="HQ147" s="177"/>
      <c r="HR147" s="177"/>
      <c r="HS147" s="177"/>
      <c r="HT147" s="177"/>
      <c r="HU147" s="177"/>
      <c r="HV147" s="177"/>
      <c r="HW147" s="177"/>
      <c r="HX147" s="177"/>
      <c r="HY147" s="177"/>
      <c r="HZ147" s="177"/>
      <c r="IA147" s="177"/>
      <c r="IB147" s="177"/>
      <c r="IC147" s="177"/>
      <c r="ID147" s="177"/>
      <c r="IE147" s="177"/>
      <c r="IF147" s="177"/>
      <c r="IG147" s="177"/>
      <c r="IH147" s="177"/>
      <c r="II147" s="177"/>
      <c r="IJ147" s="177"/>
      <c r="IK147" s="177"/>
      <c r="IL147" s="177"/>
      <c r="IM147" s="177"/>
      <c r="IN147" s="177"/>
      <c r="IO147" s="177"/>
      <c r="IP147" s="177"/>
      <c r="IQ147" s="177"/>
      <c r="IR147" s="177"/>
      <c r="IS147" s="177"/>
      <c r="IT147" s="177"/>
      <c r="IU147" s="177"/>
      <c r="IV147" s="177"/>
      <c r="IW147" s="177"/>
      <c r="IX147" s="177"/>
      <c r="IY147" s="177"/>
      <c r="IZ147" s="177"/>
      <c r="JA147" s="177"/>
      <c r="JB147" s="177"/>
      <c r="JC147" s="177"/>
      <c r="JD147" s="177"/>
      <c r="JE147" s="177"/>
      <c r="JF147" s="177"/>
      <c r="JG147" s="177"/>
      <c r="JH147" s="177"/>
      <c r="JI147" s="177"/>
      <c r="JJ147" s="177"/>
      <c r="JK147" s="177"/>
      <c r="JL147" s="177"/>
      <c r="JM147" s="177"/>
      <c r="JN147" s="177"/>
      <c r="JO147" s="177"/>
      <c r="JP147" s="177"/>
      <c r="JQ147" s="177"/>
      <c r="JR147" s="177"/>
      <c r="JS147" s="177"/>
      <c r="JT147" s="177"/>
      <c r="JU147" s="177"/>
      <c r="JV147" s="177"/>
      <c r="JW147" s="177"/>
      <c r="JX147" s="177"/>
      <c r="JY147" s="177"/>
      <c r="JZ147" s="177"/>
      <c r="KA147" s="177"/>
      <c r="KB147" s="177"/>
      <c r="KC147" s="177"/>
      <c r="KD147" s="177"/>
      <c r="KE147" s="177"/>
      <c r="KF147" s="177"/>
      <c r="KG147" s="177"/>
      <c r="KH147" s="177"/>
    </row>
    <row r="148" spans="1:294" s="178" customFormat="1">
      <c r="A148" s="349" t="s">
        <v>9</v>
      </c>
      <c r="B148" s="482" t="s">
        <v>150</v>
      </c>
      <c r="C148" s="49"/>
      <c r="D148" s="49"/>
      <c r="E148" s="49"/>
      <c r="F148" s="49"/>
      <c r="G148" s="49"/>
      <c r="H148" s="49"/>
      <c r="I148" s="138"/>
      <c r="J148" s="138"/>
      <c r="K148" s="138"/>
      <c r="L148" s="138"/>
      <c r="M148" s="139"/>
      <c r="N148" s="139"/>
      <c r="O148" s="139"/>
      <c r="P148" s="139"/>
      <c r="Q148" s="125"/>
      <c r="R148" s="125"/>
      <c r="S148" s="49"/>
      <c r="T148" s="49"/>
      <c r="U148" s="49"/>
      <c r="V148" s="49"/>
      <c r="W148" s="49"/>
      <c r="X148" s="49"/>
      <c r="Y148" s="138"/>
      <c r="Z148" s="138"/>
      <c r="AA148" s="138"/>
      <c r="AB148" s="138"/>
      <c r="AC148" s="139"/>
      <c r="AD148" s="139"/>
      <c r="AE148" s="139"/>
      <c r="AF148" s="139"/>
      <c r="AG148" s="49"/>
      <c r="AH148" s="134"/>
      <c r="AI148" s="175"/>
      <c r="AJ148" s="190"/>
      <c r="AK148" s="190"/>
      <c r="AL148" s="190"/>
      <c r="AM148" s="190"/>
      <c r="AN148" s="190"/>
      <c r="AO148" s="190"/>
      <c r="AP148" s="204"/>
      <c r="AQ148" s="204"/>
      <c r="AR148" s="204"/>
      <c r="AS148" s="204"/>
      <c r="AT148" s="205"/>
      <c r="AU148" s="205"/>
      <c r="AV148" s="205"/>
      <c r="AW148" s="205"/>
      <c r="AX148" s="190"/>
      <c r="AY148" s="313"/>
      <c r="AZ148" s="190"/>
      <c r="BA148" s="190"/>
      <c r="BB148" s="190"/>
      <c r="BC148" s="190"/>
      <c r="BD148" s="190"/>
      <c r="BE148" s="190"/>
      <c r="BF148" s="204"/>
      <c r="BG148" s="204"/>
      <c r="BH148" s="353"/>
      <c r="BI148" s="204"/>
      <c r="BJ148" s="205"/>
      <c r="BK148" s="205"/>
      <c r="BL148" s="205"/>
      <c r="BM148" s="205"/>
      <c r="BN148" s="176"/>
      <c r="BO148" s="313"/>
      <c r="BP148" s="177"/>
      <c r="BQ148" s="177"/>
      <c r="BR148" s="177"/>
      <c r="BS148" s="177"/>
      <c r="BT148" s="177"/>
      <c r="BU148" s="177"/>
      <c r="BV148" s="177"/>
      <c r="BW148" s="177"/>
      <c r="BX148" s="177"/>
      <c r="BY148" s="177"/>
      <c r="BZ148" s="177"/>
      <c r="CA148" s="177"/>
      <c r="CB148" s="177"/>
      <c r="CC148" s="177"/>
      <c r="CD148" s="177"/>
      <c r="CE148" s="177"/>
      <c r="CF148" s="177"/>
      <c r="CG148" s="177"/>
      <c r="CH148" s="177"/>
      <c r="CI148" s="177"/>
      <c r="CJ148" s="177"/>
      <c r="CK148" s="177"/>
      <c r="CL148" s="177"/>
      <c r="CM148" s="177"/>
      <c r="CN148" s="177"/>
      <c r="CO148" s="177"/>
      <c r="CP148" s="177"/>
      <c r="CQ148" s="177"/>
      <c r="CR148" s="177"/>
      <c r="CS148" s="177"/>
      <c r="CT148" s="177"/>
      <c r="CU148" s="177"/>
      <c r="CV148" s="177"/>
      <c r="CW148" s="177"/>
      <c r="CX148" s="177"/>
      <c r="CY148" s="177"/>
      <c r="CZ148" s="177"/>
      <c r="DA148" s="177"/>
      <c r="DB148" s="177"/>
      <c r="DC148" s="177"/>
      <c r="DD148" s="177"/>
      <c r="DE148" s="177"/>
      <c r="DF148" s="177"/>
      <c r="DG148" s="177"/>
      <c r="DH148" s="177"/>
      <c r="DI148" s="177"/>
      <c r="DJ148" s="177"/>
      <c r="DK148" s="177"/>
      <c r="DL148" s="177"/>
      <c r="DM148" s="177"/>
      <c r="DN148" s="177"/>
      <c r="DO148" s="177"/>
      <c r="DP148" s="177"/>
      <c r="DQ148" s="177"/>
      <c r="DR148" s="177"/>
      <c r="DS148" s="177"/>
      <c r="DT148" s="177"/>
      <c r="DU148" s="177"/>
      <c r="DV148" s="177"/>
      <c r="DW148" s="177"/>
      <c r="DX148" s="177"/>
      <c r="DY148" s="177"/>
      <c r="DZ148" s="177"/>
      <c r="EA148" s="177"/>
      <c r="EB148" s="177"/>
      <c r="EC148" s="177"/>
      <c r="ED148" s="177"/>
      <c r="EE148" s="177"/>
      <c r="EF148" s="177"/>
      <c r="EG148" s="177"/>
      <c r="EH148" s="177"/>
      <c r="EI148" s="177"/>
      <c r="EJ148" s="177"/>
      <c r="EK148" s="177"/>
      <c r="EL148" s="177"/>
      <c r="EM148" s="177"/>
      <c r="EN148" s="177"/>
      <c r="EO148" s="177"/>
      <c r="EP148" s="177"/>
      <c r="EQ148" s="177"/>
      <c r="ER148" s="177"/>
      <c r="ES148" s="177"/>
      <c r="ET148" s="177"/>
      <c r="EU148" s="177"/>
      <c r="EV148" s="177"/>
      <c r="EW148" s="177"/>
      <c r="EX148" s="177"/>
      <c r="EY148" s="177"/>
      <c r="EZ148" s="177"/>
      <c r="FA148" s="177"/>
      <c r="FB148" s="177"/>
      <c r="FC148" s="177"/>
      <c r="FD148" s="177"/>
      <c r="FE148" s="177"/>
      <c r="FF148" s="177"/>
      <c r="FG148" s="177"/>
      <c r="FH148" s="177"/>
      <c r="FI148" s="177"/>
      <c r="FJ148" s="177"/>
      <c r="FK148" s="177"/>
      <c r="FL148" s="177"/>
      <c r="FM148" s="177"/>
      <c r="FN148" s="177"/>
      <c r="FO148" s="177"/>
      <c r="FP148" s="177"/>
      <c r="FQ148" s="177"/>
      <c r="FR148" s="177"/>
      <c r="FS148" s="177"/>
      <c r="FT148" s="177"/>
      <c r="FU148" s="177"/>
      <c r="FV148" s="177"/>
      <c r="FW148" s="177"/>
      <c r="FX148" s="177"/>
      <c r="FY148" s="177"/>
      <c r="FZ148" s="177"/>
      <c r="GA148" s="177"/>
      <c r="GB148" s="177"/>
      <c r="GC148" s="177"/>
      <c r="GD148" s="177"/>
      <c r="GE148" s="177"/>
      <c r="GF148" s="177"/>
      <c r="GG148" s="177"/>
      <c r="GH148" s="177"/>
      <c r="GI148" s="177"/>
      <c r="GJ148" s="177"/>
      <c r="GK148" s="177"/>
      <c r="GL148" s="177"/>
      <c r="GM148" s="177"/>
      <c r="GN148" s="177"/>
      <c r="GO148" s="177"/>
      <c r="GP148" s="177"/>
      <c r="GQ148" s="177"/>
      <c r="GR148" s="177"/>
      <c r="GS148" s="177"/>
      <c r="GT148" s="177"/>
      <c r="GU148" s="177"/>
      <c r="GV148" s="177"/>
      <c r="GW148" s="177"/>
      <c r="GX148" s="177"/>
      <c r="GY148" s="177"/>
      <c r="GZ148" s="177"/>
      <c r="HA148" s="177"/>
      <c r="HB148" s="177"/>
      <c r="HC148" s="177"/>
      <c r="HD148" s="177"/>
      <c r="HE148" s="177"/>
      <c r="HF148" s="177"/>
      <c r="HG148" s="177"/>
      <c r="HH148" s="177"/>
      <c r="HI148" s="177"/>
      <c r="HJ148" s="177"/>
      <c r="HK148" s="177"/>
      <c r="HL148" s="177"/>
      <c r="HM148" s="177"/>
      <c r="HN148" s="177"/>
      <c r="HO148" s="177"/>
      <c r="HP148" s="177"/>
      <c r="HQ148" s="177"/>
      <c r="HR148" s="177"/>
      <c r="HS148" s="177"/>
      <c r="HT148" s="177"/>
      <c r="HU148" s="177"/>
      <c r="HV148" s="177"/>
      <c r="HW148" s="177"/>
      <c r="HX148" s="177"/>
      <c r="HY148" s="177"/>
      <c r="HZ148" s="177"/>
      <c r="IA148" s="177"/>
      <c r="IB148" s="177"/>
      <c r="IC148" s="177"/>
      <c r="ID148" s="177"/>
      <c r="IE148" s="177"/>
      <c r="IF148" s="177"/>
      <c r="IG148" s="177"/>
      <c r="IH148" s="177"/>
      <c r="II148" s="177"/>
      <c r="IJ148" s="177"/>
      <c r="IK148" s="177"/>
      <c r="IL148" s="177"/>
      <c r="IM148" s="177"/>
      <c r="IN148" s="177"/>
      <c r="IO148" s="177"/>
      <c r="IP148" s="177"/>
      <c r="IQ148" s="177"/>
      <c r="IR148" s="177"/>
      <c r="IS148" s="177"/>
      <c r="IT148" s="177"/>
      <c r="IU148" s="177"/>
      <c r="IV148" s="177"/>
      <c r="IW148" s="177"/>
      <c r="IX148" s="177"/>
      <c r="IY148" s="177"/>
      <c r="IZ148" s="177"/>
      <c r="JA148" s="177"/>
      <c r="JB148" s="177"/>
      <c r="JC148" s="177"/>
      <c r="JD148" s="177"/>
      <c r="JE148" s="177"/>
      <c r="JF148" s="177"/>
      <c r="JG148" s="177"/>
      <c r="JH148" s="177"/>
      <c r="JI148" s="177"/>
      <c r="JJ148" s="177"/>
      <c r="JK148" s="177"/>
      <c r="JL148" s="177"/>
      <c r="JM148" s="177"/>
      <c r="JN148" s="177"/>
      <c r="JO148" s="177"/>
      <c r="JP148" s="177"/>
      <c r="JQ148" s="177"/>
      <c r="JR148" s="177"/>
      <c r="JS148" s="177"/>
      <c r="JT148" s="177"/>
      <c r="JU148" s="177"/>
      <c r="JV148" s="177"/>
      <c r="JW148" s="177"/>
      <c r="JX148" s="177"/>
      <c r="JY148" s="177"/>
      <c r="JZ148" s="177"/>
      <c r="KA148" s="177"/>
      <c r="KB148" s="177"/>
      <c r="KC148" s="177"/>
      <c r="KD148" s="177"/>
      <c r="KE148" s="177"/>
      <c r="KF148" s="177"/>
      <c r="KG148" s="177"/>
      <c r="KH148" s="177"/>
    </row>
    <row r="149" spans="1:294" s="100" customFormat="1" ht="26.25">
      <c r="A149" s="280" t="s">
        <v>12</v>
      </c>
      <c r="B149" s="346"/>
      <c r="C149" s="281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2"/>
      <c r="S149" s="281"/>
      <c r="T149" s="281"/>
      <c r="U149" s="281"/>
      <c r="V149" s="281"/>
      <c r="W149" s="281"/>
      <c r="X149" s="281"/>
      <c r="Y149" s="282"/>
      <c r="Z149" s="282"/>
      <c r="AA149" s="282"/>
      <c r="AB149" s="282"/>
      <c r="AC149" s="282"/>
      <c r="AD149" s="282"/>
      <c r="AE149" s="282"/>
      <c r="AF149" s="282"/>
      <c r="AG149" s="281"/>
      <c r="AH149" s="282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1"/>
      <c r="AS149" s="281"/>
      <c r="AT149" s="281"/>
      <c r="AU149" s="281"/>
      <c r="AV149" s="281"/>
      <c r="AW149" s="281"/>
      <c r="AX149" s="281"/>
      <c r="AY149" s="281"/>
      <c r="AZ149" s="281"/>
      <c r="BA149" s="281"/>
      <c r="BB149" s="281"/>
      <c r="BC149" s="281"/>
      <c r="BD149" s="281"/>
      <c r="BE149" s="281"/>
      <c r="BF149" s="281"/>
      <c r="BG149" s="281"/>
      <c r="BH149" s="281"/>
      <c r="BI149" s="354"/>
      <c r="BJ149" s="354"/>
      <c r="BK149" s="354"/>
      <c r="BL149" s="354"/>
      <c r="BM149" s="354"/>
      <c r="BN149" s="354"/>
      <c r="BO149" s="355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99"/>
      <c r="DQ149" s="99"/>
      <c r="DR149" s="99"/>
      <c r="DS149" s="99"/>
      <c r="DT149" s="99"/>
      <c r="DU149" s="99"/>
      <c r="DV149" s="99"/>
      <c r="DW149" s="99"/>
      <c r="DX149" s="99"/>
      <c r="DY149" s="99"/>
      <c r="DZ149" s="99"/>
      <c r="EA149" s="99"/>
      <c r="EB149" s="99"/>
      <c r="EC149" s="99"/>
      <c r="ED149" s="99"/>
      <c r="EE149" s="99"/>
      <c r="EF149" s="99"/>
      <c r="EG149" s="99"/>
      <c r="EH149" s="99"/>
      <c r="EI149" s="99"/>
      <c r="EJ149" s="99"/>
      <c r="EK149" s="99"/>
      <c r="EL149" s="99"/>
      <c r="EM149" s="99"/>
      <c r="EN149" s="99"/>
      <c r="EO149" s="99"/>
      <c r="EP149" s="99"/>
      <c r="EQ149" s="99"/>
      <c r="ER149" s="99"/>
      <c r="ES149" s="99"/>
      <c r="ET149" s="99"/>
      <c r="EU149" s="99"/>
      <c r="EV149" s="99"/>
      <c r="EW149" s="99"/>
      <c r="EX149" s="99"/>
      <c r="EY149" s="99"/>
      <c r="EZ149" s="99"/>
      <c r="FA149" s="99"/>
      <c r="FB149" s="99"/>
      <c r="FC149" s="99"/>
      <c r="FD149" s="99"/>
      <c r="FE149" s="99"/>
      <c r="FF149" s="99"/>
      <c r="FG149" s="99"/>
      <c r="FH149" s="99"/>
      <c r="FI149" s="99"/>
      <c r="FJ149" s="99"/>
      <c r="FK149" s="99"/>
      <c r="FL149" s="99"/>
      <c r="FM149" s="99"/>
      <c r="FN149" s="99"/>
      <c r="FO149" s="99"/>
      <c r="FP149" s="99"/>
      <c r="FQ149" s="99"/>
      <c r="FR149" s="99"/>
      <c r="FS149" s="99"/>
      <c r="FT149" s="99"/>
      <c r="FU149" s="99"/>
      <c r="FV149" s="99"/>
      <c r="FW149" s="99"/>
      <c r="FX149" s="99"/>
      <c r="FY149" s="99"/>
      <c r="FZ149" s="99"/>
      <c r="GA149" s="99"/>
      <c r="GB149" s="99"/>
      <c r="GC149" s="99"/>
      <c r="GD149" s="99"/>
      <c r="GE149" s="99"/>
      <c r="GF149" s="99"/>
      <c r="GG149" s="99"/>
      <c r="GH149" s="99"/>
      <c r="GI149" s="99"/>
      <c r="GJ149" s="99"/>
      <c r="GK149" s="99"/>
      <c r="GL149" s="99"/>
      <c r="GM149" s="99"/>
      <c r="GN149" s="99"/>
      <c r="GO149" s="99"/>
      <c r="GP149" s="99"/>
      <c r="GQ149" s="99"/>
      <c r="GR149" s="99"/>
      <c r="GS149" s="99"/>
      <c r="GT149" s="99"/>
      <c r="GU149" s="99"/>
      <c r="GV149" s="99"/>
      <c r="GW149" s="99"/>
      <c r="GX149" s="99"/>
      <c r="GY149" s="99"/>
      <c r="GZ149" s="99"/>
      <c r="HA149" s="99"/>
      <c r="HB149" s="99"/>
      <c r="HC149" s="99"/>
      <c r="HD149" s="99"/>
      <c r="HE149" s="99"/>
      <c r="HF149" s="99"/>
      <c r="HG149" s="99"/>
      <c r="HH149" s="99"/>
      <c r="HI149" s="99"/>
      <c r="HJ149" s="99"/>
      <c r="HK149" s="99"/>
      <c r="HL149" s="99"/>
      <c r="HM149" s="99"/>
      <c r="HN149" s="99"/>
      <c r="HO149" s="99"/>
      <c r="HP149" s="99"/>
      <c r="HQ149" s="99"/>
      <c r="HR149" s="99"/>
      <c r="HS149" s="99"/>
      <c r="HT149" s="99"/>
      <c r="HU149" s="99"/>
      <c r="HV149" s="99"/>
      <c r="HW149" s="99"/>
      <c r="HX149" s="99"/>
      <c r="HY149" s="99"/>
      <c r="HZ149" s="99"/>
      <c r="IA149" s="99"/>
      <c r="IB149" s="99"/>
      <c r="IC149" s="99"/>
      <c r="ID149" s="99"/>
      <c r="IE149" s="99"/>
      <c r="IF149" s="99"/>
      <c r="IG149" s="99"/>
      <c r="IH149" s="99"/>
      <c r="II149" s="99"/>
      <c r="IJ149" s="99"/>
      <c r="IK149" s="99"/>
      <c r="IL149" s="99"/>
      <c r="IM149" s="99"/>
      <c r="IN149" s="99"/>
      <c r="IO149" s="99"/>
      <c r="IP149" s="99"/>
      <c r="IQ149" s="99"/>
      <c r="IR149" s="99"/>
      <c r="IS149" s="99"/>
      <c r="IT149" s="99"/>
      <c r="IU149" s="99"/>
      <c r="IV149" s="99"/>
      <c r="IW149" s="99"/>
      <c r="IX149" s="99"/>
      <c r="IY149" s="99"/>
      <c r="IZ149" s="99"/>
      <c r="JA149" s="99"/>
      <c r="JB149" s="99"/>
      <c r="JC149" s="99"/>
      <c r="JD149" s="99"/>
      <c r="JE149" s="99"/>
      <c r="JF149" s="99"/>
      <c r="JG149" s="99"/>
      <c r="JH149" s="99"/>
      <c r="JI149" s="99"/>
      <c r="JJ149" s="99"/>
      <c r="JK149" s="99"/>
      <c r="JL149" s="99"/>
      <c r="JM149" s="99"/>
      <c r="JN149" s="99"/>
      <c r="JO149" s="99"/>
      <c r="JP149" s="99"/>
      <c r="JQ149" s="99"/>
      <c r="JR149" s="99"/>
      <c r="JS149" s="99"/>
      <c r="JT149" s="99"/>
      <c r="JU149" s="99"/>
      <c r="JV149" s="99"/>
      <c r="JW149" s="99"/>
      <c r="JX149" s="99"/>
      <c r="JY149" s="99"/>
      <c r="JZ149" s="99"/>
      <c r="KA149" s="99"/>
      <c r="KB149" s="99"/>
      <c r="KC149" s="99"/>
      <c r="KD149" s="99"/>
      <c r="KE149" s="99"/>
      <c r="KF149" s="99"/>
      <c r="KG149" s="99"/>
      <c r="KH149" s="99"/>
    </row>
    <row r="150" spans="1:294" s="2" customFormat="1" ht="23.25">
      <c r="A150" s="16" t="s">
        <v>9</v>
      </c>
      <c r="B150" s="484" t="s">
        <v>159</v>
      </c>
      <c r="C150" s="485"/>
      <c r="D150" s="126"/>
      <c r="E150" s="126"/>
      <c r="F150" s="126"/>
      <c r="G150" s="126"/>
      <c r="H150" s="126"/>
      <c r="I150" s="237"/>
      <c r="J150" s="237"/>
      <c r="K150" s="237"/>
      <c r="L150" s="237"/>
      <c r="M150" s="238"/>
      <c r="N150" s="238"/>
      <c r="O150" s="238"/>
      <c r="P150" s="238"/>
      <c r="Q150" s="323"/>
      <c r="R150" s="462"/>
      <c r="S150" s="126"/>
      <c r="T150" s="126"/>
      <c r="U150" s="126"/>
      <c r="V150" s="126"/>
      <c r="W150" s="126"/>
      <c r="X150" s="126"/>
      <c r="Y150" s="324"/>
      <c r="Z150" s="324"/>
      <c r="AA150" s="324"/>
      <c r="AB150" s="324"/>
      <c r="AC150" s="325"/>
      <c r="AD150" s="325"/>
      <c r="AE150" s="325"/>
      <c r="AF150" s="325"/>
      <c r="AG150" s="126"/>
      <c r="AH150" s="486"/>
      <c r="AI150" s="103"/>
      <c r="AJ150" s="27"/>
      <c r="AK150" s="27"/>
      <c r="AL150" s="27"/>
      <c r="AM150" s="27"/>
      <c r="AN150" s="27"/>
      <c r="AO150" s="27"/>
      <c r="AP150" s="237"/>
      <c r="AQ150" s="237"/>
      <c r="AR150" s="237"/>
      <c r="AS150" s="237"/>
      <c r="AT150" s="312"/>
      <c r="AU150" s="116"/>
      <c r="AV150" s="312"/>
      <c r="AW150" s="116"/>
      <c r="AX150" s="27"/>
      <c r="AY150" s="310"/>
      <c r="AZ150" s="27"/>
      <c r="BA150" s="27"/>
      <c r="BB150" s="27"/>
      <c r="BC150" s="27"/>
      <c r="BD150" s="27"/>
      <c r="BE150" s="27"/>
      <c r="BF150" s="237"/>
      <c r="BG150" s="237"/>
      <c r="BH150" s="487"/>
      <c r="BI150" s="237"/>
      <c r="BJ150" s="312"/>
      <c r="BK150" s="116"/>
      <c r="BL150" s="312"/>
      <c r="BM150" s="116"/>
      <c r="BN150" s="27"/>
      <c r="BO150" s="31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</row>
    <row r="151" spans="1:294" s="178" customFormat="1">
      <c r="A151" s="173"/>
      <c r="B151" s="488" t="s">
        <v>694</v>
      </c>
      <c r="C151" s="190"/>
      <c r="D151" s="190"/>
      <c r="E151" s="190"/>
      <c r="F151" s="190"/>
      <c r="G151" s="190"/>
      <c r="H151" s="190"/>
      <c r="I151" s="324"/>
      <c r="J151" s="324"/>
      <c r="K151" s="324"/>
      <c r="L151" s="324"/>
      <c r="M151" s="205"/>
      <c r="N151" s="205"/>
      <c r="O151" s="325"/>
      <c r="P151" s="325"/>
      <c r="Q151" s="125"/>
      <c r="R151" s="462"/>
      <c r="S151" s="49"/>
      <c r="T151" s="49"/>
      <c r="U151" s="49"/>
      <c r="V151" s="49"/>
      <c r="W151" s="49"/>
      <c r="X151" s="49"/>
      <c r="Y151" s="324"/>
      <c r="Z151" s="324"/>
      <c r="AA151" s="324"/>
      <c r="AB151" s="324"/>
      <c r="AC151" s="205"/>
      <c r="AD151" s="205"/>
      <c r="AE151" s="560"/>
      <c r="AF151" s="325"/>
      <c r="AG151" s="136"/>
      <c r="AH151" s="190"/>
      <c r="AI151" s="175"/>
      <c r="AJ151" s="190"/>
      <c r="AK151" s="190"/>
      <c r="AL151" s="190"/>
      <c r="AM151" s="190"/>
      <c r="AN151" s="190"/>
      <c r="AO151" s="190"/>
      <c r="AP151" s="204"/>
      <c r="AQ151" s="204"/>
      <c r="AR151" s="204"/>
      <c r="AS151" s="204"/>
      <c r="AT151" s="205"/>
      <c r="AU151" s="205"/>
      <c r="AV151" s="205"/>
      <c r="AW151" s="181"/>
      <c r="AX151" s="176"/>
      <c r="AY151" s="190"/>
      <c r="AZ151" s="49"/>
      <c r="BA151" s="49"/>
      <c r="BB151" s="49"/>
      <c r="BC151" s="49"/>
      <c r="BD151" s="49"/>
      <c r="BE151" s="49"/>
      <c r="BF151" s="324"/>
      <c r="BG151" s="324"/>
      <c r="BH151" s="324"/>
      <c r="BI151" s="324"/>
      <c r="BJ151" s="205"/>
      <c r="BK151" s="205"/>
      <c r="BL151" s="205"/>
      <c r="BM151" s="181"/>
      <c r="BN151" s="176"/>
      <c r="BO151" s="129"/>
      <c r="BP151" s="177"/>
      <c r="BQ151" s="177"/>
      <c r="BR151" s="177"/>
      <c r="BS151" s="177"/>
      <c r="BT151" s="177"/>
      <c r="BU151" s="177"/>
      <c r="BV151" s="177"/>
      <c r="BW151" s="177"/>
      <c r="BX151" s="177"/>
      <c r="BY151" s="177"/>
      <c r="BZ151" s="177"/>
      <c r="CA151" s="177"/>
      <c r="CB151" s="177"/>
      <c r="CC151" s="177"/>
      <c r="CD151" s="177"/>
      <c r="CE151" s="177"/>
      <c r="CF151" s="177"/>
      <c r="CG151" s="177"/>
      <c r="CH151" s="177"/>
      <c r="CI151" s="177"/>
      <c r="CJ151" s="177"/>
      <c r="CK151" s="177"/>
      <c r="CL151" s="177"/>
      <c r="CM151" s="177"/>
      <c r="CN151" s="177"/>
      <c r="CO151" s="177"/>
      <c r="CP151" s="177"/>
      <c r="CQ151" s="177"/>
      <c r="CR151" s="177"/>
      <c r="CS151" s="177"/>
      <c r="CT151" s="177"/>
      <c r="CU151" s="177"/>
      <c r="CV151" s="177"/>
      <c r="CW151" s="177"/>
      <c r="CX151" s="177"/>
      <c r="CY151" s="177"/>
      <c r="CZ151" s="177"/>
      <c r="DA151" s="177"/>
      <c r="DB151" s="177"/>
      <c r="DC151" s="177"/>
      <c r="DD151" s="177"/>
      <c r="DE151" s="177"/>
      <c r="DF151" s="177"/>
      <c r="DG151" s="177"/>
      <c r="DH151" s="177"/>
      <c r="DI151" s="177"/>
      <c r="DJ151" s="177"/>
      <c r="DK151" s="177"/>
      <c r="DL151" s="177"/>
      <c r="DM151" s="177"/>
      <c r="DN151" s="177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  <c r="EI151" s="177"/>
      <c r="EJ151" s="177"/>
      <c r="EK151" s="177"/>
      <c r="EL151" s="177"/>
      <c r="EM151" s="177"/>
      <c r="EN151" s="177"/>
      <c r="EO151" s="177"/>
      <c r="EP151" s="177"/>
      <c r="EQ151" s="177"/>
      <c r="ER151" s="177"/>
      <c r="ES151" s="177"/>
      <c r="ET151" s="177"/>
      <c r="EU151" s="177"/>
      <c r="EV151" s="177"/>
      <c r="EW151" s="177"/>
      <c r="EX151" s="177"/>
      <c r="EY151" s="177"/>
      <c r="EZ151" s="177"/>
      <c r="FA151" s="177"/>
      <c r="FB151" s="177"/>
      <c r="FC151" s="177"/>
      <c r="FD151" s="177"/>
      <c r="FE151" s="177"/>
      <c r="FF151" s="177"/>
      <c r="FG151" s="177"/>
      <c r="FH151" s="177"/>
      <c r="FI151" s="177"/>
      <c r="FJ151" s="177"/>
      <c r="FK151" s="177"/>
      <c r="FL151" s="177"/>
      <c r="FM151" s="177"/>
      <c r="FN151" s="177"/>
      <c r="FO151" s="177"/>
      <c r="FP151" s="177"/>
      <c r="FQ151" s="177"/>
      <c r="FR151" s="177"/>
      <c r="FS151" s="177"/>
      <c r="FT151" s="177"/>
      <c r="FU151" s="177"/>
      <c r="FV151" s="177"/>
      <c r="FW151" s="177"/>
      <c r="FX151" s="177"/>
      <c r="FY151" s="177"/>
      <c r="FZ151" s="177"/>
      <c r="GA151" s="177"/>
      <c r="GB151" s="177"/>
      <c r="GC151" s="177"/>
      <c r="GD151" s="177"/>
      <c r="GE151" s="177"/>
      <c r="GF151" s="177"/>
      <c r="GG151" s="177"/>
      <c r="GH151" s="177"/>
      <c r="GI151" s="177"/>
      <c r="GJ151" s="177"/>
      <c r="GK151" s="177"/>
      <c r="GL151" s="177"/>
      <c r="GM151" s="177"/>
      <c r="GN151" s="177"/>
      <c r="GO151" s="177"/>
      <c r="GP151" s="177"/>
      <c r="GQ151" s="177"/>
      <c r="GR151" s="177"/>
      <c r="GS151" s="177"/>
      <c r="GT151" s="177"/>
      <c r="GU151" s="177"/>
      <c r="GV151" s="177"/>
      <c r="GW151" s="177"/>
      <c r="GX151" s="177"/>
      <c r="GY151" s="177"/>
      <c r="GZ151" s="177"/>
      <c r="HA151" s="177"/>
      <c r="HB151" s="177"/>
      <c r="HC151" s="177"/>
      <c r="HD151" s="177"/>
      <c r="HE151" s="177"/>
      <c r="HF151" s="177"/>
      <c r="HG151" s="177"/>
      <c r="HH151" s="177"/>
      <c r="HI151" s="177"/>
      <c r="HJ151" s="177"/>
      <c r="HK151" s="177"/>
      <c r="HL151" s="177"/>
      <c r="HM151" s="177"/>
      <c r="HN151" s="177"/>
      <c r="HO151" s="177"/>
      <c r="HP151" s="177"/>
      <c r="HQ151" s="177"/>
      <c r="HR151" s="177"/>
      <c r="HS151" s="177"/>
      <c r="HT151" s="177"/>
      <c r="HU151" s="177"/>
      <c r="HV151" s="177"/>
      <c r="HW151" s="177"/>
      <c r="HX151" s="177"/>
      <c r="HY151" s="177"/>
      <c r="HZ151" s="177"/>
      <c r="IA151" s="177"/>
      <c r="IB151" s="177"/>
      <c r="IC151" s="177"/>
      <c r="ID151" s="177"/>
      <c r="IE151" s="177"/>
      <c r="IF151" s="177"/>
      <c r="IG151" s="177"/>
      <c r="IH151" s="177"/>
      <c r="II151" s="177"/>
      <c r="IJ151" s="177"/>
      <c r="IK151" s="177"/>
      <c r="IL151" s="177"/>
      <c r="IM151" s="177"/>
      <c r="IN151" s="177"/>
      <c r="IO151" s="177"/>
      <c r="IP151" s="177"/>
      <c r="IQ151" s="177"/>
      <c r="IR151" s="177"/>
      <c r="IS151" s="177"/>
      <c r="IT151" s="177"/>
      <c r="IU151" s="177"/>
      <c r="IV151" s="177"/>
      <c r="IW151" s="177"/>
      <c r="IX151" s="177"/>
      <c r="IY151" s="177"/>
      <c r="IZ151" s="177"/>
      <c r="JA151" s="177"/>
      <c r="JB151" s="177"/>
      <c r="JC151" s="177"/>
      <c r="JD151" s="177"/>
      <c r="JE151" s="177"/>
      <c r="JF151" s="177"/>
      <c r="JG151" s="177"/>
      <c r="JH151" s="177"/>
      <c r="JI151" s="177"/>
      <c r="JJ151" s="177"/>
      <c r="JK151" s="177"/>
      <c r="JL151" s="177"/>
      <c r="JM151" s="177"/>
      <c r="JN151" s="177"/>
      <c r="JO151" s="177"/>
      <c r="JP151" s="177"/>
      <c r="JQ151" s="177"/>
      <c r="JR151" s="177"/>
      <c r="JS151" s="177"/>
      <c r="JT151" s="177"/>
      <c r="JU151" s="177"/>
      <c r="JV151" s="177"/>
      <c r="JW151" s="177"/>
      <c r="JX151" s="177"/>
      <c r="JY151" s="177"/>
      <c r="JZ151" s="177"/>
      <c r="KA151" s="177"/>
      <c r="KB151" s="177"/>
      <c r="KC151" s="177"/>
      <c r="KD151" s="177"/>
      <c r="KE151" s="177"/>
      <c r="KF151" s="177"/>
      <c r="KG151" s="177"/>
      <c r="KH151" s="177"/>
    </row>
    <row r="152" spans="1:294" s="2" customFormat="1">
      <c r="A152" s="16"/>
      <c r="B152" s="239" t="s">
        <v>366</v>
      </c>
      <c r="C152" s="49">
        <v>3116.32</v>
      </c>
      <c r="D152" s="49">
        <v>94.98</v>
      </c>
      <c r="E152" s="49">
        <v>3739.5839999999998</v>
      </c>
      <c r="F152" s="49">
        <v>113.976</v>
      </c>
      <c r="G152" s="49">
        <v>3330.92</v>
      </c>
      <c r="H152" s="49">
        <v>113.98</v>
      </c>
      <c r="I152" s="115"/>
      <c r="J152" s="115"/>
      <c r="K152" s="115"/>
      <c r="L152" s="115"/>
      <c r="M152" s="311">
        <v>8.3699999999999997E-2</v>
      </c>
      <c r="N152" s="139">
        <v>392.78</v>
      </c>
      <c r="O152" s="116"/>
      <c r="P152" s="116"/>
      <c r="Q152" s="110" t="s">
        <v>828</v>
      </c>
      <c r="R152" s="289"/>
      <c r="S152" s="49">
        <v>3583.77</v>
      </c>
      <c r="T152" s="49">
        <v>94.98</v>
      </c>
      <c r="U152" s="49">
        <v>4300.5239999999994</v>
      </c>
      <c r="V152" s="49">
        <v>113.976</v>
      </c>
      <c r="W152" s="49">
        <v>3000</v>
      </c>
      <c r="X152" s="49">
        <v>113.98</v>
      </c>
      <c r="Y152" s="138"/>
      <c r="Z152" s="138"/>
      <c r="AA152" s="138"/>
      <c r="AB152" s="138"/>
      <c r="AC152" s="311">
        <v>8.3699999999999997E-2</v>
      </c>
      <c r="AD152" s="139">
        <v>365.08</v>
      </c>
      <c r="AE152" s="288"/>
      <c r="AF152" s="139"/>
      <c r="AG152" s="134" t="s">
        <v>828</v>
      </c>
      <c r="AH152" s="12"/>
      <c r="AI152" s="103"/>
      <c r="AJ152" s="27"/>
      <c r="AK152" s="27"/>
      <c r="AL152" s="27"/>
      <c r="AM152" s="27"/>
      <c r="AN152" s="27"/>
      <c r="AO152" s="27"/>
      <c r="AP152" s="237"/>
      <c r="AQ152" s="237"/>
      <c r="AR152" s="237"/>
      <c r="AS152" s="237"/>
      <c r="AT152" s="105"/>
      <c r="AU152" s="105"/>
      <c r="AV152" s="105"/>
      <c r="AW152" s="116"/>
      <c r="AX152" s="110"/>
      <c r="AY152" s="310"/>
      <c r="AZ152" s="126"/>
      <c r="BA152" s="126"/>
      <c r="BB152" s="126"/>
      <c r="BC152" s="126"/>
      <c r="BD152" s="126"/>
      <c r="BE152" s="126"/>
      <c r="BF152" s="237"/>
      <c r="BG152" s="237"/>
      <c r="BH152" s="487"/>
      <c r="BI152" s="237"/>
      <c r="BJ152" s="105"/>
      <c r="BK152" s="105"/>
      <c r="BL152" s="105"/>
      <c r="BM152" s="116"/>
      <c r="BN152" s="110"/>
      <c r="BO152" s="31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</row>
    <row r="153" spans="1:294" s="2" customFormat="1">
      <c r="A153" s="16"/>
      <c r="B153" s="239"/>
      <c r="C153" s="49"/>
      <c r="D153" s="49"/>
      <c r="E153" s="49"/>
      <c r="F153" s="49"/>
      <c r="G153" s="49"/>
      <c r="H153" s="49"/>
      <c r="I153" s="115"/>
      <c r="J153" s="115"/>
      <c r="K153" s="115"/>
      <c r="L153" s="115"/>
      <c r="M153" s="311"/>
      <c r="N153" s="139"/>
      <c r="O153" s="116"/>
      <c r="P153" s="116"/>
      <c r="Q153" s="110"/>
      <c r="R153" s="289"/>
      <c r="S153" s="49"/>
      <c r="T153" s="49"/>
      <c r="U153" s="49"/>
      <c r="V153" s="49"/>
      <c r="W153" s="49"/>
      <c r="X153" s="49"/>
      <c r="Y153" s="138"/>
      <c r="Z153" s="138"/>
      <c r="AA153" s="138"/>
      <c r="AB153" s="138"/>
      <c r="AC153" s="311"/>
      <c r="AD153" s="139"/>
      <c r="AE153" s="288"/>
      <c r="AF153" s="139"/>
      <c r="AG153" s="708"/>
      <c r="AH153" s="12"/>
      <c r="AI153" s="103"/>
      <c r="AJ153" s="27"/>
      <c r="AK153" s="27"/>
      <c r="AL153" s="27"/>
      <c r="AM153" s="27"/>
      <c r="AN153" s="27"/>
      <c r="AO153" s="27"/>
      <c r="AP153" s="237"/>
      <c r="AQ153" s="237"/>
      <c r="AR153" s="237"/>
      <c r="AS153" s="237"/>
      <c r="AT153" s="105"/>
      <c r="AU153" s="105"/>
      <c r="AV153" s="105"/>
      <c r="AW153" s="116"/>
      <c r="AX153" s="430"/>
      <c r="AY153" s="310"/>
      <c r="AZ153" s="126"/>
      <c r="BA153" s="126"/>
      <c r="BB153" s="126"/>
      <c r="BC153" s="126"/>
      <c r="BD153" s="126"/>
      <c r="BE153" s="126"/>
      <c r="BF153" s="237"/>
      <c r="BG153" s="237"/>
      <c r="BH153" s="487"/>
      <c r="BI153" s="237"/>
      <c r="BJ153" s="105"/>
      <c r="BK153" s="105"/>
      <c r="BL153" s="105"/>
      <c r="BM153" s="116"/>
      <c r="BN153" s="430"/>
      <c r="BO153" s="31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</row>
    <row r="154" spans="1:294" s="2" customFormat="1">
      <c r="A154" s="16"/>
      <c r="B154" s="239" t="s">
        <v>371</v>
      </c>
      <c r="C154" s="27">
        <v>5425.86</v>
      </c>
      <c r="D154" s="27">
        <v>43.09</v>
      </c>
      <c r="E154" s="27">
        <v>6511.0319999999992</v>
      </c>
      <c r="F154" s="27">
        <v>51.708000000000006</v>
      </c>
      <c r="G154" s="27">
        <v>3371.93</v>
      </c>
      <c r="H154" s="27">
        <v>51.71</v>
      </c>
      <c r="I154" s="115"/>
      <c r="J154" s="115"/>
      <c r="K154" s="115"/>
      <c r="L154" s="115"/>
      <c r="M154" s="312">
        <v>6.4799999999999996E-2</v>
      </c>
      <c r="N154" s="620">
        <v>270.21100000000001</v>
      </c>
      <c r="O154" s="312">
        <v>5.9799999999999999E-2</v>
      </c>
      <c r="P154" s="620">
        <v>253.352</v>
      </c>
      <c r="Q154" s="110" t="s">
        <v>828</v>
      </c>
      <c r="R154" s="176"/>
      <c r="S154" s="27">
        <v>6239.74</v>
      </c>
      <c r="T154" s="27">
        <v>53.21</v>
      </c>
      <c r="U154" s="27">
        <v>7487.6879999999992</v>
      </c>
      <c r="V154" s="27">
        <v>63.851999999999997</v>
      </c>
      <c r="W154" s="27">
        <v>3000</v>
      </c>
      <c r="X154" s="27">
        <v>51.71</v>
      </c>
      <c r="Y154" s="138"/>
      <c r="Z154" s="138"/>
      <c r="AA154" s="138"/>
      <c r="AB154" s="138"/>
      <c r="AC154" s="312">
        <v>6.4799999999999996E-2</v>
      </c>
      <c r="AD154" s="620">
        <v>246.11</v>
      </c>
      <c r="AE154" s="312">
        <v>5.9799999999999999E-2</v>
      </c>
      <c r="AF154" s="620">
        <v>231.11</v>
      </c>
      <c r="AH154" s="168"/>
      <c r="AI154" s="103"/>
      <c r="AJ154" s="27">
        <v>5425.86</v>
      </c>
      <c r="AK154" s="27">
        <v>43.09</v>
      </c>
      <c r="AL154" s="27">
        <v>6511.0319999999992</v>
      </c>
      <c r="AM154" s="27">
        <v>51.708000000000006</v>
      </c>
      <c r="AN154" s="27">
        <v>4085.83</v>
      </c>
      <c r="AO154" s="27">
        <v>51.71</v>
      </c>
      <c r="AP154" s="115"/>
      <c r="AQ154" s="115"/>
      <c r="AR154" s="115"/>
      <c r="AS154" s="115"/>
      <c r="AT154" s="181">
        <v>7.1300000000000002E-2</v>
      </c>
      <c r="AU154" s="181">
        <v>343.03</v>
      </c>
      <c r="AV154" s="181">
        <v>6.5799999999999997E-2</v>
      </c>
      <c r="AW154" s="139">
        <v>320.56</v>
      </c>
      <c r="AX154" s="1072" t="s">
        <v>828</v>
      </c>
      <c r="AY154" s="284"/>
      <c r="AZ154" s="27">
        <v>6239.74</v>
      </c>
      <c r="BA154" s="27">
        <v>53.21</v>
      </c>
      <c r="BB154" s="27">
        <v>7487.6879999999992</v>
      </c>
      <c r="BC154" s="27">
        <v>63.851999999999997</v>
      </c>
      <c r="BD154" s="27">
        <v>3700</v>
      </c>
      <c r="BE154" s="27">
        <v>51.71</v>
      </c>
      <c r="BF154" s="115"/>
      <c r="BG154" s="115"/>
      <c r="BH154" s="395"/>
      <c r="BI154" s="115"/>
      <c r="BJ154" s="181">
        <v>7.1300000000000002E-2</v>
      </c>
      <c r="BK154" s="181">
        <v>315.52</v>
      </c>
      <c r="BL154" s="181">
        <v>6.5799999999999997E-2</v>
      </c>
      <c r="BM154" s="139">
        <v>295.17</v>
      </c>
      <c r="BN154" s="1072" t="s">
        <v>828</v>
      </c>
      <c r="BO154" s="134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</row>
    <row r="155" spans="1:294" s="420" customFormat="1">
      <c r="A155" s="406"/>
      <c r="B155" s="709"/>
      <c r="C155" s="408"/>
      <c r="D155" s="408"/>
      <c r="E155" s="408"/>
      <c r="F155" s="408"/>
      <c r="G155" s="408">
        <v>3371.93</v>
      </c>
      <c r="H155" s="408">
        <v>51.71</v>
      </c>
      <c r="I155" s="414"/>
      <c r="J155" s="414"/>
      <c r="K155" s="414"/>
      <c r="L155" s="414"/>
      <c r="M155" s="441"/>
      <c r="N155" s="710"/>
      <c r="O155" s="441"/>
      <c r="P155" s="710"/>
      <c r="Q155" s="410"/>
      <c r="R155" s="412" t="s">
        <v>905</v>
      </c>
      <c r="S155" s="408"/>
      <c r="T155" s="408"/>
      <c r="U155" s="408"/>
      <c r="V155" s="408"/>
      <c r="W155" s="408">
        <v>2580</v>
      </c>
      <c r="X155" s="408">
        <v>51.71</v>
      </c>
      <c r="Y155" s="414"/>
      <c r="Z155" s="414"/>
      <c r="AA155" s="414"/>
      <c r="AB155" s="414"/>
      <c r="AC155" s="441">
        <v>7.1300000000000002E-2</v>
      </c>
      <c r="AD155" s="416">
        <v>235.66</v>
      </c>
      <c r="AE155" s="441">
        <v>6.5799999999999997E-2</v>
      </c>
      <c r="AF155" s="710">
        <v>221.47</v>
      </c>
      <c r="AH155" s="435" t="s">
        <v>905</v>
      </c>
      <c r="AI155" s="413"/>
      <c r="AJ155" s="408"/>
      <c r="AK155" s="408"/>
      <c r="AL155" s="408"/>
      <c r="AM155" s="408"/>
      <c r="AN155" s="408"/>
      <c r="AO155" s="408"/>
      <c r="AP155" s="414"/>
      <c r="AQ155" s="414"/>
      <c r="AR155" s="414"/>
      <c r="AS155" s="414"/>
      <c r="AT155" s="500"/>
      <c r="AU155" s="500"/>
      <c r="AV155" s="500"/>
      <c r="AW155" s="416"/>
      <c r="AX155" s="1073"/>
      <c r="AY155" s="418"/>
      <c r="AZ155" s="408"/>
      <c r="BA155" s="408"/>
      <c r="BB155" s="408"/>
      <c r="BC155" s="408"/>
      <c r="BD155" s="408"/>
      <c r="BE155" s="408"/>
      <c r="BF155" s="414"/>
      <c r="BG155" s="414"/>
      <c r="BH155" s="417"/>
      <c r="BI155" s="414"/>
      <c r="BJ155" s="500"/>
      <c r="BK155" s="500"/>
      <c r="BL155" s="500"/>
      <c r="BM155" s="416"/>
      <c r="BN155" s="1073"/>
      <c r="BO155" s="409"/>
      <c r="BP155" s="419"/>
      <c r="BQ155" s="419"/>
      <c r="BR155" s="419"/>
      <c r="BS155" s="419"/>
      <c r="BT155" s="419"/>
      <c r="BU155" s="419"/>
      <c r="BV155" s="419"/>
      <c r="BW155" s="419"/>
      <c r="BX155" s="419"/>
      <c r="BY155" s="419"/>
      <c r="BZ155" s="419"/>
      <c r="CA155" s="419"/>
      <c r="CB155" s="419"/>
      <c r="CC155" s="419"/>
      <c r="CD155" s="419"/>
      <c r="CE155" s="419"/>
      <c r="CF155" s="419"/>
      <c r="CG155" s="419"/>
      <c r="CH155" s="419"/>
      <c r="CI155" s="419"/>
      <c r="CJ155" s="419"/>
      <c r="CK155" s="419"/>
      <c r="CL155" s="419"/>
      <c r="CM155" s="419"/>
      <c r="CN155" s="419"/>
      <c r="CO155" s="419"/>
      <c r="CP155" s="419"/>
      <c r="CQ155" s="419"/>
      <c r="CR155" s="419"/>
      <c r="CS155" s="419"/>
      <c r="CT155" s="419"/>
      <c r="CU155" s="419"/>
      <c r="CV155" s="419"/>
      <c r="CW155" s="419"/>
      <c r="CX155" s="419"/>
      <c r="CY155" s="419"/>
      <c r="CZ155" s="419"/>
      <c r="DA155" s="419"/>
      <c r="DB155" s="419"/>
      <c r="DC155" s="419"/>
      <c r="DD155" s="419"/>
      <c r="DE155" s="419"/>
      <c r="DF155" s="419"/>
      <c r="DG155" s="419"/>
      <c r="DH155" s="419"/>
      <c r="DI155" s="419"/>
      <c r="DJ155" s="419"/>
      <c r="DK155" s="419"/>
      <c r="DL155" s="419"/>
      <c r="DM155" s="419"/>
      <c r="DN155" s="419"/>
      <c r="DO155" s="419"/>
      <c r="DP155" s="419"/>
      <c r="DQ155" s="419"/>
      <c r="DR155" s="419"/>
      <c r="DS155" s="419"/>
      <c r="DT155" s="419"/>
      <c r="DU155" s="419"/>
      <c r="DV155" s="419"/>
      <c r="DW155" s="419"/>
      <c r="DX155" s="419"/>
      <c r="DY155" s="419"/>
      <c r="DZ155" s="419"/>
      <c r="EA155" s="419"/>
      <c r="EB155" s="419"/>
      <c r="EC155" s="419"/>
      <c r="ED155" s="419"/>
      <c r="EE155" s="419"/>
      <c r="EF155" s="419"/>
      <c r="EG155" s="419"/>
      <c r="EH155" s="419"/>
      <c r="EI155" s="419"/>
      <c r="EJ155" s="419"/>
      <c r="EK155" s="419"/>
      <c r="EL155" s="419"/>
      <c r="EM155" s="419"/>
      <c r="EN155" s="419"/>
      <c r="EO155" s="419"/>
      <c r="EP155" s="419"/>
      <c r="EQ155" s="419"/>
      <c r="ER155" s="419"/>
      <c r="ES155" s="419"/>
      <c r="ET155" s="419"/>
      <c r="EU155" s="419"/>
      <c r="EV155" s="419"/>
      <c r="EW155" s="419"/>
      <c r="EX155" s="419"/>
      <c r="EY155" s="419"/>
      <c r="EZ155" s="419"/>
      <c r="FA155" s="419"/>
      <c r="FB155" s="419"/>
      <c r="FC155" s="419"/>
      <c r="FD155" s="419"/>
      <c r="FE155" s="419"/>
      <c r="FF155" s="419"/>
      <c r="FG155" s="419"/>
      <c r="FH155" s="419"/>
      <c r="FI155" s="419"/>
      <c r="FJ155" s="419"/>
      <c r="FK155" s="419"/>
      <c r="FL155" s="419"/>
      <c r="FM155" s="419"/>
      <c r="FN155" s="419"/>
      <c r="FO155" s="419"/>
      <c r="FP155" s="419"/>
      <c r="FQ155" s="419"/>
      <c r="FR155" s="419"/>
      <c r="FS155" s="419"/>
      <c r="FT155" s="419"/>
      <c r="FU155" s="419"/>
      <c r="FV155" s="419"/>
      <c r="FW155" s="419"/>
      <c r="FX155" s="419"/>
      <c r="FY155" s="419"/>
      <c r="FZ155" s="419"/>
      <c r="GA155" s="419"/>
      <c r="GB155" s="419"/>
      <c r="GC155" s="419"/>
      <c r="GD155" s="419"/>
      <c r="GE155" s="419"/>
      <c r="GF155" s="419"/>
      <c r="GG155" s="419"/>
      <c r="GH155" s="419"/>
      <c r="GI155" s="419"/>
      <c r="GJ155" s="419"/>
      <c r="GK155" s="419"/>
      <c r="GL155" s="419"/>
      <c r="GM155" s="419"/>
      <c r="GN155" s="419"/>
      <c r="GO155" s="419"/>
      <c r="GP155" s="419"/>
      <c r="GQ155" s="419"/>
      <c r="GR155" s="419"/>
      <c r="GS155" s="419"/>
      <c r="GT155" s="419"/>
      <c r="GU155" s="419"/>
      <c r="GV155" s="419"/>
      <c r="GW155" s="419"/>
      <c r="GX155" s="419"/>
      <c r="GY155" s="419"/>
      <c r="GZ155" s="419"/>
      <c r="HA155" s="419"/>
      <c r="HB155" s="419"/>
      <c r="HC155" s="419"/>
      <c r="HD155" s="419"/>
      <c r="HE155" s="419"/>
      <c r="HF155" s="419"/>
      <c r="HG155" s="419"/>
      <c r="HH155" s="419"/>
      <c r="HI155" s="419"/>
      <c r="HJ155" s="419"/>
      <c r="HK155" s="419"/>
      <c r="HL155" s="419"/>
      <c r="HM155" s="419"/>
      <c r="HN155" s="419"/>
      <c r="HO155" s="419"/>
      <c r="HP155" s="419"/>
      <c r="HQ155" s="419"/>
      <c r="HR155" s="419"/>
      <c r="HS155" s="419"/>
      <c r="HT155" s="419"/>
      <c r="HU155" s="419"/>
      <c r="HV155" s="419"/>
      <c r="HW155" s="419"/>
      <c r="HX155" s="419"/>
      <c r="HY155" s="419"/>
      <c r="HZ155" s="419"/>
      <c r="IA155" s="419"/>
      <c r="IB155" s="419"/>
      <c r="IC155" s="419"/>
      <c r="ID155" s="419"/>
      <c r="IE155" s="419"/>
      <c r="IF155" s="419"/>
      <c r="IG155" s="419"/>
      <c r="IH155" s="419"/>
      <c r="II155" s="419"/>
      <c r="IJ155" s="419"/>
      <c r="IK155" s="419"/>
      <c r="IL155" s="419"/>
      <c r="IM155" s="419"/>
      <c r="IN155" s="419"/>
      <c r="IO155" s="419"/>
      <c r="IP155" s="419"/>
      <c r="IQ155" s="419"/>
      <c r="IR155" s="419"/>
      <c r="IS155" s="419"/>
      <c r="IT155" s="419"/>
      <c r="IU155" s="419"/>
      <c r="IV155" s="419"/>
      <c r="IW155" s="419"/>
      <c r="IX155" s="419"/>
      <c r="IY155" s="419"/>
      <c r="IZ155" s="419"/>
      <c r="JA155" s="419"/>
      <c r="JB155" s="419"/>
      <c r="JC155" s="419"/>
      <c r="JD155" s="419"/>
      <c r="JE155" s="419"/>
      <c r="JF155" s="419"/>
      <c r="JG155" s="419"/>
      <c r="JH155" s="419"/>
      <c r="JI155" s="419"/>
      <c r="JJ155" s="419"/>
      <c r="JK155" s="419"/>
      <c r="JL155" s="419"/>
      <c r="JM155" s="419"/>
      <c r="JN155" s="419"/>
      <c r="JO155" s="419"/>
      <c r="JP155" s="419"/>
      <c r="JQ155" s="419"/>
      <c r="JR155" s="419"/>
      <c r="JS155" s="419"/>
      <c r="JT155" s="419"/>
      <c r="JU155" s="419"/>
      <c r="JV155" s="419"/>
      <c r="JW155" s="419"/>
      <c r="JX155" s="419"/>
      <c r="JY155" s="419"/>
      <c r="JZ155" s="419"/>
      <c r="KA155" s="419"/>
      <c r="KB155" s="419"/>
      <c r="KC155" s="419"/>
      <c r="KD155" s="419"/>
      <c r="KE155" s="419"/>
      <c r="KF155" s="419"/>
      <c r="KG155" s="419"/>
      <c r="KH155" s="419"/>
    </row>
    <row r="156" spans="1:294" s="2" customFormat="1">
      <c r="A156" s="16"/>
      <c r="B156" s="348" t="s">
        <v>373</v>
      </c>
      <c r="C156" s="27"/>
      <c r="D156" s="27"/>
      <c r="E156" s="27"/>
      <c r="F156" s="27"/>
      <c r="G156" s="27"/>
      <c r="H156" s="27"/>
      <c r="I156" s="115"/>
      <c r="J156" s="115"/>
      <c r="K156" s="115"/>
      <c r="L156" s="115"/>
      <c r="M156" s="312">
        <v>6.0600000000000001E-2</v>
      </c>
      <c r="N156" s="620">
        <v>256.04899999999998</v>
      </c>
      <c r="O156" s="312">
        <v>5.5899999999999998E-2</v>
      </c>
      <c r="P156" s="620">
        <v>240.20099999999999</v>
      </c>
      <c r="Q156" s="110" t="s">
        <v>828</v>
      </c>
      <c r="R156" s="125"/>
      <c r="S156" s="27"/>
      <c r="T156" s="27"/>
      <c r="U156" s="27"/>
      <c r="V156" s="27"/>
      <c r="W156" s="27"/>
      <c r="X156" s="27"/>
      <c r="Y156" s="138"/>
      <c r="Z156" s="138"/>
      <c r="AA156" s="138"/>
      <c r="AB156" s="138"/>
      <c r="AC156" s="312">
        <v>6.0600000000000001E-2</v>
      </c>
      <c r="AD156" s="620">
        <v>233.51</v>
      </c>
      <c r="AE156" s="312">
        <v>5.5899999999999998E-2</v>
      </c>
      <c r="AF156" s="620">
        <v>219.41</v>
      </c>
      <c r="AG156" s="110" t="s">
        <v>828</v>
      </c>
      <c r="AH156" s="12"/>
      <c r="AI156" s="103"/>
      <c r="AJ156" s="27"/>
      <c r="AK156" s="27"/>
      <c r="AL156" s="27"/>
      <c r="AM156" s="27"/>
      <c r="AN156" s="27"/>
      <c r="AO156" s="27"/>
      <c r="AP156" s="115"/>
      <c r="AQ156" s="115"/>
      <c r="AR156" s="115"/>
      <c r="AS156" s="115"/>
      <c r="AT156" s="312">
        <v>7.0900000000000005E-2</v>
      </c>
      <c r="AU156" s="116">
        <v>341.4</v>
      </c>
      <c r="AV156" s="312">
        <v>6.5500000000000003E-2</v>
      </c>
      <c r="AW156" s="116">
        <v>319.33</v>
      </c>
      <c r="AX156" s="1074"/>
      <c r="AY156" s="284"/>
      <c r="AZ156" s="27"/>
      <c r="BA156" s="27"/>
      <c r="BB156" s="27"/>
      <c r="BC156" s="27"/>
      <c r="BD156" s="27"/>
      <c r="BE156" s="27"/>
      <c r="BF156" s="115"/>
      <c r="BG156" s="115"/>
      <c r="BH156" s="395"/>
      <c r="BI156" s="115"/>
      <c r="BJ156" s="312">
        <v>7.0900000000000005E-2</v>
      </c>
      <c r="BK156" s="116">
        <v>314.04000000000002</v>
      </c>
      <c r="BL156" s="312">
        <v>6.5500000000000003E-2</v>
      </c>
      <c r="BM156" s="116">
        <v>294.06</v>
      </c>
      <c r="BN156" s="1074"/>
      <c r="BO156" s="31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</row>
    <row r="157" spans="1:294" s="2" customFormat="1">
      <c r="A157" s="16"/>
      <c r="B157" s="491" t="s">
        <v>375</v>
      </c>
      <c r="C157" s="126"/>
      <c r="D157" s="126"/>
      <c r="E157" s="126"/>
      <c r="F157" s="126"/>
      <c r="G157" s="126"/>
      <c r="H157" s="126"/>
      <c r="I157" s="237"/>
      <c r="J157" s="237"/>
      <c r="K157" s="237"/>
      <c r="L157" s="237"/>
      <c r="M157" s="238"/>
      <c r="N157" s="238"/>
      <c r="O157" s="238"/>
      <c r="P157" s="238"/>
      <c r="Q157" s="323"/>
      <c r="R157" s="462"/>
      <c r="S157" s="126"/>
      <c r="T157" s="126"/>
      <c r="U157" s="126"/>
      <c r="V157" s="126"/>
      <c r="W157" s="126"/>
      <c r="X157" s="126"/>
      <c r="Y157" s="324"/>
      <c r="Z157" s="324"/>
      <c r="AA157" s="324"/>
      <c r="AB157" s="324"/>
      <c r="AC157" s="441">
        <v>7.0300000000000001E-2</v>
      </c>
      <c r="AD157" s="416">
        <v>233.08</v>
      </c>
      <c r="AE157" s="441">
        <v>6.4899999999999999E-2</v>
      </c>
      <c r="AF157" s="416">
        <v>219.15</v>
      </c>
      <c r="AG157" s="126"/>
      <c r="AH157" s="435" t="s">
        <v>905</v>
      </c>
      <c r="AI157" s="103"/>
      <c r="AJ157" s="126"/>
      <c r="AK157" s="126"/>
      <c r="AL157" s="126"/>
      <c r="AM157" s="126"/>
      <c r="AN157" s="126"/>
      <c r="AO157" s="126"/>
      <c r="AP157" s="237"/>
      <c r="AQ157" s="237"/>
      <c r="AR157" s="237"/>
      <c r="AS157" s="237"/>
      <c r="AT157" s="238"/>
      <c r="AU157" s="238"/>
      <c r="AV157" s="238"/>
      <c r="AW157" s="238"/>
      <c r="AX157" s="241"/>
      <c r="AY157" s="284"/>
      <c r="AZ157" s="126"/>
      <c r="BA157" s="126"/>
      <c r="BB157" s="126"/>
      <c r="BC157" s="126"/>
      <c r="BD157" s="126"/>
      <c r="BE157" s="126"/>
      <c r="BF157" s="237"/>
      <c r="BG157" s="237"/>
      <c r="BH157" s="487"/>
      <c r="BI157" s="237"/>
      <c r="BJ157" s="238"/>
      <c r="BK157" s="238"/>
      <c r="BL157" s="238"/>
      <c r="BM157" s="238"/>
      <c r="BN157" s="36"/>
      <c r="BO157" s="31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</row>
    <row r="158" spans="1:294" s="7" customFormat="1" ht="33.75" customHeight="1">
      <c r="A158" s="627" t="s">
        <v>10</v>
      </c>
      <c r="B158" s="374" t="s">
        <v>696</v>
      </c>
      <c r="C158" s="27"/>
      <c r="D158" s="27"/>
      <c r="E158" s="27"/>
      <c r="F158" s="27"/>
      <c r="G158" s="27"/>
      <c r="H158" s="27"/>
      <c r="I158" s="115"/>
      <c r="J158" s="115"/>
      <c r="K158" s="115"/>
      <c r="L158" s="115"/>
      <c r="M158" s="116"/>
      <c r="N158" s="116"/>
      <c r="O158" s="116"/>
      <c r="P158" s="116"/>
      <c r="Q158" s="110"/>
      <c r="R158" s="125"/>
      <c r="S158" s="27"/>
      <c r="T158" s="27"/>
      <c r="U158" s="27"/>
      <c r="V158" s="27"/>
      <c r="W158" s="27"/>
      <c r="X158" s="27"/>
      <c r="Y158" s="138"/>
      <c r="Z158" s="138"/>
      <c r="AA158" s="138"/>
      <c r="AB158" s="138"/>
      <c r="AC158" s="139"/>
      <c r="AD158" s="139"/>
      <c r="AE158" s="139"/>
      <c r="AF158" s="139"/>
      <c r="AG158" s="27"/>
      <c r="AH158" s="134"/>
      <c r="AI158" s="96"/>
      <c r="AJ158" s="27">
        <v>2774.44</v>
      </c>
      <c r="AK158" s="27">
        <v>51.71</v>
      </c>
      <c r="AL158" s="27">
        <v>2774.44</v>
      </c>
      <c r="AM158" s="27">
        <v>51.71</v>
      </c>
      <c r="AN158" s="27">
        <v>1982.93</v>
      </c>
      <c r="AO158" s="27">
        <v>51.71</v>
      </c>
      <c r="AP158" s="115"/>
      <c r="AQ158" s="115"/>
      <c r="AR158" s="321"/>
      <c r="AS158" s="115"/>
      <c r="AT158" s="116"/>
      <c r="AU158" s="116"/>
      <c r="AV158" s="288">
        <v>7.0300000000000001E-2</v>
      </c>
      <c r="AW158" s="139">
        <v>195.57</v>
      </c>
      <c r="AX158" s="268" t="s">
        <v>829</v>
      </c>
      <c r="AY158" s="322"/>
      <c r="AZ158" s="27">
        <v>2838.48</v>
      </c>
      <c r="BA158" s="27">
        <v>53.88</v>
      </c>
      <c r="BB158" s="27">
        <v>2838.48</v>
      </c>
      <c r="BC158" s="27">
        <v>53.88</v>
      </c>
      <c r="BD158" s="27">
        <v>2015.5</v>
      </c>
      <c r="BE158" s="27">
        <v>53.88</v>
      </c>
      <c r="BF158" s="115"/>
      <c r="BG158" s="115"/>
      <c r="BH158" s="395"/>
      <c r="BI158" s="115"/>
      <c r="BJ158" s="116"/>
      <c r="BK158" s="116"/>
      <c r="BL158" s="326">
        <v>7.0300000000000001E-2</v>
      </c>
      <c r="BM158" s="326">
        <v>195.57</v>
      </c>
      <c r="BN158" s="36" t="s">
        <v>829</v>
      </c>
      <c r="BO158" s="289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  <c r="GX158" s="183"/>
      <c r="GY158" s="183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3"/>
      <c r="HK158" s="183"/>
      <c r="HL158" s="183"/>
      <c r="HM158" s="183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3"/>
      <c r="HY158" s="183"/>
      <c r="HZ158" s="183"/>
      <c r="IA158" s="183"/>
      <c r="IB158" s="183"/>
      <c r="IC158" s="183"/>
      <c r="ID158" s="183"/>
      <c r="IE158" s="183"/>
      <c r="IF158" s="183"/>
      <c r="IG158" s="183"/>
      <c r="IH158" s="183"/>
      <c r="II158" s="183"/>
      <c r="IJ158" s="183"/>
      <c r="IK158" s="183"/>
      <c r="IL158" s="183"/>
      <c r="IM158" s="183"/>
      <c r="IN158" s="183"/>
      <c r="IO158" s="183"/>
      <c r="IP158" s="183"/>
      <c r="IQ158" s="183"/>
      <c r="IR158" s="183"/>
      <c r="IS158" s="183"/>
      <c r="IT158" s="183"/>
      <c r="IU158" s="183"/>
      <c r="IV158" s="183"/>
      <c r="IW158" s="183"/>
      <c r="IX158" s="183"/>
      <c r="IY158" s="183"/>
      <c r="IZ158" s="183"/>
      <c r="JA158" s="183"/>
      <c r="JB158" s="183"/>
      <c r="JC158" s="183"/>
      <c r="JD158" s="183"/>
      <c r="JE158" s="183"/>
      <c r="JF158" s="183"/>
      <c r="JG158" s="183"/>
      <c r="JH158" s="183"/>
      <c r="JI158" s="183"/>
      <c r="JJ158" s="183"/>
      <c r="JK158" s="183"/>
      <c r="JL158" s="183"/>
      <c r="JM158" s="183"/>
      <c r="JN158" s="183"/>
      <c r="JO158" s="183"/>
      <c r="JP158" s="183"/>
      <c r="JQ158" s="183"/>
      <c r="JR158" s="183"/>
      <c r="JS158" s="183"/>
      <c r="JT158" s="183"/>
      <c r="JU158" s="183"/>
      <c r="JV158" s="183"/>
      <c r="JW158" s="183"/>
      <c r="JX158" s="183"/>
      <c r="JY158" s="183"/>
      <c r="JZ158" s="183"/>
      <c r="KA158" s="183"/>
      <c r="KB158" s="183"/>
      <c r="KC158" s="183"/>
      <c r="KD158" s="183"/>
      <c r="KE158" s="183"/>
      <c r="KF158" s="183"/>
      <c r="KG158" s="183"/>
      <c r="KH158" s="183"/>
    </row>
    <row r="159" spans="1:294" s="494" customFormat="1">
      <c r="A159" s="492"/>
      <c r="B159" s="493"/>
      <c r="C159" s="408"/>
      <c r="D159" s="408"/>
      <c r="E159" s="408"/>
      <c r="F159" s="408"/>
      <c r="G159" s="408"/>
      <c r="H159" s="408"/>
      <c r="I159" s="414"/>
      <c r="J159" s="414"/>
      <c r="K159" s="414"/>
      <c r="L159" s="414"/>
      <c r="M159" s="416"/>
      <c r="N159" s="416"/>
      <c r="O159" s="416"/>
      <c r="P159" s="416"/>
      <c r="Q159" s="410"/>
      <c r="R159" s="410"/>
      <c r="S159" s="408"/>
      <c r="T159" s="408"/>
      <c r="U159" s="408"/>
      <c r="V159" s="408"/>
      <c r="W159" s="408"/>
      <c r="X159" s="408"/>
      <c r="Y159" s="414"/>
      <c r="Z159" s="414"/>
      <c r="AA159" s="414"/>
      <c r="AB159" s="414"/>
      <c r="AC159" s="416"/>
      <c r="AD159" s="416"/>
      <c r="AE159" s="416"/>
      <c r="AF159" s="416"/>
      <c r="AG159" s="408"/>
      <c r="AH159" s="409"/>
      <c r="AI159" s="498"/>
      <c r="AJ159" s="408">
        <v>2774.44</v>
      </c>
      <c r="AK159" s="408">
        <v>51.71</v>
      </c>
      <c r="AL159" s="408">
        <v>2774.44</v>
      </c>
      <c r="AM159" s="408">
        <v>51.71</v>
      </c>
      <c r="AN159" s="408">
        <v>1982.93</v>
      </c>
      <c r="AO159" s="408">
        <v>51.71</v>
      </c>
      <c r="AP159" s="414"/>
      <c r="AQ159" s="414"/>
      <c r="AR159" s="456"/>
      <c r="AS159" s="414"/>
      <c r="AT159" s="416"/>
      <c r="AU159" s="416"/>
      <c r="AV159" s="415">
        <v>7.0300000000000001E-2</v>
      </c>
      <c r="AW159" s="416">
        <v>191.11</v>
      </c>
      <c r="AX159" s="499"/>
      <c r="AY159" s="458" t="s">
        <v>830</v>
      </c>
      <c r="AZ159" s="408">
        <v>2838.48</v>
      </c>
      <c r="BA159" s="408">
        <v>63.85</v>
      </c>
      <c r="BB159" s="408">
        <v>2838.48</v>
      </c>
      <c r="BC159" s="408">
        <v>63.85</v>
      </c>
      <c r="BD159" s="408">
        <v>2045.52</v>
      </c>
      <c r="BE159" s="408">
        <v>51.71</v>
      </c>
      <c r="BF159" s="414"/>
      <c r="BG159" s="414"/>
      <c r="BH159" s="417"/>
      <c r="BI159" s="414"/>
      <c r="BJ159" s="416"/>
      <c r="BK159" s="416"/>
      <c r="BL159" s="500">
        <v>7.0300000000000001E-2</v>
      </c>
      <c r="BM159" s="500">
        <v>195.51</v>
      </c>
      <c r="BN159" s="412"/>
      <c r="BO159" s="435" t="s">
        <v>830</v>
      </c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  <c r="CH159" s="501"/>
      <c r="CI159" s="501"/>
      <c r="CJ159" s="501"/>
      <c r="CK159" s="501"/>
      <c r="CL159" s="501"/>
      <c r="CM159" s="501"/>
      <c r="CN159" s="501"/>
      <c r="CO159" s="501"/>
      <c r="CP159" s="501"/>
      <c r="CQ159" s="501"/>
      <c r="CR159" s="501"/>
      <c r="CS159" s="501"/>
      <c r="CT159" s="501"/>
      <c r="CU159" s="501"/>
      <c r="CV159" s="501"/>
      <c r="CW159" s="501"/>
      <c r="CX159" s="501"/>
      <c r="CY159" s="501"/>
      <c r="CZ159" s="501"/>
      <c r="DA159" s="501"/>
      <c r="DB159" s="501"/>
      <c r="DC159" s="501"/>
      <c r="DD159" s="501"/>
      <c r="DE159" s="501"/>
      <c r="DF159" s="501"/>
      <c r="DG159" s="501"/>
      <c r="DH159" s="501"/>
      <c r="DI159" s="501"/>
      <c r="DJ159" s="501"/>
      <c r="DK159" s="501"/>
      <c r="DL159" s="501"/>
      <c r="DM159" s="501"/>
      <c r="DN159" s="501"/>
      <c r="DO159" s="501"/>
      <c r="DP159" s="501"/>
      <c r="DQ159" s="501"/>
      <c r="DR159" s="501"/>
      <c r="DS159" s="501"/>
      <c r="DT159" s="501"/>
      <c r="DU159" s="501"/>
      <c r="DV159" s="501"/>
      <c r="DW159" s="501"/>
      <c r="DX159" s="501"/>
      <c r="DY159" s="501"/>
      <c r="DZ159" s="501"/>
      <c r="EA159" s="501"/>
      <c r="EB159" s="501"/>
      <c r="EC159" s="501"/>
      <c r="ED159" s="501"/>
      <c r="EE159" s="501"/>
      <c r="EF159" s="501"/>
      <c r="EG159" s="501"/>
      <c r="EH159" s="501"/>
      <c r="EI159" s="501"/>
      <c r="EJ159" s="501"/>
      <c r="EK159" s="501"/>
      <c r="EL159" s="501"/>
      <c r="EM159" s="501"/>
      <c r="EN159" s="501"/>
      <c r="EO159" s="501"/>
      <c r="EP159" s="501"/>
      <c r="EQ159" s="501"/>
      <c r="ER159" s="501"/>
      <c r="ES159" s="501"/>
      <c r="ET159" s="501"/>
      <c r="EU159" s="501"/>
      <c r="EV159" s="501"/>
      <c r="EW159" s="501"/>
      <c r="EX159" s="501"/>
      <c r="EY159" s="501"/>
      <c r="EZ159" s="501"/>
      <c r="FA159" s="501"/>
      <c r="FB159" s="501"/>
      <c r="FC159" s="501"/>
      <c r="FD159" s="501"/>
      <c r="FE159" s="501"/>
      <c r="FF159" s="501"/>
      <c r="FG159" s="501"/>
      <c r="FH159" s="501"/>
      <c r="FI159" s="501"/>
      <c r="FJ159" s="501"/>
      <c r="FK159" s="501"/>
      <c r="FL159" s="501"/>
      <c r="FM159" s="501"/>
      <c r="FN159" s="501"/>
      <c r="FO159" s="501"/>
      <c r="FP159" s="501"/>
      <c r="FQ159" s="501"/>
      <c r="FR159" s="501"/>
      <c r="FS159" s="501"/>
      <c r="FT159" s="501"/>
      <c r="FU159" s="501"/>
      <c r="FV159" s="501"/>
      <c r="FW159" s="501"/>
      <c r="FX159" s="501"/>
      <c r="FY159" s="501"/>
      <c r="FZ159" s="501"/>
      <c r="GA159" s="501"/>
      <c r="GB159" s="501"/>
      <c r="GC159" s="501"/>
      <c r="GD159" s="501"/>
      <c r="GE159" s="501"/>
      <c r="GF159" s="501"/>
      <c r="GG159" s="501"/>
      <c r="GH159" s="501"/>
      <c r="GI159" s="501"/>
      <c r="GJ159" s="501"/>
      <c r="GK159" s="501"/>
      <c r="GL159" s="501"/>
      <c r="GM159" s="501"/>
      <c r="GN159" s="501"/>
      <c r="GO159" s="501"/>
      <c r="GP159" s="501"/>
      <c r="GQ159" s="501"/>
      <c r="GR159" s="501"/>
      <c r="GS159" s="501"/>
      <c r="GT159" s="501"/>
      <c r="GU159" s="501"/>
      <c r="GV159" s="501"/>
      <c r="GW159" s="501"/>
      <c r="GX159" s="501"/>
      <c r="GY159" s="501"/>
      <c r="GZ159" s="501"/>
      <c r="HA159" s="501"/>
      <c r="HB159" s="501"/>
      <c r="HC159" s="501"/>
      <c r="HD159" s="501"/>
      <c r="HE159" s="501"/>
      <c r="HF159" s="501"/>
      <c r="HG159" s="501"/>
      <c r="HH159" s="501"/>
      <c r="HI159" s="501"/>
      <c r="HJ159" s="501"/>
      <c r="HK159" s="501"/>
      <c r="HL159" s="501"/>
      <c r="HM159" s="501"/>
      <c r="HN159" s="501"/>
      <c r="HO159" s="501"/>
      <c r="HP159" s="501"/>
      <c r="HQ159" s="501"/>
      <c r="HR159" s="501"/>
      <c r="HS159" s="501"/>
      <c r="HT159" s="501"/>
      <c r="HU159" s="501"/>
      <c r="HV159" s="501"/>
      <c r="HW159" s="501"/>
      <c r="HX159" s="501"/>
      <c r="HY159" s="501"/>
      <c r="HZ159" s="501"/>
      <c r="IA159" s="501"/>
      <c r="IB159" s="501"/>
      <c r="IC159" s="501"/>
      <c r="ID159" s="501"/>
      <c r="IE159" s="501"/>
      <c r="IF159" s="501"/>
      <c r="IG159" s="501"/>
      <c r="IH159" s="501"/>
      <c r="II159" s="501"/>
      <c r="IJ159" s="501"/>
      <c r="IK159" s="501"/>
      <c r="IL159" s="501"/>
      <c r="IM159" s="501"/>
      <c r="IN159" s="501"/>
      <c r="IO159" s="501"/>
      <c r="IP159" s="501"/>
      <c r="IQ159" s="501"/>
      <c r="IR159" s="501"/>
      <c r="IS159" s="501"/>
      <c r="IT159" s="501"/>
      <c r="IU159" s="501"/>
      <c r="IV159" s="501"/>
      <c r="IW159" s="501"/>
      <c r="IX159" s="501"/>
      <c r="IY159" s="501"/>
      <c r="IZ159" s="501"/>
      <c r="JA159" s="501"/>
      <c r="JB159" s="501"/>
      <c r="JC159" s="501"/>
      <c r="JD159" s="501"/>
      <c r="JE159" s="501"/>
      <c r="JF159" s="501"/>
      <c r="JG159" s="501"/>
      <c r="JH159" s="501"/>
      <c r="JI159" s="501"/>
      <c r="JJ159" s="501"/>
      <c r="JK159" s="501"/>
      <c r="JL159" s="501"/>
      <c r="JM159" s="501"/>
      <c r="JN159" s="501"/>
      <c r="JO159" s="501"/>
      <c r="JP159" s="501"/>
      <c r="JQ159" s="501"/>
      <c r="JR159" s="501"/>
      <c r="JS159" s="501"/>
      <c r="JT159" s="501"/>
      <c r="JU159" s="501"/>
      <c r="JV159" s="501"/>
      <c r="JW159" s="501"/>
      <c r="JX159" s="501"/>
      <c r="JY159" s="501"/>
      <c r="JZ159" s="501"/>
      <c r="KA159" s="501"/>
      <c r="KB159" s="501"/>
      <c r="KC159" s="501"/>
      <c r="KD159" s="501"/>
      <c r="KE159" s="501"/>
      <c r="KF159" s="501"/>
      <c r="KG159" s="501"/>
      <c r="KH159" s="501"/>
    </row>
    <row r="160" spans="1:294" s="2" customFormat="1">
      <c r="A160" s="16" t="s">
        <v>27</v>
      </c>
      <c r="B160" s="502" t="s">
        <v>166</v>
      </c>
      <c r="C160" s="27">
        <v>16126.71</v>
      </c>
      <c r="D160" s="27">
        <v>43.09</v>
      </c>
      <c r="E160" s="27">
        <v>19352.052</v>
      </c>
      <c r="F160" s="27">
        <v>51.708000000000006</v>
      </c>
      <c r="G160" s="27">
        <v>3985.63</v>
      </c>
      <c r="H160" s="27">
        <v>51.71</v>
      </c>
      <c r="I160" s="115"/>
      <c r="J160" s="115"/>
      <c r="K160" s="115"/>
      <c r="L160" s="115"/>
      <c r="M160" s="288"/>
      <c r="N160" s="139"/>
      <c r="O160" s="312">
        <v>7.0300000000000001E-2</v>
      </c>
      <c r="P160" s="116">
        <v>331.9</v>
      </c>
      <c r="Q160" s="110" t="s">
        <v>831</v>
      </c>
      <c r="R160" s="289"/>
      <c r="S160" s="27">
        <v>17742.419999999998</v>
      </c>
      <c r="T160" s="27">
        <v>53.21</v>
      </c>
      <c r="U160" s="27">
        <v>21290.903999999999</v>
      </c>
      <c r="V160" s="27">
        <v>63.851999999999997</v>
      </c>
      <c r="W160" s="27">
        <v>3900</v>
      </c>
      <c r="X160" s="27">
        <v>51.71</v>
      </c>
      <c r="Y160" s="138"/>
      <c r="Z160" s="138"/>
      <c r="AA160" s="138"/>
      <c r="AB160" s="138"/>
      <c r="AC160" s="288">
        <v>7.0300000000000001E-2</v>
      </c>
      <c r="AD160" s="139">
        <v>325.88</v>
      </c>
      <c r="AE160" s="139"/>
      <c r="AF160" s="139"/>
      <c r="AG160" s="125" t="s">
        <v>831</v>
      </c>
      <c r="AH160" s="289"/>
      <c r="AI160" s="103"/>
      <c r="AJ160" s="126"/>
      <c r="AK160" s="126"/>
      <c r="AL160" s="126"/>
      <c r="AM160" s="126"/>
      <c r="AN160" s="126"/>
      <c r="AO160" s="126"/>
      <c r="AP160" s="237"/>
      <c r="AQ160" s="237"/>
      <c r="AR160" s="237"/>
      <c r="AS160" s="237"/>
      <c r="AT160" s="238"/>
      <c r="AU160" s="238"/>
      <c r="AV160" s="238"/>
      <c r="AW160" s="238"/>
      <c r="AX160" s="126"/>
      <c r="AY160" s="284"/>
      <c r="AZ160" s="126"/>
      <c r="BA160" s="126"/>
      <c r="BB160" s="126"/>
      <c r="BC160" s="126"/>
      <c r="BD160" s="126"/>
      <c r="BE160" s="12"/>
      <c r="BF160" s="237"/>
      <c r="BG160" s="237"/>
      <c r="BH160" s="487"/>
      <c r="BI160" s="237"/>
      <c r="BJ160" s="238"/>
      <c r="BK160" s="238"/>
      <c r="BL160" s="238"/>
      <c r="BM160" s="238"/>
      <c r="BN160" s="36"/>
      <c r="BO160" s="31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</row>
    <row r="161" spans="1:294" s="178" customFormat="1">
      <c r="A161" s="173" t="s">
        <v>33</v>
      </c>
      <c r="B161" s="502" t="s">
        <v>126</v>
      </c>
      <c r="C161" s="49"/>
      <c r="D161" s="49"/>
      <c r="E161" s="49"/>
      <c r="F161" s="49"/>
      <c r="G161" s="49"/>
      <c r="H161" s="49"/>
      <c r="I161" s="138"/>
      <c r="J161" s="138"/>
      <c r="K161" s="138"/>
      <c r="L161" s="138"/>
      <c r="M161" s="139"/>
      <c r="N161" s="139"/>
      <c r="O161" s="139"/>
      <c r="P161" s="139"/>
      <c r="Q161" s="125"/>
      <c r="R161" s="125"/>
      <c r="S161" s="49"/>
      <c r="T161" s="49"/>
      <c r="U161" s="49"/>
      <c r="V161" s="49"/>
      <c r="W161" s="49"/>
      <c r="X161" s="49"/>
      <c r="Y161" s="138"/>
      <c r="Z161" s="138"/>
      <c r="AA161" s="138"/>
      <c r="AB161" s="138"/>
      <c r="AC161" s="139"/>
      <c r="AD161" s="139"/>
      <c r="AE161" s="139"/>
      <c r="AF161" s="139"/>
      <c r="AG161" s="49"/>
      <c r="AH161" s="134"/>
      <c r="AI161" s="175"/>
      <c r="AJ161" s="49">
        <v>3912.34</v>
      </c>
      <c r="AK161" s="49">
        <v>43.8</v>
      </c>
      <c r="AL161" s="49">
        <v>3912.34</v>
      </c>
      <c r="AM161" s="49">
        <v>43.8</v>
      </c>
      <c r="AN161" s="49" t="s">
        <v>146</v>
      </c>
      <c r="AO161" s="49" t="s">
        <v>146</v>
      </c>
      <c r="AP161" s="138"/>
      <c r="AQ161" s="138"/>
      <c r="AR161" s="138"/>
      <c r="AS161" s="138"/>
      <c r="AT161" s="139"/>
      <c r="AU161" s="139"/>
      <c r="AV161" s="311">
        <v>7.0300000000000001E-2</v>
      </c>
      <c r="AW161" s="139">
        <v>318.83999999999997</v>
      </c>
      <c r="AX161" s="508" t="s">
        <v>832</v>
      </c>
      <c r="AY161" s="313"/>
      <c r="AZ161" s="49">
        <v>4006</v>
      </c>
      <c r="BA161" s="49">
        <v>44.85</v>
      </c>
      <c r="BB161" s="49">
        <v>4006</v>
      </c>
      <c r="BC161" s="49">
        <v>44.85</v>
      </c>
      <c r="BD161" s="49" t="s">
        <v>146</v>
      </c>
      <c r="BE161" s="49" t="s">
        <v>146</v>
      </c>
      <c r="BF161" s="138"/>
      <c r="BG161" s="138"/>
      <c r="BH161" s="360"/>
      <c r="BI161" s="138"/>
      <c r="BJ161" s="139"/>
      <c r="BK161" s="139"/>
      <c r="BL161" s="288">
        <v>7.0300000000000001E-2</v>
      </c>
      <c r="BM161" s="139">
        <v>326.47000000000003</v>
      </c>
      <c r="BN161" s="36" t="s">
        <v>832</v>
      </c>
      <c r="BO161" s="313"/>
      <c r="BP161" s="177"/>
      <c r="BQ161" s="177"/>
      <c r="BR161" s="177"/>
      <c r="BS161" s="177"/>
      <c r="BT161" s="177"/>
      <c r="BU161" s="177"/>
      <c r="BV161" s="177"/>
      <c r="BW161" s="177"/>
      <c r="BX161" s="177"/>
      <c r="BY161" s="177"/>
      <c r="BZ161" s="177"/>
      <c r="CA161" s="177"/>
      <c r="CB161" s="177"/>
      <c r="CC161" s="177"/>
      <c r="CD161" s="177"/>
      <c r="CE161" s="177"/>
      <c r="CF161" s="177"/>
      <c r="CG161" s="177"/>
      <c r="CH161" s="177"/>
      <c r="CI161" s="177"/>
      <c r="CJ161" s="177"/>
      <c r="CK161" s="177"/>
      <c r="CL161" s="177"/>
      <c r="CM161" s="177"/>
      <c r="CN161" s="177"/>
      <c r="CO161" s="177"/>
      <c r="CP161" s="177"/>
      <c r="CQ161" s="177"/>
      <c r="CR161" s="177"/>
      <c r="CS161" s="177"/>
      <c r="CT161" s="177"/>
      <c r="CU161" s="177"/>
      <c r="CV161" s="177"/>
      <c r="CW161" s="177"/>
      <c r="CX161" s="177"/>
      <c r="CY161" s="177"/>
      <c r="CZ161" s="177"/>
      <c r="DA161" s="177"/>
      <c r="DB161" s="177"/>
      <c r="DC161" s="177"/>
      <c r="DD161" s="177"/>
      <c r="DE161" s="177"/>
      <c r="DF161" s="177"/>
      <c r="DG161" s="177"/>
      <c r="DH161" s="177"/>
      <c r="DI161" s="177"/>
      <c r="DJ161" s="177"/>
      <c r="DK161" s="177"/>
      <c r="DL161" s="177"/>
      <c r="DM161" s="177"/>
      <c r="DN161" s="177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  <c r="EI161" s="177"/>
      <c r="EJ161" s="177"/>
      <c r="EK161" s="177"/>
      <c r="EL161" s="177"/>
      <c r="EM161" s="177"/>
      <c r="EN161" s="177"/>
      <c r="EO161" s="177"/>
      <c r="EP161" s="177"/>
      <c r="EQ161" s="177"/>
      <c r="ER161" s="177"/>
      <c r="ES161" s="177"/>
      <c r="ET161" s="177"/>
      <c r="EU161" s="177"/>
      <c r="EV161" s="177"/>
      <c r="EW161" s="177"/>
      <c r="EX161" s="177"/>
      <c r="EY161" s="177"/>
      <c r="EZ161" s="177"/>
      <c r="FA161" s="177"/>
      <c r="FB161" s="177"/>
      <c r="FC161" s="177"/>
      <c r="FD161" s="177"/>
      <c r="FE161" s="177"/>
      <c r="FF161" s="177"/>
      <c r="FG161" s="177"/>
      <c r="FH161" s="177"/>
      <c r="FI161" s="177"/>
      <c r="FJ161" s="177"/>
      <c r="FK161" s="177"/>
      <c r="FL161" s="177"/>
      <c r="FM161" s="177"/>
      <c r="FN161" s="177"/>
      <c r="FO161" s="177"/>
      <c r="FP161" s="177"/>
      <c r="FQ161" s="177"/>
      <c r="FR161" s="177"/>
      <c r="FS161" s="177"/>
      <c r="FT161" s="177"/>
      <c r="FU161" s="177"/>
      <c r="FV161" s="177"/>
      <c r="FW161" s="177"/>
      <c r="FX161" s="177"/>
      <c r="FY161" s="177"/>
      <c r="FZ161" s="177"/>
      <c r="GA161" s="177"/>
      <c r="GB161" s="177"/>
      <c r="GC161" s="177"/>
      <c r="GD161" s="177"/>
      <c r="GE161" s="177"/>
      <c r="GF161" s="177"/>
      <c r="GG161" s="177"/>
      <c r="GH161" s="177"/>
      <c r="GI161" s="177"/>
      <c r="GJ161" s="177"/>
      <c r="GK161" s="177"/>
      <c r="GL161" s="177"/>
      <c r="GM161" s="177"/>
      <c r="GN161" s="177"/>
      <c r="GO161" s="177"/>
      <c r="GP161" s="177"/>
      <c r="GQ161" s="177"/>
      <c r="GR161" s="177"/>
      <c r="GS161" s="177"/>
      <c r="GT161" s="177"/>
      <c r="GU161" s="177"/>
      <c r="GV161" s="177"/>
      <c r="GW161" s="177"/>
      <c r="GX161" s="177"/>
      <c r="GY161" s="177"/>
      <c r="GZ161" s="177"/>
      <c r="HA161" s="177"/>
      <c r="HB161" s="177"/>
      <c r="HC161" s="177"/>
      <c r="HD161" s="177"/>
      <c r="HE161" s="177"/>
      <c r="HF161" s="177"/>
      <c r="HG161" s="177"/>
      <c r="HH161" s="177"/>
      <c r="HI161" s="177"/>
      <c r="HJ161" s="177"/>
      <c r="HK161" s="177"/>
      <c r="HL161" s="177"/>
      <c r="HM161" s="177"/>
      <c r="HN161" s="177"/>
      <c r="HO161" s="177"/>
      <c r="HP161" s="177"/>
      <c r="HQ161" s="177"/>
      <c r="HR161" s="177"/>
      <c r="HS161" s="177"/>
      <c r="HT161" s="177"/>
      <c r="HU161" s="177"/>
      <c r="HV161" s="177"/>
      <c r="HW161" s="177"/>
      <c r="HX161" s="177"/>
      <c r="HY161" s="177"/>
      <c r="HZ161" s="177"/>
      <c r="IA161" s="177"/>
      <c r="IB161" s="177"/>
      <c r="IC161" s="177"/>
      <c r="ID161" s="177"/>
      <c r="IE161" s="177"/>
      <c r="IF161" s="177"/>
      <c r="IG161" s="177"/>
      <c r="IH161" s="177"/>
      <c r="II161" s="177"/>
      <c r="IJ161" s="177"/>
      <c r="IK161" s="177"/>
      <c r="IL161" s="177"/>
      <c r="IM161" s="177"/>
      <c r="IN161" s="177"/>
      <c r="IO161" s="177"/>
      <c r="IP161" s="177"/>
      <c r="IQ161" s="177"/>
      <c r="IR161" s="177"/>
      <c r="IS161" s="177"/>
      <c r="IT161" s="177"/>
      <c r="IU161" s="177"/>
      <c r="IV161" s="177"/>
      <c r="IW161" s="177"/>
      <c r="IX161" s="177"/>
      <c r="IY161" s="177"/>
      <c r="IZ161" s="177"/>
      <c r="JA161" s="177"/>
      <c r="JB161" s="177"/>
      <c r="JC161" s="177"/>
      <c r="JD161" s="177"/>
      <c r="JE161" s="177"/>
      <c r="JF161" s="177"/>
      <c r="JG161" s="177"/>
      <c r="JH161" s="177"/>
      <c r="JI161" s="177"/>
      <c r="JJ161" s="177"/>
      <c r="JK161" s="177"/>
      <c r="JL161" s="177"/>
      <c r="JM161" s="177"/>
      <c r="JN161" s="177"/>
      <c r="JO161" s="177"/>
      <c r="JP161" s="177"/>
      <c r="JQ161" s="177"/>
      <c r="JR161" s="177"/>
      <c r="JS161" s="177"/>
      <c r="JT161" s="177"/>
      <c r="JU161" s="177"/>
      <c r="JV161" s="177"/>
      <c r="JW161" s="177"/>
      <c r="JX161" s="177"/>
      <c r="JY161" s="177"/>
      <c r="JZ161" s="177"/>
      <c r="KA161" s="177"/>
      <c r="KB161" s="177"/>
      <c r="KC161" s="177"/>
      <c r="KD161" s="177"/>
      <c r="KE161" s="177"/>
      <c r="KF161" s="177"/>
      <c r="KG161" s="177"/>
      <c r="KH161" s="177"/>
    </row>
    <row r="162" spans="1:294" s="178" customFormat="1">
      <c r="A162" s="173" t="s">
        <v>34</v>
      </c>
      <c r="B162" s="509" t="s">
        <v>542</v>
      </c>
      <c r="C162" s="49">
        <v>6990.2</v>
      </c>
      <c r="D162" s="49">
        <v>43.09</v>
      </c>
      <c r="E162" s="49">
        <v>8388.24</v>
      </c>
      <c r="F162" s="49">
        <v>51.708000000000006</v>
      </c>
      <c r="G162" s="49">
        <v>3180.81</v>
      </c>
      <c r="H162" s="49">
        <v>51.71</v>
      </c>
      <c r="I162" s="138"/>
      <c r="J162" s="138"/>
      <c r="K162" s="138"/>
      <c r="L162" s="138"/>
      <c r="M162" s="311"/>
      <c r="N162" s="139"/>
      <c r="O162" s="311">
        <v>7.1400000000000005E-2</v>
      </c>
      <c r="P162" s="139">
        <v>278.82</v>
      </c>
      <c r="Q162" s="125" t="s">
        <v>833</v>
      </c>
      <c r="R162" s="125"/>
      <c r="S162" s="49">
        <v>7723.07</v>
      </c>
      <c r="T162" s="49">
        <v>53.21</v>
      </c>
      <c r="U162" s="49">
        <v>9267.6839999999993</v>
      </c>
      <c r="V162" s="49">
        <v>63.851999999999997</v>
      </c>
      <c r="W162" s="49">
        <v>2860.64</v>
      </c>
      <c r="X162" s="49">
        <v>51.71</v>
      </c>
      <c r="Y162" s="138"/>
      <c r="Z162" s="138"/>
      <c r="AA162" s="138"/>
      <c r="AB162" s="138"/>
      <c r="AC162" s="311"/>
      <c r="AD162" s="139"/>
      <c r="AE162" s="311">
        <v>7.1400000000000005E-2</v>
      </c>
      <c r="AF162" s="139">
        <v>255.96</v>
      </c>
      <c r="AG162" s="125" t="s">
        <v>833</v>
      </c>
      <c r="AH162" s="134"/>
      <c r="AI162" s="175"/>
      <c r="AJ162" s="49">
        <v>6990.2</v>
      </c>
      <c r="AK162" s="49">
        <v>43.09</v>
      </c>
      <c r="AL162" s="49">
        <v>8388.24</v>
      </c>
      <c r="AM162" s="49">
        <v>51.708000000000006</v>
      </c>
      <c r="AN162" s="49">
        <v>4235.1899999999996</v>
      </c>
      <c r="AO162" s="49">
        <v>51.71</v>
      </c>
      <c r="AP162" s="138"/>
      <c r="AQ162" s="138"/>
      <c r="AR162" s="138"/>
      <c r="AS162" s="138"/>
      <c r="AT162" s="311">
        <v>6.8199999999999997E-2</v>
      </c>
      <c r="AU162" s="139">
        <v>340.55</v>
      </c>
      <c r="AV162" s="139"/>
      <c r="AW162" s="139"/>
      <c r="AX162" s="125" t="s">
        <v>834</v>
      </c>
      <c r="AY162" s="289"/>
      <c r="AZ162" s="49">
        <v>7723.07</v>
      </c>
      <c r="BA162" s="49">
        <v>53.21</v>
      </c>
      <c r="BB162" s="49">
        <v>9267.6839999999993</v>
      </c>
      <c r="BC162" s="49">
        <v>63.851999999999997</v>
      </c>
      <c r="BD162" s="49">
        <v>3825.73</v>
      </c>
      <c r="BE162" s="49">
        <v>51.71</v>
      </c>
      <c r="BF162" s="138"/>
      <c r="BG162" s="138"/>
      <c r="BH162" s="360"/>
      <c r="BI162" s="138"/>
      <c r="BJ162" s="311">
        <v>6.8199999999999997E-2</v>
      </c>
      <c r="BK162" s="139">
        <v>312.62</v>
      </c>
      <c r="BL162" s="139"/>
      <c r="BM162" s="139"/>
      <c r="BN162" s="125" t="s">
        <v>834</v>
      </c>
      <c r="BO162" s="289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  <c r="EO162" s="177"/>
      <c r="EP162" s="177"/>
      <c r="EQ162" s="177"/>
      <c r="ER162" s="177"/>
      <c r="ES162" s="177"/>
      <c r="ET162" s="177"/>
      <c r="EU162" s="177"/>
      <c r="EV162" s="177"/>
      <c r="EW162" s="177"/>
      <c r="EX162" s="177"/>
      <c r="EY162" s="177"/>
      <c r="EZ162" s="177"/>
      <c r="FA162" s="177"/>
      <c r="FB162" s="177"/>
      <c r="FC162" s="177"/>
      <c r="FD162" s="177"/>
      <c r="FE162" s="177"/>
      <c r="FF162" s="177"/>
      <c r="FG162" s="177"/>
      <c r="FH162" s="177"/>
      <c r="FI162" s="177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177"/>
      <c r="FU162" s="177"/>
      <c r="FV162" s="177"/>
      <c r="FW162" s="177"/>
      <c r="FX162" s="177"/>
      <c r="FY162" s="177"/>
      <c r="FZ162" s="177"/>
      <c r="GA162" s="177"/>
      <c r="GB162" s="177"/>
      <c r="GC162" s="177"/>
      <c r="GD162" s="177"/>
      <c r="GE162" s="177"/>
      <c r="GF162" s="177"/>
      <c r="GG162" s="177"/>
      <c r="GH162" s="177"/>
      <c r="GI162" s="177"/>
      <c r="GJ162" s="177"/>
      <c r="GK162" s="177"/>
      <c r="GL162" s="177"/>
      <c r="GM162" s="177"/>
      <c r="GN162" s="177"/>
      <c r="GO162" s="177"/>
      <c r="GP162" s="177"/>
      <c r="GQ162" s="177"/>
      <c r="GR162" s="177"/>
      <c r="GS162" s="177"/>
      <c r="GT162" s="177"/>
      <c r="GU162" s="177"/>
      <c r="GV162" s="177"/>
      <c r="GW162" s="177"/>
      <c r="GX162" s="177"/>
      <c r="GY162" s="177"/>
      <c r="GZ162" s="177"/>
      <c r="HA162" s="177"/>
      <c r="HB162" s="177"/>
      <c r="HC162" s="177"/>
      <c r="HD162" s="177"/>
      <c r="HE162" s="177"/>
      <c r="HF162" s="177"/>
      <c r="HG162" s="177"/>
      <c r="HH162" s="177"/>
      <c r="HI162" s="177"/>
      <c r="HJ162" s="177"/>
      <c r="HK162" s="177"/>
      <c r="HL162" s="177"/>
      <c r="HM162" s="177"/>
      <c r="HN162" s="177"/>
      <c r="HO162" s="177"/>
      <c r="HP162" s="177"/>
      <c r="HQ162" s="177"/>
      <c r="HR162" s="177"/>
      <c r="HS162" s="177"/>
      <c r="HT162" s="177"/>
      <c r="HU162" s="177"/>
      <c r="HV162" s="177"/>
      <c r="HW162" s="177"/>
      <c r="HX162" s="177"/>
      <c r="HY162" s="177"/>
      <c r="HZ162" s="177"/>
      <c r="IA162" s="177"/>
      <c r="IB162" s="177"/>
      <c r="IC162" s="177"/>
      <c r="ID162" s="177"/>
      <c r="IE162" s="177"/>
      <c r="IF162" s="177"/>
      <c r="IG162" s="177"/>
      <c r="IH162" s="177"/>
      <c r="II162" s="177"/>
      <c r="IJ162" s="177"/>
      <c r="IK162" s="177"/>
      <c r="IL162" s="177"/>
      <c r="IM162" s="177"/>
      <c r="IN162" s="177"/>
      <c r="IO162" s="177"/>
      <c r="IP162" s="177"/>
      <c r="IQ162" s="177"/>
      <c r="IR162" s="177"/>
      <c r="IS162" s="177"/>
      <c r="IT162" s="177"/>
      <c r="IU162" s="177"/>
      <c r="IV162" s="177"/>
      <c r="IW162" s="177"/>
      <c r="IX162" s="177"/>
      <c r="IY162" s="177"/>
      <c r="IZ162" s="177"/>
      <c r="JA162" s="177"/>
      <c r="JB162" s="177"/>
      <c r="JC162" s="177"/>
      <c r="JD162" s="177"/>
      <c r="JE162" s="177"/>
      <c r="JF162" s="177"/>
      <c r="JG162" s="177"/>
      <c r="JH162" s="177"/>
      <c r="JI162" s="177"/>
      <c r="JJ162" s="177"/>
      <c r="JK162" s="177"/>
      <c r="JL162" s="177"/>
      <c r="JM162" s="177"/>
      <c r="JN162" s="177"/>
      <c r="JO162" s="177"/>
      <c r="JP162" s="177"/>
      <c r="JQ162" s="177"/>
      <c r="JR162" s="177"/>
      <c r="JS162" s="177"/>
      <c r="JT162" s="177"/>
      <c r="JU162" s="177"/>
      <c r="JV162" s="177"/>
      <c r="JW162" s="177"/>
      <c r="JX162" s="177"/>
      <c r="JY162" s="177"/>
      <c r="JZ162" s="177"/>
      <c r="KA162" s="177"/>
      <c r="KB162" s="177"/>
      <c r="KC162" s="177"/>
      <c r="KD162" s="177"/>
      <c r="KE162" s="177"/>
      <c r="KF162" s="177"/>
      <c r="KG162" s="177"/>
      <c r="KH162" s="177"/>
    </row>
    <row r="163" spans="1:294" s="2" customFormat="1">
      <c r="A163" s="16"/>
      <c r="B163" s="509" t="s">
        <v>394</v>
      </c>
      <c r="C163" s="27"/>
      <c r="D163" s="27"/>
      <c r="E163" s="27"/>
      <c r="F163" s="27"/>
      <c r="G163" s="27"/>
      <c r="H163" s="27"/>
      <c r="I163" s="115"/>
      <c r="J163" s="115"/>
      <c r="K163" s="115"/>
      <c r="L163" s="115"/>
      <c r="M163" s="116"/>
      <c r="N163" s="116"/>
      <c r="O163" s="116"/>
      <c r="P163" s="116"/>
      <c r="Q163" s="110"/>
      <c r="R163" s="125"/>
      <c r="S163" s="27"/>
      <c r="T163" s="27"/>
      <c r="U163" s="27"/>
      <c r="V163" s="27"/>
      <c r="W163" s="27"/>
      <c r="X163" s="27"/>
      <c r="Y163" s="138"/>
      <c r="Z163" s="138"/>
      <c r="AA163" s="138"/>
      <c r="AB163" s="138"/>
      <c r="AC163" s="139"/>
      <c r="AD163" s="139"/>
      <c r="AE163" s="139"/>
      <c r="AF163" s="139"/>
      <c r="AG163" s="27"/>
      <c r="AH163" s="134"/>
      <c r="AI163" s="103"/>
      <c r="AJ163" s="27"/>
      <c r="AK163" s="27"/>
      <c r="AL163" s="27"/>
      <c r="AM163" s="27"/>
      <c r="AN163" s="27"/>
      <c r="AO163" s="27"/>
      <c r="AP163" s="115"/>
      <c r="AQ163" s="115"/>
      <c r="AR163" s="115"/>
      <c r="AS163" s="115"/>
      <c r="AT163" s="116"/>
      <c r="AU163" s="116"/>
      <c r="AV163" s="116"/>
      <c r="AW163" s="116"/>
      <c r="AX163" s="27"/>
      <c r="AY163" s="284"/>
      <c r="AZ163" s="27"/>
      <c r="BA163" s="27"/>
      <c r="BB163" s="27"/>
      <c r="BC163" s="27"/>
      <c r="BD163" s="27"/>
      <c r="BE163" s="27"/>
      <c r="BF163" s="115"/>
      <c r="BG163" s="115"/>
      <c r="BH163" s="395"/>
      <c r="BI163" s="115"/>
      <c r="BJ163" s="116"/>
      <c r="BK163" s="116"/>
      <c r="BL163" s="116"/>
      <c r="BM163" s="116"/>
      <c r="BN163" s="36"/>
      <c r="BO163" s="31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</row>
    <row r="164" spans="1:294" s="2" customFormat="1">
      <c r="A164" s="16" t="s">
        <v>35</v>
      </c>
      <c r="B164" s="509" t="s">
        <v>396</v>
      </c>
      <c r="C164" s="27"/>
      <c r="D164" s="27"/>
      <c r="E164" s="27"/>
      <c r="F164" s="27"/>
      <c r="G164" s="27"/>
      <c r="H164" s="27"/>
      <c r="I164" s="115"/>
      <c r="J164" s="115"/>
      <c r="K164" s="115"/>
      <c r="L164" s="115"/>
      <c r="M164" s="116"/>
      <c r="N164" s="116"/>
      <c r="O164" s="116"/>
      <c r="P164" s="116"/>
      <c r="Q164" s="110"/>
      <c r="R164" s="125"/>
      <c r="S164" s="27"/>
      <c r="T164" s="27"/>
      <c r="U164" s="27"/>
      <c r="V164" s="27"/>
      <c r="W164" s="27"/>
      <c r="X164" s="27"/>
      <c r="Y164" s="138"/>
      <c r="Z164" s="138"/>
      <c r="AA164" s="138"/>
      <c r="AB164" s="138"/>
      <c r="AC164" s="139"/>
      <c r="AD164" s="139"/>
      <c r="AE164" s="139"/>
      <c r="AF164" s="139"/>
      <c r="AG164" s="27"/>
      <c r="AH164" s="134"/>
      <c r="AI164" s="103"/>
      <c r="AJ164" s="27"/>
      <c r="AK164" s="27"/>
      <c r="AL164" s="27"/>
      <c r="AM164" s="27"/>
      <c r="AN164" s="27"/>
      <c r="AO164" s="27"/>
      <c r="AP164" s="115"/>
      <c r="AQ164" s="115"/>
      <c r="AR164" s="115"/>
      <c r="AS164" s="115"/>
      <c r="AT164" s="116"/>
      <c r="AU164" s="116"/>
      <c r="AV164" s="116"/>
      <c r="AW164" s="116"/>
      <c r="AX164" s="27"/>
      <c r="AY164" s="284"/>
      <c r="AZ164" s="27"/>
      <c r="BA164" s="27"/>
      <c r="BB164" s="27"/>
      <c r="BC164" s="27"/>
      <c r="BD164" s="27"/>
      <c r="BE164" s="27"/>
      <c r="BF164" s="115"/>
      <c r="BG164" s="115"/>
      <c r="BH164" s="395"/>
      <c r="BI164" s="115"/>
      <c r="BJ164" s="116"/>
      <c r="BK164" s="116"/>
      <c r="BL164" s="116"/>
      <c r="BM164" s="116"/>
      <c r="BN164" s="36"/>
      <c r="BO164" s="31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</row>
    <row r="165" spans="1:294" s="2" customFormat="1">
      <c r="A165" s="16" t="s">
        <v>36</v>
      </c>
      <c r="B165" s="509" t="s">
        <v>42</v>
      </c>
      <c r="C165" s="27"/>
      <c r="D165" s="27"/>
      <c r="E165" s="27"/>
      <c r="F165" s="27"/>
      <c r="G165" s="27"/>
      <c r="H165" s="27"/>
      <c r="I165" s="115"/>
      <c r="J165" s="115"/>
      <c r="K165" s="115"/>
      <c r="L165" s="115"/>
      <c r="M165" s="116"/>
      <c r="N165" s="116"/>
      <c r="O165" s="116"/>
      <c r="P165" s="116"/>
      <c r="Q165" s="110"/>
      <c r="R165" s="125"/>
      <c r="S165" s="27"/>
      <c r="T165" s="27"/>
      <c r="U165" s="27"/>
      <c r="V165" s="27"/>
      <c r="W165" s="27"/>
      <c r="X165" s="27"/>
      <c r="Y165" s="138"/>
      <c r="Z165" s="138"/>
      <c r="AA165" s="138"/>
      <c r="AB165" s="138"/>
      <c r="AC165" s="139"/>
      <c r="AD165" s="139"/>
      <c r="AE165" s="139"/>
      <c r="AF165" s="139"/>
      <c r="AG165" s="27"/>
      <c r="AH165" s="134"/>
      <c r="AI165" s="103"/>
      <c r="AJ165" s="27"/>
      <c r="AK165" s="27"/>
      <c r="AL165" s="27"/>
      <c r="AM165" s="27"/>
      <c r="AN165" s="27"/>
      <c r="AO165" s="27"/>
      <c r="AP165" s="115"/>
      <c r="AQ165" s="115"/>
      <c r="AR165" s="115"/>
      <c r="AS165" s="115"/>
      <c r="AT165" s="116"/>
      <c r="AU165" s="116"/>
      <c r="AV165" s="116"/>
      <c r="AW165" s="116"/>
      <c r="AX165" s="27"/>
      <c r="AY165" s="284"/>
      <c r="AZ165" s="27"/>
      <c r="BA165" s="27"/>
      <c r="BB165" s="27"/>
      <c r="BC165" s="27"/>
      <c r="BD165" s="27"/>
      <c r="BE165" s="27"/>
      <c r="BF165" s="115"/>
      <c r="BG165" s="115"/>
      <c r="BH165" s="395"/>
      <c r="BI165" s="115"/>
      <c r="BJ165" s="116"/>
      <c r="BK165" s="116"/>
      <c r="BL165" s="116"/>
      <c r="BM165" s="116"/>
      <c r="BN165" s="36"/>
      <c r="BO165" s="31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</row>
    <row r="166" spans="1:294" s="2" customFormat="1" ht="47.25">
      <c r="A166" s="16" t="s">
        <v>575</v>
      </c>
      <c r="B166" s="396" t="s">
        <v>708</v>
      </c>
      <c r="C166" s="27">
        <v>7944.07</v>
      </c>
      <c r="D166" s="27">
        <v>49</v>
      </c>
      <c r="E166" s="27">
        <v>9535.8799999999992</v>
      </c>
      <c r="F166" s="27">
        <v>58.8</v>
      </c>
      <c r="G166" s="27">
        <v>4233.66</v>
      </c>
      <c r="H166" s="27">
        <v>51.71</v>
      </c>
      <c r="I166" s="115"/>
      <c r="J166" s="115"/>
      <c r="K166" s="115"/>
      <c r="L166" s="115"/>
      <c r="M166" s="312">
        <v>6.1499999999999999E-2</v>
      </c>
      <c r="N166" s="116">
        <v>312.08</v>
      </c>
      <c r="O166" s="116"/>
      <c r="P166" s="116"/>
      <c r="Q166" s="110" t="s">
        <v>792</v>
      </c>
      <c r="R166" s="125"/>
      <c r="S166" s="27">
        <v>8246.6200000000008</v>
      </c>
      <c r="T166" s="27">
        <v>51.71</v>
      </c>
      <c r="U166" s="27">
        <v>9895.9440000000013</v>
      </c>
      <c r="V166" s="27">
        <v>62.052</v>
      </c>
      <c r="W166" s="27">
        <v>4233.66</v>
      </c>
      <c r="X166" s="27">
        <v>51.71</v>
      </c>
      <c r="Y166" s="138"/>
      <c r="Z166" s="138"/>
      <c r="AA166" s="138"/>
      <c r="AB166" s="138"/>
      <c r="AC166" s="311">
        <v>6.1499999999999999E-2</v>
      </c>
      <c r="AD166" s="139">
        <v>312.08</v>
      </c>
      <c r="AE166" s="139"/>
      <c r="AF166" s="139"/>
      <c r="AG166" s="621" t="s">
        <v>792</v>
      </c>
      <c r="AH166" s="187"/>
      <c r="AI166" s="103"/>
      <c r="AJ166" s="27"/>
      <c r="AK166" s="27"/>
      <c r="AL166" s="27"/>
      <c r="AM166" s="27"/>
      <c r="AN166" s="27"/>
      <c r="AO166" s="27"/>
      <c r="AP166" s="115"/>
      <c r="AQ166" s="115"/>
      <c r="AR166" s="115"/>
      <c r="AS166" s="115"/>
      <c r="AT166" s="116"/>
      <c r="AU166" s="116"/>
      <c r="AV166" s="116"/>
      <c r="AW166" s="116"/>
      <c r="AX166" s="27"/>
      <c r="AY166" s="109"/>
      <c r="AZ166" s="27"/>
      <c r="BA166" s="27"/>
      <c r="BB166" s="27"/>
      <c r="BC166" s="27"/>
      <c r="BD166" s="27"/>
      <c r="BE166" s="27"/>
      <c r="BF166" s="115"/>
      <c r="BG166" s="115"/>
      <c r="BH166" s="115"/>
      <c r="BI166" s="115"/>
      <c r="BJ166" s="116"/>
      <c r="BK166" s="116"/>
      <c r="BL166" s="116"/>
      <c r="BM166" s="116"/>
      <c r="BN166" s="36"/>
      <c r="BO166" s="31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</row>
    <row r="167" spans="1:294" s="420" customFormat="1">
      <c r="A167" s="406"/>
      <c r="B167" s="605"/>
      <c r="C167" s="408">
        <v>7944.07</v>
      </c>
      <c r="D167" s="408">
        <v>51.28</v>
      </c>
      <c r="E167" s="408">
        <v>9532.884</v>
      </c>
      <c r="F167" s="408">
        <v>61.536000000000001</v>
      </c>
      <c r="G167" s="408">
        <v>4233.66</v>
      </c>
      <c r="H167" s="408">
        <v>51.71</v>
      </c>
      <c r="I167" s="414"/>
      <c r="J167" s="414"/>
      <c r="K167" s="414"/>
      <c r="L167" s="414"/>
      <c r="M167" s="441">
        <v>6.1499999999999999E-2</v>
      </c>
      <c r="N167" s="416">
        <v>312.08</v>
      </c>
      <c r="O167" s="416"/>
      <c r="P167" s="416"/>
      <c r="Q167" s="410"/>
      <c r="R167" s="410" t="s">
        <v>798</v>
      </c>
      <c r="S167" s="408">
        <v>8246.6200000000008</v>
      </c>
      <c r="T167" s="408">
        <v>53.83</v>
      </c>
      <c r="U167" s="408">
        <v>9895.9440000000013</v>
      </c>
      <c r="V167" s="408">
        <v>64.595999999999989</v>
      </c>
      <c r="W167" s="408">
        <v>3817.56</v>
      </c>
      <c r="X167" s="408">
        <v>51.71</v>
      </c>
      <c r="Y167" s="414"/>
      <c r="Z167" s="414"/>
      <c r="AA167" s="414"/>
      <c r="AB167" s="414"/>
      <c r="AC167" s="441">
        <v>6.1499999999999999E-2</v>
      </c>
      <c r="AD167" s="416">
        <v>286.49</v>
      </c>
      <c r="AE167" s="416"/>
      <c r="AF167" s="416"/>
      <c r="AG167" s="622"/>
      <c r="AH167" s="412" t="s">
        <v>798</v>
      </c>
      <c r="AI167" s="434"/>
      <c r="AJ167" s="408"/>
      <c r="AK167" s="408"/>
      <c r="AL167" s="408"/>
      <c r="AM167" s="408"/>
      <c r="AN167" s="408"/>
      <c r="AO167" s="408"/>
      <c r="AP167" s="414"/>
      <c r="AQ167" s="414"/>
      <c r="AR167" s="414"/>
      <c r="AS167" s="414"/>
      <c r="AT167" s="416"/>
      <c r="AU167" s="416"/>
      <c r="AV167" s="416"/>
      <c r="AW167" s="416"/>
      <c r="AX167" s="408"/>
      <c r="AY167" s="409"/>
      <c r="AZ167" s="408"/>
      <c r="BA167" s="408"/>
      <c r="BB167" s="408"/>
      <c r="BC167" s="408"/>
      <c r="BD167" s="408"/>
      <c r="BE167" s="408"/>
      <c r="BF167" s="414"/>
      <c r="BG167" s="414"/>
      <c r="BH167" s="414"/>
      <c r="BI167" s="414"/>
      <c r="BJ167" s="416"/>
      <c r="BK167" s="416"/>
      <c r="BL167" s="416"/>
      <c r="BM167" s="416"/>
      <c r="BN167" s="412"/>
      <c r="BO167" s="418"/>
      <c r="BP167" s="419"/>
      <c r="BQ167" s="419"/>
      <c r="BR167" s="419"/>
      <c r="BS167" s="419"/>
      <c r="BT167" s="419"/>
      <c r="BU167" s="419"/>
      <c r="BV167" s="419"/>
      <c r="BW167" s="419"/>
      <c r="BX167" s="419"/>
      <c r="BY167" s="419"/>
      <c r="BZ167" s="419"/>
      <c r="CA167" s="419"/>
      <c r="CB167" s="419"/>
      <c r="CC167" s="419"/>
      <c r="CD167" s="419"/>
      <c r="CE167" s="419"/>
      <c r="CF167" s="419"/>
      <c r="CG167" s="419"/>
      <c r="CH167" s="419"/>
      <c r="CI167" s="419"/>
      <c r="CJ167" s="419"/>
      <c r="CK167" s="419"/>
      <c r="CL167" s="419"/>
      <c r="CM167" s="419"/>
      <c r="CN167" s="419"/>
      <c r="CO167" s="419"/>
      <c r="CP167" s="419"/>
      <c r="CQ167" s="419"/>
      <c r="CR167" s="419"/>
      <c r="CS167" s="419"/>
      <c r="CT167" s="419"/>
      <c r="CU167" s="419"/>
      <c r="CV167" s="419"/>
      <c r="CW167" s="419"/>
      <c r="CX167" s="419"/>
      <c r="CY167" s="419"/>
      <c r="CZ167" s="419"/>
      <c r="DA167" s="419"/>
      <c r="DB167" s="419"/>
      <c r="DC167" s="419"/>
      <c r="DD167" s="419"/>
      <c r="DE167" s="419"/>
      <c r="DF167" s="419"/>
      <c r="DG167" s="419"/>
      <c r="DH167" s="419"/>
      <c r="DI167" s="419"/>
      <c r="DJ167" s="419"/>
      <c r="DK167" s="419"/>
      <c r="DL167" s="419"/>
      <c r="DM167" s="419"/>
      <c r="DN167" s="419"/>
      <c r="DO167" s="419"/>
      <c r="DP167" s="419"/>
      <c r="DQ167" s="419"/>
      <c r="DR167" s="419"/>
      <c r="DS167" s="419"/>
      <c r="DT167" s="419"/>
      <c r="DU167" s="419"/>
      <c r="DV167" s="419"/>
      <c r="DW167" s="419"/>
      <c r="DX167" s="419"/>
      <c r="DY167" s="419"/>
      <c r="DZ167" s="419"/>
      <c r="EA167" s="419"/>
      <c r="EB167" s="419"/>
      <c r="EC167" s="419"/>
      <c r="ED167" s="419"/>
      <c r="EE167" s="419"/>
      <c r="EF167" s="419"/>
      <c r="EG167" s="419"/>
      <c r="EH167" s="419"/>
      <c r="EI167" s="419"/>
      <c r="EJ167" s="419"/>
      <c r="EK167" s="419"/>
      <c r="EL167" s="419"/>
      <c r="EM167" s="419"/>
      <c r="EN167" s="419"/>
      <c r="EO167" s="419"/>
      <c r="EP167" s="419"/>
      <c r="EQ167" s="419"/>
      <c r="ER167" s="419"/>
      <c r="ES167" s="419"/>
      <c r="ET167" s="419"/>
      <c r="EU167" s="419"/>
      <c r="EV167" s="419"/>
      <c r="EW167" s="419"/>
      <c r="EX167" s="419"/>
      <c r="EY167" s="419"/>
      <c r="EZ167" s="419"/>
      <c r="FA167" s="419"/>
      <c r="FB167" s="419"/>
      <c r="FC167" s="419"/>
      <c r="FD167" s="419"/>
      <c r="FE167" s="419"/>
      <c r="FF167" s="419"/>
      <c r="FG167" s="419"/>
      <c r="FH167" s="419"/>
      <c r="FI167" s="419"/>
      <c r="FJ167" s="419"/>
      <c r="FK167" s="419"/>
      <c r="FL167" s="419"/>
      <c r="FM167" s="419"/>
      <c r="FN167" s="419"/>
      <c r="FO167" s="419"/>
      <c r="FP167" s="419"/>
      <c r="FQ167" s="419"/>
      <c r="FR167" s="419"/>
      <c r="FS167" s="419"/>
      <c r="FT167" s="419"/>
      <c r="FU167" s="419"/>
      <c r="FV167" s="419"/>
      <c r="FW167" s="419"/>
      <c r="FX167" s="419"/>
      <c r="FY167" s="419"/>
      <c r="FZ167" s="419"/>
      <c r="GA167" s="419"/>
      <c r="GB167" s="419"/>
      <c r="GC167" s="419"/>
      <c r="GD167" s="419"/>
      <c r="GE167" s="419"/>
      <c r="GF167" s="419"/>
      <c r="GG167" s="419"/>
      <c r="GH167" s="419"/>
      <c r="GI167" s="419"/>
      <c r="GJ167" s="419"/>
      <c r="GK167" s="419"/>
      <c r="GL167" s="419"/>
      <c r="GM167" s="419"/>
      <c r="GN167" s="419"/>
      <c r="GO167" s="419"/>
      <c r="GP167" s="419"/>
      <c r="GQ167" s="419"/>
      <c r="GR167" s="419"/>
      <c r="GS167" s="419"/>
      <c r="GT167" s="419"/>
      <c r="GU167" s="419"/>
      <c r="GV167" s="419"/>
      <c r="GW167" s="419"/>
      <c r="GX167" s="419"/>
      <c r="GY167" s="419"/>
      <c r="GZ167" s="419"/>
      <c r="HA167" s="419"/>
      <c r="HB167" s="419"/>
      <c r="HC167" s="419"/>
      <c r="HD167" s="419"/>
      <c r="HE167" s="419"/>
      <c r="HF167" s="419"/>
      <c r="HG167" s="419"/>
      <c r="HH167" s="419"/>
      <c r="HI167" s="419"/>
      <c r="HJ167" s="419"/>
      <c r="HK167" s="419"/>
      <c r="HL167" s="419"/>
      <c r="HM167" s="419"/>
      <c r="HN167" s="419"/>
      <c r="HO167" s="419"/>
      <c r="HP167" s="419"/>
      <c r="HQ167" s="419"/>
      <c r="HR167" s="419"/>
      <c r="HS167" s="419"/>
      <c r="HT167" s="419"/>
      <c r="HU167" s="419"/>
      <c r="HV167" s="419"/>
      <c r="HW167" s="419"/>
      <c r="HX167" s="419"/>
      <c r="HY167" s="419"/>
      <c r="HZ167" s="419"/>
      <c r="IA167" s="419"/>
      <c r="IB167" s="419"/>
      <c r="IC167" s="419"/>
      <c r="ID167" s="419"/>
      <c r="IE167" s="419"/>
      <c r="IF167" s="419"/>
      <c r="IG167" s="419"/>
      <c r="IH167" s="419"/>
      <c r="II167" s="419"/>
      <c r="IJ167" s="419"/>
      <c r="IK167" s="419"/>
      <c r="IL167" s="419"/>
      <c r="IM167" s="419"/>
      <c r="IN167" s="419"/>
      <c r="IO167" s="419"/>
      <c r="IP167" s="419"/>
      <c r="IQ167" s="419"/>
      <c r="IR167" s="419"/>
      <c r="IS167" s="419"/>
      <c r="IT167" s="419"/>
      <c r="IU167" s="419"/>
      <c r="IV167" s="419"/>
      <c r="IW167" s="419"/>
      <c r="IX167" s="419"/>
      <c r="IY167" s="419"/>
      <c r="IZ167" s="419"/>
      <c r="JA167" s="419"/>
      <c r="JB167" s="419"/>
      <c r="JC167" s="419"/>
      <c r="JD167" s="419"/>
      <c r="JE167" s="419"/>
      <c r="JF167" s="419"/>
      <c r="JG167" s="419"/>
      <c r="JH167" s="419"/>
      <c r="JI167" s="419"/>
      <c r="JJ167" s="419"/>
      <c r="JK167" s="419"/>
      <c r="JL167" s="419"/>
      <c r="JM167" s="419"/>
      <c r="JN167" s="419"/>
      <c r="JO167" s="419"/>
      <c r="JP167" s="419"/>
      <c r="JQ167" s="419"/>
      <c r="JR167" s="419"/>
      <c r="JS167" s="419"/>
      <c r="JT167" s="419"/>
      <c r="JU167" s="419"/>
      <c r="JV167" s="419"/>
      <c r="JW167" s="419"/>
      <c r="JX167" s="419"/>
      <c r="JY167" s="419"/>
      <c r="JZ167" s="419"/>
      <c r="KA167" s="419"/>
      <c r="KB167" s="419"/>
      <c r="KC167" s="419"/>
      <c r="KD167" s="419"/>
      <c r="KE167" s="419"/>
      <c r="KF167" s="419"/>
      <c r="KG167" s="419"/>
      <c r="KH167" s="419"/>
    </row>
    <row r="168" spans="1:294" s="2" customFormat="1" ht="31.5">
      <c r="A168" s="16"/>
      <c r="B168" s="512" t="s">
        <v>709</v>
      </c>
      <c r="C168" s="27"/>
      <c r="D168" s="27"/>
      <c r="E168" s="27"/>
      <c r="F168" s="27"/>
      <c r="G168" s="27"/>
      <c r="H168" s="27"/>
      <c r="I168" s="115"/>
      <c r="J168" s="115"/>
      <c r="K168" s="115"/>
      <c r="L168" s="115"/>
      <c r="M168" s="116"/>
      <c r="N168" s="116"/>
      <c r="O168" s="116"/>
      <c r="P168" s="116"/>
      <c r="Q168" s="110"/>
      <c r="R168" s="125"/>
      <c r="S168" s="27"/>
      <c r="T168" s="27"/>
      <c r="U168" s="27"/>
      <c r="V168" s="27"/>
      <c r="W168" s="27"/>
      <c r="X168" s="27"/>
      <c r="Y168" s="138"/>
      <c r="Z168" s="138"/>
      <c r="AA168" s="138"/>
      <c r="AB168" s="138"/>
      <c r="AC168" s="139"/>
      <c r="AD168" s="139"/>
      <c r="AE168" s="139"/>
      <c r="AF168" s="139"/>
      <c r="AG168" s="27"/>
      <c r="AH168" s="134"/>
      <c r="AI168" s="103"/>
      <c r="AJ168" s="27"/>
      <c r="AK168" s="27"/>
      <c r="AL168" s="27"/>
      <c r="AM168" s="27"/>
      <c r="AN168" s="27"/>
      <c r="AO168" s="27"/>
      <c r="AP168" s="115"/>
      <c r="AQ168" s="115"/>
      <c r="AR168" s="115"/>
      <c r="AS168" s="115"/>
      <c r="AT168" s="116"/>
      <c r="AU168" s="116"/>
      <c r="AV168" s="116"/>
      <c r="AW168" s="116"/>
      <c r="AX168" s="27"/>
      <c r="AY168" s="109"/>
      <c r="AZ168" s="27"/>
      <c r="BA168" s="27"/>
      <c r="BB168" s="27"/>
      <c r="BC168" s="27"/>
      <c r="BD168" s="27"/>
      <c r="BE168" s="27"/>
      <c r="BF168" s="115"/>
      <c r="BG168" s="115"/>
      <c r="BH168" s="115"/>
      <c r="BI168" s="115"/>
      <c r="BJ168" s="116"/>
      <c r="BK168" s="116"/>
      <c r="BL168" s="116"/>
      <c r="BM168" s="116"/>
      <c r="BN168" s="36"/>
      <c r="BO168" s="31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</row>
    <row r="169" spans="1:294" s="405" customFormat="1">
      <c r="A169" s="397" t="s">
        <v>576</v>
      </c>
      <c r="B169" s="374" t="s">
        <v>660</v>
      </c>
      <c r="C169" s="373">
        <v>5154.03</v>
      </c>
      <c r="D169" s="373">
        <v>43.09</v>
      </c>
      <c r="E169" s="373">
        <v>6184.8359999999993</v>
      </c>
      <c r="F169" s="373">
        <v>51.708000000000006</v>
      </c>
      <c r="G169" s="373">
        <v>4233.66</v>
      </c>
      <c r="H169" s="373">
        <v>51.71</v>
      </c>
      <c r="I169" s="382"/>
      <c r="J169" s="382"/>
      <c r="K169" s="382"/>
      <c r="L169" s="382"/>
      <c r="M169" s="384">
        <v>6.1499999999999999E-2</v>
      </c>
      <c r="N169" s="383">
        <v>312.08</v>
      </c>
      <c r="O169" s="383"/>
      <c r="P169" s="383"/>
      <c r="Q169" s="377" t="s">
        <v>793</v>
      </c>
      <c r="R169" s="377"/>
      <c r="S169" s="373">
        <v>8091.02</v>
      </c>
      <c r="T169" s="373">
        <v>44.9</v>
      </c>
      <c r="U169" s="373">
        <v>9709.2240000000002</v>
      </c>
      <c r="V169" s="373">
        <v>53.879999999999995</v>
      </c>
      <c r="W169" s="373">
        <v>4198.37</v>
      </c>
      <c r="X169" s="373">
        <v>53.88</v>
      </c>
      <c r="Y169" s="382"/>
      <c r="Z169" s="382"/>
      <c r="AA169" s="382"/>
      <c r="AB169" s="382"/>
      <c r="AC169" s="384">
        <v>6.1499999999999999E-2</v>
      </c>
      <c r="AD169" s="383">
        <v>312.08</v>
      </c>
      <c r="AE169" s="383"/>
      <c r="AF169" s="383"/>
      <c r="AG169" s="377" t="s">
        <v>793</v>
      </c>
      <c r="AH169" s="376"/>
      <c r="AI169" s="400"/>
      <c r="AJ169" s="373">
        <v>5154.03</v>
      </c>
      <c r="AK169" s="373">
        <v>43.09</v>
      </c>
      <c r="AL169" s="373">
        <v>6184.8359999999993</v>
      </c>
      <c r="AM169" s="373">
        <v>51.708000000000006</v>
      </c>
      <c r="AN169" s="373">
        <v>4236.01</v>
      </c>
      <c r="AO169" s="373">
        <v>51.71</v>
      </c>
      <c r="AP169" s="382"/>
      <c r="AQ169" s="382"/>
      <c r="AR169" s="382"/>
      <c r="AS169" s="382"/>
      <c r="AT169" s="384">
        <v>7.22E-2</v>
      </c>
      <c r="AU169" s="383">
        <v>357.55</v>
      </c>
      <c r="AV169" s="383"/>
      <c r="AW169" s="383"/>
      <c r="AX169" s="377" t="s">
        <v>835</v>
      </c>
      <c r="AY169" s="376"/>
      <c r="AZ169" s="373">
        <v>8091.02</v>
      </c>
      <c r="BA169" s="373">
        <v>44.9</v>
      </c>
      <c r="BB169" s="373">
        <v>9709.2240000000002</v>
      </c>
      <c r="BC169" s="373">
        <v>53.879999999999995</v>
      </c>
      <c r="BD169" s="373">
        <v>4205.96</v>
      </c>
      <c r="BE169" s="373">
        <v>53.88</v>
      </c>
      <c r="BF169" s="382"/>
      <c r="BG169" s="382"/>
      <c r="BH169" s="382"/>
      <c r="BI169" s="382"/>
      <c r="BJ169" s="384">
        <v>7.22E-2</v>
      </c>
      <c r="BK169" s="383">
        <v>357.55</v>
      </c>
      <c r="BL169" s="383"/>
      <c r="BM169" s="383"/>
      <c r="BN169" s="289" t="s">
        <v>835</v>
      </c>
      <c r="BO169" s="403"/>
      <c r="BP169" s="404"/>
      <c r="BQ169" s="404"/>
      <c r="BR169" s="404"/>
      <c r="BS169" s="404"/>
      <c r="BT169" s="404"/>
      <c r="BU169" s="404"/>
      <c r="BV169" s="404"/>
      <c r="BW169" s="404"/>
      <c r="BX169" s="404"/>
      <c r="BY169" s="404"/>
      <c r="BZ169" s="404"/>
      <c r="CA169" s="404"/>
      <c r="CB169" s="404"/>
      <c r="CC169" s="404"/>
      <c r="CD169" s="404"/>
      <c r="CE169" s="404"/>
      <c r="CF169" s="404"/>
      <c r="CG169" s="404"/>
      <c r="CH169" s="404"/>
      <c r="CI169" s="404"/>
      <c r="CJ169" s="404"/>
      <c r="CK169" s="404"/>
      <c r="CL169" s="404"/>
      <c r="CM169" s="404"/>
      <c r="CN169" s="404"/>
      <c r="CO169" s="404"/>
      <c r="CP169" s="404"/>
      <c r="CQ169" s="404"/>
      <c r="CR169" s="404"/>
      <c r="CS169" s="404"/>
      <c r="CT169" s="404"/>
      <c r="CU169" s="404"/>
      <c r="CV169" s="404"/>
      <c r="CW169" s="404"/>
      <c r="CX169" s="404"/>
      <c r="CY169" s="404"/>
      <c r="CZ169" s="404"/>
      <c r="DA169" s="404"/>
      <c r="DB169" s="404"/>
      <c r="DC169" s="404"/>
      <c r="DD169" s="404"/>
      <c r="DE169" s="404"/>
      <c r="DF169" s="404"/>
      <c r="DG169" s="404"/>
      <c r="DH169" s="404"/>
      <c r="DI169" s="404"/>
      <c r="DJ169" s="404"/>
      <c r="DK169" s="404"/>
      <c r="DL169" s="404"/>
      <c r="DM169" s="404"/>
      <c r="DN169" s="404"/>
      <c r="DO169" s="404"/>
      <c r="DP169" s="404"/>
      <c r="DQ169" s="404"/>
      <c r="DR169" s="404"/>
      <c r="DS169" s="404"/>
      <c r="DT169" s="404"/>
      <c r="DU169" s="404"/>
      <c r="DV169" s="404"/>
      <c r="DW169" s="404"/>
      <c r="DX169" s="404"/>
      <c r="DY169" s="404"/>
      <c r="DZ169" s="404"/>
      <c r="EA169" s="404"/>
      <c r="EB169" s="404"/>
      <c r="EC169" s="404"/>
      <c r="ED169" s="404"/>
      <c r="EE169" s="404"/>
      <c r="EF169" s="404"/>
      <c r="EG169" s="404"/>
      <c r="EH169" s="404"/>
      <c r="EI169" s="404"/>
      <c r="EJ169" s="404"/>
      <c r="EK169" s="404"/>
      <c r="EL169" s="404"/>
      <c r="EM169" s="404"/>
      <c r="EN169" s="404"/>
      <c r="EO169" s="404"/>
      <c r="EP169" s="404"/>
      <c r="EQ169" s="404"/>
      <c r="ER169" s="404"/>
      <c r="ES169" s="404"/>
      <c r="ET169" s="404"/>
      <c r="EU169" s="404"/>
      <c r="EV169" s="404"/>
      <c r="EW169" s="404"/>
      <c r="EX169" s="404"/>
      <c r="EY169" s="404"/>
      <c r="EZ169" s="404"/>
      <c r="FA169" s="404"/>
      <c r="FB169" s="404"/>
      <c r="FC169" s="404"/>
      <c r="FD169" s="404"/>
      <c r="FE169" s="404"/>
      <c r="FF169" s="404"/>
      <c r="FG169" s="404"/>
      <c r="FH169" s="404"/>
      <c r="FI169" s="404"/>
      <c r="FJ169" s="404"/>
      <c r="FK169" s="404"/>
      <c r="FL169" s="404"/>
      <c r="FM169" s="404"/>
      <c r="FN169" s="404"/>
      <c r="FO169" s="404"/>
      <c r="FP169" s="404"/>
      <c r="FQ169" s="404"/>
      <c r="FR169" s="404"/>
      <c r="FS169" s="404"/>
      <c r="FT169" s="404"/>
      <c r="FU169" s="404"/>
      <c r="FV169" s="404"/>
      <c r="FW169" s="404"/>
      <c r="FX169" s="404"/>
      <c r="FY169" s="404"/>
      <c r="FZ169" s="404"/>
      <c r="GA169" s="404"/>
      <c r="GB169" s="404"/>
      <c r="GC169" s="404"/>
      <c r="GD169" s="404"/>
      <c r="GE169" s="404"/>
      <c r="GF169" s="404"/>
      <c r="GG169" s="404"/>
      <c r="GH169" s="404"/>
      <c r="GI169" s="404"/>
      <c r="GJ169" s="404"/>
      <c r="GK169" s="404"/>
      <c r="GL169" s="404"/>
      <c r="GM169" s="404"/>
      <c r="GN169" s="404"/>
      <c r="GO169" s="404"/>
      <c r="GP169" s="404"/>
      <c r="GQ169" s="404"/>
      <c r="GR169" s="404"/>
      <c r="GS169" s="404"/>
      <c r="GT169" s="404"/>
      <c r="GU169" s="404"/>
      <c r="GV169" s="404"/>
      <c r="GW169" s="404"/>
      <c r="GX169" s="404"/>
      <c r="GY169" s="404"/>
      <c r="GZ169" s="404"/>
      <c r="HA169" s="404"/>
      <c r="HB169" s="404"/>
      <c r="HC169" s="404"/>
      <c r="HD169" s="404"/>
      <c r="HE169" s="404"/>
      <c r="HF169" s="404"/>
      <c r="HG169" s="404"/>
      <c r="HH169" s="404"/>
      <c r="HI169" s="404"/>
      <c r="HJ169" s="404"/>
      <c r="HK169" s="404"/>
      <c r="HL169" s="404"/>
      <c r="HM169" s="404"/>
      <c r="HN169" s="404"/>
      <c r="HO169" s="404"/>
      <c r="HP169" s="404"/>
      <c r="HQ169" s="404"/>
      <c r="HR169" s="404"/>
      <c r="HS169" s="404"/>
      <c r="HT169" s="404"/>
      <c r="HU169" s="404"/>
      <c r="HV169" s="404"/>
      <c r="HW169" s="404"/>
      <c r="HX169" s="404"/>
      <c r="HY169" s="404"/>
      <c r="HZ169" s="404"/>
      <c r="IA169" s="404"/>
      <c r="IB169" s="404"/>
      <c r="IC169" s="404"/>
      <c r="ID169" s="404"/>
      <c r="IE169" s="404"/>
      <c r="IF169" s="404"/>
      <c r="IG169" s="404"/>
      <c r="IH169" s="404"/>
      <c r="II169" s="404"/>
      <c r="IJ169" s="404"/>
      <c r="IK169" s="404"/>
      <c r="IL169" s="404"/>
      <c r="IM169" s="404"/>
      <c r="IN169" s="404"/>
      <c r="IO169" s="404"/>
      <c r="IP169" s="404"/>
      <c r="IQ169" s="404"/>
      <c r="IR169" s="404"/>
      <c r="IS169" s="404"/>
      <c r="IT169" s="404"/>
      <c r="IU169" s="404"/>
      <c r="IV169" s="404"/>
      <c r="IW169" s="404"/>
      <c r="IX169" s="404"/>
      <c r="IY169" s="404"/>
      <c r="IZ169" s="404"/>
      <c r="JA169" s="404"/>
      <c r="JB169" s="404"/>
      <c r="JC169" s="404"/>
      <c r="JD169" s="404"/>
      <c r="JE169" s="404"/>
      <c r="JF169" s="404"/>
      <c r="JG169" s="404"/>
      <c r="JH169" s="404"/>
      <c r="JI169" s="404"/>
      <c r="JJ169" s="404"/>
      <c r="JK169" s="404"/>
      <c r="JL169" s="404"/>
      <c r="JM169" s="404"/>
      <c r="JN169" s="404"/>
      <c r="JO169" s="404"/>
      <c r="JP169" s="404"/>
      <c r="JQ169" s="404"/>
      <c r="JR169" s="404"/>
      <c r="JS169" s="404"/>
      <c r="JT169" s="404"/>
      <c r="JU169" s="404"/>
      <c r="JV169" s="404"/>
      <c r="JW169" s="404"/>
      <c r="JX169" s="404"/>
      <c r="JY169" s="404"/>
      <c r="JZ169" s="404"/>
      <c r="KA169" s="404"/>
      <c r="KB169" s="404"/>
      <c r="KC169" s="404"/>
      <c r="KD169" s="404"/>
      <c r="KE169" s="404"/>
      <c r="KF169" s="404"/>
      <c r="KG169" s="404"/>
      <c r="KH169" s="404"/>
    </row>
    <row r="170" spans="1:294" s="611" customFormat="1">
      <c r="A170" s="604"/>
      <c r="B170" s="493"/>
      <c r="C170" s="439">
        <v>5154.03</v>
      </c>
      <c r="D170" s="439">
        <v>43.09</v>
      </c>
      <c r="E170" s="439">
        <v>6184.8359999999993</v>
      </c>
      <c r="F170" s="439">
        <v>51.708000000000006</v>
      </c>
      <c r="G170" s="439">
        <v>4233.66</v>
      </c>
      <c r="H170" s="439">
        <v>51.71</v>
      </c>
      <c r="I170" s="597"/>
      <c r="J170" s="597"/>
      <c r="K170" s="597"/>
      <c r="L170" s="597"/>
      <c r="M170" s="598">
        <v>6.1499999999999999E-2</v>
      </c>
      <c r="N170" s="599">
        <v>312.08</v>
      </c>
      <c r="O170" s="599"/>
      <c r="P170" s="599"/>
      <c r="Q170" s="595"/>
      <c r="R170" s="595" t="s">
        <v>794</v>
      </c>
      <c r="S170" s="439">
        <v>8091.02</v>
      </c>
      <c r="T170" s="439">
        <v>53.21</v>
      </c>
      <c r="U170" s="439">
        <v>9709.2240000000002</v>
      </c>
      <c r="V170" s="439">
        <v>63.851999999999997</v>
      </c>
      <c r="W170" s="439">
        <v>3817.56</v>
      </c>
      <c r="X170" s="439">
        <v>51.71</v>
      </c>
      <c r="Y170" s="597"/>
      <c r="Z170" s="597"/>
      <c r="AA170" s="597"/>
      <c r="AB170" s="597"/>
      <c r="AC170" s="598">
        <v>6.1499999999999999E-2</v>
      </c>
      <c r="AD170" s="599">
        <v>286.49</v>
      </c>
      <c r="AE170" s="599"/>
      <c r="AF170" s="599"/>
      <c r="AG170" s="595"/>
      <c r="AH170" s="594" t="s">
        <v>794</v>
      </c>
      <c r="AI170" s="607"/>
      <c r="AJ170" s="439">
        <v>5154.03</v>
      </c>
      <c r="AK170" s="439">
        <v>43.09</v>
      </c>
      <c r="AL170" s="439">
        <v>6184.8359999999993</v>
      </c>
      <c r="AM170" s="439">
        <v>51.708000000000006</v>
      </c>
      <c r="AN170" s="439">
        <v>4236.01</v>
      </c>
      <c r="AO170" s="439">
        <v>51.71</v>
      </c>
      <c r="AP170" s="597"/>
      <c r="AQ170" s="597"/>
      <c r="AR170" s="597"/>
      <c r="AS170" s="597"/>
      <c r="AT170" s="598">
        <v>7.22E-2</v>
      </c>
      <c r="AU170" s="599">
        <v>357.55</v>
      </c>
      <c r="AV170" s="599"/>
      <c r="AW170" s="599"/>
      <c r="AX170" s="595"/>
      <c r="AY170" s="594" t="s">
        <v>836</v>
      </c>
      <c r="AZ170" s="439">
        <v>8091.02</v>
      </c>
      <c r="BA170" s="439">
        <v>53.21</v>
      </c>
      <c r="BB170" s="439">
        <v>9709.2240000000002</v>
      </c>
      <c r="BC170" s="439">
        <v>63.851999999999997</v>
      </c>
      <c r="BD170" s="439">
        <v>3829.92</v>
      </c>
      <c r="BE170" s="439">
        <v>51.71</v>
      </c>
      <c r="BF170" s="597"/>
      <c r="BG170" s="597"/>
      <c r="BH170" s="597"/>
      <c r="BI170" s="597"/>
      <c r="BJ170" s="598">
        <v>7.22E-2</v>
      </c>
      <c r="BK170" s="599">
        <v>328.23</v>
      </c>
      <c r="BL170" s="599"/>
      <c r="BM170" s="599"/>
      <c r="BN170" s="435"/>
      <c r="BO170" s="623" t="s">
        <v>836</v>
      </c>
      <c r="BP170" s="610"/>
      <c r="BQ170" s="610"/>
      <c r="BR170" s="610"/>
      <c r="BS170" s="610"/>
      <c r="BT170" s="610"/>
      <c r="BU170" s="610"/>
      <c r="BV170" s="610"/>
      <c r="BW170" s="610"/>
      <c r="BX170" s="610"/>
      <c r="BY170" s="610"/>
      <c r="BZ170" s="610"/>
      <c r="CA170" s="610"/>
      <c r="CB170" s="610"/>
      <c r="CC170" s="610"/>
      <c r="CD170" s="610"/>
      <c r="CE170" s="610"/>
      <c r="CF170" s="610"/>
      <c r="CG170" s="610"/>
      <c r="CH170" s="610"/>
      <c r="CI170" s="610"/>
      <c r="CJ170" s="610"/>
      <c r="CK170" s="610"/>
      <c r="CL170" s="610"/>
      <c r="CM170" s="610"/>
      <c r="CN170" s="610"/>
      <c r="CO170" s="610"/>
      <c r="CP170" s="610"/>
      <c r="CQ170" s="610"/>
      <c r="CR170" s="610"/>
      <c r="CS170" s="610"/>
      <c r="CT170" s="610"/>
      <c r="CU170" s="610"/>
      <c r="CV170" s="610"/>
      <c r="CW170" s="610"/>
      <c r="CX170" s="610"/>
      <c r="CY170" s="610"/>
      <c r="CZ170" s="610"/>
      <c r="DA170" s="610"/>
      <c r="DB170" s="610"/>
      <c r="DC170" s="610"/>
      <c r="DD170" s="610"/>
      <c r="DE170" s="610"/>
      <c r="DF170" s="610"/>
      <c r="DG170" s="610"/>
      <c r="DH170" s="610"/>
      <c r="DI170" s="610"/>
      <c r="DJ170" s="610"/>
      <c r="DK170" s="610"/>
      <c r="DL170" s="610"/>
      <c r="DM170" s="610"/>
      <c r="DN170" s="610"/>
      <c r="DO170" s="610"/>
      <c r="DP170" s="610"/>
      <c r="DQ170" s="610"/>
      <c r="DR170" s="610"/>
      <c r="DS170" s="610"/>
      <c r="DT170" s="610"/>
      <c r="DU170" s="610"/>
      <c r="DV170" s="610"/>
      <c r="DW170" s="610"/>
      <c r="DX170" s="610"/>
      <c r="DY170" s="610"/>
      <c r="DZ170" s="610"/>
      <c r="EA170" s="610"/>
      <c r="EB170" s="610"/>
      <c r="EC170" s="610"/>
      <c r="ED170" s="610"/>
      <c r="EE170" s="610"/>
      <c r="EF170" s="610"/>
      <c r="EG170" s="610"/>
      <c r="EH170" s="610"/>
      <c r="EI170" s="610"/>
      <c r="EJ170" s="610"/>
      <c r="EK170" s="610"/>
      <c r="EL170" s="610"/>
      <c r="EM170" s="610"/>
      <c r="EN170" s="610"/>
      <c r="EO170" s="610"/>
      <c r="EP170" s="610"/>
      <c r="EQ170" s="610"/>
      <c r="ER170" s="610"/>
      <c r="ES170" s="610"/>
      <c r="ET170" s="610"/>
      <c r="EU170" s="610"/>
      <c r="EV170" s="610"/>
      <c r="EW170" s="610"/>
      <c r="EX170" s="610"/>
      <c r="EY170" s="610"/>
      <c r="EZ170" s="610"/>
      <c r="FA170" s="610"/>
      <c r="FB170" s="610"/>
      <c r="FC170" s="610"/>
      <c r="FD170" s="610"/>
      <c r="FE170" s="610"/>
      <c r="FF170" s="610"/>
      <c r="FG170" s="610"/>
      <c r="FH170" s="610"/>
      <c r="FI170" s="610"/>
      <c r="FJ170" s="610"/>
      <c r="FK170" s="610"/>
      <c r="FL170" s="610"/>
      <c r="FM170" s="610"/>
      <c r="FN170" s="610"/>
      <c r="FO170" s="610"/>
      <c r="FP170" s="610"/>
      <c r="FQ170" s="610"/>
      <c r="FR170" s="610"/>
      <c r="FS170" s="610"/>
      <c r="FT170" s="610"/>
      <c r="FU170" s="610"/>
      <c r="FV170" s="610"/>
      <c r="FW170" s="610"/>
      <c r="FX170" s="610"/>
      <c r="FY170" s="610"/>
      <c r="FZ170" s="610"/>
      <c r="GA170" s="610"/>
      <c r="GB170" s="610"/>
      <c r="GC170" s="610"/>
      <c r="GD170" s="610"/>
      <c r="GE170" s="610"/>
      <c r="GF170" s="610"/>
      <c r="GG170" s="610"/>
      <c r="GH170" s="610"/>
      <c r="GI170" s="610"/>
      <c r="GJ170" s="610"/>
      <c r="GK170" s="610"/>
      <c r="GL170" s="610"/>
      <c r="GM170" s="610"/>
      <c r="GN170" s="610"/>
      <c r="GO170" s="610"/>
      <c r="GP170" s="610"/>
      <c r="GQ170" s="610"/>
      <c r="GR170" s="610"/>
      <c r="GS170" s="610"/>
      <c r="GT170" s="610"/>
      <c r="GU170" s="610"/>
      <c r="GV170" s="610"/>
      <c r="GW170" s="610"/>
      <c r="GX170" s="610"/>
      <c r="GY170" s="610"/>
      <c r="GZ170" s="610"/>
      <c r="HA170" s="610"/>
      <c r="HB170" s="610"/>
      <c r="HC170" s="610"/>
      <c r="HD170" s="610"/>
      <c r="HE170" s="610"/>
      <c r="HF170" s="610"/>
      <c r="HG170" s="610"/>
      <c r="HH170" s="610"/>
      <c r="HI170" s="610"/>
      <c r="HJ170" s="610"/>
      <c r="HK170" s="610"/>
      <c r="HL170" s="610"/>
      <c r="HM170" s="610"/>
      <c r="HN170" s="610"/>
      <c r="HO170" s="610"/>
      <c r="HP170" s="610"/>
      <c r="HQ170" s="610"/>
      <c r="HR170" s="610"/>
      <c r="HS170" s="610"/>
      <c r="HT170" s="610"/>
      <c r="HU170" s="610"/>
      <c r="HV170" s="610"/>
      <c r="HW170" s="610"/>
      <c r="HX170" s="610"/>
      <c r="HY170" s="610"/>
      <c r="HZ170" s="610"/>
      <c r="IA170" s="610"/>
      <c r="IB170" s="610"/>
      <c r="IC170" s="610"/>
      <c r="ID170" s="610"/>
      <c r="IE170" s="610"/>
      <c r="IF170" s="610"/>
      <c r="IG170" s="610"/>
      <c r="IH170" s="610"/>
      <c r="II170" s="610"/>
      <c r="IJ170" s="610"/>
      <c r="IK170" s="610"/>
      <c r="IL170" s="610"/>
      <c r="IM170" s="610"/>
      <c r="IN170" s="610"/>
      <c r="IO170" s="610"/>
      <c r="IP170" s="610"/>
      <c r="IQ170" s="610"/>
      <c r="IR170" s="610"/>
      <c r="IS170" s="610"/>
      <c r="IT170" s="610"/>
      <c r="IU170" s="610"/>
      <c r="IV170" s="610"/>
      <c r="IW170" s="610"/>
      <c r="IX170" s="610"/>
      <c r="IY170" s="610"/>
      <c r="IZ170" s="610"/>
      <c r="JA170" s="610"/>
      <c r="JB170" s="610"/>
      <c r="JC170" s="610"/>
      <c r="JD170" s="610"/>
      <c r="JE170" s="610"/>
      <c r="JF170" s="610"/>
      <c r="JG170" s="610"/>
      <c r="JH170" s="610"/>
      <c r="JI170" s="610"/>
      <c r="JJ170" s="610"/>
      <c r="JK170" s="610"/>
      <c r="JL170" s="610"/>
      <c r="JM170" s="610"/>
      <c r="JN170" s="610"/>
      <c r="JO170" s="610"/>
      <c r="JP170" s="610"/>
      <c r="JQ170" s="610"/>
      <c r="JR170" s="610"/>
      <c r="JS170" s="610"/>
      <c r="JT170" s="610"/>
      <c r="JU170" s="610"/>
      <c r="JV170" s="610"/>
      <c r="JW170" s="610"/>
      <c r="JX170" s="610"/>
      <c r="JY170" s="610"/>
      <c r="JZ170" s="610"/>
      <c r="KA170" s="610"/>
      <c r="KB170" s="610"/>
      <c r="KC170" s="610"/>
      <c r="KD170" s="610"/>
      <c r="KE170" s="610"/>
      <c r="KF170" s="610"/>
      <c r="KG170" s="610"/>
      <c r="KH170" s="610"/>
    </row>
    <row r="171" spans="1:294" s="405" customFormat="1">
      <c r="A171" s="397" t="s">
        <v>769</v>
      </c>
      <c r="B171" s="374" t="s">
        <v>774</v>
      </c>
      <c r="C171" s="373">
        <v>5745.23</v>
      </c>
      <c r="D171" s="373">
        <v>43.09</v>
      </c>
      <c r="E171" s="373">
        <v>6894.2759999999989</v>
      </c>
      <c r="F171" s="373">
        <v>51.708000000000006</v>
      </c>
      <c r="G171" s="373" t="s">
        <v>146</v>
      </c>
      <c r="H171" s="373" t="s">
        <v>146</v>
      </c>
      <c r="I171" s="382"/>
      <c r="J171" s="382"/>
      <c r="K171" s="382"/>
      <c r="L171" s="382"/>
      <c r="M171" s="383"/>
      <c r="N171" s="383"/>
      <c r="O171" s="383"/>
      <c r="P171" s="383"/>
      <c r="Q171" s="377" t="s">
        <v>837</v>
      </c>
      <c r="R171" s="377"/>
      <c r="S171" s="373">
        <v>6024.03</v>
      </c>
      <c r="T171" s="373">
        <v>45.03</v>
      </c>
      <c r="U171" s="373">
        <v>7228.8359999999993</v>
      </c>
      <c r="V171" s="373">
        <v>54.036000000000001</v>
      </c>
      <c r="W171" s="373" t="s">
        <v>146</v>
      </c>
      <c r="X171" s="373" t="s">
        <v>146</v>
      </c>
      <c r="Y171" s="382"/>
      <c r="Z171" s="382"/>
      <c r="AA171" s="382"/>
      <c r="AB171" s="382"/>
      <c r="AC171" s="384"/>
      <c r="AD171" s="383"/>
      <c r="AE171" s="383"/>
      <c r="AF171" s="383"/>
      <c r="AG171" s="377" t="s">
        <v>837</v>
      </c>
      <c r="AH171" s="376"/>
      <c r="AI171" s="400"/>
      <c r="AJ171" s="373"/>
      <c r="AK171" s="373"/>
      <c r="AL171" s="373"/>
      <c r="AM171" s="373"/>
      <c r="AN171" s="373"/>
      <c r="AO171" s="373"/>
      <c r="AP171" s="382"/>
      <c r="AQ171" s="382"/>
      <c r="AR171" s="382"/>
      <c r="AS171" s="382"/>
      <c r="AT171" s="384"/>
      <c r="AU171" s="383"/>
      <c r="AV171" s="383"/>
      <c r="AW171" s="383"/>
      <c r="AX171" s="377"/>
      <c r="AY171" s="376"/>
      <c r="AZ171" s="373"/>
      <c r="BA171" s="373"/>
      <c r="BB171" s="373"/>
      <c r="BC171" s="373"/>
      <c r="BD171" s="373"/>
      <c r="BE171" s="373"/>
      <c r="BF171" s="382"/>
      <c r="BG171" s="382"/>
      <c r="BH171" s="382"/>
      <c r="BI171" s="382"/>
      <c r="BJ171" s="384"/>
      <c r="BK171" s="383"/>
      <c r="BL171" s="383"/>
      <c r="BM171" s="383"/>
      <c r="BN171" s="377"/>
      <c r="BO171" s="403"/>
      <c r="BP171" s="404"/>
      <c r="BQ171" s="404"/>
      <c r="BR171" s="404"/>
      <c r="BS171" s="404"/>
      <c r="BT171" s="404"/>
      <c r="BU171" s="404"/>
      <c r="BV171" s="404"/>
      <c r="BW171" s="404"/>
      <c r="BX171" s="404"/>
      <c r="BY171" s="404"/>
      <c r="BZ171" s="404"/>
      <c r="CA171" s="404"/>
      <c r="CB171" s="404"/>
      <c r="CC171" s="404"/>
      <c r="CD171" s="404"/>
      <c r="CE171" s="404"/>
      <c r="CF171" s="404"/>
      <c r="CG171" s="404"/>
      <c r="CH171" s="404"/>
      <c r="CI171" s="404"/>
      <c r="CJ171" s="404"/>
      <c r="CK171" s="404"/>
      <c r="CL171" s="404"/>
      <c r="CM171" s="404"/>
      <c r="CN171" s="404"/>
      <c r="CO171" s="404"/>
      <c r="CP171" s="404"/>
      <c r="CQ171" s="404"/>
      <c r="CR171" s="404"/>
      <c r="CS171" s="404"/>
      <c r="CT171" s="404"/>
      <c r="CU171" s="404"/>
      <c r="CV171" s="404"/>
      <c r="CW171" s="404"/>
      <c r="CX171" s="404"/>
      <c r="CY171" s="404"/>
      <c r="CZ171" s="404"/>
      <c r="DA171" s="404"/>
      <c r="DB171" s="404"/>
      <c r="DC171" s="404"/>
      <c r="DD171" s="404"/>
      <c r="DE171" s="404"/>
      <c r="DF171" s="404"/>
      <c r="DG171" s="404"/>
      <c r="DH171" s="404"/>
      <c r="DI171" s="404"/>
      <c r="DJ171" s="404"/>
      <c r="DK171" s="404"/>
      <c r="DL171" s="404"/>
      <c r="DM171" s="404"/>
      <c r="DN171" s="404"/>
      <c r="DO171" s="404"/>
      <c r="DP171" s="404"/>
      <c r="DQ171" s="404"/>
      <c r="DR171" s="404"/>
      <c r="DS171" s="404"/>
      <c r="DT171" s="404"/>
      <c r="DU171" s="404"/>
      <c r="DV171" s="404"/>
      <c r="DW171" s="404"/>
      <c r="DX171" s="404"/>
      <c r="DY171" s="404"/>
      <c r="DZ171" s="404"/>
      <c r="EA171" s="404"/>
      <c r="EB171" s="404"/>
      <c r="EC171" s="404"/>
      <c r="ED171" s="404"/>
      <c r="EE171" s="404"/>
      <c r="EF171" s="404"/>
      <c r="EG171" s="404"/>
      <c r="EH171" s="404"/>
      <c r="EI171" s="404"/>
      <c r="EJ171" s="404"/>
      <c r="EK171" s="404"/>
      <c r="EL171" s="404"/>
      <c r="EM171" s="404"/>
      <c r="EN171" s="404"/>
      <c r="EO171" s="404"/>
      <c r="EP171" s="404"/>
      <c r="EQ171" s="404"/>
      <c r="ER171" s="404"/>
      <c r="ES171" s="404"/>
      <c r="ET171" s="404"/>
      <c r="EU171" s="404"/>
      <c r="EV171" s="404"/>
      <c r="EW171" s="404"/>
      <c r="EX171" s="404"/>
      <c r="EY171" s="404"/>
      <c r="EZ171" s="404"/>
      <c r="FA171" s="404"/>
      <c r="FB171" s="404"/>
      <c r="FC171" s="404"/>
      <c r="FD171" s="404"/>
      <c r="FE171" s="404"/>
      <c r="FF171" s="404"/>
      <c r="FG171" s="404"/>
      <c r="FH171" s="404"/>
      <c r="FI171" s="404"/>
      <c r="FJ171" s="404"/>
      <c r="FK171" s="404"/>
      <c r="FL171" s="404"/>
      <c r="FM171" s="404"/>
      <c r="FN171" s="404"/>
      <c r="FO171" s="404"/>
      <c r="FP171" s="404"/>
      <c r="FQ171" s="404"/>
      <c r="FR171" s="404"/>
      <c r="FS171" s="404"/>
      <c r="FT171" s="404"/>
      <c r="FU171" s="404"/>
      <c r="FV171" s="404"/>
      <c r="FW171" s="404"/>
      <c r="FX171" s="404"/>
      <c r="FY171" s="404"/>
      <c r="FZ171" s="404"/>
      <c r="GA171" s="404"/>
      <c r="GB171" s="404"/>
      <c r="GC171" s="404"/>
      <c r="GD171" s="404"/>
      <c r="GE171" s="404"/>
      <c r="GF171" s="404"/>
      <c r="GG171" s="404"/>
      <c r="GH171" s="404"/>
      <c r="GI171" s="404"/>
      <c r="GJ171" s="404"/>
      <c r="GK171" s="404"/>
      <c r="GL171" s="404"/>
      <c r="GM171" s="404"/>
      <c r="GN171" s="404"/>
      <c r="GO171" s="404"/>
      <c r="GP171" s="404"/>
      <c r="GQ171" s="404"/>
      <c r="GR171" s="404"/>
      <c r="GS171" s="404"/>
      <c r="GT171" s="404"/>
      <c r="GU171" s="404"/>
      <c r="GV171" s="404"/>
      <c r="GW171" s="404"/>
      <c r="GX171" s="404"/>
      <c r="GY171" s="404"/>
      <c r="GZ171" s="404"/>
      <c r="HA171" s="404"/>
      <c r="HB171" s="404"/>
      <c r="HC171" s="404"/>
      <c r="HD171" s="404"/>
      <c r="HE171" s="404"/>
      <c r="HF171" s="404"/>
      <c r="HG171" s="404"/>
      <c r="HH171" s="404"/>
      <c r="HI171" s="404"/>
      <c r="HJ171" s="404"/>
      <c r="HK171" s="404"/>
      <c r="HL171" s="404"/>
      <c r="HM171" s="404"/>
      <c r="HN171" s="404"/>
      <c r="HO171" s="404"/>
      <c r="HP171" s="404"/>
      <c r="HQ171" s="404"/>
      <c r="HR171" s="404"/>
      <c r="HS171" s="404"/>
      <c r="HT171" s="404"/>
      <c r="HU171" s="404"/>
      <c r="HV171" s="404"/>
      <c r="HW171" s="404"/>
      <c r="HX171" s="404"/>
      <c r="HY171" s="404"/>
      <c r="HZ171" s="404"/>
      <c r="IA171" s="404"/>
      <c r="IB171" s="404"/>
      <c r="IC171" s="404"/>
      <c r="ID171" s="404"/>
      <c r="IE171" s="404"/>
      <c r="IF171" s="404"/>
      <c r="IG171" s="404"/>
      <c r="IH171" s="404"/>
      <c r="II171" s="404"/>
      <c r="IJ171" s="404"/>
      <c r="IK171" s="404"/>
      <c r="IL171" s="404"/>
      <c r="IM171" s="404"/>
      <c r="IN171" s="404"/>
      <c r="IO171" s="404"/>
      <c r="IP171" s="404"/>
      <c r="IQ171" s="404"/>
      <c r="IR171" s="404"/>
      <c r="IS171" s="404"/>
      <c r="IT171" s="404"/>
      <c r="IU171" s="404"/>
      <c r="IV171" s="404"/>
      <c r="IW171" s="404"/>
      <c r="IX171" s="404"/>
      <c r="IY171" s="404"/>
      <c r="IZ171" s="404"/>
      <c r="JA171" s="404"/>
      <c r="JB171" s="404"/>
      <c r="JC171" s="404"/>
      <c r="JD171" s="404"/>
      <c r="JE171" s="404"/>
      <c r="JF171" s="404"/>
      <c r="JG171" s="404"/>
      <c r="JH171" s="404"/>
      <c r="JI171" s="404"/>
      <c r="JJ171" s="404"/>
      <c r="JK171" s="404"/>
      <c r="JL171" s="404"/>
      <c r="JM171" s="404"/>
      <c r="JN171" s="404"/>
      <c r="JO171" s="404"/>
      <c r="JP171" s="404"/>
      <c r="JQ171" s="404"/>
      <c r="JR171" s="404"/>
      <c r="JS171" s="404"/>
      <c r="JT171" s="404"/>
      <c r="JU171" s="404"/>
      <c r="JV171" s="404"/>
      <c r="JW171" s="404"/>
      <c r="JX171" s="404"/>
      <c r="JY171" s="404"/>
      <c r="JZ171" s="404"/>
      <c r="KA171" s="404"/>
      <c r="KB171" s="404"/>
      <c r="KC171" s="404"/>
      <c r="KD171" s="404"/>
      <c r="KE171" s="404"/>
      <c r="KF171" s="404"/>
      <c r="KG171" s="404"/>
      <c r="KH171" s="404"/>
    </row>
    <row r="172" spans="1:294" s="611" customFormat="1">
      <c r="A172" s="604"/>
      <c r="B172" s="493"/>
      <c r="C172" s="439">
        <v>5745.23</v>
      </c>
      <c r="D172" s="439">
        <v>43.09</v>
      </c>
      <c r="E172" s="439">
        <v>6894.2759999999989</v>
      </c>
      <c r="F172" s="439">
        <v>51.708000000000006</v>
      </c>
      <c r="G172" s="439" t="s">
        <v>146</v>
      </c>
      <c r="H172" s="439" t="s">
        <v>146</v>
      </c>
      <c r="I172" s="597"/>
      <c r="J172" s="597"/>
      <c r="K172" s="597"/>
      <c r="L172" s="597"/>
      <c r="M172" s="599"/>
      <c r="N172" s="599"/>
      <c r="O172" s="599"/>
      <c r="P172" s="599"/>
      <c r="Q172" s="595"/>
      <c r="R172" s="595" t="s">
        <v>838</v>
      </c>
      <c r="S172" s="439">
        <v>6024.03</v>
      </c>
      <c r="T172" s="439">
        <v>53.21</v>
      </c>
      <c r="U172" s="439">
        <v>7228.8359999999993</v>
      </c>
      <c r="V172" s="439">
        <v>63.851999999999997</v>
      </c>
      <c r="W172" s="439" t="s">
        <v>146</v>
      </c>
      <c r="X172" s="439" t="s">
        <v>146</v>
      </c>
      <c r="Y172" s="597"/>
      <c r="Z172" s="597"/>
      <c r="AA172" s="597"/>
      <c r="AB172" s="597"/>
      <c r="AC172" s="598"/>
      <c r="AD172" s="599"/>
      <c r="AE172" s="599"/>
      <c r="AF172" s="599"/>
      <c r="AG172" s="595"/>
      <c r="AH172" s="594" t="s">
        <v>838</v>
      </c>
      <c r="AI172" s="607"/>
      <c r="AJ172" s="439"/>
      <c r="AK172" s="439"/>
      <c r="AL172" s="439"/>
      <c r="AM172" s="439"/>
      <c r="AN172" s="439"/>
      <c r="AO172" s="439"/>
      <c r="AP172" s="597"/>
      <c r="AQ172" s="597"/>
      <c r="AR172" s="597"/>
      <c r="AS172" s="597"/>
      <c r="AT172" s="598"/>
      <c r="AU172" s="599"/>
      <c r="AV172" s="599"/>
      <c r="AW172" s="599"/>
      <c r="AX172" s="595"/>
      <c r="AY172" s="594"/>
      <c r="AZ172" s="439"/>
      <c r="BA172" s="439"/>
      <c r="BB172" s="439"/>
      <c r="BC172" s="439"/>
      <c r="BD172" s="439"/>
      <c r="BE172" s="439"/>
      <c r="BF172" s="597"/>
      <c r="BG172" s="597"/>
      <c r="BH172" s="597"/>
      <c r="BI172" s="597"/>
      <c r="BJ172" s="598"/>
      <c r="BK172" s="599"/>
      <c r="BL172" s="599"/>
      <c r="BM172" s="599"/>
      <c r="BN172" s="595"/>
      <c r="BO172" s="609"/>
      <c r="BP172" s="610"/>
      <c r="BQ172" s="610"/>
      <c r="BR172" s="610"/>
      <c r="BS172" s="610"/>
      <c r="BT172" s="610"/>
      <c r="BU172" s="610"/>
      <c r="BV172" s="610"/>
      <c r="BW172" s="610"/>
      <c r="BX172" s="610"/>
      <c r="BY172" s="610"/>
      <c r="BZ172" s="610"/>
      <c r="CA172" s="610"/>
      <c r="CB172" s="610"/>
      <c r="CC172" s="610"/>
      <c r="CD172" s="610"/>
      <c r="CE172" s="610"/>
      <c r="CF172" s="610"/>
      <c r="CG172" s="610"/>
      <c r="CH172" s="610"/>
      <c r="CI172" s="610"/>
      <c r="CJ172" s="610"/>
      <c r="CK172" s="610"/>
      <c r="CL172" s="610"/>
      <c r="CM172" s="610"/>
      <c r="CN172" s="610"/>
      <c r="CO172" s="610"/>
      <c r="CP172" s="610"/>
      <c r="CQ172" s="610"/>
      <c r="CR172" s="610"/>
      <c r="CS172" s="610"/>
      <c r="CT172" s="610"/>
      <c r="CU172" s="610"/>
      <c r="CV172" s="610"/>
      <c r="CW172" s="610"/>
      <c r="CX172" s="610"/>
      <c r="CY172" s="610"/>
      <c r="CZ172" s="610"/>
      <c r="DA172" s="610"/>
      <c r="DB172" s="610"/>
      <c r="DC172" s="610"/>
      <c r="DD172" s="610"/>
      <c r="DE172" s="610"/>
      <c r="DF172" s="610"/>
      <c r="DG172" s="610"/>
      <c r="DH172" s="610"/>
      <c r="DI172" s="610"/>
      <c r="DJ172" s="610"/>
      <c r="DK172" s="610"/>
      <c r="DL172" s="610"/>
      <c r="DM172" s="610"/>
      <c r="DN172" s="610"/>
      <c r="DO172" s="610"/>
      <c r="DP172" s="610"/>
      <c r="DQ172" s="610"/>
      <c r="DR172" s="610"/>
      <c r="DS172" s="610"/>
      <c r="DT172" s="610"/>
      <c r="DU172" s="610"/>
      <c r="DV172" s="610"/>
      <c r="DW172" s="610"/>
      <c r="DX172" s="610"/>
      <c r="DY172" s="610"/>
      <c r="DZ172" s="610"/>
      <c r="EA172" s="610"/>
      <c r="EB172" s="610"/>
      <c r="EC172" s="610"/>
      <c r="ED172" s="610"/>
      <c r="EE172" s="610"/>
      <c r="EF172" s="610"/>
      <c r="EG172" s="610"/>
      <c r="EH172" s="610"/>
      <c r="EI172" s="610"/>
      <c r="EJ172" s="610"/>
      <c r="EK172" s="610"/>
      <c r="EL172" s="610"/>
      <c r="EM172" s="610"/>
      <c r="EN172" s="610"/>
      <c r="EO172" s="610"/>
      <c r="EP172" s="610"/>
      <c r="EQ172" s="610"/>
      <c r="ER172" s="610"/>
      <c r="ES172" s="610"/>
      <c r="ET172" s="610"/>
      <c r="EU172" s="610"/>
      <c r="EV172" s="610"/>
      <c r="EW172" s="610"/>
      <c r="EX172" s="610"/>
      <c r="EY172" s="610"/>
      <c r="EZ172" s="610"/>
      <c r="FA172" s="610"/>
      <c r="FB172" s="610"/>
      <c r="FC172" s="610"/>
      <c r="FD172" s="610"/>
      <c r="FE172" s="610"/>
      <c r="FF172" s="610"/>
      <c r="FG172" s="610"/>
      <c r="FH172" s="610"/>
      <c r="FI172" s="610"/>
      <c r="FJ172" s="610"/>
      <c r="FK172" s="610"/>
      <c r="FL172" s="610"/>
      <c r="FM172" s="610"/>
      <c r="FN172" s="610"/>
      <c r="FO172" s="610"/>
      <c r="FP172" s="610"/>
      <c r="FQ172" s="610"/>
      <c r="FR172" s="610"/>
      <c r="FS172" s="610"/>
      <c r="FT172" s="610"/>
      <c r="FU172" s="610"/>
      <c r="FV172" s="610"/>
      <c r="FW172" s="610"/>
      <c r="FX172" s="610"/>
      <c r="FY172" s="610"/>
      <c r="FZ172" s="610"/>
      <c r="GA172" s="610"/>
      <c r="GB172" s="610"/>
      <c r="GC172" s="610"/>
      <c r="GD172" s="610"/>
      <c r="GE172" s="610"/>
      <c r="GF172" s="610"/>
      <c r="GG172" s="610"/>
      <c r="GH172" s="610"/>
      <c r="GI172" s="610"/>
      <c r="GJ172" s="610"/>
      <c r="GK172" s="610"/>
      <c r="GL172" s="610"/>
      <c r="GM172" s="610"/>
      <c r="GN172" s="610"/>
      <c r="GO172" s="610"/>
      <c r="GP172" s="610"/>
      <c r="GQ172" s="610"/>
      <c r="GR172" s="610"/>
      <c r="GS172" s="610"/>
      <c r="GT172" s="610"/>
      <c r="GU172" s="610"/>
      <c r="GV172" s="610"/>
      <c r="GW172" s="610"/>
      <c r="GX172" s="610"/>
      <c r="GY172" s="610"/>
      <c r="GZ172" s="610"/>
      <c r="HA172" s="610"/>
      <c r="HB172" s="610"/>
      <c r="HC172" s="610"/>
      <c r="HD172" s="610"/>
      <c r="HE172" s="610"/>
      <c r="HF172" s="610"/>
      <c r="HG172" s="610"/>
      <c r="HH172" s="610"/>
      <c r="HI172" s="610"/>
      <c r="HJ172" s="610"/>
      <c r="HK172" s="610"/>
      <c r="HL172" s="610"/>
      <c r="HM172" s="610"/>
      <c r="HN172" s="610"/>
      <c r="HO172" s="610"/>
      <c r="HP172" s="610"/>
      <c r="HQ172" s="610"/>
      <c r="HR172" s="610"/>
      <c r="HS172" s="610"/>
      <c r="HT172" s="610"/>
      <c r="HU172" s="610"/>
      <c r="HV172" s="610"/>
      <c r="HW172" s="610"/>
      <c r="HX172" s="610"/>
      <c r="HY172" s="610"/>
      <c r="HZ172" s="610"/>
      <c r="IA172" s="610"/>
      <c r="IB172" s="610"/>
      <c r="IC172" s="610"/>
      <c r="ID172" s="610"/>
      <c r="IE172" s="610"/>
      <c r="IF172" s="610"/>
      <c r="IG172" s="610"/>
      <c r="IH172" s="610"/>
      <c r="II172" s="610"/>
      <c r="IJ172" s="610"/>
      <c r="IK172" s="610"/>
      <c r="IL172" s="610"/>
      <c r="IM172" s="610"/>
      <c r="IN172" s="610"/>
      <c r="IO172" s="610"/>
      <c r="IP172" s="610"/>
      <c r="IQ172" s="610"/>
      <c r="IR172" s="610"/>
      <c r="IS172" s="610"/>
      <c r="IT172" s="610"/>
      <c r="IU172" s="610"/>
      <c r="IV172" s="610"/>
      <c r="IW172" s="610"/>
      <c r="IX172" s="610"/>
      <c r="IY172" s="610"/>
      <c r="IZ172" s="610"/>
      <c r="JA172" s="610"/>
      <c r="JB172" s="610"/>
      <c r="JC172" s="610"/>
      <c r="JD172" s="610"/>
      <c r="JE172" s="610"/>
      <c r="JF172" s="610"/>
      <c r="JG172" s="610"/>
      <c r="JH172" s="610"/>
      <c r="JI172" s="610"/>
      <c r="JJ172" s="610"/>
      <c r="JK172" s="610"/>
      <c r="JL172" s="610"/>
      <c r="JM172" s="610"/>
      <c r="JN172" s="610"/>
      <c r="JO172" s="610"/>
      <c r="JP172" s="610"/>
      <c r="JQ172" s="610"/>
      <c r="JR172" s="610"/>
      <c r="JS172" s="610"/>
      <c r="JT172" s="610"/>
      <c r="JU172" s="610"/>
      <c r="JV172" s="610"/>
      <c r="JW172" s="610"/>
      <c r="JX172" s="610"/>
      <c r="JY172" s="610"/>
      <c r="JZ172" s="610"/>
      <c r="KA172" s="610"/>
      <c r="KB172" s="610"/>
      <c r="KC172" s="610"/>
      <c r="KD172" s="610"/>
      <c r="KE172" s="610"/>
      <c r="KF172" s="610"/>
      <c r="KG172" s="610"/>
      <c r="KH172" s="610"/>
    </row>
    <row r="173" spans="1:294" s="405" customFormat="1" ht="31.5">
      <c r="A173" s="397" t="s">
        <v>773</v>
      </c>
      <c r="B173" s="374" t="s">
        <v>906</v>
      </c>
      <c r="C173" s="373"/>
      <c r="D173" s="373"/>
      <c r="E173" s="373"/>
      <c r="F173" s="373"/>
      <c r="G173" s="373"/>
      <c r="H173" s="373"/>
      <c r="I173" s="382"/>
      <c r="J173" s="382"/>
      <c r="K173" s="382"/>
      <c r="L173" s="382"/>
      <c r="M173" s="383"/>
      <c r="N173" s="383"/>
      <c r="O173" s="383"/>
      <c r="P173" s="383"/>
      <c r="Q173" s="377"/>
      <c r="R173" s="377"/>
      <c r="S173" s="373"/>
      <c r="T173" s="373"/>
      <c r="U173" s="373"/>
      <c r="V173" s="373"/>
      <c r="W173" s="373"/>
      <c r="X173" s="373"/>
      <c r="Y173" s="382"/>
      <c r="Z173" s="382"/>
      <c r="AA173" s="382"/>
      <c r="AB173" s="382"/>
      <c r="AC173" s="384"/>
      <c r="AD173" s="383"/>
      <c r="AE173" s="383"/>
      <c r="AF173" s="383"/>
      <c r="AG173" s="377"/>
      <c r="AH173" s="376"/>
      <c r="AI173" s="400"/>
      <c r="AJ173" s="373"/>
      <c r="AK173" s="373"/>
      <c r="AL173" s="373"/>
      <c r="AM173" s="373"/>
      <c r="AN173" s="373"/>
      <c r="AO173" s="373"/>
      <c r="AP173" s="382"/>
      <c r="AQ173" s="382"/>
      <c r="AR173" s="382"/>
      <c r="AS173" s="382"/>
      <c r="AT173" s="384"/>
      <c r="AU173" s="383"/>
      <c r="AV173" s="383"/>
      <c r="AW173" s="383"/>
      <c r="AX173" s="377"/>
      <c r="AY173" s="376"/>
      <c r="AZ173" s="373"/>
      <c r="BA173" s="373"/>
      <c r="BB173" s="373"/>
      <c r="BC173" s="373"/>
      <c r="BD173" s="373"/>
      <c r="BE173" s="373"/>
      <c r="BF173" s="382"/>
      <c r="BG173" s="382"/>
      <c r="BH173" s="382"/>
      <c r="BI173" s="382"/>
      <c r="BJ173" s="384"/>
      <c r="BK173" s="383"/>
      <c r="BL173" s="383"/>
      <c r="BM173" s="383"/>
      <c r="BN173" s="377"/>
      <c r="BO173" s="403"/>
      <c r="BP173" s="404"/>
      <c r="BQ173" s="404"/>
      <c r="BR173" s="404"/>
      <c r="BS173" s="404"/>
      <c r="BT173" s="404"/>
      <c r="BU173" s="404"/>
      <c r="BV173" s="404"/>
      <c r="BW173" s="404"/>
      <c r="BX173" s="404"/>
      <c r="BY173" s="404"/>
      <c r="BZ173" s="404"/>
      <c r="CA173" s="404"/>
      <c r="CB173" s="404"/>
      <c r="CC173" s="404"/>
      <c r="CD173" s="404"/>
      <c r="CE173" s="404"/>
      <c r="CF173" s="404"/>
      <c r="CG173" s="404"/>
      <c r="CH173" s="404"/>
      <c r="CI173" s="404"/>
      <c r="CJ173" s="404"/>
      <c r="CK173" s="404"/>
      <c r="CL173" s="404"/>
      <c r="CM173" s="404"/>
      <c r="CN173" s="404"/>
      <c r="CO173" s="404"/>
      <c r="CP173" s="404"/>
      <c r="CQ173" s="404"/>
      <c r="CR173" s="404"/>
      <c r="CS173" s="404"/>
      <c r="CT173" s="404"/>
      <c r="CU173" s="404"/>
      <c r="CV173" s="404"/>
      <c r="CW173" s="404"/>
      <c r="CX173" s="404"/>
      <c r="CY173" s="404"/>
      <c r="CZ173" s="404"/>
      <c r="DA173" s="404"/>
      <c r="DB173" s="404"/>
      <c r="DC173" s="404"/>
      <c r="DD173" s="404"/>
      <c r="DE173" s="404"/>
      <c r="DF173" s="404"/>
      <c r="DG173" s="404"/>
      <c r="DH173" s="404"/>
      <c r="DI173" s="404"/>
      <c r="DJ173" s="404"/>
      <c r="DK173" s="404"/>
      <c r="DL173" s="404"/>
      <c r="DM173" s="404"/>
      <c r="DN173" s="404"/>
      <c r="DO173" s="404"/>
      <c r="DP173" s="404"/>
      <c r="DQ173" s="404"/>
      <c r="DR173" s="404"/>
      <c r="DS173" s="404"/>
      <c r="DT173" s="404"/>
      <c r="DU173" s="404"/>
      <c r="DV173" s="404"/>
      <c r="DW173" s="404"/>
      <c r="DX173" s="404"/>
      <c r="DY173" s="404"/>
      <c r="DZ173" s="404"/>
      <c r="EA173" s="404"/>
      <c r="EB173" s="404"/>
      <c r="EC173" s="404"/>
      <c r="ED173" s="404"/>
      <c r="EE173" s="404"/>
      <c r="EF173" s="404"/>
      <c r="EG173" s="404"/>
      <c r="EH173" s="404"/>
      <c r="EI173" s="404"/>
      <c r="EJ173" s="404"/>
      <c r="EK173" s="404"/>
      <c r="EL173" s="404"/>
      <c r="EM173" s="404"/>
      <c r="EN173" s="404"/>
      <c r="EO173" s="404"/>
      <c r="EP173" s="404"/>
      <c r="EQ173" s="404"/>
      <c r="ER173" s="404"/>
      <c r="ES173" s="404"/>
      <c r="ET173" s="404"/>
      <c r="EU173" s="404"/>
      <c r="EV173" s="404"/>
      <c r="EW173" s="404"/>
      <c r="EX173" s="404"/>
      <c r="EY173" s="404"/>
      <c r="EZ173" s="404"/>
      <c r="FA173" s="404"/>
      <c r="FB173" s="404"/>
      <c r="FC173" s="404"/>
      <c r="FD173" s="404"/>
      <c r="FE173" s="404"/>
      <c r="FF173" s="404"/>
      <c r="FG173" s="404"/>
      <c r="FH173" s="404"/>
      <c r="FI173" s="404"/>
      <c r="FJ173" s="404"/>
      <c r="FK173" s="404"/>
      <c r="FL173" s="404"/>
      <c r="FM173" s="404"/>
      <c r="FN173" s="404"/>
      <c r="FO173" s="404"/>
      <c r="FP173" s="404"/>
      <c r="FQ173" s="404"/>
      <c r="FR173" s="404"/>
      <c r="FS173" s="404"/>
      <c r="FT173" s="404"/>
      <c r="FU173" s="404"/>
      <c r="FV173" s="404"/>
      <c r="FW173" s="404"/>
      <c r="FX173" s="404"/>
      <c r="FY173" s="404"/>
      <c r="FZ173" s="404"/>
      <c r="GA173" s="404"/>
      <c r="GB173" s="404"/>
      <c r="GC173" s="404"/>
      <c r="GD173" s="404"/>
      <c r="GE173" s="404"/>
      <c r="GF173" s="404"/>
      <c r="GG173" s="404"/>
      <c r="GH173" s="404"/>
      <c r="GI173" s="404"/>
      <c r="GJ173" s="404"/>
      <c r="GK173" s="404"/>
      <c r="GL173" s="404"/>
      <c r="GM173" s="404"/>
      <c r="GN173" s="404"/>
      <c r="GO173" s="404"/>
      <c r="GP173" s="404"/>
      <c r="GQ173" s="404"/>
      <c r="GR173" s="404"/>
      <c r="GS173" s="404"/>
      <c r="GT173" s="404"/>
      <c r="GU173" s="404"/>
      <c r="GV173" s="404"/>
      <c r="GW173" s="404"/>
      <c r="GX173" s="404"/>
      <c r="GY173" s="404"/>
      <c r="GZ173" s="404"/>
      <c r="HA173" s="404"/>
      <c r="HB173" s="404"/>
      <c r="HC173" s="404"/>
      <c r="HD173" s="404"/>
      <c r="HE173" s="404"/>
      <c r="HF173" s="404"/>
      <c r="HG173" s="404"/>
      <c r="HH173" s="404"/>
      <c r="HI173" s="404"/>
      <c r="HJ173" s="404"/>
      <c r="HK173" s="404"/>
      <c r="HL173" s="404"/>
      <c r="HM173" s="404"/>
      <c r="HN173" s="404"/>
      <c r="HO173" s="404"/>
      <c r="HP173" s="404"/>
      <c r="HQ173" s="404"/>
      <c r="HR173" s="404"/>
      <c r="HS173" s="404"/>
      <c r="HT173" s="404"/>
      <c r="HU173" s="404"/>
      <c r="HV173" s="404"/>
      <c r="HW173" s="404"/>
      <c r="HX173" s="404"/>
      <c r="HY173" s="404"/>
      <c r="HZ173" s="404"/>
      <c r="IA173" s="404"/>
      <c r="IB173" s="404"/>
      <c r="IC173" s="404"/>
      <c r="ID173" s="404"/>
      <c r="IE173" s="404"/>
      <c r="IF173" s="404"/>
      <c r="IG173" s="404"/>
      <c r="IH173" s="404"/>
      <c r="II173" s="404"/>
      <c r="IJ173" s="404"/>
      <c r="IK173" s="404"/>
      <c r="IL173" s="404"/>
      <c r="IM173" s="404"/>
      <c r="IN173" s="404"/>
      <c r="IO173" s="404"/>
      <c r="IP173" s="404"/>
      <c r="IQ173" s="404"/>
      <c r="IR173" s="404"/>
      <c r="IS173" s="404"/>
      <c r="IT173" s="404"/>
      <c r="IU173" s="404"/>
      <c r="IV173" s="404"/>
      <c r="IW173" s="404"/>
      <c r="IX173" s="404"/>
      <c r="IY173" s="404"/>
      <c r="IZ173" s="404"/>
      <c r="JA173" s="404"/>
      <c r="JB173" s="404"/>
      <c r="JC173" s="404"/>
      <c r="JD173" s="404"/>
      <c r="JE173" s="404"/>
      <c r="JF173" s="404"/>
      <c r="JG173" s="404"/>
      <c r="JH173" s="404"/>
      <c r="JI173" s="404"/>
      <c r="JJ173" s="404"/>
      <c r="JK173" s="404"/>
      <c r="JL173" s="404"/>
      <c r="JM173" s="404"/>
      <c r="JN173" s="404"/>
      <c r="JO173" s="404"/>
      <c r="JP173" s="404"/>
      <c r="JQ173" s="404"/>
      <c r="JR173" s="404"/>
      <c r="JS173" s="404"/>
      <c r="JT173" s="404"/>
      <c r="JU173" s="404"/>
      <c r="JV173" s="404"/>
      <c r="JW173" s="404"/>
      <c r="JX173" s="404"/>
      <c r="JY173" s="404"/>
      <c r="JZ173" s="404"/>
      <c r="KA173" s="404"/>
      <c r="KB173" s="404"/>
      <c r="KC173" s="404"/>
      <c r="KD173" s="404"/>
      <c r="KE173" s="404"/>
      <c r="KF173" s="404"/>
      <c r="KG173" s="404"/>
      <c r="KH173" s="404"/>
    </row>
    <row r="174" spans="1:294" s="405" customFormat="1">
      <c r="A174" s="397" t="s">
        <v>875</v>
      </c>
      <c r="B174" s="374" t="s">
        <v>907</v>
      </c>
      <c r="C174" s="373" t="s">
        <v>146</v>
      </c>
      <c r="D174" s="373" t="s">
        <v>146</v>
      </c>
      <c r="E174" s="373" t="s">
        <v>146</v>
      </c>
      <c r="F174" s="373" t="s">
        <v>146</v>
      </c>
      <c r="G174" s="373" t="s">
        <v>146</v>
      </c>
      <c r="H174" s="373" t="s">
        <v>146</v>
      </c>
      <c r="I174" s="382" t="s">
        <v>146</v>
      </c>
      <c r="J174" s="382" t="s">
        <v>146</v>
      </c>
      <c r="K174" s="382" t="s">
        <v>146</v>
      </c>
      <c r="L174" s="382" t="s">
        <v>146</v>
      </c>
      <c r="M174" s="383" t="s">
        <v>146</v>
      </c>
      <c r="N174" s="383" t="s">
        <v>146</v>
      </c>
      <c r="O174" s="383" t="s">
        <v>146</v>
      </c>
      <c r="P174" s="383" t="s">
        <v>146</v>
      </c>
      <c r="Q174" s="377" t="s">
        <v>886</v>
      </c>
      <c r="R174" s="377"/>
      <c r="S174" s="373">
        <v>10572.22</v>
      </c>
      <c r="T174" s="373">
        <v>63.85</v>
      </c>
      <c r="U174" s="373">
        <v>10572.22</v>
      </c>
      <c r="V174" s="373">
        <v>63.85</v>
      </c>
      <c r="W174" s="373">
        <v>3817.56</v>
      </c>
      <c r="X174" s="373">
        <v>51.71</v>
      </c>
      <c r="Y174" s="382"/>
      <c r="Z174" s="382"/>
      <c r="AA174" s="382"/>
      <c r="AB174" s="382"/>
      <c r="AC174" s="384">
        <v>6.1499999999999999E-2</v>
      </c>
      <c r="AD174" s="383">
        <v>286.49</v>
      </c>
      <c r="AE174" s="383"/>
      <c r="AF174" s="383"/>
      <c r="AG174" s="377" t="s">
        <v>886</v>
      </c>
      <c r="AH174" s="376"/>
      <c r="AI174" s="400"/>
      <c r="AJ174" s="373" t="s">
        <v>146</v>
      </c>
      <c r="AK174" s="373" t="s">
        <v>146</v>
      </c>
      <c r="AL174" s="373" t="s">
        <v>146</v>
      </c>
      <c r="AM174" s="373" t="s">
        <v>146</v>
      </c>
      <c r="AN174" s="373" t="s">
        <v>146</v>
      </c>
      <c r="AO174" s="373" t="s">
        <v>146</v>
      </c>
      <c r="AP174" s="382" t="s">
        <v>146</v>
      </c>
      <c r="AQ174" s="382" t="s">
        <v>146</v>
      </c>
      <c r="AR174" s="382" t="s">
        <v>146</v>
      </c>
      <c r="AS174" s="382" t="s">
        <v>146</v>
      </c>
      <c r="AT174" s="384" t="s">
        <v>146</v>
      </c>
      <c r="AU174" s="384" t="s">
        <v>146</v>
      </c>
      <c r="AV174" s="384" t="s">
        <v>146</v>
      </c>
      <c r="AW174" s="384" t="s">
        <v>146</v>
      </c>
      <c r="AX174" s="377" t="s">
        <v>886</v>
      </c>
      <c r="AY174" s="376"/>
      <c r="AZ174" s="373">
        <v>10572.22</v>
      </c>
      <c r="BA174" s="373">
        <v>63.85</v>
      </c>
      <c r="BB174" s="373">
        <v>10572.22</v>
      </c>
      <c r="BC174" s="373">
        <v>63.85</v>
      </c>
      <c r="BD174" s="373">
        <v>3829.92</v>
      </c>
      <c r="BE174" s="373">
        <v>51.71</v>
      </c>
      <c r="BF174" s="382" t="s">
        <v>146</v>
      </c>
      <c r="BG174" s="382" t="s">
        <v>146</v>
      </c>
      <c r="BH174" s="382" t="s">
        <v>146</v>
      </c>
      <c r="BI174" s="382" t="s">
        <v>146</v>
      </c>
      <c r="BJ174" s="384">
        <v>6.1499999999999999E-2</v>
      </c>
      <c r="BK174" s="383">
        <v>328.23</v>
      </c>
      <c r="BL174" s="383"/>
      <c r="BM174" s="383"/>
      <c r="BN174" s="377" t="s">
        <v>886</v>
      </c>
      <c r="BO174" s="403"/>
      <c r="BP174" s="404"/>
      <c r="BQ174" s="404"/>
      <c r="BR174" s="404"/>
      <c r="BS174" s="404"/>
      <c r="BT174" s="404"/>
      <c r="BU174" s="404"/>
      <c r="BV174" s="404"/>
      <c r="BW174" s="404"/>
      <c r="BX174" s="404"/>
      <c r="BY174" s="404"/>
      <c r="BZ174" s="404"/>
      <c r="CA174" s="404"/>
      <c r="CB174" s="404"/>
      <c r="CC174" s="404"/>
      <c r="CD174" s="404"/>
      <c r="CE174" s="404"/>
      <c r="CF174" s="404"/>
      <c r="CG174" s="404"/>
      <c r="CH174" s="404"/>
      <c r="CI174" s="404"/>
      <c r="CJ174" s="404"/>
      <c r="CK174" s="404"/>
      <c r="CL174" s="404"/>
      <c r="CM174" s="404"/>
      <c r="CN174" s="404"/>
      <c r="CO174" s="404"/>
      <c r="CP174" s="404"/>
      <c r="CQ174" s="404"/>
      <c r="CR174" s="404"/>
      <c r="CS174" s="404"/>
      <c r="CT174" s="404"/>
      <c r="CU174" s="404"/>
      <c r="CV174" s="404"/>
      <c r="CW174" s="404"/>
      <c r="CX174" s="404"/>
      <c r="CY174" s="404"/>
      <c r="CZ174" s="404"/>
      <c r="DA174" s="404"/>
      <c r="DB174" s="404"/>
      <c r="DC174" s="404"/>
      <c r="DD174" s="404"/>
      <c r="DE174" s="404"/>
      <c r="DF174" s="404"/>
      <c r="DG174" s="404"/>
      <c r="DH174" s="404"/>
      <c r="DI174" s="404"/>
      <c r="DJ174" s="404"/>
      <c r="DK174" s="404"/>
      <c r="DL174" s="404"/>
      <c r="DM174" s="404"/>
      <c r="DN174" s="404"/>
      <c r="DO174" s="404"/>
      <c r="DP174" s="404"/>
      <c r="DQ174" s="404"/>
      <c r="DR174" s="404"/>
      <c r="DS174" s="404"/>
      <c r="DT174" s="404"/>
      <c r="DU174" s="404"/>
      <c r="DV174" s="404"/>
      <c r="DW174" s="404"/>
      <c r="DX174" s="404"/>
      <c r="DY174" s="404"/>
      <c r="DZ174" s="404"/>
      <c r="EA174" s="404"/>
      <c r="EB174" s="404"/>
      <c r="EC174" s="404"/>
      <c r="ED174" s="404"/>
      <c r="EE174" s="404"/>
      <c r="EF174" s="404"/>
      <c r="EG174" s="404"/>
      <c r="EH174" s="404"/>
      <c r="EI174" s="404"/>
      <c r="EJ174" s="404"/>
      <c r="EK174" s="404"/>
      <c r="EL174" s="404"/>
      <c r="EM174" s="404"/>
      <c r="EN174" s="404"/>
      <c r="EO174" s="404"/>
      <c r="EP174" s="404"/>
      <c r="EQ174" s="404"/>
      <c r="ER174" s="404"/>
      <c r="ES174" s="404"/>
      <c r="ET174" s="404"/>
      <c r="EU174" s="404"/>
      <c r="EV174" s="404"/>
      <c r="EW174" s="404"/>
      <c r="EX174" s="404"/>
      <c r="EY174" s="404"/>
      <c r="EZ174" s="404"/>
      <c r="FA174" s="404"/>
      <c r="FB174" s="404"/>
      <c r="FC174" s="404"/>
      <c r="FD174" s="404"/>
      <c r="FE174" s="404"/>
      <c r="FF174" s="404"/>
      <c r="FG174" s="404"/>
      <c r="FH174" s="404"/>
      <c r="FI174" s="404"/>
      <c r="FJ174" s="404"/>
      <c r="FK174" s="404"/>
      <c r="FL174" s="404"/>
      <c r="FM174" s="404"/>
      <c r="FN174" s="404"/>
      <c r="FO174" s="404"/>
      <c r="FP174" s="404"/>
      <c r="FQ174" s="404"/>
      <c r="FR174" s="404"/>
      <c r="FS174" s="404"/>
      <c r="FT174" s="404"/>
      <c r="FU174" s="404"/>
      <c r="FV174" s="404"/>
      <c r="FW174" s="404"/>
      <c r="FX174" s="404"/>
      <c r="FY174" s="404"/>
      <c r="FZ174" s="404"/>
      <c r="GA174" s="404"/>
      <c r="GB174" s="404"/>
      <c r="GC174" s="404"/>
      <c r="GD174" s="404"/>
      <c r="GE174" s="404"/>
      <c r="GF174" s="404"/>
      <c r="GG174" s="404"/>
      <c r="GH174" s="404"/>
      <c r="GI174" s="404"/>
      <c r="GJ174" s="404"/>
      <c r="GK174" s="404"/>
      <c r="GL174" s="404"/>
      <c r="GM174" s="404"/>
      <c r="GN174" s="404"/>
      <c r="GO174" s="404"/>
      <c r="GP174" s="404"/>
      <c r="GQ174" s="404"/>
      <c r="GR174" s="404"/>
      <c r="GS174" s="404"/>
      <c r="GT174" s="404"/>
      <c r="GU174" s="404"/>
      <c r="GV174" s="404"/>
      <c r="GW174" s="404"/>
      <c r="GX174" s="404"/>
      <c r="GY174" s="404"/>
      <c r="GZ174" s="404"/>
      <c r="HA174" s="404"/>
      <c r="HB174" s="404"/>
      <c r="HC174" s="404"/>
      <c r="HD174" s="404"/>
      <c r="HE174" s="404"/>
      <c r="HF174" s="404"/>
      <c r="HG174" s="404"/>
      <c r="HH174" s="404"/>
      <c r="HI174" s="404"/>
      <c r="HJ174" s="404"/>
      <c r="HK174" s="404"/>
      <c r="HL174" s="404"/>
      <c r="HM174" s="404"/>
      <c r="HN174" s="404"/>
      <c r="HO174" s="404"/>
      <c r="HP174" s="404"/>
      <c r="HQ174" s="404"/>
      <c r="HR174" s="404"/>
      <c r="HS174" s="404"/>
      <c r="HT174" s="404"/>
      <c r="HU174" s="404"/>
      <c r="HV174" s="404"/>
      <c r="HW174" s="404"/>
      <c r="HX174" s="404"/>
      <c r="HY174" s="404"/>
      <c r="HZ174" s="404"/>
      <c r="IA174" s="404"/>
      <c r="IB174" s="404"/>
      <c r="IC174" s="404"/>
      <c r="ID174" s="404"/>
      <c r="IE174" s="404"/>
      <c r="IF174" s="404"/>
      <c r="IG174" s="404"/>
      <c r="IH174" s="404"/>
      <c r="II174" s="404"/>
      <c r="IJ174" s="404"/>
      <c r="IK174" s="404"/>
      <c r="IL174" s="404"/>
      <c r="IM174" s="404"/>
      <c r="IN174" s="404"/>
      <c r="IO174" s="404"/>
      <c r="IP174" s="404"/>
      <c r="IQ174" s="404"/>
      <c r="IR174" s="404"/>
      <c r="IS174" s="404"/>
      <c r="IT174" s="404"/>
      <c r="IU174" s="404"/>
      <c r="IV174" s="404"/>
      <c r="IW174" s="404"/>
      <c r="IX174" s="404"/>
      <c r="IY174" s="404"/>
      <c r="IZ174" s="404"/>
      <c r="JA174" s="404"/>
      <c r="JB174" s="404"/>
      <c r="JC174" s="404"/>
      <c r="JD174" s="404"/>
      <c r="JE174" s="404"/>
      <c r="JF174" s="404"/>
      <c r="JG174" s="404"/>
      <c r="JH174" s="404"/>
      <c r="JI174" s="404"/>
      <c r="JJ174" s="404"/>
      <c r="JK174" s="404"/>
      <c r="JL174" s="404"/>
      <c r="JM174" s="404"/>
      <c r="JN174" s="404"/>
      <c r="JO174" s="404"/>
      <c r="JP174" s="404"/>
      <c r="JQ174" s="404"/>
      <c r="JR174" s="404"/>
      <c r="JS174" s="404"/>
      <c r="JT174" s="404"/>
      <c r="JU174" s="404"/>
      <c r="JV174" s="404"/>
      <c r="JW174" s="404"/>
      <c r="JX174" s="404"/>
      <c r="JY174" s="404"/>
      <c r="JZ174" s="404"/>
      <c r="KA174" s="404"/>
      <c r="KB174" s="404"/>
      <c r="KC174" s="404"/>
      <c r="KD174" s="404"/>
      <c r="KE174" s="404"/>
      <c r="KF174" s="404"/>
      <c r="KG174" s="404"/>
      <c r="KH174" s="404"/>
    </row>
    <row r="175" spans="1:294" s="100" customFormat="1" ht="26.25">
      <c r="A175" s="280" t="s">
        <v>23</v>
      </c>
      <c r="B175" s="346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2"/>
      <c r="S175" s="281"/>
      <c r="T175" s="281"/>
      <c r="U175" s="281"/>
      <c r="V175" s="281"/>
      <c r="W175" s="281"/>
      <c r="X175" s="281"/>
      <c r="Y175" s="282"/>
      <c r="Z175" s="282"/>
      <c r="AA175" s="282"/>
      <c r="AB175" s="282"/>
      <c r="AC175" s="282"/>
      <c r="AD175" s="282"/>
      <c r="AE175" s="282"/>
      <c r="AF175" s="282"/>
      <c r="AG175" s="281"/>
      <c r="AH175" s="282"/>
      <c r="AI175" s="281"/>
      <c r="AJ175" s="281"/>
      <c r="AK175" s="281"/>
      <c r="AL175" s="281"/>
      <c r="AM175" s="281"/>
      <c r="AN175" s="281"/>
      <c r="AO175" s="281"/>
      <c r="AP175" s="281"/>
      <c r="AQ175" s="281"/>
      <c r="AR175" s="281"/>
      <c r="AS175" s="281"/>
      <c r="AT175" s="281"/>
      <c r="AU175" s="281"/>
      <c r="AV175" s="281"/>
      <c r="AW175" s="281"/>
      <c r="AX175" s="281"/>
      <c r="AY175" s="281"/>
      <c r="AZ175" s="281"/>
      <c r="BA175" s="281"/>
      <c r="BB175" s="281"/>
      <c r="BC175" s="281"/>
      <c r="BD175" s="281"/>
      <c r="BE175" s="281"/>
      <c r="BF175" s="281"/>
      <c r="BG175" s="281"/>
      <c r="BH175" s="281"/>
      <c r="BI175" s="354"/>
      <c r="BJ175" s="354"/>
      <c r="BK175" s="354"/>
      <c r="BL175" s="354"/>
      <c r="BM175" s="354"/>
      <c r="BN175" s="354"/>
      <c r="BO175" s="355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99"/>
      <c r="DL175" s="99"/>
      <c r="DM175" s="99"/>
      <c r="DN175" s="99"/>
      <c r="DO175" s="99"/>
      <c r="DP175" s="99"/>
      <c r="DQ175" s="99"/>
      <c r="DR175" s="99"/>
      <c r="DS175" s="99"/>
      <c r="DT175" s="99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  <c r="EK175" s="99"/>
      <c r="EL175" s="99"/>
      <c r="EM175" s="99"/>
      <c r="EN175" s="99"/>
      <c r="EO175" s="99"/>
      <c r="EP175" s="99"/>
      <c r="EQ175" s="99"/>
      <c r="ER175" s="99"/>
      <c r="ES175" s="99"/>
      <c r="ET175" s="99"/>
      <c r="EU175" s="99"/>
      <c r="EV175" s="99"/>
      <c r="EW175" s="99"/>
      <c r="EX175" s="99"/>
      <c r="EY175" s="99"/>
      <c r="EZ175" s="99"/>
      <c r="FA175" s="99"/>
      <c r="FB175" s="99"/>
      <c r="FC175" s="99"/>
      <c r="FD175" s="99"/>
      <c r="FE175" s="99"/>
      <c r="FF175" s="99"/>
      <c r="FG175" s="99"/>
      <c r="FH175" s="99"/>
      <c r="FI175" s="99"/>
      <c r="FJ175" s="99"/>
      <c r="FK175" s="99"/>
      <c r="FL175" s="99"/>
      <c r="FM175" s="99"/>
      <c r="FN175" s="99"/>
      <c r="FO175" s="99"/>
      <c r="FP175" s="99"/>
      <c r="FQ175" s="99"/>
      <c r="FR175" s="99"/>
      <c r="FS175" s="99"/>
      <c r="FT175" s="99"/>
      <c r="FU175" s="99"/>
      <c r="FV175" s="99"/>
      <c r="FW175" s="99"/>
      <c r="FX175" s="99"/>
      <c r="FY175" s="99"/>
      <c r="FZ175" s="99"/>
      <c r="GA175" s="99"/>
      <c r="GB175" s="99"/>
      <c r="GC175" s="99"/>
      <c r="GD175" s="99"/>
      <c r="GE175" s="99"/>
      <c r="GF175" s="99"/>
      <c r="GG175" s="99"/>
      <c r="GH175" s="99"/>
      <c r="GI175" s="99"/>
      <c r="GJ175" s="99"/>
      <c r="GK175" s="99"/>
      <c r="GL175" s="99"/>
      <c r="GM175" s="99"/>
      <c r="GN175" s="99"/>
      <c r="GO175" s="99"/>
      <c r="GP175" s="99"/>
      <c r="GQ175" s="99"/>
      <c r="GR175" s="99"/>
      <c r="GS175" s="99"/>
      <c r="GT175" s="99"/>
      <c r="GU175" s="99"/>
      <c r="GV175" s="99"/>
      <c r="GW175" s="99"/>
      <c r="GX175" s="99"/>
      <c r="GY175" s="99"/>
      <c r="GZ175" s="99"/>
      <c r="HA175" s="99"/>
      <c r="HB175" s="99"/>
      <c r="HC175" s="99"/>
      <c r="HD175" s="99"/>
      <c r="HE175" s="99"/>
      <c r="HF175" s="99"/>
      <c r="HG175" s="99"/>
      <c r="HH175" s="99"/>
      <c r="HI175" s="99"/>
      <c r="HJ175" s="99"/>
      <c r="HK175" s="99"/>
      <c r="HL175" s="99"/>
      <c r="HM175" s="99"/>
      <c r="HN175" s="99"/>
      <c r="HO175" s="99"/>
      <c r="HP175" s="99"/>
      <c r="HQ175" s="99"/>
      <c r="HR175" s="99"/>
      <c r="HS175" s="99"/>
      <c r="HT175" s="99"/>
      <c r="HU175" s="99"/>
      <c r="HV175" s="99"/>
      <c r="HW175" s="99"/>
      <c r="HX175" s="99"/>
      <c r="HY175" s="99"/>
      <c r="HZ175" s="99"/>
      <c r="IA175" s="99"/>
      <c r="IB175" s="99"/>
      <c r="IC175" s="99"/>
      <c r="ID175" s="99"/>
      <c r="IE175" s="99"/>
      <c r="IF175" s="99"/>
      <c r="IG175" s="99"/>
      <c r="IH175" s="99"/>
      <c r="II175" s="99"/>
      <c r="IJ175" s="99"/>
      <c r="IK175" s="99"/>
      <c r="IL175" s="99"/>
      <c r="IM175" s="99"/>
      <c r="IN175" s="99"/>
      <c r="IO175" s="99"/>
      <c r="IP175" s="99"/>
      <c r="IQ175" s="99"/>
      <c r="IR175" s="99"/>
      <c r="IS175" s="99"/>
      <c r="IT175" s="99"/>
      <c r="IU175" s="99"/>
      <c r="IV175" s="99"/>
      <c r="IW175" s="99"/>
      <c r="IX175" s="99"/>
      <c r="IY175" s="99"/>
      <c r="IZ175" s="99"/>
      <c r="JA175" s="99"/>
      <c r="JB175" s="99"/>
      <c r="JC175" s="99"/>
      <c r="JD175" s="99"/>
      <c r="JE175" s="99"/>
      <c r="JF175" s="99"/>
      <c r="JG175" s="99"/>
      <c r="JH175" s="99"/>
      <c r="JI175" s="99"/>
      <c r="JJ175" s="99"/>
      <c r="JK175" s="99"/>
      <c r="JL175" s="99"/>
      <c r="JM175" s="99"/>
      <c r="JN175" s="99"/>
      <c r="JO175" s="99"/>
      <c r="JP175" s="99"/>
      <c r="JQ175" s="99"/>
      <c r="JR175" s="99"/>
      <c r="JS175" s="99"/>
      <c r="JT175" s="99"/>
      <c r="JU175" s="99"/>
      <c r="JV175" s="99"/>
      <c r="JW175" s="99"/>
      <c r="JX175" s="99"/>
      <c r="JY175" s="99"/>
      <c r="JZ175" s="99"/>
      <c r="KA175" s="99"/>
      <c r="KB175" s="99"/>
      <c r="KC175" s="99"/>
      <c r="KD175" s="99"/>
      <c r="KE175" s="99"/>
      <c r="KF175" s="99"/>
      <c r="KG175" s="99"/>
      <c r="KH175" s="99"/>
    </row>
    <row r="176" spans="1:294" ht="18.75">
      <c r="A176" s="101" t="s">
        <v>71</v>
      </c>
      <c r="B176" s="348"/>
      <c r="C176" s="12"/>
      <c r="D176" s="12"/>
      <c r="E176" s="12"/>
      <c r="F176" s="12"/>
      <c r="G176" s="12"/>
      <c r="H176" s="12"/>
      <c r="I176" s="104"/>
      <c r="J176" s="104"/>
      <c r="K176" s="104"/>
      <c r="L176" s="104"/>
      <c r="M176" s="105"/>
      <c r="N176" s="105"/>
      <c r="O176" s="105"/>
      <c r="P176" s="105"/>
      <c r="Q176" s="25"/>
      <c r="R176" s="349"/>
      <c r="S176" s="12"/>
      <c r="T176" s="12"/>
      <c r="U176" s="12"/>
      <c r="V176" s="12"/>
      <c r="W176" s="12"/>
      <c r="X176" s="12"/>
      <c r="Y176" s="204"/>
      <c r="Z176" s="204"/>
      <c r="AA176" s="204"/>
      <c r="AB176" s="204"/>
      <c r="AC176" s="205"/>
      <c r="AD176" s="205"/>
      <c r="AE176" s="205"/>
      <c r="AF176" s="205"/>
      <c r="AG176" s="12"/>
      <c r="AH176" s="313"/>
      <c r="AI176" s="103"/>
      <c r="AJ176" s="12"/>
      <c r="AK176" s="12"/>
      <c r="AL176" s="12"/>
      <c r="AM176" s="12"/>
      <c r="AN176" s="12"/>
      <c r="AO176" s="12"/>
      <c r="AP176" s="104"/>
      <c r="AQ176" s="104"/>
      <c r="AR176" s="104"/>
      <c r="AS176" s="104"/>
      <c r="AT176" s="105"/>
      <c r="AU176" s="105"/>
      <c r="AV176" s="105"/>
      <c r="AW176" s="105"/>
      <c r="AX176" s="12"/>
      <c r="AY176" s="284"/>
      <c r="AZ176" s="12"/>
      <c r="BA176" s="12"/>
      <c r="BB176" s="12"/>
      <c r="BC176" s="12"/>
      <c r="BD176" s="12"/>
      <c r="BE176" s="12"/>
      <c r="BF176" s="104"/>
      <c r="BG176" s="104"/>
      <c r="BH176" s="350"/>
      <c r="BI176" s="104"/>
      <c r="BJ176" s="105"/>
      <c r="BK176" s="105"/>
      <c r="BL176" s="105"/>
      <c r="BM176" s="105"/>
      <c r="BN176" s="19"/>
      <c r="BO176" s="316"/>
    </row>
    <row r="177" spans="1:294" s="2" customFormat="1">
      <c r="A177" s="16" t="s">
        <v>9</v>
      </c>
      <c r="B177" s="348" t="s">
        <v>162</v>
      </c>
      <c r="C177" s="12"/>
      <c r="D177" s="12"/>
      <c r="E177" s="12"/>
      <c r="F177" s="12"/>
      <c r="G177" s="12"/>
      <c r="H177" s="12"/>
      <c r="I177" s="104"/>
      <c r="J177" s="104"/>
      <c r="K177" s="104"/>
      <c r="L177" s="104"/>
      <c r="M177" s="105"/>
      <c r="N177" s="105"/>
      <c r="O177" s="105"/>
      <c r="P177" s="105"/>
      <c r="Q177" s="25"/>
      <c r="R177" s="349"/>
      <c r="S177" s="12"/>
      <c r="T177" s="12"/>
      <c r="U177" s="12"/>
      <c r="V177" s="12"/>
      <c r="W177" s="12"/>
      <c r="X177" s="12"/>
      <c r="Y177" s="204"/>
      <c r="Z177" s="204"/>
      <c r="AA177" s="204"/>
      <c r="AB177" s="204"/>
      <c r="AC177" s="205"/>
      <c r="AD177" s="205"/>
      <c r="AE177" s="205"/>
      <c r="AF177" s="205"/>
      <c r="AG177" s="12"/>
      <c r="AH177" s="313"/>
      <c r="AI177" s="103"/>
      <c r="AJ177" s="12"/>
      <c r="AK177" s="12"/>
      <c r="AL177" s="12"/>
      <c r="AM177" s="12"/>
      <c r="AN177" s="12"/>
      <c r="AO177" s="12"/>
      <c r="AP177" s="104"/>
      <c r="AQ177" s="104"/>
      <c r="AR177" s="104"/>
      <c r="AS177" s="104"/>
      <c r="AT177" s="105"/>
      <c r="AU177" s="105"/>
      <c r="AV177" s="105"/>
      <c r="AW177" s="105"/>
      <c r="AX177" s="12"/>
      <c r="AY177" s="284"/>
      <c r="AZ177" s="12"/>
      <c r="BA177" s="12"/>
      <c r="BB177" s="12"/>
      <c r="BC177" s="12"/>
      <c r="BD177" s="12"/>
      <c r="BE177" s="12"/>
      <c r="BF177" s="104"/>
      <c r="BG177" s="104"/>
      <c r="BH177" s="350"/>
      <c r="BI177" s="104"/>
      <c r="BJ177" s="105"/>
      <c r="BK177" s="105"/>
      <c r="BL177" s="105"/>
      <c r="BM177" s="105"/>
      <c r="BN177" s="36"/>
      <c r="BO177" s="31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  <c r="IR177" s="53"/>
      <c r="IS177" s="53"/>
      <c r="IT177" s="53"/>
      <c r="IU177" s="53"/>
      <c r="IV177" s="53"/>
      <c r="IW177" s="53"/>
      <c r="IX177" s="53"/>
      <c r="IY177" s="53"/>
      <c r="IZ177" s="53"/>
      <c r="JA177" s="53"/>
      <c r="JB177" s="53"/>
      <c r="JC177" s="53"/>
      <c r="JD177" s="53"/>
      <c r="JE177" s="53"/>
      <c r="JF177" s="53"/>
      <c r="JG177" s="53"/>
      <c r="JH177" s="53"/>
      <c r="JI177" s="53"/>
      <c r="JJ177" s="53"/>
      <c r="JK177" s="53"/>
      <c r="JL177" s="53"/>
      <c r="JM177" s="53"/>
      <c r="JN177" s="53"/>
      <c r="JO177" s="53"/>
      <c r="JP177" s="53"/>
      <c r="JQ177" s="53"/>
      <c r="JR177" s="53"/>
      <c r="JS177" s="53"/>
      <c r="JT177" s="53"/>
      <c r="JU177" s="53"/>
      <c r="JV177" s="53"/>
      <c r="JW177" s="53"/>
      <c r="JX177" s="53"/>
      <c r="JY177" s="53"/>
      <c r="JZ177" s="53"/>
      <c r="KA177" s="53"/>
      <c r="KB177" s="53"/>
      <c r="KC177" s="53"/>
      <c r="KD177" s="53"/>
      <c r="KE177" s="53"/>
      <c r="KF177" s="53"/>
      <c r="KG177" s="53"/>
      <c r="KH177" s="53"/>
    </row>
    <row r="178" spans="1:294" s="2" customFormat="1" ht="18.75">
      <c r="A178" s="122" t="s">
        <v>72</v>
      </c>
      <c r="B178" s="348"/>
      <c r="C178" s="12"/>
      <c r="D178" s="12"/>
      <c r="E178" s="12"/>
      <c r="F178" s="12"/>
      <c r="G178" s="12"/>
      <c r="H178" s="12"/>
      <c r="I178" s="104"/>
      <c r="J178" s="104"/>
      <c r="K178" s="104"/>
      <c r="L178" s="104"/>
      <c r="M178" s="105"/>
      <c r="N178" s="105"/>
      <c r="O178" s="105"/>
      <c r="P178" s="105"/>
      <c r="Q178" s="25"/>
      <c r="R178" s="349"/>
      <c r="S178" s="12"/>
      <c r="T178" s="12"/>
      <c r="U178" s="12"/>
      <c r="V178" s="12"/>
      <c r="W178" s="12"/>
      <c r="X178" s="12"/>
      <c r="Y178" s="204"/>
      <c r="Z178" s="204"/>
      <c r="AA178" s="204"/>
      <c r="AB178" s="204"/>
      <c r="AC178" s="205"/>
      <c r="AD178" s="205"/>
      <c r="AE178" s="205"/>
      <c r="AF178" s="205"/>
      <c r="AG178" s="12"/>
      <c r="AH178" s="313"/>
      <c r="AI178" s="103"/>
      <c r="AJ178" s="12"/>
      <c r="AK178" s="12"/>
      <c r="AL178" s="12"/>
      <c r="AM178" s="12"/>
      <c r="AN178" s="12"/>
      <c r="AO178" s="12"/>
      <c r="AP178" s="104"/>
      <c r="AQ178" s="104"/>
      <c r="AR178" s="104"/>
      <c r="AS178" s="104"/>
      <c r="AT178" s="105"/>
      <c r="AU178" s="105"/>
      <c r="AV178" s="105"/>
      <c r="AW178" s="105"/>
      <c r="AX178" s="12"/>
      <c r="AY178" s="284"/>
      <c r="AZ178" s="12"/>
      <c r="BA178" s="12"/>
      <c r="BB178" s="12"/>
      <c r="BC178" s="12"/>
      <c r="BD178" s="12"/>
      <c r="BE178" s="12"/>
      <c r="BF178" s="104"/>
      <c r="BG178" s="104"/>
      <c r="BH178" s="350"/>
      <c r="BI178" s="104"/>
      <c r="BJ178" s="105"/>
      <c r="BK178" s="105"/>
      <c r="BL178" s="105"/>
      <c r="BM178" s="105"/>
      <c r="BN178" s="36"/>
      <c r="BO178" s="31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  <c r="IR178" s="53"/>
      <c r="IS178" s="53"/>
      <c r="IT178" s="53"/>
      <c r="IU178" s="53"/>
      <c r="IV178" s="53"/>
      <c r="IW178" s="53"/>
      <c r="IX178" s="53"/>
      <c r="IY178" s="53"/>
      <c r="IZ178" s="53"/>
      <c r="JA178" s="53"/>
      <c r="JB178" s="53"/>
      <c r="JC178" s="53"/>
      <c r="JD178" s="53"/>
      <c r="JE178" s="53"/>
      <c r="JF178" s="53"/>
      <c r="JG178" s="53"/>
      <c r="JH178" s="53"/>
      <c r="JI178" s="53"/>
      <c r="JJ178" s="53"/>
      <c r="JK178" s="53"/>
      <c r="JL178" s="53"/>
      <c r="JM178" s="53"/>
      <c r="JN178" s="53"/>
      <c r="JO178" s="53"/>
      <c r="JP178" s="53"/>
      <c r="JQ178" s="53"/>
      <c r="JR178" s="53"/>
      <c r="JS178" s="53"/>
      <c r="JT178" s="53"/>
      <c r="JU178" s="53"/>
      <c r="JV178" s="53"/>
      <c r="JW178" s="53"/>
      <c r="JX178" s="53"/>
      <c r="JY178" s="53"/>
      <c r="JZ178" s="53"/>
      <c r="KA178" s="53"/>
      <c r="KB178" s="53"/>
      <c r="KC178" s="53"/>
      <c r="KD178" s="53"/>
      <c r="KE178" s="53"/>
      <c r="KF178" s="53"/>
      <c r="KG178" s="53"/>
      <c r="KH178" s="53"/>
    </row>
    <row r="179" spans="1:294" s="2" customFormat="1">
      <c r="A179" s="16" t="s">
        <v>9</v>
      </c>
      <c r="B179" s="348" t="s">
        <v>115</v>
      </c>
      <c r="C179" s="12"/>
      <c r="D179" s="12"/>
      <c r="E179" s="12"/>
      <c r="F179" s="12"/>
      <c r="G179" s="12"/>
      <c r="H179" s="12"/>
      <c r="I179" s="104"/>
      <c r="J179" s="104"/>
      <c r="K179" s="104"/>
      <c r="L179" s="104"/>
      <c r="M179" s="105"/>
      <c r="N179" s="105"/>
      <c r="O179" s="105"/>
      <c r="P179" s="105"/>
      <c r="Q179" s="25"/>
      <c r="R179" s="349"/>
      <c r="S179" s="12"/>
      <c r="T179" s="12"/>
      <c r="U179" s="12"/>
      <c r="V179" s="12"/>
      <c r="W179" s="12"/>
      <c r="X179" s="12"/>
      <c r="Y179" s="204"/>
      <c r="Z179" s="204"/>
      <c r="AA179" s="204"/>
      <c r="AB179" s="204"/>
      <c r="AC179" s="205"/>
      <c r="AD179" s="205"/>
      <c r="AE179" s="205"/>
      <c r="AF179" s="205"/>
      <c r="AG179" s="12"/>
      <c r="AH179" s="313"/>
      <c r="AI179" s="103"/>
      <c r="AJ179" s="12"/>
      <c r="AK179" s="12"/>
      <c r="AL179" s="12"/>
      <c r="AM179" s="12"/>
      <c r="AN179" s="12"/>
      <c r="AO179" s="12"/>
      <c r="AP179" s="104"/>
      <c r="AQ179" s="104"/>
      <c r="AR179" s="104"/>
      <c r="AS179" s="104"/>
      <c r="AT179" s="105"/>
      <c r="AU179" s="105"/>
      <c r="AV179" s="105"/>
      <c r="AW179" s="105"/>
      <c r="AX179" s="12"/>
      <c r="AY179" s="284"/>
      <c r="AZ179" s="12"/>
      <c r="BA179" s="12"/>
      <c r="BB179" s="12"/>
      <c r="BC179" s="12"/>
      <c r="BD179" s="12"/>
      <c r="BE179" s="12"/>
      <c r="BF179" s="104"/>
      <c r="BG179" s="104"/>
      <c r="BH179" s="350"/>
      <c r="BI179" s="104"/>
      <c r="BJ179" s="105"/>
      <c r="BK179" s="105"/>
      <c r="BL179" s="105"/>
      <c r="BM179" s="105"/>
      <c r="BN179" s="36"/>
      <c r="BO179" s="31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  <c r="IU179" s="53"/>
      <c r="IV179" s="53"/>
      <c r="IW179" s="53"/>
      <c r="IX179" s="53"/>
      <c r="IY179" s="53"/>
      <c r="IZ179" s="53"/>
      <c r="JA179" s="53"/>
      <c r="JB179" s="53"/>
      <c r="JC179" s="53"/>
      <c r="JD179" s="53"/>
      <c r="JE179" s="53"/>
      <c r="JF179" s="53"/>
      <c r="JG179" s="53"/>
      <c r="JH179" s="53"/>
      <c r="JI179" s="53"/>
      <c r="JJ179" s="53"/>
      <c r="JK179" s="53"/>
      <c r="JL179" s="53"/>
      <c r="JM179" s="53"/>
      <c r="JN179" s="53"/>
      <c r="JO179" s="53"/>
      <c r="JP179" s="53"/>
      <c r="JQ179" s="53"/>
      <c r="JR179" s="53"/>
      <c r="JS179" s="53"/>
      <c r="JT179" s="53"/>
      <c r="JU179" s="53"/>
      <c r="JV179" s="53"/>
      <c r="JW179" s="53"/>
      <c r="JX179" s="53"/>
      <c r="JY179" s="53"/>
      <c r="JZ179" s="53"/>
      <c r="KA179" s="53"/>
      <c r="KB179" s="53"/>
      <c r="KC179" s="53"/>
      <c r="KD179" s="53"/>
      <c r="KE179" s="53"/>
      <c r="KF179" s="53"/>
      <c r="KG179" s="53"/>
      <c r="KH179" s="53"/>
    </row>
    <row r="180" spans="1:294" s="420" customFormat="1">
      <c r="A180" s="406"/>
      <c r="B180" s="407"/>
      <c r="C180" s="434"/>
      <c r="D180" s="434"/>
      <c r="E180" s="434"/>
      <c r="F180" s="434"/>
      <c r="G180" s="434"/>
      <c r="H180" s="434"/>
      <c r="I180" s="442"/>
      <c r="J180" s="442"/>
      <c r="K180" s="442"/>
      <c r="L180" s="442"/>
      <c r="M180" s="443"/>
      <c r="N180" s="443"/>
      <c r="O180" s="443"/>
      <c r="P180" s="443"/>
      <c r="Q180" s="624"/>
      <c r="R180" s="624"/>
      <c r="S180" s="434"/>
      <c r="T180" s="434"/>
      <c r="U180" s="434"/>
      <c r="V180" s="434"/>
      <c r="W180" s="434"/>
      <c r="X180" s="434"/>
      <c r="Y180" s="442"/>
      <c r="Z180" s="442"/>
      <c r="AA180" s="442"/>
      <c r="AB180" s="442"/>
      <c r="AC180" s="443"/>
      <c r="AD180" s="443"/>
      <c r="AE180" s="443"/>
      <c r="AF180" s="443"/>
      <c r="AG180" s="434"/>
      <c r="AH180" s="418"/>
      <c r="AI180" s="413"/>
      <c r="AJ180" s="434"/>
      <c r="AK180" s="434"/>
      <c r="AL180" s="434"/>
      <c r="AM180" s="434"/>
      <c r="AN180" s="434"/>
      <c r="AO180" s="434"/>
      <c r="AP180" s="442"/>
      <c r="AQ180" s="442"/>
      <c r="AR180" s="442"/>
      <c r="AS180" s="442"/>
      <c r="AT180" s="443"/>
      <c r="AU180" s="443"/>
      <c r="AV180" s="443"/>
      <c r="AW180" s="443"/>
      <c r="AX180" s="434"/>
      <c r="AY180" s="418"/>
      <c r="AZ180" s="434"/>
      <c r="BA180" s="434"/>
      <c r="BB180" s="434"/>
      <c r="BC180" s="434"/>
      <c r="BD180" s="434"/>
      <c r="BE180" s="434"/>
      <c r="BF180" s="442"/>
      <c r="BG180" s="442"/>
      <c r="BH180" s="444"/>
      <c r="BI180" s="442"/>
      <c r="BJ180" s="443"/>
      <c r="BK180" s="443"/>
      <c r="BL180" s="443"/>
      <c r="BM180" s="443"/>
      <c r="BN180" s="412"/>
      <c r="BO180" s="418"/>
      <c r="BP180" s="419"/>
      <c r="BQ180" s="419"/>
      <c r="BR180" s="419"/>
      <c r="BS180" s="419"/>
      <c r="BT180" s="419"/>
      <c r="BU180" s="419"/>
      <c r="BV180" s="419"/>
      <c r="BW180" s="419"/>
      <c r="BX180" s="419"/>
      <c r="BY180" s="419"/>
      <c r="BZ180" s="419"/>
      <c r="CA180" s="419"/>
      <c r="CB180" s="419"/>
      <c r="CC180" s="419"/>
      <c r="CD180" s="419"/>
      <c r="CE180" s="419"/>
      <c r="CF180" s="419"/>
      <c r="CG180" s="419"/>
      <c r="CH180" s="419"/>
      <c r="CI180" s="419"/>
      <c r="CJ180" s="419"/>
      <c r="CK180" s="419"/>
      <c r="CL180" s="419"/>
      <c r="CM180" s="419"/>
      <c r="CN180" s="419"/>
      <c r="CO180" s="419"/>
      <c r="CP180" s="419"/>
      <c r="CQ180" s="419"/>
      <c r="CR180" s="419"/>
      <c r="CS180" s="419"/>
      <c r="CT180" s="419"/>
      <c r="CU180" s="419"/>
      <c r="CV180" s="419"/>
      <c r="CW180" s="419"/>
      <c r="CX180" s="419"/>
      <c r="CY180" s="419"/>
      <c r="CZ180" s="419"/>
      <c r="DA180" s="419"/>
      <c r="DB180" s="419"/>
      <c r="DC180" s="419"/>
      <c r="DD180" s="419"/>
      <c r="DE180" s="419"/>
      <c r="DF180" s="419"/>
      <c r="DG180" s="419"/>
      <c r="DH180" s="419"/>
      <c r="DI180" s="419"/>
      <c r="DJ180" s="419"/>
      <c r="DK180" s="419"/>
      <c r="DL180" s="419"/>
      <c r="DM180" s="419"/>
      <c r="DN180" s="419"/>
      <c r="DO180" s="419"/>
      <c r="DP180" s="419"/>
      <c r="DQ180" s="419"/>
      <c r="DR180" s="419"/>
      <c r="DS180" s="419"/>
      <c r="DT180" s="419"/>
      <c r="DU180" s="419"/>
      <c r="DV180" s="419"/>
      <c r="DW180" s="419"/>
      <c r="DX180" s="419"/>
      <c r="DY180" s="419"/>
      <c r="DZ180" s="419"/>
      <c r="EA180" s="419"/>
      <c r="EB180" s="419"/>
      <c r="EC180" s="419"/>
      <c r="ED180" s="419"/>
      <c r="EE180" s="419"/>
      <c r="EF180" s="419"/>
      <c r="EG180" s="419"/>
      <c r="EH180" s="419"/>
      <c r="EI180" s="419"/>
      <c r="EJ180" s="419"/>
      <c r="EK180" s="419"/>
      <c r="EL180" s="419"/>
      <c r="EM180" s="419"/>
      <c r="EN180" s="419"/>
      <c r="EO180" s="419"/>
      <c r="EP180" s="419"/>
      <c r="EQ180" s="419"/>
      <c r="ER180" s="419"/>
      <c r="ES180" s="419"/>
      <c r="ET180" s="419"/>
      <c r="EU180" s="419"/>
      <c r="EV180" s="419"/>
      <c r="EW180" s="419"/>
      <c r="EX180" s="419"/>
      <c r="EY180" s="419"/>
      <c r="EZ180" s="419"/>
      <c r="FA180" s="419"/>
      <c r="FB180" s="419"/>
      <c r="FC180" s="419"/>
      <c r="FD180" s="419"/>
      <c r="FE180" s="419"/>
      <c r="FF180" s="419"/>
      <c r="FG180" s="419"/>
      <c r="FH180" s="419"/>
      <c r="FI180" s="419"/>
      <c r="FJ180" s="419"/>
      <c r="FK180" s="419"/>
      <c r="FL180" s="419"/>
      <c r="FM180" s="419"/>
      <c r="FN180" s="419"/>
      <c r="FO180" s="419"/>
      <c r="FP180" s="419"/>
      <c r="FQ180" s="419"/>
      <c r="FR180" s="419"/>
      <c r="FS180" s="419"/>
      <c r="FT180" s="419"/>
      <c r="FU180" s="419"/>
      <c r="FV180" s="419"/>
      <c r="FW180" s="419"/>
      <c r="FX180" s="419"/>
      <c r="FY180" s="419"/>
      <c r="FZ180" s="419"/>
      <c r="GA180" s="419"/>
      <c r="GB180" s="419"/>
      <c r="GC180" s="419"/>
      <c r="GD180" s="419"/>
      <c r="GE180" s="419"/>
      <c r="GF180" s="419"/>
      <c r="GG180" s="419"/>
      <c r="GH180" s="419"/>
      <c r="GI180" s="419"/>
      <c r="GJ180" s="419"/>
      <c r="GK180" s="419"/>
      <c r="GL180" s="419"/>
      <c r="GM180" s="419"/>
      <c r="GN180" s="419"/>
      <c r="GO180" s="419"/>
      <c r="GP180" s="419"/>
      <c r="GQ180" s="419"/>
      <c r="GR180" s="419"/>
      <c r="GS180" s="419"/>
      <c r="GT180" s="419"/>
      <c r="GU180" s="419"/>
      <c r="GV180" s="419"/>
      <c r="GW180" s="419"/>
      <c r="GX180" s="419"/>
      <c r="GY180" s="419"/>
      <c r="GZ180" s="419"/>
      <c r="HA180" s="419"/>
      <c r="HB180" s="419"/>
      <c r="HC180" s="419"/>
      <c r="HD180" s="419"/>
      <c r="HE180" s="419"/>
      <c r="HF180" s="419"/>
      <c r="HG180" s="419"/>
      <c r="HH180" s="419"/>
      <c r="HI180" s="419"/>
      <c r="HJ180" s="419"/>
      <c r="HK180" s="419"/>
      <c r="HL180" s="419"/>
      <c r="HM180" s="419"/>
      <c r="HN180" s="419"/>
      <c r="HO180" s="419"/>
      <c r="HP180" s="419"/>
      <c r="HQ180" s="419"/>
      <c r="HR180" s="419"/>
      <c r="HS180" s="419"/>
      <c r="HT180" s="419"/>
      <c r="HU180" s="419"/>
      <c r="HV180" s="419"/>
      <c r="HW180" s="419"/>
      <c r="HX180" s="419"/>
      <c r="HY180" s="419"/>
      <c r="HZ180" s="419"/>
      <c r="IA180" s="419"/>
      <c r="IB180" s="419"/>
      <c r="IC180" s="419"/>
      <c r="ID180" s="419"/>
      <c r="IE180" s="419"/>
      <c r="IF180" s="419"/>
      <c r="IG180" s="419"/>
      <c r="IH180" s="419"/>
      <c r="II180" s="419"/>
      <c r="IJ180" s="419"/>
      <c r="IK180" s="419"/>
      <c r="IL180" s="419"/>
      <c r="IM180" s="419"/>
      <c r="IN180" s="419"/>
      <c r="IO180" s="419"/>
      <c r="IP180" s="419"/>
      <c r="IQ180" s="419"/>
      <c r="IR180" s="419"/>
      <c r="IS180" s="419"/>
      <c r="IT180" s="419"/>
      <c r="IU180" s="419"/>
      <c r="IV180" s="419"/>
      <c r="IW180" s="419"/>
      <c r="IX180" s="419"/>
      <c r="IY180" s="419"/>
      <c r="IZ180" s="419"/>
      <c r="JA180" s="419"/>
      <c r="JB180" s="419"/>
      <c r="JC180" s="419"/>
      <c r="JD180" s="419"/>
      <c r="JE180" s="419"/>
      <c r="JF180" s="419"/>
      <c r="JG180" s="419"/>
      <c r="JH180" s="419"/>
      <c r="JI180" s="419"/>
      <c r="JJ180" s="419"/>
      <c r="JK180" s="419"/>
      <c r="JL180" s="419"/>
      <c r="JM180" s="419"/>
      <c r="JN180" s="419"/>
      <c r="JO180" s="419"/>
      <c r="JP180" s="419"/>
      <c r="JQ180" s="419"/>
      <c r="JR180" s="419"/>
      <c r="JS180" s="419"/>
      <c r="JT180" s="419"/>
      <c r="JU180" s="419"/>
      <c r="JV180" s="419"/>
      <c r="JW180" s="419"/>
      <c r="JX180" s="419"/>
      <c r="JY180" s="419"/>
      <c r="JZ180" s="419"/>
      <c r="KA180" s="419"/>
      <c r="KB180" s="419"/>
      <c r="KC180" s="419"/>
      <c r="KD180" s="419"/>
      <c r="KE180" s="419"/>
      <c r="KF180" s="419"/>
      <c r="KG180" s="419"/>
      <c r="KH180" s="419"/>
    </row>
    <row r="181" spans="1:294" s="2" customFormat="1" ht="18.75">
      <c r="A181" s="122" t="s">
        <v>73</v>
      </c>
      <c r="B181" s="348"/>
      <c r="C181" s="12"/>
      <c r="D181" s="12"/>
      <c r="E181" s="12"/>
      <c r="F181" s="12"/>
      <c r="G181" s="12"/>
      <c r="H181" s="12"/>
      <c r="I181" s="104"/>
      <c r="J181" s="104"/>
      <c r="K181" s="104"/>
      <c r="L181" s="104"/>
      <c r="M181" s="105"/>
      <c r="N181" s="105"/>
      <c r="O181" s="105"/>
      <c r="P181" s="105"/>
      <c r="Q181" s="25"/>
      <c r="R181" s="349"/>
      <c r="S181" s="12"/>
      <c r="T181" s="12"/>
      <c r="U181" s="12"/>
      <c r="V181" s="12"/>
      <c r="W181" s="12"/>
      <c r="X181" s="12"/>
      <c r="Y181" s="204"/>
      <c r="Z181" s="204"/>
      <c r="AA181" s="204"/>
      <c r="AB181" s="204"/>
      <c r="AC181" s="205"/>
      <c r="AD181" s="205"/>
      <c r="AE181" s="205"/>
      <c r="AF181" s="205"/>
      <c r="AG181" s="12"/>
      <c r="AH181" s="313"/>
      <c r="AI181" s="103"/>
      <c r="AJ181" s="12"/>
      <c r="AK181" s="12"/>
      <c r="AL181" s="12"/>
      <c r="AM181" s="12"/>
      <c r="AN181" s="12"/>
      <c r="AO181" s="12"/>
      <c r="AP181" s="104"/>
      <c r="AQ181" s="104"/>
      <c r="AR181" s="104"/>
      <c r="AS181" s="104"/>
      <c r="AT181" s="105"/>
      <c r="AU181" s="105"/>
      <c r="AV181" s="105"/>
      <c r="AW181" s="105"/>
      <c r="AX181" s="12"/>
      <c r="AY181" s="284"/>
      <c r="AZ181" s="12"/>
      <c r="BA181" s="12"/>
      <c r="BB181" s="12"/>
      <c r="BC181" s="12"/>
      <c r="BD181" s="12"/>
      <c r="BE181" s="12"/>
      <c r="BF181" s="104"/>
      <c r="BG181" s="104"/>
      <c r="BH181" s="350"/>
      <c r="BI181" s="104"/>
      <c r="BJ181" s="105"/>
      <c r="BK181" s="105"/>
      <c r="BL181" s="105"/>
      <c r="BM181" s="105"/>
      <c r="BN181" s="36"/>
      <c r="BO181" s="31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</row>
    <row r="182" spans="1:294" s="2" customFormat="1">
      <c r="A182" s="464" t="s">
        <v>9</v>
      </c>
      <c r="B182" s="465" t="s">
        <v>162</v>
      </c>
      <c r="C182" s="466">
        <v>15552.25</v>
      </c>
      <c r="D182" s="466">
        <v>252.04</v>
      </c>
      <c r="E182" s="466">
        <v>18662.7</v>
      </c>
      <c r="F182" s="466">
        <v>302.44799999999998</v>
      </c>
      <c r="G182" s="466">
        <v>3213.56</v>
      </c>
      <c r="H182" s="466">
        <v>90</v>
      </c>
      <c r="I182" s="471"/>
      <c r="J182" s="471"/>
      <c r="K182" s="471"/>
      <c r="L182" s="471"/>
      <c r="M182" s="472"/>
      <c r="N182" s="370"/>
      <c r="O182" s="448">
        <v>5.57E-2</v>
      </c>
      <c r="P182" s="449">
        <v>269</v>
      </c>
      <c r="Q182" s="430" t="s">
        <v>839</v>
      </c>
      <c r="R182" s="431"/>
      <c r="S182" s="466">
        <v>17226.189999999999</v>
      </c>
      <c r="T182" s="466">
        <v>264.49</v>
      </c>
      <c r="U182" s="466">
        <v>20671.427999999996</v>
      </c>
      <c r="V182" s="466">
        <v>317.38799999999998</v>
      </c>
      <c r="W182" s="466">
        <v>3340</v>
      </c>
      <c r="X182" s="466">
        <v>90</v>
      </c>
      <c r="Y182" s="369"/>
      <c r="Z182" s="369"/>
      <c r="AA182" s="369"/>
      <c r="AB182" s="369"/>
      <c r="AC182" s="370"/>
      <c r="AD182" s="370"/>
      <c r="AE182" s="448">
        <v>5.57E-2</v>
      </c>
      <c r="AF182" s="450">
        <v>276.04000000000002</v>
      </c>
      <c r="AG182" s="430" t="s">
        <v>839</v>
      </c>
      <c r="AH182" s="431"/>
      <c r="AI182" s="470"/>
      <c r="AJ182" s="473"/>
      <c r="AK182" s="473"/>
      <c r="AL182" s="473"/>
      <c r="AM182" s="473"/>
      <c r="AN182" s="473"/>
      <c r="AO182" s="473"/>
      <c r="AP182" s="474"/>
      <c r="AQ182" s="474"/>
      <c r="AR182" s="474"/>
      <c r="AS182" s="474"/>
      <c r="AT182" s="475"/>
      <c r="AU182" s="475"/>
      <c r="AV182" s="475"/>
      <c r="AW182" s="475"/>
      <c r="AX182" s="473"/>
      <c r="AY182" s="476"/>
      <c r="AZ182" s="473"/>
      <c r="BA182" s="473"/>
      <c r="BB182" s="473"/>
      <c r="BC182" s="473"/>
      <c r="BD182" s="473"/>
      <c r="BE182" s="473"/>
      <c r="BF182" s="474"/>
      <c r="BG182" s="474"/>
      <c r="BH182" s="477"/>
      <c r="BI182" s="474"/>
      <c r="BJ182" s="475"/>
      <c r="BK182" s="475"/>
      <c r="BL182" s="475"/>
      <c r="BM182" s="475"/>
      <c r="BN182" s="469"/>
      <c r="BO182" s="43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</row>
    <row r="183" spans="1:294" s="100" customFormat="1" ht="26.25">
      <c r="A183" s="280" t="s">
        <v>24</v>
      </c>
      <c r="B183" s="346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2"/>
      <c r="S183" s="281"/>
      <c r="T183" s="281"/>
      <c r="U183" s="281"/>
      <c r="V183" s="281"/>
      <c r="W183" s="281"/>
      <c r="X183" s="281"/>
      <c r="Y183" s="282"/>
      <c r="Z183" s="282"/>
      <c r="AA183" s="282"/>
      <c r="AB183" s="282"/>
      <c r="AC183" s="282"/>
      <c r="AD183" s="282"/>
      <c r="AE183" s="282"/>
      <c r="AF183" s="282"/>
      <c r="AG183" s="281"/>
      <c r="AH183" s="282"/>
      <c r="AI183" s="281"/>
      <c r="AJ183" s="281"/>
      <c r="AK183" s="281"/>
      <c r="AL183" s="281"/>
      <c r="AM183" s="281"/>
      <c r="AN183" s="281"/>
      <c r="AO183" s="281"/>
      <c r="AP183" s="281"/>
      <c r="AQ183" s="281"/>
      <c r="AR183" s="281"/>
      <c r="AS183" s="281"/>
      <c r="AT183" s="281"/>
      <c r="AU183" s="281"/>
      <c r="AV183" s="281"/>
      <c r="AW183" s="281"/>
      <c r="AX183" s="281"/>
      <c r="AY183" s="281"/>
      <c r="AZ183" s="281"/>
      <c r="BA183" s="281"/>
      <c r="BB183" s="281"/>
      <c r="BC183" s="281"/>
      <c r="BD183" s="281"/>
      <c r="BE183" s="281"/>
      <c r="BF183" s="281"/>
      <c r="BG183" s="281"/>
      <c r="BH183" s="281"/>
      <c r="BI183" s="354"/>
      <c r="BJ183" s="354"/>
      <c r="BK183" s="354"/>
      <c r="BL183" s="354"/>
      <c r="BM183" s="354"/>
      <c r="BN183" s="354"/>
      <c r="BO183" s="355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99"/>
      <c r="DD183" s="99"/>
      <c r="DE183" s="99"/>
      <c r="DF183" s="99"/>
      <c r="DG183" s="99"/>
      <c r="DH183" s="99"/>
      <c r="DI183" s="99"/>
      <c r="DJ183" s="99"/>
      <c r="DK183" s="99"/>
      <c r="DL183" s="99"/>
      <c r="DM183" s="99"/>
      <c r="DN183" s="99"/>
      <c r="DO183" s="99"/>
      <c r="DP183" s="99"/>
      <c r="DQ183" s="99"/>
      <c r="DR183" s="99"/>
      <c r="DS183" s="99"/>
      <c r="DT183" s="99"/>
      <c r="DU183" s="99"/>
      <c r="DV183" s="99"/>
      <c r="DW183" s="99"/>
      <c r="DX183" s="99"/>
      <c r="DY183" s="99"/>
      <c r="DZ183" s="99"/>
      <c r="EA183" s="99"/>
      <c r="EB183" s="99"/>
      <c r="EC183" s="99"/>
      <c r="ED183" s="99"/>
      <c r="EE183" s="99"/>
      <c r="EF183" s="99"/>
      <c r="EG183" s="99"/>
      <c r="EH183" s="99"/>
      <c r="EI183" s="99"/>
      <c r="EJ183" s="99"/>
      <c r="EK183" s="99"/>
      <c r="EL183" s="99"/>
      <c r="EM183" s="99"/>
      <c r="EN183" s="99"/>
      <c r="EO183" s="99"/>
      <c r="EP183" s="99"/>
      <c r="EQ183" s="99"/>
      <c r="ER183" s="99"/>
      <c r="ES183" s="99"/>
      <c r="ET183" s="99"/>
      <c r="EU183" s="99"/>
      <c r="EV183" s="99"/>
      <c r="EW183" s="99"/>
      <c r="EX183" s="99"/>
      <c r="EY183" s="99"/>
      <c r="EZ183" s="99"/>
      <c r="FA183" s="99"/>
      <c r="FB183" s="99"/>
      <c r="FC183" s="99"/>
      <c r="FD183" s="99"/>
      <c r="FE183" s="99"/>
      <c r="FF183" s="99"/>
      <c r="FG183" s="99"/>
      <c r="FH183" s="99"/>
      <c r="FI183" s="99"/>
      <c r="FJ183" s="99"/>
      <c r="FK183" s="99"/>
      <c r="FL183" s="99"/>
      <c r="FM183" s="99"/>
      <c r="FN183" s="99"/>
      <c r="FO183" s="99"/>
      <c r="FP183" s="99"/>
      <c r="FQ183" s="99"/>
      <c r="FR183" s="99"/>
      <c r="FS183" s="99"/>
      <c r="FT183" s="99"/>
      <c r="FU183" s="99"/>
      <c r="FV183" s="99"/>
      <c r="FW183" s="99"/>
      <c r="FX183" s="99"/>
      <c r="FY183" s="99"/>
      <c r="FZ183" s="99"/>
      <c r="GA183" s="99"/>
      <c r="GB183" s="99"/>
      <c r="GC183" s="99"/>
      <c r="GD183" s="99"/>
      <c r="GE183" s="99"/>
      <c r="GF183" s="99"/>
      <c r="GG183" s="99"/>
      <c r="GH183" s="99"/>
      <c r="GI183" s="99"/>
      <c r="GJ183" s="99"/>
      <c r="GK183" s="99"/>
      <c r="GL183" s="99"/>
      <c r="GM183" s="99"/>
      <c r="GN183" s="99"/>
      <c r="GO183" s="99"/>
      <c r="GP183" s="99"/>
      <c r="GQ183" s="99"/>
      <c r="GR183" s="99"/>
      <c r="GS183" s="99"/>
      <c r="GT183" s="99"/>
      <c r="GU183" s="99"/>
      <c r="GV183" s="99"/>
      <c r="GW183" s="99"/>
      <c r="GX183" s="99"/>
      <c r="GY183" s="99"/>
      <c r="GZ183" s="99"/>
      <c r="HA183" s="99"/>
      <c r="HB183" s="99"/>
      <c r="HC183" s="99"/>
      <c r="HD183" s="99"/>
      <c r="HE183" s="99"/>
      <c r="HF183" s="99"/>
      <c r="HG183" s="99"/>
      <c r="HH183" s="99"/>
      <c r="HI183" s="99"/>
      <c r="HJ183" s="99"/>
      <c r="HK183" s="99"/>
      <c r="HL183" s="99"/>
      <c r="HM183" s="99"/>
      <c r="HN183" s="99"/>
      <c r="HO183" s="99"/>
      <c r="HP183" s="99"/>
      <c r="HQ183" s="99"/>
      <c r="HR183" s="99"/>
      <c r="HS183" s="99"/>
      <c r="HT183" s="99"/>
      <c r="HU183" s="99"/>
      <c r="HV183" s="99"/>
      <c r="HW183" s="99"/>
      <c r="HX183" s="99"/>
      <c r="HY183" s="99"/>
      <c r="HZ183" s="99"/>
      <c r="IA183" s="99"/>
      <c r="IB183" s="99"/>
      <c r="IC183" s="99"/>
      <c r="ID183" s="99"/>
      <c r="IE183" s="99"/>
      <c r="IF183" s="99"/>
      <c r="IG183" s="99"/>
      <c r="IH183" s="99"/>
      <c r="II183" s="99"/>
      <c r="IJ183" s="99"/>
      <c r="IK183" s="99"/>
      <c r="IL183" s="99"/>
      <c r="IM183" s="99"/>
      <c r="IN183" s="99"/>
      <c r="IO183" s="99"/>
      <c r="IP183" s="99"/>
      <c r="IQ183" s="99"/>
      <c r="IR183" s="99"/>
      <c r="IS183" s="99"/>
      <c r="IT183" s="99"/>
      <c r="IU183" s="99"/>
      <c r="IV183" s="99"/>
      <c r="IW183" s="99"/>
      <c r="IX183" s="99"/>
      <c r="IY183" s="99"/>
      <c r="IZ183" s="99"/>
      <c r="JA183" s="99"/>
      <c r="JB183" s="99"/>
      <c r="JC183" s="99"/>
      <c r="JD183" s="99"/>
      <c r="JE183" s="99"/>
      <c r="JF183" s="99"/>
      <c r="JG183" s="99"/>
      <c r="JH183" s="99"/>
      <c r="JI183" s="99"/>
      <c r="JJ183" s="99"/>
      <c r="JK183" s="99"/>
      <c r="JL183" s="99"/>
      <c r="JM183" s="99"/>
      <c r="JN183" s="99"/>
      <c r="JO183" s="99"/>
      <c r="JP183" s="99"/>
      <c r="JQ183" s="99"/>
      <c r="JR183" s="99"/>
      <c r="JS183" s="99"/>
      <c r="JT183" s="99"/>
      <c r="JU183" s="99"/>
      <c r="JV183" s="99"/>
      <c r="JW183" s="99"/>
      <c r="JX183" s="99"/>
      <c r="JY183" s="99"/>
      <c r="JZ183" s="99"/>
      <c r="KA183" s="99"/>
      <c r="KB183" s="99"/>
      <c r="KC183" s="99"/>
      <c r="KD183" s="99"/>
      <c r="KE183" s="99"/>
      <c r="KF183" s="99"/>
      <c r="KG183" s="99"/>
      <c r="KH183" s="99"/>
    </row>
    <row r="184" spans="1:294" s="2" customFormat="1" ht="18.75">
      <c r="A184" s="122" t="s">
        <v>116</v>
      </c>
      <c r="B184" s="348"/>
      <c r="C184" s="27"/>
      <c r="D184" s="27"/>
      <c r="E184" s="27"/>
      <c r="F184" s="27"/>
      <c r="G184" s="27"/>
      <c r="H184" s="27"/>
      <c r="I184" s="115"/>
      <c r="J184" s="115"/>
      <c r="K184" s="115"/>
      <c r="L184" s="115"/>
      <c r="M184" s="116"/>
      <c r="N184" s="116"/>
      <c r="O184" s="116"/>
      <c r="P184" s="116"/>
      <c r="Q184" s="110"/>
      <c r="R184" s="125"/>
      <c r="S184" s="27"/>
      <c r="T184" s="27"/>
      <c r="U184" s="27"/>
      <c r="V184" s="27"/>
      <c r="W184" s="27"/>
      <c r="X184" s="27"/>
      <c r="Y184" s="138"/>
      <c r="Z184" s="138"/>
      <c r="AA184" s="138"/>
      <c r="AB184" s="138"/>
      <c r="AC184" s="139"/>
      <c r="AD184" s="139"/>
      <c r="AE184" s="139"/>
      <c r="AF184" s="139"/>
      <c r="AG184" s="27"/>
      <c r="AH184" s="134"/>
      <c r="AI184" s="103"/>
      <c r="AJ184" s="27"/>
      <c r="AK184" s="27"/>
      <c r="AL184" s="27"/>
      <c r="AM184" s="27"/>
      <c r="AN184" s="27"/>
      <c r="AO184" s="27"/>
      <c r="AP184" s="115"/>
      <c r="AQ184" s="115"/>
      <c r="AR184" s="115"/>
      <c r="AS184" s="115"/>
      <c r="AT184" s="116"/>
      <c r="AU184" s="116"/>
      <c r="AV184" s="116"/>
      <c r="AW184" s="116"/>
      <c r="AX184" s="27"/>
      <c r="AY184" s="109"/>
      <c r="AZ184" s="27"/>
      <c r="BA184" s="27"/>
      <c r="BB184" s="27"/>
      <c r="BC184" s="27"/>
      <c r="BD184" s="27"/>
      <c r="BE184" s="27"/>
      <c r="BF184" s="115"/>
      <c r="BG184" s="115"/>
      <c r="BH184" s="395"/>
      <c r="BI184" s="115"/>
      <c r="BJ184" s="116"/>
      <c r="BK184" s="116"/>
      <c r="BL184" s="116"/>
      <c r="BM184" s="116"/>
      <c r="BN184" s="36"/>
      <c r="BO184" s="31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</row>
    <row r="185" spans="1:294" s="2" customFormat="1">
      <c r="A185" s="16" t="s">
        <v>9</v>
      </c>
      <c r="B185" s="348" t="s">
        <v>162</v>
      </c>
      <c r="C185" s="27"/>
      <c r="D185" s="27"/>
      <c r="E185" s="27"/>
      <c r="F185" s="27"/>
      <c r="G185" s="27"/>
      <c r="H185" s="27"/>
      <c r="I185" s="115"/>
      <c r="J185" s="115"/>
      <c r="K185" s="115"/>
      <c r="L185" s="115"/>
      <c r="M185" s="116"/>
      <c r="N185" s="116"/>
      <c r="O185" s="116"/>
      <c r="P185" s="116"/>
      <c r="Q185" s="110"/>
      <c r="R185" s="125"/>
      <c r="S185" s="27"/>
      <c r="T185" s="27"/>
      <c r="U185" s="27"/>
      <c r="V185" s="27"/>
      <c r="W185" s="27"/>
      <c r="X185" s="27"/>
      <c r="Y185" s="138"/>
      <c r="Z185" s="138"/>
      <c r="AA185" s="138"/>
      <c r="AB185" s="138"/>
      <c r="AC185" s="139"/>
      <c r="AD185" s="139"/>
      <c r="AE185" s="139"/>
      <c r="AF185" s="139"/>
      <c r="AG185" s="27"/>
      <c r="AH185" s="134"/>
      <c r="AI185" s="103"/>
      <c r="AJ185" s="27"/>
      <c r="AK185" s="27"/>
      <c r="AL185" s="27"/>
      <c r="AM185" s="27"/>
      <c r="AN185" s="27"/>
      <c r="AO185" s="27"/>
      <c r="AP185" s="115"/>
      <c r="AQ185" s="115"/>
      <c r="AR185" s="115"/>
      <c r="AS185" s="115"/>
      <c r="AT185" s="116"/>
      <c r="AU185" s="116"/>
      <c r="AV185" s="116"/>
      <c r="AW185" s="116"/>
      <c r="AX185" s="27"/>
      <c r="AY185" s="109"/>
      <c r="AZ185" s="27"/>
      <c r="BA185" s="27"/>
      <c r="BB185" s="27"/>
      <c r="BC185" s="27"/>
      <c r="BD185" s="27"/>
      <c r="BE185" s="27"/>
      <c r="BF185" s="115"/>
      <c r="BG185" s="115"/>
      <c r="BH185" s="395"/>
      <c r="BI185" s="115"/>
      <c r="BJ185" s="116"/>
      <c r="BK185" s="116"/>
      <c r="BL185" s="116"/>
      <c r="BM185" s="116"/>
      <c r="BN185" s="36"/>
      <c r="BO185" s="31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  <c r="IU185" s="53"/>
      <c r="IV185" s="53"/>
      <c r="IW185" s="53"/>
      <c r="IX185" s="53"/>
      <c r="IY185" s="53"/>
      <c r="IZ185" s="53"/>
      <c r="JA185" s="53"/>
      <c r="JB185" s="53"/>
      <c r="JC185" s="53"/>
      <c r="JD185" s="53"/>
      <c r="JE185" s="53"/>
      <c r="JF185" s="53"/>
      <c r="JG185" s="53"/>
      <c r="JH185" s="53"/>
      <c r="JI185" s="53"/>
      <c r="JJ185" s="53"/>
      <c r="JK185" s="53"/>
      <c r="JL185" s="53"/>
      <c r="JM185" s="53"/>
      <c r="JN185" s="53"/>
      <c r="JO185" s="53"/>
      <c r="JP185" s="53"/>
      <c r="JQ185" s="53"/>
      <c r="JR185" s="53"/>
      <c r="JS185" s="53"/>
      <c r="JT185" s="53"/>
      <c r="JU185" s="53"/>
      <c r="JV185" s="53"/>
      <c r="JW185" s="53"/>
      <c r="JX185" s="53"/>
      <c r="JY185" s="53"/>
      <c r="JZ185" s="53"/>
      <c r="KA185" s="53"/>
      <c r="KB185" s="53"/>
      <c r="KC185" s="53"/>
      <c r="KD185" s="53"/>
      <c r="KE185" s="53"/>
      <c r="KF185" s="53"/>
      <c r="KG185" s="53"/>
      <c r="KH185" s="53"/>
    </row>
    <row r="186" spans="1:294" s="2" customFormat="1" ht="21">
      <c r="A186" s="261" t="s">
        <v>13</v>
      </c>
      <c r="B186" s="516"/>
      <c r="C186" s="27"/>
      <c r="D186" s="27"/>
      <c r="E186" s="27"/>
      <c r="F186" s="27"/>
      <c r="G186" s="27"/>
      <c r="H186" s="27"/>
      <c r="I186" s="115"/>
      <c r="J186" s="115"/>
      <c r="K186" s="115"/>
      <c r="L186" s="115"/>
      <c r="M186" s="116"/>
      <c r="N186" s="116"/>
      <c r="O186" s="116"/>
      <c r="P186" s="116"/>
      <c r="Q186" s="110"/>
      <c r="R186" s="125"/>
      <c r="S186" s="27"/>
      <c r="T186" s="27"/>
      <c r="U186" s="27"/>
      <c r="V186" s="27"/>
      <c r="W186" s="27"/>
      <c r="X186" s="27"/>
      <c r="Y186" s="138"/>
      <c r="Z186" s="138"/>
      <c r="AA186" s="138"/>
      <c r="AB186" s="138"/>
      <c r="AC186" s="139"/>
      <c r="AD186" s="139"/>
      <c r="AE186" s="139"/>
      <c r="AF186" s="139"/>
      <c r="AG186" s="27"/>
      <c r="AH186" s="134"/>
      <c r="AI186" s="103"/>
      <c r="AJ186" s="27"/>
      <c r="AK186" s="27"/>
      <c r="AL186" s="27"/>
      <c r="AM186" s="27"/>
      <c r="AN186" s="27"/>
      <c r="AO186" s="27"/>
      <c r="AP186" s="115"/>
      <c r="AQ186" s="115"/>
      <c r="AR186" s="115"/>
      <c r="AS186" s="115"/>
      <c r="AT186" s="116"/>
      <c r="AU186" s="116"/>
      <c r="AV186" s="116"/>
      <c r="AW186" s="116"/>
      <c r="AX186" s="27"/>
      <c r="AY186" s="109"/>
      <c r="AZ186" s="27"/>
      <c r="BA186" s="27"/>
      <c r="BB186" s="27"/>
      <c r="BC186" s="27"/>
      <c r="BD186" s="27"/>
      <c r="BE186" s="27"/>
      <c r="BF186" s="115"/>
      <c r="BG186" s="115"/>
      <c r="BH186" s="395"/>
      <c r="BI186" s="115"/>
      <c r="BJ186" s="116"/>
      <c r="BK186" s="116"/>
      <c r="BL186" s="116"/>
      <c r="BM186" s="116"/>
      <c r="BN186" s="36"/>
      <c r="BO186" s="31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  <c r="IU186" s="53"/>
      <c r="IV186" s="53"/>
      <c r="IW186" s="53"/>
      <c r="IX186" s="53"/>
      <c r="IY186" s="53"/>
      <c r="IZ186" s="53"/>
      <c r="JA186" s="53"/>
      <c r="JB186" s="53"/>
      <c r="JC186" s="53"/>
      <c r="JD186" s="53"/>
      <c r="JE186" s="53"/>
      <c r="JF186" s="53"/>
      <c r="JG186" s="53"/>
      <c r="JH186" s="53"/>
      <c r="JI186" s="53"/>
      <c r="JJ186" s="53"/>
      <c r="JK186" s="53"/>
      <c r="JL186" s="53"/>
      <c r="JM186" s="53"/>
      <c r="JN186" s="53"/>
      <c r="JO186" s="53"/>
      <c r="JP186" s="53"/>
      <c r="JQ186" s="53"/>
      <c r="JR186" s="53"/>
      <c r="JS186" s="53"/>
      <c r="JT186" s="53"/>
      <c r="JU186" s="53"/>
      <c r="JV186" s="53"/>
      <c r="JW186" s="53"/>
      <c r="JX186" s="53"/>
      <c r="JY186" s="53"/>
      <c r="JZ186" s="53"/>
      <c r="KA186" s="53"/>
      <c r="KB186" s="53"/>
      <c r="KC186" s="53"/>
      <c r="KD186" s="53"/>
      <c r="KE186" s="53"/>
      <c r="KF186" s="53"/>
      <c r="KG186" s="53"/>
      <c r="KH186" s="53"/>
    </row>
    <row r="187" spans="1:294" s="2" customFormat="1">
      <c r="A187" s="16" t="s">
        <v>9</v>
      </c>
      <c r="B187" s="348" t="s">
        <v>417</v>
      </c>
      <c r="C187" s="12"/>
      <c r="D187" s="12"/>
      <c r="E187" s="12"/>
      <c r="F187" s="12"/>
      <c r="G187" s="12"/>
      <c r="H187" s="12"/>
      <c r="I187" s="104"/>
      <c r="J187" s="104"/>
      <c r="K187" s="104"/>
      <c r="L187" s="104"/>
      <c r="M187" s="105"/>
      <c r="N187" s="105"/>
      <c r="O187" s="105"/>
      <c r="P187" s="105"/>
      <c r="Q187" s="25"/>
      <c r="R187" s="349"/>
      <c r="S187" s="12"/>
      <c r="T187" s="12"/>
      <c r="U187" s="12"/>
      <c r="V187" s="12"/>
      <c r="W187" s="12"/>
      <c r="X187" s="12"/>
      <c r="Y187" s="204"/>
      <c r="Z187" s="204"/>
      <c r="AA187" s="204"/>
      <c r="AB187" s="204"/>
      <c r="AC187" s="205"/>
      <c r="AD187" s="205"/>
      <c r="AE187" s="205"/>
      <c r="AF187" s="205"/>
      <c r="AG187" s="12"/>
      <c r="AH187" s="313"/>
      <c r="AI187" s="103"/>
      <c r="AJ187" s="27">
        <v>8061.79</v>
      </c>
      <c r="AK187" s="27">
        <v>80.989999999999995</v>
      </c>
      <c r="AL187" s="49">
        <v>9674.1479999999992</v>
      </c>
      <c r="AM187" s="49">
        <v>97.187999999999988</v>
      </c>
      <c r="AN187" s="27">
        <v>1996.27</v>
      </c>
      <c r="AO187" s="27">
        <v>90</v>
      </c>
      <c r="AP187" s="115"/>
      <c r="AQ187" s="115"/>
      <c r="AR187" s="321">
        <v>6.7100000000000007E-2</v>
      </c>
      <c r="AS187" s="115">
        <v>223.95</v>
      </c>
      <c r="AT187" s="116"/>
      <c r="AU187" s="116"/>
      <c r="AV187" s="116"/>
      <c r="AW187" s="116"/>
      <c r="AX187" s="110" t="s">
        <v>840</v>
      </c>
      <c r="AY187" s="109"/>
      <c r="AZ187" s="27">
        <v>8433.74</v>
      </c>
      <c r="BA187" s="27">
        <v>84.62</v>
      </c>
      <c r="BB187" s="49">
        <v>10120.487999999999</v>
      </c>
      <c r="BC187" s="49">
        <v>101.544</v>
      </c>
      <c r="BD187" s="27">
        <v>2067</v>
      </c>
      <c r="BE187" s="27">
        <v>90</v>
      </c>
      <c r="BF187" s="115"/>
      <c r="BG187" s="115"/>
      <c r="BH187" s="517">
        <v>6.7100000000000007E-2</v>
      </c>
      <c r="BI187" s="115">
        <v>228.7</v>
      </c>
      <c r="BJ187" s="116"/>
      <c r="BK187" s="116"/>
      <c r="BL187" s="116"/>
      <c r="BM187" s="116"/>
      <c r="BN187" s="110" t="s">
        <v>840</v>
      </c>
      <c r="BO187" s="31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</row>
    <row r="188" spans="1:294" s="2" customFormat="1" ht="18.75">
      <c r="A188" s="122" t="s">
        <v>121</v>
      </c>
      <c r="B188" s="348"/>
      <c r="C188" s="27"/>
      <c r="D188" s="27"/>
      <c r="E188" s="27"/>
      <c r="F188" s="27"/>
      <c r="G188" s="27"/>
      <c r="H188" s="27"/>
      <c r="I188" s="115"/>
      <c r="J188" s="115"/>
      <c r="K188" s="115"/>
      <c r="L188" s="115"/>
      <c r="M188" s="116"/>
      <c r="N188" s="116"/>
      <c r="O188" s="116"/>
      <c r="P188" s="116"/>
      <c r="Q188" s="110"/>
      <c r="R188" s="125"/>
      <c r="S188" s="27"/>
      <c r="T188" s="27"/>
      <c r="U188" s="27"/>
      <c r="V188" s="27"/>
      <c r="W188" s="27"/>
      <c r="X188" s="27"/>
      <c r="Y188" s="138"/>
      <c r="Z188" s="138"/>
      <c r="AA188" s="138"/>
      <c r="AB188" s="138"/>
      <c r="AC188" s="139"/>
      <c r="AD188" s="139"/>
      <c r="AE188" s="139"/>
      <c r="AF188" s="139"/>
      <c r="AG188" s="27"/>
      <c r="AH188" s="134"/>
      <c r="AI188" s="103"/>
      <c r="AJ188" s="27"/>
      <c r="AK188" s="27"/>
      <c r="AL188" s="27"/>
      <c r="AM188" s="27"/>
      <c r="AN188" s="27"/>
      <c r="AO188" s="27"/>
      <c r="AP188" s="115"/>
      <c r="AQ188" s="115"/>
      <c r="AR188" s="115"/>
      <c r="AS188" s="115"/>
      <c r="AT188" s="116"/>
      <c r="AU188" s="116"/>
      <c r="AV188" s="116"/>
      <c r="AW188" s="116"/>
      <c r="AX188" s="27"/>
      <c r="AY188" s="284"/>
      <c r="AZ188" s="27"/>
      <c r="BA188" s="27"/>
      <c r="BB188" s="27"/>
      <c r="BC188" s="27"/>
      <c r="BD188" s="27"/>
      <c r="BE188" s="27"/>
      <c r="BF188" s="115"/>
      <c r="BG188" s="115"/>
      <c r="BH188" s="517"/>
      <c r="BI188" s="115"/>
      <c r="BJ188" s="116"/>
      <c r="BK188" s="116"/>
      <c r="BL188" s="116"/>
      <c r="BM188" s="116"/>
      <c r="BN188" s="36"/>
      <c r="BO188" s="31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</row>
    <row r="189" spans="1:294" s="2" customFormat="1">
      <c r="A189" s="16" t="s">
        <v>9</v>
      </c>
      <c r="B189" s="356" t="s">
        <v>150</v>
      </c>
      <c r="C189" s="27" t="s">
        <v>146</v>
      </c>
      <c r="D189" s="27" t="s">
        <v>146</v>
      </c>
      <c r="E189" s="27" t="s">
        <v>146</v>
      </c>
      <c r="F189" s="27" t="s">
        <v>146</v>
      </c>
      <c r="G189" s="27" t="s">
        <v>146</v>
      </c>
      <c r="H189" s="27" t="s">
        <v>146</v>
      </c>
      <c r="I189" s="115"/>
      <c r="J189" s="115"/>
      <c r="K189" s="115"/>
      <c r="L189" s="115"/>
      <c r="M189" s="116"/>
      <c r="N189" s="116"/>
      <c r="O189" s="116"/>
      <c r="P189" s="116"/>
      <c r="Q189" s="36" t="s">
        <v>146</v>
      </c>
      <c r="R189" s="176"/>
      <c r="S189" s="27" t="s">
        <v>146</v>
      </c>
      <c r="T189" s="27" t="s">
        <v>146</v>
      </c>
      <c r="U189" s="27" t="s">
        <v>146</v>
      </c>
      <c r="V189" s="27" t="s">
        <v>146</v>
      </c>
      <c r="W189" s="27" t="s">
        <v>146</v>
      </c>
      <c r="X189" s="27" t="s">
        <v>146</v>
      </c>
      <c r="Y189" s="138"/>
      <c r="Z189" s="138"/>
      <c r="AA189" s="138"/>
      <c r="AB189" s="138"/>
      <c r="AC189" s="139"/>
      <c r="AD189" s="139"/>
      <c r="AE189" s="139"/>
      <c r="AF189" s="139"/>
      <c r="AG189" s="36" t="s">
        <v>146</v>
      </c>
      <c r="AH189" s="289"/>
      <c r="AI189" s="103"/>
      <c r="AJ189" s="27"/>
      <c r="AK189" s="27"/>
      <c r="AL189" s="27"/>
      <c r="AM189" s="27"/>
      <c r="AN189" s="27"/>
      <c r="AO189" s="27"/>
      <c r="AP189" s="115"/>
      <c r="AQ189" s="115"/>
      <c r="AR189" s="115"/>
      <c r="AS189" s="115"/>
      <c r="AT189" s="116"/>
      <c r="AU189" s="116"/>
      <c r="AV189" s="116"/>
      <c r="AW189" s="116"/>
      <c r="AX189" s="27"/>
      <c r="AY189" s="284"/>
      <c r="AZ189" s="27"/>
      <c r="BA189" s="27"/>
      <c r="BB189" s="27"/>
      <c r="BC189" s="27"/>
      <c r="BD189" s="27"/>
      <c r="BE189" s="27"/>
      <c r="BF189" s="115"/>
      <c r="BG189" s="115"/>
      <c r="BH189" s="517"/>
      <c r="BI189" s="115"/>
      <c r="BJ189" s="116"/>
      <c r="BK189" s="116"/>
      <c r="BL189" s="116"/>
      <c r="BM189" s="116"/>
      <c r="BN189" s="36"/>
      <c r="BO189" s="31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  <c r="IR189" s="53"/>
      <c r="IS189" s="53"/>
      <c r="IT189" s="53"/>
      <c r="IU189" s="53"/>
      <c r="IV189" s="53"/>
      <c r="IW189" s="53"/>
      <c r="IX189" s="53"/>
      <c r="IY189" s="53"/>
      <c r="IZ189" s="53"/>
      <c r="JA189" s="53"/>
      <c r="JB189" s="53"/>
      <c r="JC189" s="53"/>
      <c r="JD189" s="53"/>
      <c r="JE189" s="53"/>
      <c r="JF189" s="53"/>
      <c r="JG189" s="53"/>
      <c r="JH189" s="53"/>
      <c r="JI189" s="53"/>
      <c r="JJ189" s="53"/>
      <c r="JK189" s="53"/>
      <c r="JL189" s="53"/>
      <c r="JM189" s="53"/>
      <c r="JN189" s="53"/>
      <c r="JO189" s="53"/>
      <c r="JP189" s="53"/>
      <c r="JQ189" s="53"/>
      <c r="JR189" s="53"/>
      <c r="JS189" s="53"/>
      <c r="JT189" s="53"/>
      <c r="JU189" s="53"/>
      <c r="JV189" s="53"/>
      <c r="JW189" s="53"/>
      <c r="JX189" s="53"/>
      <c r="JY189" s="53"/>
      <c r="JZ189" s="53"/>
      <c r="KA189" s="53"/>
      <c r="KB189" s="53"/>
      <c r="KC189" s="53"/>
      <c r="KD189" s="53"/>
      <c r="KE189" s="53"/>
      <c r="KF189" s="53"/>
      <c r="KG189" s="53"/>
      <c r="KH189" s="53"/>
    </row>
    <row r="190" spans="1:294" s="2" customFormat="1" ht="18.75">
      <c r="A190" s="122" t="s">
        <v>122</v>
      </c>
      <c r="B190" s="348"/>
      <c r="C190" s="27"/>
      <c r="D190" s="27"/>
      <c r="E190" s="27"/>
      <c r="F190" s="27"/>
      <c r="G190" s="27"/>
      <c r="H190" s="27"/>
      <c r="I190" s="115"/>
      <c r="J190" s="115"/>
      <c r="K190" s="115"/>
      <c r="L190" s="115"/>
      <c r="M190" s="116"/>
      <c r="N190" s="116"/>
      <c r="O190" s="116"/>
      <c r="P190" s="116"/>
      <c r="Q190" s="110"/>
      <c r="R190" s="125"/>
      <c r="S190" s="27"/>
      <c r="T190" s="27"/>
      <c r="U190" s="27"/>
      <c r="V190" s="27"/>
      <c r="W190" s="27"/>
      <c r="X190" s="27"/>
      <c r="Y190" s="138"/>
      <c r="Z190" s="138"/>
      <c r="AA190" s="138"/>
      <c r="AB190" s="138"/>
      <c r="AC190" s="139"/>
      <c r="AD190" s="139"/>
      <c r="AE190" s="139"/>
      <c r="AF190" s="139"/>
      <c r="AG190" s="27"/>
      <c r="AH190" s="134"/>
      <c r="AI190" s="103"/>
      <c r="AJ190" s="27"/>
      <c r="AK190" s="27"/>
      <c r="AL190" s="27"/>
      <c r="AM190" s="27"/>
      <c r="AN190" s="27"/>
      <c r="AO190" s="27"/>
      <c r="AP190" s="115"/>
      <c r="AQ190" s="115"/>
      <c r="AR190" s="115"/>
      <c r="AS190" s="115"/>
      <c r="AT190" s="116"/>
      <c r="AU190" s="116"/>
      <c r="AV190" s="116"/>
      <c r="AW190" s="116"/>
      <c r="AX190" s="27"/>
      <c r="AY190" s="284"/>
      <c r="AZ190" s="27"/>
      <c r="BA190" s="27"/>
      <c r="BB190" s="27"/>
      <c r="BC190" s="27"/>
      <c r="BD190" s="27"/>
      <c r="BE190" s="27"/>
      <c r="BF190" s="115"/>
      <c r="BG190" s="115"/>
      <c r="BH190" s="321"/>
      <c r="BI190" s="115"/>
      <c r="BJ190" s="116"/>
      <c r="BK190" s="116"/>
      <c r="BL190" s="116"/>
      <c r="BM190" s="116"/>
      <c r="BN190" s="36"/>
      <c r="BO190" s="31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</row>
    <row r="191" spans="1:294" s="178" customFormat="1">
      <c r="A191" s="173" t="s">
        <v>9</v>
      </c>
      <c r="B191" s="351" t="s">
        <v>150</v>
      </c>
      <c r="C191" s="49">
        <v>12692.17</v>
      </c>
      <c r="D191" s="49">
        <v>207.88</v>
      </c>
      <c r="E191" s="49">
        <v>15230.603999999999</v>
      </c>
      <c r="F191" s="49">
        <v>249.45599999999999</v>
      </c>
      <c r="G191" s="49">
        <v>2074.5700000000002</v>
      </c>
      <c r="H191" s="49">
        <v>56.4</v>
      </c>
      <c r="I191" s="287">
        <v>4.8599999999999997E-2</v>
      </c>
      <c r="J191" s="138">
        <v>157.22</v>
      </c>
      <c r="K191" s="138"/>
      <c r="L191" s="138"/>
      <c r="M191" s="139"/>
      <c r="N191" s="139"/>
      <c r="O191" s="139"/>
      <c r="P191" s="139"/>
      <c r="Q191" s="125" t="s">
        <v>841</v>
      </c>
      <c r="R191" s="134"/>
      <c r="S191" s="49">
        <v>14552.93</v>
      </c>
      <c r="T191" s="49">
        <v>210.5</v>
      </c>
      <c r="U191" s="49">
        <v>17463.516</v>
      </c>
      <c r="V191" s="49">
        <v>252.6</v>
      </c>
      <c r="W191" s="49">
        <v>2125</v>
      </c>
      <c r="X191" s="49">
        <v>60</v>
      </c>
      <c r="Y191" s="287">
        <v>4.8599999999999997E-2</v>
      </c>
      <c r="Z191" s="138">
        <v>163.28</v>
      </c>
      <c r="AA191" s="138"/>
      <c r="AB191" s="138"/>
      <c r="AC191" s="311"/>
      <c r="AD191" s="139"/>
      <c r="AE191" s="139"/>
      <c r="AF191" s="139"/>
      <c r="AG191" s="125" t="s">
        <v>841</v>
      </c>
      <c r="AH191" s="134"/>
      <c r="AI191" s="175"/>
      <c r="AJ191" s="49">
        <v>12692.17</v>
      </c>
      <c r="AK191" s="49">
        <v>207.88</v>
      </c>
      <c r="AL191" s="49">
        <v>15230.603999999999</v>
      </c>
      <c r="AM191" s="49">
        <v>249.45599999999999</v>
      </c>
      <c r="AN191" s="49">
        <v>2074.5700000000002</v>
      </c>
      <c r="AO191" s="49">
        <v>56.4</v>
      </c>
      <c r="AP191" s="138"/>
      <c r="AQ191" s="138"/>
      <c r="AR191" s="287">
        <v>7.0300000000000001E-2</v>
      </c>
      <c r="AS191" s="138">
        <v>202.24</v>
      </c>
      <c r="AT191" s="139"/>
      <c r="AU191" s="139"/>
      <c r="AV191" s="139"/>
      <c r="AW191" s="139"/>
      <c r="AX191" s="125" t="s">
        <v>842</v>
      </c>
      <c r="AY191" s="289"/>
      <c r="AZ191" s="49">
        <v>14552.93</v>
      </c>
      <c r="BA191" s="49">
        <v>210.5</v>
      </c>
      <c r="BB191" s="49">
        <v>17463.516</v>
      </c>
      <c r="BC191" s="49">
        <v>252.6</v>
      </c>
      <c r="BD191" s="49">
        <v>2125</v>
      </c>
      <c r="BE191" s="49">
        <v>60</v>
      </c>
      <c r="BF191" s="138"/>
      <c r="BG191" s="138"/>
      <c r="BH191" s="287">
        <v>7.0300000000000001E-2</v>
      </c>
      <c r="BI191" s="138">
        <v>209.39</v>
      </c>
      <c r="BJ191" s="139"/>
      <c r="BK191" s="139"/>
      <c r="BL191" s="139"/>
      <c r="BM191" s="139"/>
      <c r="BN191" s="125" t="s">
        <v>843</v>
      </c>
      <c r="BO191" s="289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  <c r="EO191" s="177"/>
      <c r="EP191" s="177"/>
      <c r="EQ191" s="177"/>
      <c r="ER191" s="177"/>
      <c r="ES191" s="177"/>
      <c r="ET191" s="177"/>
      <c r="EU191" s="177"/>
      <c r="EV191" s="177"/>
      <c r="EW191" s="177"/>
      <c r="EX191" s="177"/>
      <c r="EY191" s="177"/>
      <c r="EZ191" s="177"/>
      <c r="FA191" s="177"/>
      <c r="FB191" s="177"/>
      <c r="FC191" s="177"/>
      <c r="FD191" s="177"/>
      <c r="FE191" s="177"/>
      <c r="FF191" s="177"/>
      <c r="FG191" s="177"/>
      <c r="FH191" s="177"/>
      <c r="FI191" s="177"/>
      <c r="FJ191" s="177"/>
      <c r="FK191" s="177"/>
      <c r="FL191" s="177"/>
      <c r="FM191" s="177"/>
      <c r="FN191" s="177"/>
      <c r="FO191" s="177"/>
      <c r="FP191" s="177"/>
      <c r="FQ191" s="177"/>
      <c r="FR191" s="177"/>
      <c r="FS191" s="177"/>
      <c r="FT191" s="177"/>
      <c r="FU191" s="177"/>
      <c r="FV191" s="177"/>
      <c r="FW191" s="177"/>
      <c r="FX191" s="177"/>
      <c r="FY191" s="177"/>
      <c r="FZ191" s="177"/>
      <c r="GA191" s="177"/>
      <c r="GB191" s="177"/>
      <c r="GC191" s="177"/>
      <c r="GD191" s="177"/>
      <c r="GE191" s="177"/>
      <c r="GF191" s="177"/>
      <c r="GG191" s="177"/>
      <c r="GH191" s="177"/>
      <c r="GI191" s="177"/>
      <c r="GJ191" s="177"/>
      <c r="GK191" s="177"/>
      <c r="GL191" s="177"/>
      <c r="GM191" s="177"/>
      <c r="GN191" s="177"/>
      <c r="GO191" s="177"/>
      <c r="GP191" s="177"/>
      <c r="GQ191" s="177"/>
      <c r="GR191" s="177"/>
      <c r="GS191" s="177"/>
      <c r="GT191" s="177"/>
      <c r="GU191" s="177"/>
      <c r="GV191" s="177"/>
      <c r="GW191" s="177"/>
      <c r="GX191" s="177"/>
      <c r="GY191" s="177"/>
      <c r="GZ191" s="177"/>
      <c r="HA191" s="177"/>
      <c r="HB191" s="177"/>
      <c r="HC191" s="177"/>
      <c r="HD191" s="177"/>
      <c r="HE191" s="177"/>
      <c r="HF191" s="177"/>
      <c r="HG191" s="177"/>
      <c r="HH191" s="177"/>
      <c r="HI191" s="177"/>
      <c r="HJ191" s="177"/>
      <c r="HK191" s="177"/>
      <c r="HL191" s="177"/>
      <c r="HM191" s="177"/>
      <c r="HN191" s="177"/>
      <c r="HO191" s="177"/>
      <c r="HP191" s="177"/>
      <c r="HQ191" s="177"/>
      <c r="HR191" s="177"/>
      <c r="HS191" s="177"/>
      <c r="HT191" s="177"/>
      <c r="HU191" s="177"/>
      <c r="HV191" s="177"/>
      <c r="HW191" s="177"/>
      <c r="HX191" s="177"/>
      <c r="HY191" s="177"/>
      <c r="HZ191" s="177"/>
      <c r="IA191" s="177"/>
      <c r="IB191" s="177"/>
      <c r="IC191" s="177"/>
      <c r="ID191" s="177"/>
      <c r="IE191" s="177"/>
      <c r="IF191" s="177"/>
      <c r="IG191" s="177"/>
      <c r="IH191" s="177"/>
      <c r="II191" s="177"/>
      <c r="IJ191" s="177"/>
      <c r="IK191" s="177"/>
      <c r="IL191" s="177"/>
      <c r="IM191" s="177"/>
      <c r="IN191" s="177"/>
      <c r="IO191" s="177"/>
      <c r="IP191" s="177"/>
      <c r="IQ191" s="177"/>
      <c r="IR191" s="177"/>
      <c r="IS191" s="177"/>
      <c r="IT191" s="177"/>
      <c r="IU191" s="177"/>
      <c r="IV191" s="177"/>
      <c r="IW191" s="177"/>
      <c r="IX191" s="177"/>
      <c r="IY191" s="177"/>
      <c r="IZ191" s="177"/>
      <c r="JA191" s="177"/>
      <c r="JB191" s="177"/>
      <c r="JC191" s="177"/>
      <c r="JD191" s="177"/>
      <c r="JE191" s="177"/>
      <c r="JF191" s="177"/>
      <c r="JG191" s="177"/>
      <c r="JH191" s="177"/>
      <c r="JI191" s="177"/>
      <c r="JJ191" s="177"/>
      <c r="JK191" s="177"/>
      <c r="JL191" s="177"/>
      <c r="JM191" s="177"/>
      <c r="JN191" s="177"/>
      <c r="JO191" s="177"/>
      <c r="JP191" s="177"/>
      <c r="JQ191" s="177"/>
      <c r="JR191" s="177"/>
      <c r="JS191" s="177"/>
      <c r="JT191" s="177"/>
      <c r="JU191" s="177"/>
      <c r="JV191" s="177"/>
      <c r="JW191" s="177"/>
      <c r="JX191" s="177"/>
      <c r="JY191" s="177"/>
      <c r="JZ191" s="177"/>
      <c r="KA191" s="177"/>
      <c r="KB191" s="177"/>
      <c r="KC191" s="177"/>
      <c r="KD191" s="177"/>
      <c r="KE191" s="177"/>
      <c r="KF191" s="177"/>
      <c r="KG191" s="177"/>
      <c r="KH191" s="177"/>
    </row>
    <row r="192" spans="1:294" s="420" customFormat="1">
      <c r="A192" s="406"/>
      <c r="B192" s="613"/>
      <c r="C192" s="408"/>
      <c r="D192" s="408"/>
      <c r="E192" s="408"/>
      <c r="F192" s="408"/>
      <c r="G192" s="408"/>
      <c r="H192" s="408"/>
      <c r="I192" s="456"/>
      <c r="J192" s="414"/>
      <c r="K192" s="414"/>
      <c r="L192" s="414"/>
      <c r="M192" s="416"/>
      <c r="N192" s="416"/>
      <c r="O192" s="416"/>
      <c r="P192" s="416"/>
      <c r="Q192" s="410"/>
      <c r="R192" s="409"/>
      <c r="S192" s="408"/>
      <c r="T192" s="408"/>
      <c r="U192" s="408"/>
      <c r="V192" s="408"/>
      <c r="W192" s="408"/>
      <c r="X192" s="408">
        <v>57.84</v>
      </c>
      <c r="Y192" s="456"/>
      <c r="Z192" s="414">
        <v>161.12</v>
      </c>
      <c r="AA192" s="414"/>
      <c r="AB192" s="414"/>
      <c r="AC192" s="441"/>
      <c r="AD192" s="416"/>
      <c r="AE192" s="416"/>
      <c r="AF192" s="416"/>
      <c r="AG192" s="410"/>
      <c r="AH192" s="409" t="s">
        <v>908</v>
      </c>
      <c r="AI192" s="413"/>
      <c r="AJ192" s="408"/>
      <c r="AK192" s="408"/>
      <c r="AL192" s="408"/>
      <c r="AM192" s="408"/>
      <c r="AN192" s="408"/>
      <c r="AO192" s="408"/>
      <c r="AP192" s="414"/>
      <c r="AQ192" s="414"/>
      <c r="AR192" s="456"/>
      <c r="AS192" s="414"/>
      <c r="AT192" s="416"/>
      <c r="AU192" s="416"/>
      <c r="AV192" s="416"/>
      <c r="AW192" s="416"/>
      <c r="AX192" s="410"/>
      <c r="AY192" s="435"/>
      <c r="AZ192" s="408"/>
      <c r="BA192" s="408"/>
      <c r="BB192" s="408"/>
      <c r="BC192" s="408"/>
      <c r="BD192" s="408">
        <v>2125</v>
      </c>
      <c r="BE192" s="408">
        <v>57.84</v>
      </c>
      <c r="BF192" s="414"/>
      <c r="BG192" s="414"/>
      <c r="BH192" s="456"/>
      <c r="BI192" s="414">
        <v>207.23</v>
      </c>
      <c r="BJ192" s="416"/>
      <c r="BK192" s="416"/>
      <c r="BL192" s="416"/>
      <c r="BM192" s="416"/>
      <c r="BN192" s="410"/>
      <c r="BO192" s="435" t="s">
        <v>909</v>
      </c>
      <c r="BP192" s="419"/>
      <c r="BQ192" s="419"/>
      <c r="BR192" s="419"/>
      <c r="BS192" s="419"/>
      <c r="BT192" s="419"/>
      <c r="BU192" s="419"/>
      <c r="BV192" s="419"/>
      <c r="BW192" s="419"/>
      <c r="BX192" s="419"/>
      <c r="BY192" s="419"/>
      <c r="BZ192" s="419"/>
      <c r="CA192" s="419"/>
      <c r="CB192" s="419"/>
      <c r="CC192" s="419"/>
      <c r="CD192" s="419"/>
      <c r="CE192" s="419"/>
      <c r="CF192" s="419"/>
      <c r="CG192" s="419"/>
      <c r="CH192" s="419"/>
      <c r="CI192" s="419"/>
      <c r="CJ192" s="419"/>
      <c r="CK192" s="419"/>
      <c r="CL192" s="419"/>
      <c r="CM192" s="419"/>
      <c r="CN192" s="419"/>
      <c r="CO192" s="419"/>
      <c r="CP192" s="419"/>
      <c r="CQ192" s="419"/>
      <c r="CR192" s="419"/>
      <c r="CS192" s="419"/>
      <c r="CT192" s="419"/>
      <c r="CU192" s="419"/>
      <c r="CV192" s="419"/>
      <c r="CW192" s="419"/>
      <c r="CX192" s="419"/>
      <c r="CY192" s="419"/>
      <c r="CZ192" s="419"/>
      <c r="DA192" s="419"/>
      <c r="DB192" s="419"/>
      <c r="DC192" s="419"/>
      <c r="DD192" s="419"/>
      <c r="DE192" s="419"/>
      <c r="DF192" s="419"/>
      <c r="DG192" s="419"/>
      <c r="DH192" s="419"/>
      <c r="DI192" s="419"/>
      <c r="DJ192" s="419"/>
      <c r="DK192" s="419"/>
      <c r="DL192" s="419"/>
      <c r="DM192" s="419"/>
      <c r="DN192" s="419"/>
      <c r="DO192" s="419"/>
      <c r="DP192" s="419"/>
      <c r="DQ192" s="419"/>
      <c r="DR192" s="419"/>
      <c r="DS192" s="419"/>
      <c r="DT192" s="419"/>
      <c r="DU192" s="419"/>
      <c r="DV192" s="419"/>
      <c r="DW192" s="419"/>
      <c r="DX192" s="419"/>
      <c r="DY192" s="419"/>
      <c r="DZ192" s="419"/>
      <c r="EA192" s="419"/>
      <c r="EB192" s="419"/>
      <c r="EC192" s="419"/>
      <c r="ED192" s="419"/>
      <c r="EE192" s="419"/>
      <c r="EF192" s="419"/>
      <c r="EG192" s="419"/>
      <c r="EH192" s="419"/>
      <c r="EI192" s="419"/>
      <c r="EJ192" s="419"/>
      <c r="EK192" s="419"/>
      <c r="EL192" s="419"/>
      <c r="EM192" s="419"/>
      <c r="EN192" s="419"/>
      <c r="EO192" s="419"/>
      <c r="EP192" s="419"/>
      <c r="EQ192" s="419"/>
      <c r="ER192" s="419"/>
      <c r="ES192" s="419"/>
      <c r="ET192" s="419"/>
      <c r="EU192" s="419"/>
      <c r="EV192" s="419"/>
      <c r="EW192" s="419"/>
      <c r="EX192" s="419"/>
      <c r="EY192" s="419"/>
      <c r="EZ192" s="419"/>
      <c r="FA192" s="419"/>
      <c r="FB192" s="419"/>
      <c r="FC192" s="419"/>
      <c r="FD192" s="419"/>
      <c r="FE192" s="419"/>
      <c r="FF192" s="419"/>
      <c r="FG192" s="419"/>
      <c r="FH192" s="419"/>
      <c r="FI192" s="419"/>
      <c r="FJ192" s="419"/>
      <c r="FK192" s="419"/>
      <c r="FL192" s="419"/>
      <c r="FM192" s="419"/>
      <c r="FN192" s="419"/>
      <c r="FO192" s="419"/>
      <c r="FP192" s="419"/>
      <c r="FQ192" s="419"/>
      <c r="FR192" s="419"/>
      <c r="FS192" s="419"/>
      <c r="FT192" s="419"/>
      <c r="FU192" s="419"/>
      <c r="FV192" s="419"/>
      <c r="FW192" s="419"/>
      <c r="FX192" s="419"/>
      <c r="FY192" s="419"/>
      <c r="FZ192" s="419"/>
      <c r="GA192" s="419"/>
      <c r="GB192" s="419"/>
      <c r="GC192" s="419"/>
      <c r="GD192" s="419"/>
      <c r="GE192" s="419"/>
      <c r="GF192" s="419"/>
      <c r="GG192" s="419"/>
      <c r="GH192" s="419"/>
      <c r="GI192" s="419"/>
      <c r="GJ192" s="419"/>
      <c r="GK192" s="419"/>
      <c r="GL192" s="419"/>
      <c r="GM192" s="419"/>
      <c r="GN192" s="419"/>
      <c r="GO192" s="419"/>
      <c r="GP192" s="419"/>
      <c r="GQ192" s="419"/>
      <c r="GR192" s="419"/>
      <c r="GS192" s="419"/>
      <c r="GT192" s="419"/>
      <c r="GU192" s="419"/>
      <c r="GV192" s="419"/>
      <c r="GW192" s="419"/>
      <c r="GX192" s="419"/>
      <c r="GY192" s="419"/>
      <c r="GZ192" s="419"/>
      <c r="HA192" s="419"/>
      <c r="HB192" s="419"/>
      <c r="HC192" s="419"/>
      <c r="HD192" s="419"/>
      <c r="HE192" s="419"/>
      <c r="HF192" s="419"/>
      <c r="HG192" s="419"/>
      <c r="HH192" s="419"/>
      <c r="HI192" s="419"/>
      <c r="HJ192" s="419"/>
      <c r="HK192" s="419"/>
      <c r="HL192" s="419"/>
      <c r="HM192" s="419"/>
      <c r="HN192" s="419"/>
      <c r="HO192" s="419"/>
      <c r="HP192" s="419"/>
      <c r="HQ192" s="419"/>
      <c r="HR192" s="419"/>
      <c r="HS192" s="419"/>
      <c r="HT192" s="419"/>
      <c r="HU192" s="419"/>
      <c r="HV192" s="419"/>
      <c r="HW192" s="419"/>
      <c r="HX192" s="419"/>
      <c r="HY192" s="419"/>
      <c r="HZ192" s="419"/>
      <c r="IA192" s="419"/>
      <c r="IB192" s="419"/>
      <c r="IC192" s="419"/>
      <c r="ID192" s="419"/>
      <c r="IE192" s="419"/>
      <c r="IF192" s="419"/>
      <c r="IG192" s="419"/>
      <c r="IH192" s="419"/>
      <c r="II192" s="419"/>
      <c r="IJ192" s="419"/>
      <c r="IK192" s="419"/>
      <c r="IL192" s="419"/>
      <c r="IM192" s="419"/>
      <c r="IN192" s="419"/>
      <c r="IO192" s="419"/>
      <c r="IP192" s="419"/>
      <c r="IQ192" s="419"/>
      <c r="IR192" s="419"/>
      <c r="IS192" s="419"/>
      <c r="IT192" s="419"/>
      <c r="IU192" s="419"/>
      <c r="IV192" s="419"/>
      <c r="IW192" s="419"/>
      <c r="IX192" s="419"/>
      <c r="IY192" s="419"/>
      <c r="IZ192" s="419"/>
      <c r="JA192" s="419"/>
      <c r="JB192" s="419"/>
      <c r="JC192" s="419"/>
      <c r="JD192" s="419"/>
      <c r="JE192" s="419"/>
      <c r="JF192" s="419"/>
      <c r="JG192" s="419"/>
      <c r="JH192" s="419"/>
      <c r="JI192" s="419"/>
      <c r="JJ192" s="419"/>
      <c r="JK192" s="419"/>
      <c r="JL192" s="419"/>
      <c r="JM192" s="419"/>
      <c r="JN192" s="419"/>
      <c r="JO192" s="419"/>
      <c r="JP192" s="419"/>
      <c r="JQ192" s="419"/>
      <c r="JR192" s="419"/>
      <c r="JS192" s="419"/>
      <c r="JT192" s="419"/>
      <c r="JU192" s="419"/>
      <c r="JV192" s="419"/>
      <c r="JW192" s="419"/>
      <c r="JX192" s="419"/>
      <c r="JY192" s="419"/>
      <c r="JZ192" s="419"/>
      <c r="KA192" s="419"/>
      <c r="KB192" s="419"/>
      <c r="KC192" s="419"/>
      <c r="KD192" s="419"/>
      <c r="KE192" s="419"/>
      <c r="KF192" s="419"/>
      <c r="KG192" s="419"/>
      <c r="KH192" s="419"/>
    </row>
    <row r="193" spans="1:294" s="2" customFormat="1" ht="18.75">
      <c r="A193" s="122" t="s">
        <v>117</v>
      </c>
      <c r="B193" s="348"/>
      <c r="C193" s="27"/>
      <c r="D193" s="27"/>
      <c r="E193" s="27"/>
      <c r="F193" s="27"/>
      <c r="G193" s="27"/>
      <c r="H193" s="27"/>
      <c r="I193" s="115"/>
      <c r="J193" s="115"/>
      <c r="K193" s="115"/>
      <c r="L193" s="115"/>
      <c r="M193" s="116"/>
      <c r="N193" s="116"/>
      <c r="O193" s="116"/>
      <c r="P193" s="116"/>
      <c r="Q193" s="110"/>
      <c r="R193" s="125"/>
      <c r="S193" s="27"/>
      <c r="T193" s="27"/>
      <c r="U193" s="27"/>
      <c r="V193" s="27"/>
      <c r="W193" s="27"/>
      <c r="X193" s="27"/>
      <c r="Y193" s="138"/>
      <c r="Z193" s="138"/>
      <c r="AA193" s="138"/>
      <c r="AB193" s="138"/>
      <c r="AC193" s="139"/>
      <c r="AD193" s="139"/>
      <c r="AE193" s="139"/>
      <c r="AF193" s="139"/>
      <c r="AG193" s="27"/>
      <c r="AH193" s="134"/>
      <c r="AI193" s="103"/>
      <c r="AJ193" s="27"/>
      <c r="AK193" s="27"/>
      <c r="AL193" s="27"/>
      <c r="AM193" s="27"/>
      <c r="AN193" s="27"/>
      <c r="AO193" s="27"/>
      <c r="AP193" s="115"/>
      <c r="AQ193" s="115"/>
      <c r="AR193" s="115"/>
      <c r="AS193" s="115" t="s">
        <v>844</v>
      </c>
      <c r="AT193" s="116"/>
      <c r="AU193" s="116"/>
      <c r="AV193" s="116"/>
      <c r="AW193" s="116"/>
      <c r="AX193" s="27"/>
      <c r="AY193" s="109"/>
      <c r="AZ193" s="27"/>
      <c r="BA193" s="27"/>
      <c r="BB193" s="27"/>
      <c r="BC193" s="27"/>
      <c r="BD193" s="27"/>
      <c r="BE193" s="27"/>
      <c r="BF193" s="115"/>
      <c r="BG193" s="115"/>
      <c r="BH193" s="115"/>
      <c r="BI193" s="115"/>
      <c r="BJ193" s="116"/>
      <c r="BK193" s="116"/>
      <c r="BL193" s="116"/>
      <c r="BM193" s="116"/>
      <c r="BN193" s="36"/>
      <c r="BO193" s="31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</row>
    <row r="194" spans="1:294" s="178" customFormat="1">
      <c r="A194" s="173" t="s">
        <v>9</v>
      </c>
      <c r="B194" s="421" t="s">
        <v>162</v>
      </c>
      <c r="C194" s="49">
        <v>16922.47</v>
      </c>
      <c r="D194" s="49">
        <v>231.3</v>
      </c>
      <c r="E194" s="49">
        <v>20306.964</v>
      </c>
      <c r="F194" s="49">
        <v>277.56</v>
      </c>
      <c r="G194" s="49">
        <v>2877.97</v>
      </c>
      <c r="H194" s="49">
        <v>53.9</v>
      </c>
      <c r="I194" s="138"/>
      <c r="J194" s="138"/>
      <c r="K194" s="138"/>
      <c r="L194" s="138"/>
      <c r="M194" s="139"/>
      <c r="N194" s="139"/>
      <c r="O194" s="288">
        <v>5.8099999999999999E-2</v>
      </c>
      <c r="P194" s="139">
        <v>221.11</v>
      </c>
      <c r="Q194" s="125" t="s">
        <v>845</v>
      </c>
      <c r="R194" s="289"/>
      <c r="S194" s="49">
        <v>19373.900000000001</v>
      </c>
      <c r="T194" s="49">
        <v>243.12</v>
      </c>
      <c r="U194" s="49">
        <v>23248.68</v>
      </c>
      <c r="V194" s="49">
        <v>291.74399999999997</v>
      </c>
      <c r="W194" s="49">
        <v>2947</v>
      </c>
      <c r="X194" s="49">
        <v>55.2</v>
      </c>
      <c r="Y194" s="138"/>
      <c r="Z194" s="138"/>
      <c r="AA194" s="138"/>
      <c r="AB194" s="138"/>
      <c r="AC194" s="139"/>
      <c r="AD194" s="139"/>
      <c r="AE194" s="288">
        <v>5.8099999999999999E-2</v>
      </c>
      <c r="AF194" s="139">
        <v>226.42</v>
      </c>
      <c r="AG194" s="125" t="s">
        <v>845</v>
      </c>
      <c r="AH194" s="289"/>
      <c r="AI194" s="175"/>
      <c r="AJ194" s="49"/>
      <c r="AK194" s="49"/>
      <c r="AL194" s="49"/>
      <c r="AM194" s="49"/>
      <c r="AN194" s="49"/>
      <c r="AO194" s="49"/>
      <c r="AP194" s="138"/>
      <c r="AQ194" s="138"/>
      <c r="AR194" s="138"/>
      <c r="AS194" s="138"/>
      <c r="AT194" s="139"/>
      <c r="AU194" s="139"/>
      <c r="AV194" s="139"/>
      <c r="AW194" s="139"/>
      <c r="AX194" s="49"/>
      <c r="AY194" s="134"/>
      <c r="AZ194" s="49"/>
      <c r="BA194" s="49"/>
      <c r="BB194" s="49"/>
      <c r="BC194" s="49"/>
      <c r="BD194" s="49"/>
      <c r="BE194" s="49"/>
      <c r="BF194" s="138"/>
      <c r="BG194" s="138"/>
      <c r="BH194" s="138"/>
      <c r="BI194" s="138"/>
      <c r="BJ194" s="139"/>
      <c r="BK194" s="139"/>
      <c r="BL194" s="139"/>
      <c r="BM194" s="139"/>
      <c r="BN194" s="176"/>
      <c r="BO194" s="313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  <c r="EO194" s="177"/>
      <c r="EP194" s="177"/>
      <c r="EQ194" s="177"/>
      <c r="ER194" s="177"/>
      <c r="ES194" s="177"/>
      <c r="ET194" s="177"/>
      <c r="EU194" s="177"/>
      <c r="EV194" s="177"/>
      <c r="EW194" s="177"/>
      <c r="EX194" s="177"/>
      <c r="EY194" s="177"/>
      <c r="EZ194" s="177"/>
      <c r="FA194" s="177"/>
      <c r="FB194" s="177"/>
      <c r="FC194" s="177"/>
      <c r="FD194" s="177"/>
      <c r="FE194" s="177"/>
      <c r="FF194" s="177"/>
      <c r="FG194" s="177"/>
      <c r="FH194" s="177"/>
      <c r="FI194" s="177"/>
      <c r="FJ194" s="177"/>
      <c r="FK194" s="177"/>
      <c r="FL194" s="177"/>
      <c r="FM194" s="177"/>
      <c r="FN194" s="177"/>
      <c r="FO194" s="177"/>
      <c r="FP194" s="177"/>
      <c r="FQ194" s="177"/>
      <c r="FR194" s="177"/>
      <c r="FS194" s="177"/>
      <c r="FT194" s="177"/>
      <c r="FU194" s="177"/>
      <c r="FV194" s="177"/>
      <c r="FW194" s="177"/>
      <c r="FX194" s="177"/>
      <c r="FY194" s="177"/>
      <c r="FZ194" s="177"/>
      <c r="GA194" s="177"/>
      <c r="GB194" s="177"/>
      <c r="GC194" s="177"/>
      <c r="GD194" s="177"/>
      <c r="GE194" s="177"/>
      <c r="GF194" s="177"/>
      <c r="GG194" s="177"/>
      <c r="GH194" s="177"/>
      <c r="GI194" s="177"/>
      <c r="GJ194" s="177"/>
      <c r="GK194" s="177"/>
      <c r="GL194" s="177"/>
      <c r="GM194" s="177"/>
      <c r="GN194" s="177"/>
      <c r="GO194" s="177"/>
      <c r="GP194" s="177"/>
      <c r="GQ194" s="177"/>
      <c r="GR194" s="177"/>
      <c r="GS194" s="177"/>
      <c r="GT194" s="177"/>
      <c r="GU194" s="177"/>
      <c r="GV194" s="177"/>
      <c r="GW194" s="177"/>
      <c r="GX194" s="177"/>
      <c r="GY194" s="177"/>
      <c r="GZ194" s="177"/>
      <c r="HA194" s="177"/>
      <c r="HB194" s="177"/>
      <c r="HC194" s="177"/>
      <c r="HD194" s="177"/>
      <c r="HE194" s="177"/>
      <c r="HF194" s="177"/>
      <c r="HG194" s="177"/>
      <c r="HH194" s="177"/>
      <c r="HI194" s="177"/>
      <c r="HJ194" s="177"/>
      <c r="HK194" s="177"/>
      <c r="HL194" s="177"/>
      <c r="HM194" s="177"/>
      <c r="HN194" s="177"/>
      <c r="HO194" s="177"/>
      <c r="HP194" s="177"/>
      <c r="HQ194" s="177"/>
      <c r="HR194" s="177"/>
      <c r="HS194" s="177"/>
      <c r="HT194" s="177"/>
      <c r="HU194" s="177"/>
      <c r="HV194" s="177"/>
      <c r="HW194" s="177"/>
      <c r="HX194" s="177"/>
      <c r="HY194" s="177"/>
      <c r="HZ194" s="177"/>
      <c r="IA194" s="177"/>
      <c r="IB194" s="177"/>
      <c r="IC194" s="177"/>
      <c r="ID194" s="177"/>
      <c r="IE194" s="177"/>
      <c r="IF194" s="177"/>
      <c r="IG194" s="177"/>
      <c r="IH194" s="177"/>
      <c r="II194" s="177"/>
      <c r="IJ194" s="177"/>
      <c r="IK194" s="177"/>
      <c r="IL194" s="177"/>
      <c r="IM194" s="177"/>
      <c r="IN194" s="177"/>
      <c r="IO194" s="177"/>
      <c r="IP194" s="177"/>
      <c r="IQ194" s="177"/>
      <c r="IR194" s="177"/>
      <c r="IS194" s="177"/>
      <c r="IT194" s="177"/>
      <c r="IU194" s="177"/>
      <c r="IV194" s="177"/>
      <c r="IW194" s="177"/>
      <c r="IX194" s="177"/>
      <c r="IY194" s="177"/>
      <c r="IZ194" s="177"/>
      <c r="JA194" s="177"/>
      <c r="JB194" s="177"/>
      <c r="JC194" s="177"/>
      <c r="JD194" s="177"/>
      <c r="JE194" s="177"/>
      <c r="JF194" s="177"/>
      <c r="JG194" s="177"/>
      <c r="JH194" s="177"/>
      <c r="JI194" s="177"/>
      <c r="JJ194" s="177"/>
      <c r="JK194" s="177"/>
      <c r="JL194" s="177"/>
      <c r="JM194" s="177"/>
      <c r="JN194" s="177"/>
      <c r="JO194" s="177"/>
      <c r="JP194" s="177"/>
      <c r="JQ194" s="177"/>
      <c r="JR194" s="177"/>
      <c r="JS194" s="177"/>
      <c r="JT194" s="177"/>
      <c r="JU194" s="177"/>
      <c r="JV194" s="177"/>
      <c r="JW194" s="177"/>
      <c r="JX194" s="177"/>
      <c r="JY194" s="177"/>
      <c r="JZ194" s="177"/>
      <c r="KA194" s="177"/>
      <c r="KB194" s="177"/>
      <c r="KC194" s="177"/>
      <c r="KD194" s="177"/>
      <c r="KE194" s="177"/>
      <c r="KF194" s="177"/>
      <c r="KG194" s="177"/>
      <c r="KH194" s="177"/>
    </row>
    <row r="195" spans="1:294" s="658" customFormat="1">
      <c r="A195" s="661"/>
      <c r="B195" s="668" t="s">
        <v>878</v>
      </c>
      <c r="C195" s="642">
        <v>16922.47</v>
      </c>
      <c r="D195" s="642">
        <v>231.3</v>
      </c>
      <c r="E195" s="642">
        <v>20306.964</v>
      </c>
      <c r="F195" s="642">
        <v>277.56</v>
      </c>
      <c r="G195" s="642">
        <v>2877.97</v>
      </c>
      <c r="H195" s="642">
        <v>53.9</v>
      </c>
      <c r="I195" s="649"/>
      <c r="J195" s="649"/>
      <c r="K195" s="649"/>
      <c r="L195" s="649"/>
      <c r="M195" s="650"/>
      <c r="N195" s="650"/>
      <c r="O195" s="664">
        <v>5.8099999999999999E-2</v>
      </c>
      <c r="P195" s="650">
        <v>221.11</v>
      </c>
      <c r="Q195" s="645"/>
      <c r="R195" s="651" t="s">
        <v>910</v>
      </c>
      <c r="S195" s="642">
        <v>19357.72</v>
      </c>
      <c r="T195" s="642">
        <v>240.58</v>
      </c>
      <c r="U195" s="642">
        <v>23229.263999999999</v>
      </c>
      <c r="V195" s="642">
        <v>288.69600000000003</v>
      </c>
      <c r="W195" s="642">
        <v>2947</v>
      </c>
      <c r="X195" s="642">
        <v>55.2</v>
      </c>
      <c r="Y195" s="649"/>
      <c r="Z195" s="649"/>
      <c r="AA195" s="649"/>
      <c r="AB195" s="649"/>
      <c r="AC195" s="650"/>
      <c r="AD195" s="650"/>
      <c r="AE195" s="664">
        <v>5.8099999999999999E-2</v>
      </c>
      <c r="AF195" s="650">
        <v>226.42</v>
      </c>
      <c r="AG195" s="645"/>
      <c r="AH195" s="651" t="s">
        <v>910</v>
      </c>
      <c r="AI195" s="646"/>
      <c r="AJ195" s="642"/>
      <c r="AK195" s="642"/>
      <c r="AL195" s="642"/>
      <c r="AM195" s="642"/>
      <c r="AN195" s="642"/>
      <c r="AO195" s="642"/>
      <c r="AP195" s="649"/>
      <c r="AQ195" s="649"/>
      <c r="AR195" s="649"/>
      <c r="AS195" s="649"/>
      <c r="AT195" s="650"/>
      <c r="AU195" s="650"/>
      <c r="AV195" s="650"/>
      <c r="AW195" s="650"/>
      <c r="AX195" s="642"/>
      <c r="AY195" s="644"/>
      <c r="AZ195" s="642"/>
      <c r="BA195" s="642"/>
      <c r="BB195" s="642"/>
      <c r="BC195" s="642"/>
      <c r="BD195" s="642"/>
      <c r="BE195" s="642"/>
      <c r="BF195" s="649"/>
      <c r="BG195" s="649"/>
      <c r="BH195" s="649"/>
      <c r="BI195" s="649"/>
      <c r="BJ195" s="650"/>
      <c r="BK195" s="650"/>
      <c r="BL195" s="650"/>
      <c r="BM195" s="650"/>
      <c r="BN195" s="643"/>
      <c r="BO195" s="656"/>
      <c r="BP195" s="657"/>
      <c r="BQ195" s="657"/>
      <c r="BR195" s="657"/>
      <c r="BS195" s="657"/>
      <c r="BT195" s="657"/>
      <c r="BU195" s="657"/>
      <c r="BV195" s="657"/>
      <c r="BW195" s="657"/>
      <c r="BX195" s="657"/>
      <c r="BY195" s="657"/>
      <c r="BZ195" s="657"/>
      <c r="CA195" s="657"/>
      <c r="CB195" s="657"/>
      <c r="CC195" s="657"/>
      <c r="CD195" s="657"/>
      <c r="CE195" s="657"/>
      <c r="CF195" s="657"/>
      <c r="CG195" s="657"/>
      <c r="CH195" s="657"/>
      <c r="CI195" s="657"/>
      <c r="CJ195" s="657"/>
      <c r="CK195" s="657"/>
      <c r="CL195" s="657"/>
      <c r="CM195" s="657"/>
      <c r="CN195" s="657"/>
      <c r="CO195" s="657"/>
      <c r="CP195" s="657"/>
      <c r="CQ195" s="657"/>
      <c r="CR195" s="657"/>
      <c r="CS195" s="657"/>
      <c r="CT195" s="657"/>
      <c r="CU195" s="657"/>
      <c r="CV195" s="657"/>
      <c r="CW195" s="657"/>
      <c r="CX195" s="657"/>
      <c r="CY195" s="657"/>
      <c r="CZ195" s="657"/>
      <c r="DA195" s="657"/>
      <c r="DB195" s="657"/>
      <c r="DC195" s="657"/>
      <c r="DD195" s="657"/>
      <c r="DE195" s="657"/>
      <c r="DF195" s="657"/>
      <c r="DG195" s="657"/>
      <c r="DH195" s="657"/>
      <c r="DI195" s="657"/>
      <c r="DJ195" s="657"/>
      <c r="DK195" s="657"/>
      <c r="DL195" s="657"/>
      <c r="DM195" s="657"/>
      <c r="DN195" s="657"/>
      <c r="DO195" s="657"/>
      <c r="DP195" s="657"/>
      <c r="DQ195" s="657"/>
      <c r="DR195" s="657"/>
      <c r="DS195" s="657"/>
      <c r="DT195" s="657"/>
      <c r="DU195" s="657"/>
      <c r="DV195" s="657"/>
      <c r="DW195" s="657"/>
      <c r="DX195" s="657"/>
      <c r="DY195" s="657"/>
      <c r="DZ195" s="657"/>
      <c r="EA195" s="657"/>
      <c r="EB195" s="657"/>
      <c r="EC195" s="657"/>
      <c r="ED195" s="657"/>
      <c r="EE195" s="657"/>
      <c r="EF195" s="657"/>
      <c r="EG195" s="657"/>
      <c r="EH195" s="657"/>
      <c r="EI195" s="657"/>
      <c r="EJ195" s="657"/>
      <c r="EK195" s="657"/>
      <c r="EL195" s="657"/>
      <c r="EM195" s="657"/>
      <c r="EN195" s="657"/>
      <c r="EO195" s="657"/>
      <c r="EP195" s="657"/>
      <c r="EQ195" s="657"/>
      <c r="ER195" s="657"/>
      <c r="ES195" s="657"/>
      <c r="ET195" s="657"/>
      <c r="EU195" s="657"/>
      <c r="EV195" s="657"/>
      <c r="EW195" s="657"/>
      <c r="EX195" s="657"/>
      <c r="EY195" s="657"/>
      <c r="EZ195" s="657"/>
      <c r="FA195" s="657"/>
      <c r="FB195" s="657"/>
      <c r="FC195" s="657"/>
      <c r="FD195" s="657"/>
      <c r="FE195" s="657"/>
      <c r="FF195" s="657"/>
      <c r="FG195" s="657"/>
      <c r="FH195" s="657"/>
      <c r="FI195" s="657"/>
      <c r="FJ195" s="657"/>
      <c r="FK195" s="657"/>
      <c r="FL195" s="657"/>
      <c r="FM195" s="657"/>
      <c r="FN195" s="657"/>
      <c r="FO195" s="657"/>
      <c r="FP195" s="657"/>
      <c r="FQ195" s="657"/>
      <c r="FR195" s="657"/>
      <c r="FS195" s="657"/>
      <c r="FT195" s="657"/>
      <c r="FU195" s="657"/>
      <c r="FV195" s="657"/>
      <c r="FW195" s="657"/>
      <c r="FX195" s="657"/>
      <c r="FY195" s="657"/>
      <c r="FZ195" s="657"/>
      <c r="GA195" s="657"/>
      <c r="GB195" s="657"/>
      <c r="GC195" s="657"/>
      <c r="GD195" s="657"/>
      <c r="GE195" s="657"/>
      <c r="GF195" s="657"/>
      <c r="GG195" s="657"/>
      <c r="GH195" s="657"/>
      <c r="GI195" s="657"/>
      <c r="GJ195" s="657"/>
      <c r="GK195" s="657"/>
      <c r="GL195" s="657"/>
      <c r="GM195" s="657"/>
      <c r="GN195" s="657"/>
      <c r="GO195" s="657"/>
      <c r="GP195" s="657"/>
      <c r="GQ195" s="657"/>
      <c r="GR195" s="657"/>
      <c r="GS195" s="657"/>
      <c r="GT195" s="657"/>
      <c r="GU195" s="657"/>
      <c r="GV195" s="657"/>
      <c r="GW195" s="657"/>
      <c r="GX195" s="657"/>
      <c r="GY195" s="657"/>
      <c r="GZ195" s="657"/>
      <c r="HA195" s="657"/>
      <c r="HB195" s="657"/>
      <c r="HC195" s="657"/>
      <c r="HD195" s="657"/>
      <c r="HE195" s="657"/>
      <c r="HF195" s="657"/>
      <c r="HG195" s="657"/>
      <c r="HH195" s="657"/>
      <c r="HI195" s="657"/>
      <c r="HJ195" s="657"/>
      <c r="HK195" s="657"/>
      <c r="HL195" s="657"/>
      <c r="HM195" s="657"/>
      <c r="HN195" s="657"/>
      <c r="HO195" s="657"/>
      <c r="HP195" s="657"/>
      <c r="HQ195" s="657"/>
      <c r="HR195" s="657"/>
      <c r="HS195" s="657"/>
      <c r="HT195" s="657"/>
      <c r="HU195" s="657"/>
      <c r="HV195" s="657"/>
      <c r="HW195" s="657"/>
      <c r="HX195" s="657"/>
      <c r="HY195" s="657"/>
      <c r="HZ195" s="657"/>
      <c r="IA195" s="657"/>
      <c r="IB195" s="657"/>
      <c r="IC195" s="657"/>
      <c r="ID195" s="657"/>
      <c r="IE195" s="657"/>
      <c r="IF195" s="657"/>
      <c r="IG195" s="657"/>
      <c r="IH195" s="657"/>
      <c r="II195" s="657"/>
      <c r="IJ195" s="657"/>
      <c r="IK195" s="657"/>
      <c r="IL195" s="657"/>
      <c r="IM195" s="657"/>
      <c r="IN195" s="657"/>
      <c r="IO195" s="657"/>
      <c r="IP195" s="657"/>
      <c r="IQ195" s="657"/>
      <c r="IR195" s="657"/>
      <c r="IS195" s="657"/>
      <c r="IT195" s="657"/>
      <c r="IU195" s="657"/>
      <c r="IV195" s="657"/>
      <c r="IW195" s="657"/>
      <c r="IX195" s="657"/>
      <c r="IY195" s="657"/>
      <c r="IZ195" s="657"/>
      <c r="JA195" s="657"/>
      <c r="JB195" s="657"/>
      <c r="JC195" s="657"/>
      <c r="JD195" s="657"/>
      <c r="JE195" s="657"/>
      <c r="JF195" s="657"/>
      <c r="JG195" s="657"/>
      <c r="JH195" s="657"/>
      <c r="JI195" s="657"/>
      <c r="JJ195" s="657"/>
      <c r="JK195" s="657"/>
      <c r="JL195" s="657"/>
      <c r="JM195" s="657"/>
      <c r="JN195" s="657"/>
      <c r="JO195" s="657"/>
      <c r="JP195" s="657"/>
      <c r="JQ195" s="657"/>
      <c r="JR195" s="657"/>
      <c r="JS195" s="657"/>
      <c r="JT195" s="657"/>
      <c r="JU195" s="657"/>
      <c r="JV195" s="657"/>
      <c r="JW195" s="657"/>
      <c r="JX195" s="657"/>
      <c r="JY195" s="657"/>
      <c r="JZ195" s="657"/>
      <c r="KA195" s="657"/>
      <c r="KB195" s="657"/>
      <c r="KC195" s="657"/>
      <c r="KD195" s="657"/>
      <c r="KE195" s="657"/>
      <c r="KF195" s="657"/>
      <c r="KG195" s="657"/>
      <c r="KH195" s="657"/>
    </row>
    <row r="196" spans="1:294" s="100" customFormat="1" ht="26.25">
      <c r="A196" s="280" t="s">
        <v>25</v>
      </c>
      <c r="B196" s="346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2"/>
      <c r="S196" s="281"/>
      <c r="T196" s="281"/>
      <c r="U196" s="281"/>
      <c r="V196" s="281"/>
      <c r="W196" s="281"/>
      <c r="X196" s="281"/>
      <c r="Y196" s="282"/>
      <c r="Z196" s="282"/>
      <c r="AA196" s="282"/>
      <c r="AB196" s="282"/>
      <c r="AC196" s="282"/>
      <c r="AD196" s="282"/>
      <c r="AE196" s="282"/>
      <c r="AF196" s="282"/>
      <c r="AG196" s="281"/>
      <c r="AH196" s="282"/>
      <c r="AI196" s="281"/>
      <c r="AJ196" s="281"/>
      <c r="AK196" s="281"/>
      <c r="AL196" s="281"/>
      <c r="AM196" s="281"/>
      <c r="AN196" s="281"/>
      <c r="AO196" s="281"/>
      <c r="AP196" s="281"/>
      <c r="AQ196" s="281"/>
      <c r="AR196" s="281"/>
      <c r="AS196" s="281"/>
      <c r="AT196" s="281"/>
      <c r="AU196" s="281"/>
      <c r="AV196" s="281"/>
      <c r="AW196" s="281"/>
      <c r="AX196" s="281"/>
      <c r="AY196" s="281"/>
      <c r="AZ196" s="281"/>
      <c r="BA196" s="281"/>
      <c r="BB196" s="281"/>
      <c r="BC196" s="281"/>
      <c r="BD196" s="281"/>
      <c r="BE196" s="281"/>
      <c r="BF196" s="281"/>
      <c r="BG196" s="281"/>
      <c r="BH196" s="281"/>
      <c r="BI196" s="354"/>
      <c r="BJ196" s="354"/>
      <c r="BK196" s="354"/>
      <c r="BL196" s="354"/>
      <c r="BM196" s="354"/>
      <c r="BN196" s="354"/>
      <c r="BO196" s="355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99"/>
      <c r="DC196" s="99"/>
      <c r="DD196" s="99"/>
      <c r="DE196" s="99"/>
      <c r="DF196" s="99"/>
      <c r="DG196" s="99"/>
      <c r="DH196" s="99"/>
      <c r="DI196" s="99"/>
      <c r="DJ196" s="99"/>
      <c r="DK196" s="99"/>
      <c r="DL196" s="99"/>
      <c r="DM196" s="99"/>
      <c r="DN196" s="99"/>
      <c r="DO196" s="99"/>
      <c r="DP196" s="99"/>
      <c r="DQ196" s="99"/>
      <c r="DR196" s="99"/>
      <c r="DS196" s="99"/>
      <c r="DT196" s="99"/>
      <c r="DU196" s="99"/>
      <c r="DV196" s="99"/>
      <c r="DW196" s="99"/>
      <c r="DX196" s="99"/>
      <c r="DY196" s="99"/>
      <c r="DZ196" s="99"/>
      <c r="EA196" s="99"/>
      <c r="EB196" s="99"/>
      <c r="EC196" s="99"/>
      <c r="ED196" s="99"/>
      <c r="EE196" s="99"/>
      <c r="EF196" s="99"/>
      <c r="EG196" s="99"/>
      <c r="EH196" s="99"/>
      <c r="EI196" s="99"/>
      <c r="EJ196" s="99"/>
      <c r="EK196" s="99"/>
      <c r="EL196" s="99"/>
      <c r="EM196" s="99"/>
      <c r="EN196" s="99"/>
      <c r="EO196" s="99"/>
      <c r="EP196" s="99"/>
      <c r="EQ196" s="99"/>
      <c r="ER196" s="99"/>
      <c r="ES196" s="99"/>
      <c r="ET196" s="99"/>
      <c r="EU196" s="99"/>
      <c r="EV196" s="99"/>
      <c r="EW196" s="99"/>
      <c r="EX196" s="99"/>
      <c r="EY196" s="99"/>
      <c r="EZ196" s="99"/>
      <c r="FA196" s="99"/>
      <c r="FB196" s="99"/>
      <c r="FC196" s="99"/>
      <c r="FD196" s="99"/>
      <c r="FE196" s="99"/>
      <c r="FF196" s="99"/>
      <c r="FG196" s="99"/>
      <c r="FH196" s="99"/>
      <c r="FI196" s="99"/>
      <c r="FJ196" s="99"/>
      <c r="FK196" s="99"/>
      <c r="FL196" s="99"/>
      <c r="FM196" s="99"/>
      <c r="FN196" s="99"/>
      <c r="FO196" s="99"/>
      <c r="FP196" s="99"/>
      <c r="FQ196" s="99"/>
      <c r="FR196" s="99"/>
      <c r="FS196" s="99"/>
      <c r="FT196" s="99"/>
      <c r="FU196" s="99"/>
      <c r="FV196" s="99"/>
      <c r="FW196" s="99"/>
      <c r="FX196" s="99"/>
      <c r="FY196" s="99"/>
      <c r="FZ196" s="99"/>
      <c r="GA196" s="99"/>
      <c r="GB196" s="99"/>
      <c r="GC196" s="99"/>
      <c r="GD196" s="99"/>
      <c r="GE196" s="99"/>
      <c r="GF196" s="99"/>
      <c r="GG196" s="99"/>
      <c r="GH196" s="99"/>
      <c r="GI196" s="99"/>
      <c r="GJ196" s="99"/>
      <c r="GK196" s="99"/>
      <c r="GL196" s="99"/>
      <c r="GM196" s="99"/>
      <c r="GN196" s="99"/>
      <c r="GO196" s="99"/>
      <c r="GP196" s="99"/>
      <c r="GQ196" s="99"/>
      <c r="GR196" s="99"/>
      <c r="GS196" s="99"/>
      <c r="GT196" s="99"/>
      <c r="GU196" s="99"/>
      <c r="GV196" s="99"/>
      <c r="GW196" s="99"/>
      <c r="GX196" s="99"/>
      <c r="GY196" s="99"/>
      <c r="GZ196" s="99"/>
      <c r="HA196" s="99"/>
      <c r="HB196" s="99"/>
      <c r="HC196" s="99"/>
      <c r="HD196" s="99"/>
      <c r="HE196" s="99"/>
      <c r="HF196" s="99"/>
      <c r="HG196" s="99"/>
      <c r="HH196" s="99"/>
      <c r="HI196" s="99"/>
      <c r="HJ196" s="99"/>
      <c r="HK196" s="99"/>
      <c r="HL196" s="99"/>
      <c r="HM196" s="99"/>
      <c r="HN196" s="99"/>
      <c r="HO196" s="99"/>
      <c r="HP196" s="99"/>
      <c r="HQ196" s="99"/>
      <c r="HR196" s="99"/>
      <c r="HS196" s="99"/>
      <c r="HT196" s="99"/>
      <c r="HU196" s="99"/>
      <c r="HV196" s="99"/>
      <c r="HW196" s="99"/>
      <c r="HX196" s="99"/>
      <c r="HY196" s="99"/>
      <c r="HZ196" s="99"/>
      <c r="IA196" s="99"/>
      <c r="IB196" s="99"/>
      <c r="IC196" s="99"/>
      <c r="ID196" s="99"/>
      <c r="IE196" s="99"/>
      <c r="IF196" s="99"/>
      <c r="IG196" s="99"/>
      <c r="IH196" s="99"/>
      <c r="II196" s="99"/>
      <c r="IJ196" s="99"/>
      <c r="IK196" s="99"/>
      <c r="IL196" s="99"/>
      <c r="IM196" s="99"/>
      <c r="IN196" s="99"/>
      <c r="IO196" s="99"/>
      <c r="IP196" s="99"/>
      <c r="IQ196" s="99"/>
      <c r="IR196" s="99"/>
      <c r="IS196" s="99"/>
      <c r="IT196" s="99"/>
      <c r="IU196" s="99"/>
      <c r="IV196" s="99"/>
      <c r="IW196" s="99"/>
      <c r="IX196" s="99"/>
      <c r="IY196" s="99"/>
      <c r="IZ196" s="99"/>
      <c r="JA196" s="99"/>
      <c r="JB196" s="99"/>
      <c r="JC196" s="99"/>
      <c r="JD196" s="99"/>
      <c r="JE196" s="99"/>
      <c r="JF196" s="99"/>
      <c r="JG196" s="99"/>
      <c r="JH196" s="99"/>
      <c r="JI196" s="99"/>
      <c r="JJ196" s="99"/>
      <c r="JK196" s="99"/>
      <c r="JL196" s="99"/>
      <c r="JM196" s="99"/>
      <c r="JN196" s="99"/>
      <c r="JO196" s="99"/>
      <c r="JP196" s="99"/>
      <c r="JQ196" s="99"/>
      <c r="JR196" s="99"/>
      <c r="JS196" s="99"/>
      <c r="JT196" s="99"/>
      <c r="JU196" s="99"/>
      <c r="JV196" s="99"/>
      <c r="JW196" s="99"/>
      <c r="JX196" s="99"/>
      <c r="JY196" s="99"/>
      <c r="JZ196" s="99"/>
      <c r="KA196" s="99"/>
      <c r="KB196" s="99"/>
      <c r="KC196" s="99"/>
      <c r="KD196" s="99"/>
      <c r="KE196" s="99"/>
      <c r="KF196" s="99"/>
      <c r="KG196" s="99"/>
      <c r="KH196" s="99"/>
    </row>
    <row r="197" spans="1:294" ht="18.75">
      <c r="A197" s="101" t="s">
        <v>91</v>
      </c>
      <c r="B197" s="348"/>
      <c r="C197" s="27"/>
      <c r="D197" s="27"/>
      <c r="E197" s="27"/>
      <c r="F197" s="27"/>
      <c r="G197" s="27"/>
      <c r="H197" s="27"/>
      <c r="I197" s="115"/>
      <c r="J197" s="115"/>
      <c r="K197" s="115"/>
      <c r="L197" s="115"/>
      <c r="M197" s="116"/>
      <c r="N197" s="116"/>
      <c r="O197" s="116"/>
      <c r="P197" s="116"/>
      <c r="Q197" s="110"/>
      <c r="R197" s="125"/>
      <c r="S197" s="27"/>
      <c r="T197" s="27"/>
      <c r="U197" s="27"/>
      <c r="V197" s="27"/>
      <c r="W197" s="27"/>
      <c r="X197" s="27"/>
      <c r="Y197" s="138"/>
      <c r="Z197" s="138"/>
      <c r="AA197" s="138"/>
      <c r="AB197" s="138"/>
      <c r="AC197" s="139"/>
      <c r="AD197" s="139"/>
      <c r="AE197" s="139"/>
      <c r="AF197" s="139"/>
      <c r="AG197" s="27"/>
      <c r="AH197" s="134"/>
      <c r="AI197" s="103"/>
      <c r="AJ197" s="12"/>
      <c r="AK197" s="12"/>
      <c r="AL197" s="12"/>
      <c r="AM197" s="12"/>
      <c r="AN197" s="12"/>
      <c r="AO197" s="12"/>
      <c r="AP197" s="104"/>
      <c r="AQ197" s="104"/>
      <c r="AR197" s="104"/>
      <c r="AS197" s="104"/>
      <c r="AT197" s="105"/>
      <c r="AU197" s="105"/>
      <c r="AV197" s="105"/>
      <c r="AW197" s="105"/>
      <c r="AX197" s="12"/>
      <c r="AY197" s="284"/>
      <c r="AZ197" s="12"/>
      <c r="BA197" s="12"/>
      <c r="BB197" s="12"/>
      <c r="BC197" s="12"/>
      <c r="BD197" s="12"/>
      <c r="BE197" s="12"/>
      <c r="BF197" s="104"/>
      <c r="BG197" s="104"/>
      <c r="BH197" s="350"/>
      <c r="BI197" s="104"/>
      <c r="BJ197" s="105"/>
      <c r="BK197" s="105"/>
      <c r="BL197" s="105"/>
      <c r="BM197" s="105"/>
      <c r="BN197" s="19"/>
      <c r="BO197" s="316"/>
    </row>
    <row r="198" spans="1:294" s="2" customFormat="1">
      <c r="A198" s="16" t="s">
        <v>9</v>
      </c>
      <c r="B198" s="348" t="s">
        <v>173</v>
      </c>
      <c r="C198" s="27">
        <v>8418.48</v>
      </c>
      <c r="D198" s="27">
        <v>69.27</v>
      </c>
      <c r="E198" s="27">
        <v>10102.175999999999</v>
      </c>
      <c r="F198" s="27">
        <v>83.123999999999995</v>
      </c>
      <c r="G198" s="27">
        <v>3900</v>
      </c>
      <c r="H198" s="27">
        <v>62.4</v>
      </c>
      <c r="I198" s="115"/>
      <c r="J198" s="115"/>
      <c r="K198" s="115"/>
      <c r="L198" s="115"/>
      <c r="M198" s="312">
        <v>5.4899999999999997E-2</v>
      </c>
      <c r="N198" s="116">
        <v>276.51</v>
      </c>
      <c r="O198" s="116"/>
      <c r="P198" s="116"/>
      <c r="Q198" s="36" t="s">
        <v>846</v>
      </c>
      <c r="R198" s="176"/>
      <c r="S198" s="27">
        <v>9550.4</v>
      </c>
      <c r="T198" s="27">
        <v>73.739999999999995</v>
      </c>
      <c r="U198" s="27">
        <v>11460.48</v>
      </c>
      <c r="V198" s="27">
        <v>88.487999999999985</v>
      </c>
      <c r="W198" s="27">
        <v>3900</v>
      </c>
      <c r="X198" s="27">
        <v>66</v>
      </c>
      <c r="Y198" s="138"/>
      <c r="Z198" s="138"/>
      <c r="AA198" s="138"/>
      <c r="AB198" s="138"/>
      <c r="AC198" s="311">
        <v>5.4899999999999997E-2</v>
      </c>
      <c r="AD198" s="139">
        <v>280.11</v>
      </c>
      <c r="AE198" s="139"/>
      <c r="AF198" s="139"/>
      <c r="AG198" s="36" t="s">
        <v>846</v>
      </c>
      <c r="AH198" s="176"/>
      <c r="AI198" s="103"/>
      <c r="AJ198" s="12"/>
      <c r="AK198" s="12"/>
      <c r="AL198" s="12"/>
      <c r="AM198" s="12"/>
      <c r="AN198" s="12"/>
      <c r="AO198" s="12"/>
      <c r="AP198" s="104"/>
      <c r="AQ198" s="104"/>
      <c r="AR198" s="104"/>
      <c r="AS198" s="104"/>
      <c r="AT198" s="105"/>
      <c r="AU198" s="105"/>
      <c r="AV198" s="105"/>
      <c r="AW198" s="105"/>
      <c r="AX198" s="12"/>
      <c r="AY198" s="284"/>
      <c r="AZ198" s="12"/>
      <c r="BA198" s="12"/>
      <c r="BB198" s="12"/>
      <c r="BC198" s="12"/>
      <c r="BD198" s="12"/>
      <c r="BE198" s="12"/>
      <c r="BF198" s="104"/>
      <c r="BG198" s="104"/>
      <c r="BH198" s="350"/>
      <c r="BI198" s="104"/>
      <c r="BJ198" s="105"/>
      <c r="BK198" s="105"/>
      <c r="BL198" s="105"/>
      <c r="BM198" s="105"/>
      <c r="BN198" s="36"/>
      <c r="BO198" s="31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</row>
    <row r="199" spans="1:294" s="420" customFormat="1">
      <c r="A199" s="406"/>
      <c r="B199" s="407"/>
      <c r="C199" s="408"/>
      <c r="D199" s="408"/>
      <c r="E199" s="408"/>
      <c r="F199" s="408"/>
      <c r="G199" s="408">
        <v>3900</v>
      </c>
      <c r="H199" s="408">
        <v>62.4</v>
      </c>
      <c r="I199" s="414"/>
      <c r="J199" s="414"/>
      <c r="K199" s="414"/>
      <c r="L199" s="414"/>
      <c r="M199" s="441">
        <v>5.4899999999999997E-2</v>
      </c>
      <c r="N199" s="416">
        <v>276.51</v>
      </c>
      <c r="O199" s="416"/>
      <c r="P199" s="416"/>
      <c r="Q199" s="412"/>
      <c r="R199" s="412" t="s">
        <v>911</v>
      </c>
      <c r="S199" s="408"/>
      <c r="T199" s="408"/>
      <c r="U199" s="408"/>
      <c r="V199" s="408"/>
      <c r="W199" s="408">
        <v>3850</v>
      </c>
      <c r="X199" s="408">
        <v>66</v>
      </c>
      <c r="Y199" s="414"/>
      <c r="Z199" s="414"/>
      <c r="AA199" s="414"/>
      <c r="AB199" s="414"/>
      <c r="AC199" s="441">
        <v>5.4899999999999997E-2</v>
      </c>
      <c r="AD199" s="416">
        <v>277.37</v>
      </c>
      <c r="AE199" s="416"/>
      <c r="AF199" s="416"/>
      <c r="AG199" s="412"/>
      <c r="AH199" s="412" t="s">
        <v>911</v>
      </c>
      <c r="AI199" s="413"/>
      <c r="AJ199" s="434"/>
      <c r="AK199" s="434"/>
      <c r="AL199" s="434"/>
      <c r="AM199" s="434"/>
      <c r="AN199" s="434"/>
      <c r="AO199" s="434"/>
      <c r="AP199" s="442"/>
      <c r="AQ199" s="442"/>
      <c r="AR199" s="442"/>
      <c r="AS199" s="442"/>
      <c r="AT199" s="443"/>
      <c r="AU199" s="443"/>
      <c r="AV199" s="443"/>
      <c r="AW199" s="443"/>
      <c r="AX199" s="434"/>
      <c r="AY199" s="418"/>
      <c r="AZ199" s="434"/>
      <c r="BA199" s="434"/>
      <c r="BB199" s="434"/>
      <c r="BC199" s="434"/>
      <c r="BD199" s="434"/>
      <c r="BE199" s="434"/>
      <c r="BF199" s="442"/>
      <c r="BG199" s="442"/>
      <c r="BH199" s="444"/>
      <c r="BI199" s="442"/>
      <c r="BJ199" s="443"/>
      <c r="BK199" s="443"/>
      <c r="BL199" s="443"/>
      <c r="BM199" s="443"/>
      <c r="BN199" s="412"/>
      <c r="BO199" s="418"/>
      <c r="BP199" s="419"/>
      <c r="BQ199" s="419"/>
      <c r="BR199" s="419"/>
      <c r="BS199" s="419"/>
      <c r="BT199" s="419"/>
      <c r="BU199" s="419"/>
      <c r="BV199" s="419"/>
      <c r="BW199" s="419"/>
      <c r="BX199" s="419"/>
      <c r="BY199" s="419"/>
      <c r="BZ199" s="419"/>
      <c r="CA199" s="419"/>
      <c r="CB199" s="419"/>
      <c r="CC199" s="419"/>
      <c r="CD199" s="419"/>
      <c r="CE199" s="419"/>
      <c r="CF199" s="419"/>
      <c r="CG199" s="419"/>
      <c r="CH199" s="419"/>
      <c r="CI199" s="419"/>
      <c r="CJ199" s="419"/>
      <c r="CK199" s="419"/>
      <c r="CL199" s="419"/>
      <c r="CM199" s="419"/>
      <c r="CN199" s="419"/>
      <c r="CO199" s="419"/>
      <c r="CP199" s="419"/>
      <c r="CQ199" s="419"/>
      <c r="CR199" s="419"/>
      <c r="CS199" s="419"/>
      <c r="CT199" s="419"/>
      <c r="CU199" s="419"/>
      <c r="CV199" s="419"/>
      <c r="CW199" s="419"/>
      <c r="CX199" s="419"/>
      <c r="CY199" s="419"/>
      <c r="CZ199" s="419"/>
      <c r="DA199" s="419"/>
      <c r="DB199" s="419"/>
      <c r="DC199" s="419"/>
      <c r="DD199" s="419"/>
      <c r="DE199" s="419"/>
      <c r="DF199" s="419"/>
      <c r="DG199" s="419"/>
      <c r="DH199" s="419"/>
      <c r="DI199" s="419"/>
      <c r="DJ199" s="419"/>
      <c r="DK199" s="419"/>
      <c r="DL199" s="419"/>
      <c r="DM199" s="419"/>
      <c r="DN199" s="419"/>
      <c r="DO199" s="419"/>
      <c r="DP199" s="419"/>
      <c r="DQ199" s="419"/>
      <c r="DR199" s="419"/>
      <c r="DS199" s="419"/>
      <c r="DT199" s="419"/>
      <c r="DU199" s="419"/>
      <c r="DV199" s="419"/>
      <c r="DW199" s="419"/>
      <c r="DX199" s="419"/>
      <c r="DY199" s="419"/>
      <c r="DZ199" s="419"/>
      <c r="EA199" s="419"/>
      <c r="EB199" s="419"/>
      <c r="EC199" s="419"/>
      <c r="ED199" s="419"/>
      <c r="EE199" s="419"/>
      <c r="EF199" s="419"/>
      <c r="EG199" s="419"/>
      <c r="EH199" s="419"/>
      <c r="EI199" s="419"/>
      <c r="EJ199" s="419"/>
      <c r="EK199" s="419"/>
      <c r="EL199" s="419"/>
      <c r="EM199" s="419"/>
      <c r="EN199" s="419"/>
      <c r="EO199" s="419"/>
      <c r="EP199" s="419"/>
      <c r="EQ199" s="419"/>
      <c r="ER199" s="419"/>
      <c r="ES199" s="419"/>
      <c r="ET199" s="419"/>
      <c r="EU199" s="419"/>
      <c r="EV199" s="419"/>
      <c r="EW199" s="419"/>
      <c r="EX199" s="419"/>
      <c r="EY199" s="419"/>
      <c r="EZ199" s="419"/>
      <c r="FA199" s="419"/>
      <c r="FB199" s="419"/>
      <c r="FC199" s="419"/>
      <c r="FD199" s="419"/>
      <c r="FE199" s="419"/>
      <c r="FF199" s="419"/>
      <c r="FG199" s="419"/>
      <c r="FH199" s="419"/>
      <c r="FI199" s="419"/>
      <c r="FJ199" s="419"/>
      <c r="FK199" s="419"/>
      <c r="FL199" s="419"/>
      <c r="FM199" s="419"/>
      <c r="FN199" s="419"/>
      <c r="FO199" s="419"/>
      <c r="FP199" s="419"/>
      <c r="FQ199" s="419"/>
      <c r="FR199" s="419"/>
      <c r="FS199" s="419"/>
      <c r="FT199" s="419"/>
      <c r="FU199" s="419"/>
      <c r="FV199" s="419"/>
      <c r="FW199" s="419"/>
      <c r="FX199" s="419"/>
      <c r="FY199" s="419"/>
      <c r="FZ199" s="419"/>
      <c r="GA199" s="419"/>
      <c r="GB199" s="419"/>
      <c r="GC199" s="419"/>
      <c r="GD199" s="419"/>
      <c r="GE199" s="419"/>
      <c r="GF199" s="419"/>
      <c r="GG199" s="419"/>
      <c r="GH199" s="419"/>
      <c r="GI199" s="419"/>
      <c r="GJ199" s="419"/>
      <c r="GK199" s="419"/>
      <c r="GL199" s="419"/>
      <c r="GM199" s="419"/>
      <c r="GN199" s="419"/>
      <c r="GO199" s="419"/>
      <c r="GP199" s="419"/>
      <c r="GQ199" s="419"/>
      <c r="GR199" s="419"/>
      <c r="GS199" s="419"/>
      <c r="GT199" s="419"/>
      <c r="GU199" s="419"/>
      <c r="GV199" s="419"/>
      <c r="GW199" s="419"/>
      <c r="GX199" s="419"/>
      <c r="GY199" s="419"/>
      <c r="GZ199" s="419"/>
      <c r="HA199" s="419"/>
      <c r="HB199" s="419"/>
      <c r="HC199" s="419"/>
      <c r="HD199" s="419"/>
      <c r="HE199" s="419"/>
      <c r="HF199" s="419"/>
      <c r="HG199" s="419"/>
      <c r="HH199" s="419"/>
      <c r="HI199" s="419"/>
      <c r="HJ199" s="419"/>
      <c r="HK199" s="419"/>
      <c r="HL199" s="419"/>
      <c r="HM199" s="419"/>
      <c r="HN199" s="419"/>
      <c r="HO199" s="419"/>
      <c r="HP199" s="419"/>
      <c r="HQ199" s="419"/>
      <c r="HR199" s="419"/>
      <c r="HS199" s="419"/>
      <c r="HT199" s="419"/>
      <c r="HU199" s="419"/>
      <c r="HV199" s="419"/>
      <c r="HW199" s="419"/>
      <c r="HX199" s="419"/>
      <c r="HY199" s="419"/>
      <c r="HZ199" s="419"/>
      <c r="IA199" s="419"/>
      <c r="IB199" s="419"/>
      <c r="IC199" s="419"/>
      <c r="ID199" s="419"/>
      <c r="IE199" s="419"/>
      <c r="IF199" s="419"/>
      <c r="IG199" s="419"/>
      <c r="IH199" s="419"/>
      <c r="II199" s="419"/>
      <c r="IJ199" s="419"/>
      <c r="IK199" s="419"/>
      <c r="IL199" s="419"/>
      <c r="IM199" s="419"/>
      <c r="IN199" s="419"/>
      <c r="IO199" s="419"/>
      <c r="IP199" s="419"/>
      <c r="IQ199" s="419"/>
      <c r="IR199" s="419"/>
      <c r="IS199" s="419"/>
      <c r="IT199" s="419"/>
      <c r="IU199" s="419"/>
      <c r="IV199" s="419"/>
      <c r="IW199" s="419"/>
      <c r="IX199" s="419"/>
      <c r="IY199" s="419"/>
      <c r="IZ199" s="419"/>
      <c r="JA199" s="419"/>
      <c r="JB199" s="419"/>
      <c r="JC199" s="419"/>
      <c r="JD199" s="419"/>
      <c r="JE199" s="419"/>
      <c r="JF199" s="419"/>
      <c r="JG199" s="419"/>
      <c r="JH199" s="419"/>
      <c r="JI199" s="419"/>
      <c r="JJ199" s="419"/>
      <c r="JK199" s="419"/>
      <c r="JL199" s="419"/>
      <c r="JM199" s="419"/>
      <c r="JN199" s="419"/>
      <c r="JO199" s="419"/>
      <c r="JP199" s="419"/>
      <c r="JQ199" s="419"/>
      <c r="JR199" s="419"/>
      <c r="JS199" s="419"/>
      <c r="JT199" s="419"/>
      <c r="JU199" s="419"/>
      <c r="JV199" s="419"/>
      <c r="JW199" s="419"/>
      <c r="JX199" s="419"/>
      <c r="JY199" s="419"/>
      <c r="JZ199" s="419"/>
      <c r="KA199" s="419"/>
      <c r="KB199" s="419"/>
      <c r="KC199" s="419"/>
      <c r="KD199" s="419"/>
      <c r="KE199" s="419"/>
      <c r="KF199" s="419"/>
      <c r="KG199" s="419"/>
      <c r="KH199" s="419"/>
    </row>
    <row r="200" spans="1:294" s="2" customFormat="1" ht="18.75">
      <c r="A200" s="122" t="s">
        <v>92</v>
      </c>
      <c r="B200" s="348"/>
      <c r="C200" s="27"/>
      <c r="D200" s="27"/>
      <c r="E200" s="27"/>
      <c r="F200" s="27"/>
      <c r="G200" s="27"/>
      <c r="H200" s="27"/>
      <c r="I200" s="115"/>
      <c r="J200" s="115"/>
      <c r="K200" s="115"/>
      <c r="L200" s="115"/>
      <c r="M200" s="116"/>
      <c r="N200" s="116"/>
      <c r="O200" s="116"/>
      <c r="P200" s="116"/>
      <c r="Q200" s="110"/>
      <c r="R200" s="125"/>
      <c r="S200" s="27"/>
      <c r="T200" s="27"/>
      <c r="U200" s="27"/>
      <c r="V200" s="27"/>
      <c r="W200" s="27"/>
      <c r="X200" s="27"/>
      <c r="Y200" s="138"/>
      <c r="Z200" s="138"/>
      <c r="AA200" s="138"/>
      <c r="AB200" s="138"/>
      <c r="AC200" s="139"/>
      <c r="AD200" s="139"/>
      <c r="AE200" s="139"/>
      <c r="AF200" s="139"/>
      <c r="AG200" s="27"/>
      <c r="AH200" s="134"/>
      <c r="AI200" s="103"/>
      <c r="AJ200" s="12"/>
      <c r="AK200" s="12"/>
      <c r="AL200" s="12"/>
      <c r="AM200" s="12"/>
      <c r="AN200" s="12"/>
      <c r="AO200" s="12"/>
      <c r="AP200" s="104"/>
      <c r="AQ200" s="104"/>
      <c r="AR200" s="104"/>
      <c r="AS200" s="104"/>
      <c r="AT200" s="105"/>
      <c r="AU200" s="105"/>
      <c r="AV200" s="105"/>
      <c r="AW200" s="105"/>
      <c r="AX200" s="12"/>
      <c r="AY200" s="284"/>
      <c r="AZ200" s="12"/>
      <c r="BA200" s="12"/>
      <c r="BB200" s="12"/>
      <c r="BC200" s="12"/>
      <c r="BD200" s="12"/>
      <c r="BE200" s="12"/>
      <c r="BF200" s="104"/>
      <c r="BG200" s="104"/>
      <c r="BH200" s="350"/>
      <c r="BI200" s="104"/>
      <c r="BJ200" s="105"/>
      <c r="BK200" s="105"/>
      <c r="BL200" s="105"/>
      <c r="BM200" s="105"/>
      <c r="BN200" s="36"/>
      <c r="BO200" s="31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  <c r="IW200" s="53"/>
      <c r="IX200" s="53"/>
      <c r="IY200" s="53"/>
      <c r="IZ200" s="53"/>
      <c r="JA200" s="53"/>
      <c r="JB200" s="53"/>
      <c r="JC200" s="53"/>
      <c r="JD200" s="53"/>
      <c r="JE200" s="53"/>
      <c r="JF200" s="53"/>
      <c r="JG200" s="53"/>
      <c r="JH200" s="53"/>
      <c r="JI200" s="53"/>
      <c r="JJ200" s="53"/>
      <c r="JK200" s="53"/>
      <c r="JL200" s="53"/>
      <c r="JM200" s="53"/>
      <c r="JN200" s="53"/>
      <c r="JO200" s="53"/>
      <c r="JP200" s="53"/>
      <c r="JQ200" s="53"/>
      <c r="JR200" s="53"/>
      <c r="JS200" s="53"/>
      <c r="JT200" s="53"/>
      <c r="JU200" s="53"/>
      <c r="JV200" s="53"/>
      <c r="JW200" s="53"/>
      <c r="JX200" s="53"/>
      <c r="JY200" s="53"/>
      <c r="JZ200" s="53"/>
      <c r="KA200" s="53"/>
      <c r="KB200" s="53"/>
      <c r="KC200" s="53"/>
      <c r="KD200" s="53"/>
      <c r="KE200" s="53"/>
      <c r="KF200" s="53"/>
      <c r="KG200" s="53"/>
      <c r="KH200" s="53"/>
    </row>
    <row r="201" spans="1:294" s="2" customFormat="1">
      <c r="A201" s="16" t="s">
        <v>627</v>
      </c>
      <c r="B201" s="348" t="s">
        <v>77</v>
      </c>
      <c r="C201" s="27">
        <v>3734.36</v>
      </c>
      <c r="D201" s="27">
        <v>92.83</v>
      </c>
      <c r="E201" s="27">
        <v>3734.36</v>
      </c>
      <c r="F201" s="27">
        <v>92.83</v>
      </c>
      <c r="G201" s="27">
        <v>1575</v>
      </c>
      <c r="H201" s="27">
        <v>63</v>
      </c>
      <c r="I201" s="115"/>
      <c r="J201" s="115"/>
      <c r="K201" s="115"/>
      <c r="L201" s="115"/>
      <c r="M201" s="288">
        <v>5.5E-2</v>
      </c>
      <c r="N201" s="317">
        <v>149.63</v>
      </c>
      <c r="O201" s="116"/>
      <c r="P201" s="116"/>
      <c r="Q201" s="110" t="s">
        <v>847</v>
      </c>
      <c r="R201" s="289"/>
      <c r="S201" s="27">
        <v>4585.51</v>
      </c>
      <c r="T201" s="27">
        <v>97.52</v>
      </c>
      <c r="U201" s="27">
        <v>4585.51</v>
      </c>
      <c r="V201" s="27">
        <v>97.52</v>
      </c>
      <c r="W201" s="27">
        <v>1650</v>
      </c>
      <c r="X201" s="27">
        <v>66</v>
      </c>
      <c r="Y201" s="286"/>
      <c r="Z201" s="330"/>
      <c r="AA201" s="138"/>
      <c r="AB201" s="138"/>
      <c r="AC201" s="311">
        <v>5.5E-2</v>
      </c>
      <c r="AD201" s="139">
        <v>156.75</v>
      </c>
      <c r="AE201" s="139"/>
      <c r="AF201" s="139"/>
      <c r="AG201" s="110" t="s">
        <v>847</v>
      </c>
      <c r="AH201" s="289"/>
      <c r="AI201" s="103"/>
      <c r="AJ201" s="12"/>
      <c r="AK201" s="12"/>
      <c r="AL201" s="12"/>
      <c r="AM201" s="12"/>
      <c r="AN201" s="12"/>
      <c r="AO201" s="12"/>
      <c r="AP201" s="104"/>
      <c r="AQ201" s="104"/>
      <c r="AR201" s="104"/>
      <c r="AS201" s="104"/>
      <c r="AT201" s="105"/>
      <c r="AU201" s="105"/>
      <c r="AV201" s="105"/>
      <c r="AW201" s="105"/>
      <c r="AX201" s="12"/>
      <c r="AY201" s="284"/>
      <c r="AZ201" s="12"/>
      <c r="BA201" s="12"/>
      <c r="BB201" s="12"/>
      <c r="BC201" s="12"/>
      <c r="BD201" s="12"/>
      <c r="BE201" s="12"/>
      <c r="BF201" s="104"/>
      <c r="BG201" s="104"/>
      <c r="BH201" s="350"/>
      <c r="BI201" s="104"/>
      <c r="BJ201" s="105"/>
      <c r="BK201" s="105"/>
      <c r="BL201" s="105"/>
      <c r="BM201" s="105"/>
      <c r="BN201" s="36"/>
      <c r="BO201" s="31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  <c r="IW201" s="53"/>
      <c r="IX201" s="53"/>
      <c r="IY201" s="53"/>
      <c r="IZ201" s="53"/>
      <c r="JA201" s="53"/>
      <c r="JB201" s="53"/>
      <c r="JC201" s="53"/>
      <c r="JD201" s="53"/>
      <c r="JE201" s="53"/>
      <c r="JF201" s="53"/>
      <c r="JG201" s="53"/>
      <c r="JH201" s="53"/>
      <c r="JI201" s="53"/>
      <c r="JJ201" s="53"/>
      <c r="JK201" s="53"/>
      <c r="JL201" s="53"/>
      <c r="JM201" s="53"/>
      <c r="JN201" s="53"/>
      <c r="JO201" s="53"/>
      <c r="JP201" s="53"/>
      <c r="JQ201" s="53"/>
      <c r="JR201" s="53"/>
      <c r="JS201" s="53"/>
      <c r="JT201" s="53"/>
      <c r="JU201" s="53"/>
      <c r="JV201" s="53"/>
      <c r="JW201" s="53"/>
      <c r="JX201" s="53"/>
      <c r="JY201" s="53"/>
      <c r="JZ201" s="53"/>
      <c r="KA201" s="53"/>
      <c r="KB201" s="53"/>
      <c r="KC201" s="53"/>
      <c r="KD201" s="53"/>
      <c r="KE201" s="53"/>
      <c r="KF201" s="53"/>
      <c r="KG201" s="53"/>
      <c r="KH201" s="53"/>
    </row>
    <row r="202" spans="1:294" s="420" customFormat="1">
      <c r="A202" s="406"/>
      <c r="B202" s="407" t="s">
        <v>818</v>
      </c>
      <c r="C202" s="408">
        <v>3600</v>
      </c>
      <c r="D202" s="408">
        <v>92.83</v>
      </c>
      <c r="E202" s="408">
        <v>4320</v>
      </c>
      <c r="F202" s="408">
        <v>111.396</v>
      </c>
      <c r="G202" s="408">
        <v>1601.7</v>
      </c>
      <c r="H202" s="408">
        <v>64.069999999999993</v>
      </c>
      <c r="I202" s="414"/>
      <c r="J202" s="414"/>
      <c r="K202" s="414"/>
      <c r="L202" s="414"/>
      <c r="M202" s="415">
        <v>5.5E-2</v>
      </c>
      <c r="N202" s="459">
        <v>152.16</v>
      </c>
      <c r="O202" s="416"/>
      <c r="P202" s="416"/>
      <c r="Q202" s="410"/>
      <c r="R202" s="435" t="s">
        <v>848</v>
      </c>
      <c r="S202" s="408">
        <v>3702.3</v>
      </c>
      <c r="T202" s="408">
        <v>93.48</v>
      </c>
      <c r="U202" s="408">
        <v>4442.76</v>
      </c>
      <c r="V202" s="408">
        <v>112.176</v>
      </c>
      <c r="W202" s="408">
        <v>1620</v>
      </c>
      <c r="X202" s="408">
        <v>65.599999999999994</v>
      </c>
      <c r="Y202" s="521"/>
      <c r="Z202" s="522"/>
      <c r="AA202" s="414"/>
      <c r="AB202" s="414"/>
      <c r="AC202" s="441">
        <v>5.5E-2</v>
      </c>
      <c r="AD202" s="416">
        <v>154.69999999999999</v>
      </c>
      <c r="AE202" s="416"/>
      <c r="AF202" s="416"/>
      <c r="AG202" s="410"/>
      <c r="AH202" s="435" t="s">
        <v>848</v>
      </c>
      <c r="AI202" s="413"/>
      <c r="AJ202" s="434"/>
      <c r="AK202" s="434"/>
      <c r="AL202" s="434"/>
      <c r="AM202" s="434"/>
      <c r="AN202" s="434"/>
      <c r="AO202" s="434"/>
      <c r="AP202" s="442"/>
      <c r="AQ202" s="442"/>
      <c r="AR202" s="442"/>
      <c r="AS202" s="442"/>
      <c r="AT202" s="443"/>
      <c r="AU202" s="443"/>
      <c r="AV202" s="443"/>
      <c r="AW202" s="443"/>
      <c r="AX202" s="434"/>
      <c r="AY202" s="418"/>
      <c r="AZ202" s="434"/>
      <c r="BA202" s="434"/>
      <c r="BB202" s="434"/>
      <c r="BC202" s="434"/>
      <c r="BD202" s="434"/>
      <c r="BE202" s="434"/>
      <c r="BF202" s="442"/>
      <c r="BG202" s="442"/>
      <c r="BH202" s="444"/>
      <c r="BI202" s="442"/>
      <c r="BJ202" s="443"/>
      <c r="BK202" s="443"/>
      <c r="BL202" s="443"/>
      <c r="BM202" s="443"/>
      <c r="BN202" s="412"/>
      <c r="BO202" s="418"/>
      <c r="BP202" s="419"/>
      <c r="BQ202" s="419"/>
      <c r="BR202" s="419"/>
      <c r="BS202" s="419"/>
      <c r="BT202" s="419"/>
      <c r="BU202" s="419"/>
      <c r="BV202" s="419"/>
      <c r="BW202" s="419"/>
      <c r="BX202" s="419"/>
      <c r="BY202" s="419"/>
      <c r="BZ202" s="419"/>
      <c r="CA202" s="419"/>
      <c r="CB202" s="419"/>
      <c r="CC202" s="419"/>
      <c r="CD202" s="419"/>
      <c r="CE202" s="419"/>
      <c r="CF202" s="419"/>
      <c r="CG202" s="419"/>
      <c r="CH202" s="419"/>
      <c r="CI202" s="419"/>
      <c r="CJ202" s="419"/>
      <c r="CK202" s="419"/>
      <c r="CL202" s="419"/>
      <c r="CM202" s="419"/>
      <c r="CN202" s="419"/>
      <c r="CO202" s="419"/>
      <c r="CP202" s="419"/>
      <c r="CQ202" s="419"/>
      <c r="CR202" s="419"/>
      <c r="CS202" s="419"/>
      <c r="CT202" s="419"/>
      <c r="CU202" s="419"/>
      <c r="CV202" s="419"/>
      <c r="CW202" s="419"/>
      <c r="CX202" s="419"/>
      <c r="CY202" s="419"/>
      <c r="CZ202" s="419"/>
      <c r="DA202" s="419"/>
      <c r="DB202" s="419"/>
      <c r="DC202" s="419"/>
      <c r="DD202" s="419"/>
      <c r="DE202" s="419"/>
      <c r="DF202" s="419"/>
      <c r="DG202" s="419"/>
      <c r="DH202" s="419"/>
      <c r="DI202" s="419"/>
      <c r="DJ202" s="419"/>
      <c r="DK202" s="419"/>
      <c r="DL202" s="419"/>
      <c r="DM202" s="419"/>
      <c r="DN202" s="419"/>
      <c r="DO202" s="419"/>
      <c r="DP202" s="419"/>
      <c r="DQ202" s="419"/>
      <c r="DR202" s="419"/>
      <c r="DS202" s="419"/>
      <c r="DT202" s="419"/>
      <c r="DU202" s="419"/>
      <c r="DV202" s="419"/>
      <c r="DW202" s="419"/>
      <c r="DX202" s="419"/>
      <c r="DY202" s="419"/>
      <c r="DZ202" s="419"/>
      <c r="EA202" s="419"/>
      <c r="EB202" s="419"/>
      <c r="EC202" s="419"/>
      <c r="ED202" s="419"/>
      <c r="EE202" s="419"/>
      <c r="EF202" s="419"/>
      <c r="EG202" s="419"/>
      <c r="EH202" s="419"/>
      <c r="EI202" s="419"/>
      <c r="EJ202" s="419"/>
      <c r="EK202" s="419"/>
      <c r="EL202" s="419"/>
      <c r="EM202" s="419"/>
      <c r="EN202" s="419"/>
      <c r="EO202" s="419"/>
      <c r="EP202" s="419"/>
      <c r="EQ202" s="419"/>
      <c r="ER202" s="419"/>
      <c r="ES202" s="419"/>
      <c r="ET202" s="419"/>
      <c r="EU202" s="419"/>
      <c r="EV202" s="419"/>
      <c r="EW202" s="419"/>
      <c r="EX202" s="419"/>
      <c r="EY202" s="419"/>
      <c r="EZ202" s="419"/>
      <c r="FA202" s="419"/>
      <c r="FB202" s="419"/>
      <c r="FC202" s="419"/>
      <c r="FD202" s="419"/>
      <c r="FE202" s="419"/>
      <c r="FF202" s="419"/>
      <c r="FG202" s="419"/>
      <c r="FH202" s="419"/>
      <c r="FI202" s="419"/>
      <c r="FJ202" s="419"/>
      <c r="FK202" s="419"/>
      <c r="FL202" s="419"/>
      <c r="FM202" s="419"/>
      <c r="FN202" s="419"/>
      <c r="FO202" s="419"/>
      <c r="FP202" s="419"/>
      <c r="FQ202" s="419"/>
      <c r="FR202" s="419"/>
      <c r="FS202" s="419"/>
      <c r="FT202" s="419"/>
      <c r="FU202" s="419"/>
      <c r="FV202" s="419"/>
      <c r="FW202" s="419"/>
      <c r="FX202" s="419"/>
      <c r="FY202" s="419"/>
      <c r="FZ202" s="419"/>
      <c r="GA202" s="419"/>
      <c r="GB202" s="419"/>
      <c r="GC202" s="419"/>
      <c r="GD202" s="419"/>
      <c r="GE202" s="419"/>
      <c r="GF202" s="419"/>
      <c r="GG202" s="419"/>
      <c r="GH202" s="419"/>
      <c r="GI202" s="419"/>
      <c r="GJ202" s="419"/>
      <c r="GK202" s="419"/>
      <c r="GL202" s="419"/>
      <c r="GM202" s="419"/>
      <c r="GN202" s="419"/>
      <c r="GO202" s="419"/>
      <c r="GP202" s="419"/>
      <c r="GQ202" s="419"/>
      <c r="GR202" s="419"/>
      <c r="GS202" s="419"/>
      <c r="GT202" s="419"/>
      <c r="GU202" s="419"/>
      <c r="GV202" s="419"/>
      <c r="GW202" s="419"/>
      <c r="GX202" s="419"/>
      <c r="GY202" s="419"/>
      <c r="GZ202" s="419"/>
      <c r="HA202" s="419"/>
      <c r="HB202" s="419"/>
      <c r="HC202" s="419"/>
      <c r="HD202" s="419"/>
      <c r="HE202" s="419"/>
      <c r="HF202" s="419"/>
      <c r="HG202" s="419"/>
      <c r="HH202" s="419"/>
      <c r="HI202" s="419"/>
      <c r="HJ202" s="419"/>
      <c r="HK202" s="419"/>
      <c r="HL202" s="419"/>
      <c r="HM202" s="419"/>
      <c r="HN202" s="419"/>
      <c r="HO202" s="419"/>
      <c r="HP202" s="419"/>
      <c r="HQ202" s="419"/>
      <c r="HR202" s="419"/>
      <c r="HS202" s="419"/>
      <c r="HT202" s="419"/>
      <c r="HU202" s="419"/>
      <c r="HV202" s="419"/>
      <c r="HW202" s="419"/>
      <c r="HX202" s="419"/>
      <c r="HY202" s="419"/>
      <c r="HZ202" s="419"/>
      <c r="IA202" s="419"/>
      <c r="IB202" s="419"/>
      <c r="IC202" s="419"/>
      <c r="ID202" s="419"/>
      <c r="IE202" s="419"/>
      <c r="IF202" s="419"/>
      <c r="IG202" s="419"/>
      <c r="IH202" s="419"/>
      <c r="II202" s="419"/>
      <c r="IJ202" s="419"/>
      <c r="IK202" s="419"/>
      <c r="IL202" s="419"/>
      <c r="IM202" s="419"/>
      <c r="IN202" s="419"/>
      <c r="IO202" s="419"/>
      <c r="IP202" s="419"/>
      <c r="IQ202" s="419"/>
      <c r="IR202" s="419"/>
      <c r="IS202" s="419"/>
      <c r="IT202" s="419"/>
      <c r="IU202" s="419"/>
      <c r="IV202" s="419"/>
      <c r="IW202" s="419"/>
      <c r="IX202" s="419"/>
      <c r="IY202" s="419"/>
      <c r="IZ202" s="419"/>
      <c r="JA202" s="419"/>
      <c r="JB202" s="419"/>
      <c r="JC202" s="419"/>
      <c r="JD202" s="419"/>
      <c r="JE202" s="419"/>
      <c r="JF202" s="419"/>
      <c r="JG202" s="419"/>
      <c r="JH202" s="419"/>
      <c r="JI202" s="419"/>
      <c r="JJ202" s="419"/>
      <c r="JK202" s="419"/>
      <c r="JL202" s="419"/>
      <c r="JM202" s="419"/>
      <c r="JN202" s="419"/>
      <c r="JO202" s="419"/>
      <c r="JP202" s="419"/>
      <c r="JQ202" s="419"/>
      <c r="JR202" s="419"/>
      <c r="JS202" s="419"/>
      <c r="JT202" s="419"/>
      <c r="JU202" s="419"/>
      <c r="JV202" s="419"/>
      <c r="JW202" s="419"/>
      <c r="JX202" s="419"/>
      <c r="JY202" s="419"/>
      <c r="JZ202" s="419"/>
      <c r="KA202" s="419"/>
      <c r="KB202" s="419"/>
      <c r="KC202" s="419"/>
      <c r="KD202" s="419"/>
      <c r="KE202" s="419"/>
      <c r="KF202" s="419"/>
      <c r="KG202" s="419"/>
      <c r="KH202" s="419"/>
    </row>
    <row r="203" spans="1:294" s="2" customFormat="1" ht="18.75">
      <c r="A203" s="122" t="s">
        <v>93</v>
      </c>
      <c r="B203" s="348"/>
      <c r="C203" s="27"/>
      <c r="D203" s="27"/>
      <c r="E203" s="27"/>
      <c r="F203" s="27"/>
      <c r="G203" s="27"/>
      <c r="H203" s="27"/>
      <c r="I203" s="115"/>
      <c r="J203" s="115"/>
      <c r="K203" s="115"/>
      <c r="L203" s="115"/>
      <c r="M203" s="116"/>
      <c r="N203" s="116"/>
      <c r="O203" s="116"/>
      <c r="P203" s="116"/>
      <c r="Q203" s="110"/>
      <c r="R203" s="125"/>
      <c r="S203" s="27"/>
      <c r="T203" s="27"/>
      <c r="U203" s="27"/>
      <c r="V203" s="27"/>
      <c r="W203" s="27"/>
      <c r="X203" s="27"/>
      <c r="Y203" s="138"/>
      <c r="Z203" s="138"/>
      <c r="AA203" s="138"/>
      <c r="AB203" s="138"/>
      <c r="AC203" s="311"/>
      <c r="AD203" s="139"/>
      <c r="AE203" s="139"/>
      <c r="AF203" s="139"/>
      <c r="AG203" s="27"/>
      <c r="AH203" s="134"/>
      <c r="AI203" s="103"/>
      <c r="AJ203" s="12"/>
      <c r="AK203" s="12"/>
      <c r="AL203" s="12"/>
      <c r="AM203" s="12"/>
      <c r="AN203" s="12"/>
      <c r="AO203" s="12"/>
      <c r="AP203" s="104"/>
      <c r="AQ203" s="104"/>
      <c r="AR203" s="104"/>
      <c r="AS203" s="104"/>
      <c r="AT203" s="105"/>
      <c r="AU203" s="105"/>
      <c r="AV203" s="105"/>
      <c r="AW203" s="105"/>
      <c r="AX203" s="12"/>
      <c r="AY203" s="284"/>
      <c r="AZ203" s="12"/>
      <c r="BA203" s="12"/>
      <c r="BB203" s="12"/>
      <c r="BC203" s="12"/>
      <c r="BD203" s="12"/>
      <c r="BE203" s="12"/>
      <c r="BF203" s="104"/>
      <c r="BG203" s="104"/>
      <c r="BH203" s="350"/>
      <c r="BI203" s="104"/>
      <c r="BJ203" s="105"/>
      <c r="BK203" s="105"/>
      <c r="BL203" s="105"/>
      <c r="BM203" s="105"/>
      <c r="BN203" s="36"/>
      <c r="BO203" s="31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  <c r="IU203" s="53"/>
      <c r="IV203" s="53"/>
      <c r="IW203" s="53"/>
      <c r="IX203" s="53"/>
      <c r="IY203" s="53"/>
      <c r="IZ203" s="53"/>
      <c r="JA203" s="53"/>
      <c r="JB203" s="53"/>
      <c r="JC203" s="53"/>
      <c r="JD203" s="53"/>
      <c r="JE203" s="53"/>
      <c r="JF203" s="53"/>
      <c r="JG203" s="53"/>
      <c r="JH203" s="53"/>
      <c r="JI203" s="53"/>
      <c r="JJ203" s="53"/>
      <c r="JK203" s="53"/>
      <c r="JL203" s="53"/>
      <c r="JM203" s="53"/>
      <c r="JN203" s="53"/>
      <c r="JO203" s="53"/>
      <c r="JP203" s="53"/>
      <c r="JQ203" s="53"/>
      <c r="JR203" s="53"/>
      <c r="JS203" s="53"/>
      <c r="JT203" s="53"/>
      <c r="JU203" s="53"/>
      <c r="JV203" s="53"/>
      <c r="JW203" s="53"/>
      <c r="JX203" s="53"/>
      <c r="JY203" s="53"/>
      <c r="JZ203" s="53"/>
      <c r="KA203" s="53"/>
      <c r="KB203" s="53"/>
      <c r="KC203" s="53"/>
      <c r="KD203" s="53"/>
      <c r="KE203" s="53"/>
      <c r="KF203" s="53"/>
      <c r="KG203" s="53"/>
      <c r="KH203" s="53"/>
    </row>
    <row r="204" spans="1:294" s="2" customFormat="1">
      <c r="A204" s="16" t="s">
        <v>9</v>
      </c>
      <c r="B204" s="348" t="s">
        <v>173</v>
      </c>
      <c r="C204" s="27">
        <v>8418.48</v>
      </c>
      <c r="D204" s="27">
        <v>72.44</v>
      </c>
      <c r="E204" s="27">
        <v>10102.175999999999</v>
      </c>
      <c r="F204" s="27">
        <v>86.927999999999997</v>
      </c>
      <c r="G204" s="27">
        <v>3900</v>
      </c>
      <c r="H204" s="27">
        <v>86.93</v>
      </c>
      <c r="I204" s="115"/>
      <c r="J204" s="115"/>
      <c r="K204" s="115"/>
      <c r="L204" s="115"/>
      <c r="M204" s="312">
        <v>5.5199999999999999E-2</v>
      </c>
      <c r="N204" s="116">
        <v>302.20999999999998</v>
      </c>
      <c r="O204" s="116"/>
      <c r="P204" s="116"/>
      <c r="Q204" s="36" t="s">
        <v>846</v>
      </c>
      <c r="R204" s="176"/>
      <c r="S204" s="27">
        <v>9550.4</v>
      </c>
      <c r="T204" s="27">
        <v>76.64</v>
      </c>
      <c r="U204" s="27">
        <v>11460.48</v>
      </c>
      <c r="V204" s="27">
        <v>91.968000000000004</v>
      </c>
      <c r="W204" s="27">
        <v>3900</v>
      </c>
      <c r="X204" s="27">
        <v>91.97</v>
      </c>
      <c r="Y204" s="115"/>
      <c r="Z204" s="115"/>
      <c r="AA204" s="115"/>
      <c r="AB204" s="115"/>
      <c r="AC204" s="312">
        <v>5.5199999999999999E-2</v>
      </c>
      <c r="AD204" s="116">
        <v>307.25</v>
      </c>
      <c r="AE204" s="139"/>
      <c r="AF204" s="139"/>
      <c r="AG204" s="36" t="s">
        <v>846</v>
      </c>
      <c r="AH204" s="176"/>
      <c r="AI204" s="103"/>
      <c r="AJ204" s="12"/>
      <c r="AK204" s="12"/>
      <c r="AL204" s="12"/>
      <c r="AM204" s="12"/>
      <c r="AN204" s="12"/>
      <c r="AO204" s="12"/>
      <c r="AP204" s="104"/>
      <c r="AQ204" s="104"/>
      <c r="AR204" s="104"/>
      <c r="AS204" s="104"/>
      <c r="AT204" s="105"/>
      <c r="AU204" s="105"/>
      <c r="AV204" s="105"/>
      <c r="AW204" s="105"/>
      <c r="AX204" s="12"/>
      <c r="AY204" s="284"/>
      <c r="AZ204" s="12"/>
      <c r="BA204" s="12"/>
      <c r="BB204" s="12"/>
      <c r="BC204" s="12"/>
      <c r="BD204" s="12"/>
      <c r="BE204" s="12"/>
      <c r="BF204" s="104"/>
      <c r="BG204" s="104"/>
      <c r="BH204" s="350"/>
      <c r="BI204" s="104"/>
      <c r="BJ204" s="105"/>
      <c r="BK204" s="105"/>
      <c r="BL204" s="105"/>
      <c r="BM204" s="105"/>
      <c r="BN204" s="36"/>
      <c r="BO204" s="31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  <c r="IW204" s="53"/>
      <c r="IX204" s="53"/>
      <c r="IY204" s="53"/>
      <c r="IZ204" s="53"/>
      <c r="JA204" s="53"/>
      <c r="JB204" s="53"/>
      <c r="JC204" s="53"/>
      <c r="JD204" s="53"/>
      <c r="JE204" s="53"/>
      <c r="JF204" s="53"/>
      <c r="JG204" s="53"/>
      <c r="JH204" s="53"/>
      <c r="JI204" s="53"/>
      <c r="JJ204" s="53"/>
      <c r="JK204" s="53"/>
      <c r="JL204" s="53"/>
      <c r="JM204" s="53"/>
      <c r="JN204" s="53"/>
      <c r="JO204" s="53"/>
      <c r="JP204" s="53"/>
      <c r="JQ204" s="53"/>
      <c r="JR204" s="53"/>
      <c r="JS204" s="53"/>
      <c r="JT204" s="53"/>
      <c r="JU204" s="53"/>
      <c r="JV204" s="53"/>
      <c r="JW204" s="53"/>
      <c r="JX204" s="53"/>
      <c r="JY204" s="53"/>
      <c r="JZ204" s="53"/>
      <c r="KA204" s="53"/>
      <c r="KB204" s="53"/>
      <c r="KC204" s="53"/>
      <c r="KD204" s="53"/>
      <c r="KE204" s="53"/>
      <c r="KF204" s="53"/>
      <c r="KG204" s="53"/>
      <c r="KH204" s="53"/>
    </row>
    <row r="205" spans="1:294" s="420" customFormat="1">
      <c r="A205" s="406"/>
      <c r="B205" s="407"/>
      <c r="C205" s="408">
        <v>8418.48</v>
      </c>
      <c r="D205" s="408">
        <v>72.44</v>
      </c>
      <c r="E205" s="408">
        <v>10102.175999999999</v>
      </c>
      <c r="F205" s="408">
        <v>86.927999999999997</v>
      </c>
      <c r="G205" s="408">
        <v>3900</v>
      </c>
      <c r="H205" s="408">
        <v>86.93</v>
      </c>
      <c r="I205" s="414"/>
      <c r="J205" s="414"/>
      <c r="K205" s="414"/>
      <c r="L205" s="414"/>
      <c r="M205" s="441">
        <v>5.5199999999999999E-2</v>
      </c>
      <c r="N205" s="416">
        <v>302.20999999999998</v>
      </c>
      <c r="O205" s="416"/>
      <c r="P205" s="416"/>
      <c r="Q205" s="412"/>
      <c r="R205" s="412" t="s">
        <v>912</v>
      </c>
      <c r="S205" s="408">
        <v>9550.4</v>
      </c>
      <c r="T205" s="408">
        <v>76.430000000000007</v>
      </c>
      <c r="U205" s="408">
        <v>11460.48</v>
      </c>
      <c r="V205" s="408">
        <v>91.716000000000008</v>
      </c>
      <c r="W205" s="408">
        <v>3900</v>
      </c>
      <c r="X205" s="408">
        <v>91.97</v>
      </c>
      <c r="Y205" s="414"/>
      <c r="Z205" s="414"/>
      <c r="AA205" s="414"/>
      <c r="AB205" s="414"/>
      <c r="AC205" s="441">
        <v>5.5199999999999999E-2</v>
      </c>
      <c r="AD205" s="416">
        <v>307</v>
      </c>
      <c r="AE205" s="416"/>
      <c r="AF205" s="416"/>
      <c r="AG205" s="412"/>
      <c r="AH205" s="412" t="s">
        <v>912</v>
      </c>
      <c r="AI205" s="413"/>
      <c r="AJ205" s="434"/>
      <c r="AK205" s="434"/>
      <c r="AL205" s="434"/>
      <c r="AM205" s="434"/>
      <c r="AN205" s="434"/>
      <c r="AO205" s="434"/>
      <c r="AP205" s="442"/>
      <c r="AQ205" s="442"/>
      <c r="AR205" s="442"/>
      <c r="AS205" s="442"/>
      <c r="AT205" s="443"/>
      <c r="AU205" s="443"/>
      <c r="AV205" s="443"/>
      <c r="AW205" s="443"/>
      <c r="AX205" s="434"/>
      <c r="AY205" s="418"/>
      <c r="AZ205" s="434"/>
      <c r="BA205" s="434"/>
      <c r="BB205" s="434"/>
      <c r="BC205" s="434"/>
      <c r="BD205" s="434"/>
      <c r="BE205" s="434"/>
      <c r="BF205" s="442"/>
      <c r="BG205" s="442"/>
      <c r="BH205" s="444"/>
      <c r="BI205" s="442"/>
      <c r="BJ205" s="443"/>
      <c r="BK205" s="443"/>
      <c r="BL205" s="443"/>
      <c r="BM205" s="443"/>
      <c r="BN205" s="412"/>
      <c r="BO205" s="418"/>
      <c r="BP205" s="419"/>
      <c r="BQ205" s="419"/>
      <c r="BR205" s="419"/>
      <c r="BS205" s="419"/>
      <c r="BT205" s="419"/>
      <c r="BU205" s="419"/>
      <c r="BV205" s="419"/>
      <c r="BW205" s="419"/>
      <c r="BX205" s="419"/>
      <c r="BY205" s="419"/>
      <c r="BZ205" s="419"/>
      <c r="CA205" s="419"/>
      <c r="CB205" s="419"/>
      <c r="CC205" s="419"/>
      <c r="CD205" s="419"/>
      <c r="CE205" s="419"/>
      <c r="CF205" s="419"/>
      <c r="CG205" s="419"/>
      <c r="CH205" s="419"/>
      <c r="CI205" s="419"/>
      <c r="CJ205" s="419"/>
      <c r="CK205" s="419"/>
      <c r="CL205" s="419"/>
      <c r="CM205" s="419"/>
      <c r="CN205" s="419"/>
      <c r="CO205" s="419"/>
      <c r="CP205" s="419"/>
      <c r="CQ205" s="419"/>
      <c r="CR205" s="419"/>
      <c r="CS205" s="419"/>
      <c r="CT205" s="419"/>
      <c r="CU205" s="419"/>
      <c r="CV205" s="419"/>
      <c r="CW205" s="419"/>
      <c r="CX205" s="419"/>
      <c r="CY205" s="419"/>
      <c r="CZ205" s="419"/>
      <c r="DA205" s="419"/>
      <c r="DB205" s="419"/>
      <c r="DC205" s="419"/>
      <c r="DD205" s="419"/>
      <c r="DE205" s="419"/>
      <c r="DF205" s="419"/>
      <c r="DG205" s="419"/>
      <c r="DH205" s="419"/>
      <c r="DI205" s="419"/>
      <c r="DJ205" s="419"/>
      <c r="DK205" s="419"/>
      <c r="DL205" s="419"/>
      <c r="DM205" s="419"/>
      <c r="DN205" s="419"/>
      <c r="DO205" s="419"/>
      <c r="DP205" s="419"/>
      <c r="DQ205" s="419"/>
      <c r="DR205" s="419"/>
      <c r="DS205" s="419"/>
      <c r="DT205" s="419"/>
      <c r="DU205" s="419"/>
      <c r="DV205" s="419"/>
      <c r="DW205" s="419"/>
      <c r="DX205" s="419"/>
      <c r="DY205" s="419"/>
      <c r="DZ205" s="419"/>
      <c r="EA205" s="419"/>
      <c r="EB205" s="419"/>
      <c r="EC205" s="419"/>
      <c r="ED205" s="419"/>
      <c r="EE205" s="419"/>
      <c r="EF205" s="419"/>
      <c r="EG205" s="419"/>
      <c r="EH205" s="419"/>
      <c r="EI205" s="419"/>
      <c r="EJ205" s="419"/>
      <c r="EK205" s="419"/>
      <c r="EL205" s="419"/>
      <c r="EM205" s="419"/>
      <c r="EN205" s="419"/>
      <c r="EO205" s="419"/>
      <c r="EP205" s="419"/>
      <c r="EQ205" s="419"/>
      <c r="ER205" s="419"/>
      <c r="ES205" s="419"/>
      <c r="ET205" s="419"/>
      <c r="EU205" s="419"/>
      <c r="EV205" s="419"/>
      <c r="EW205" s="419"/>
      <c r="EX205" s="419"/>
      <c r="EY205" s="419"/>
      <c r="EZ205" s="419"/>
      <c r="FA205" s="419"/>
      <c r="FB205" s="419"/>
      <c r="FC205" s="419"/>
      <c r="FD205" s="419"/>
      <c r="FE205" s="419"/>
      <c r="FF205" s="419"/>
      <c r="FG205" s="419"/>
      <c r="FH205" s="419"/>
      <c r="FI205" s="419"/>
      <c r="FJ205" s="419"/>
      <c r="FK205" s="419"/>
      <c r="FL205" s="419"/>
      <c r="FM205" s="419"/>
      <c r="FN205" s="419"/>
      <c r="FO205" s="419"/>
      <c r="FP205" s="419"/>
      <c r="FQ205" s="419"/>
      <c r="FR205" s="419"/>
      <c r="FS205" s="419"/>
      <c r="FT205" s="419"/>
      <c r="FU205" s="419"/>
      <c r="FV205" s="419"/>
      <c r="FW205" s="419"/>
      <c r="FX205" s="419"/>
      <c r="FY205" s="419"/>
      <c r="FZ205" s="419"/>
      <c r="GA205" s="419"/>
      <c r="GB205" s="419"/>
      <c r="GC205" s="419"/>
      <c r="GD205" s="419"/>
      <c r="GE205" s="419"/>
      <c r="GF205" s="419"/>
      <c r="GG205" s="419"/>
      <c r="GH205" s="419"/>
      <c r="GI205" s="419"/>
      <c r="GJ205" s="419"/>
      <c r="GK205" s="419"/>
      <c r="GL205" s="419"/>
      <c r="GM205" s="419"/>
      <c r="GN205" s="419"/>
      <c r="GO205" s="419"/>
      <c r="GP205" s="419"/>
      <c r="GQ205" s="419"/>
      <c r="GR205" s="419"/>
      <c r="GS205" s="419"/>
      <c r="GT205" s="419"/>
      <c r="GU205" s="419"/>
      <c r="GV205" s="419"/>
      <c r="GW205" s="419"/>
      <c r="GX205" s="419"/>
      <c r="GY205" s="419"/>
      <c r="GZ205" s="419"/>
      <c r="HA205" s="419"/>
      <c r="HB205" s="419"/>
      <c r="HC205" s="419"/>
      <c r="HD205" s="419"/>
      <c r="HE205" s="419"/>
      <c r="HF205" s="419"/>
      <c r="HG205" s="419"/>
      <c r="HH205" s="419"/>
      <c r="HI205" s="419"/>
      <c r="HJ205" s="419"/>
      <c r="HK205" s="419"/>
      <c r="HL205" s="419"/>
      <c r="HM205" s="419"/>
      <c r="HN205" s="419"/>
      <c r="HO205" s="419"/>
      <c r="HP205" s="419"/>
      <c r="HQ205" s="419"/>
      <c r="HR205" s="419"/>
      <c r="HS205" s="419"/>
      <c r="HT205" s="419"/>
      <c r="HU205" s="419"/>
      <c r="HV205" s="419"/>
      <c r="HW205" s="419"/>
      <c r="HX205" s="419"/>
      <c r="HY205" s="419"/>
      <c r="HZ205" s="419"/>
      <c r="IA205" s="419"/>
      <c r="IB205" s="419"/>
      <c r="IC205" s="419"/>
      <c r="ID205" s="419"/>
      <c r="IE205" s="419"/>
      <c r="IF205" s="419"/>
      <c r="IG205" s="419"/>
      <c r="IH205" s="419"/>
      <c r="II205" s="419"/>
      <c r="IJ205" s="419"/>
      <c r="IK205" s="419"/>
      <c r="IL205" s="419"/>
      <c r="IM205" s="419"/>
      <c r="IN205" s="419"/>
      <c r="IO205" s="419"/>
      <c r="IP205" s="419"/>
      <c r="IQ205" s="419"/>
      <c r="IR205" s="419"/>
      <c r="IS205" s="419"/>
      <c r="IT205" s="419"/>
      <c r="IU205" s="419"/>
      <c r="IV205" s="419"/>
      <c r="IW205" s="419"/>
      <c r="IX205" s="419"/>
      <c r="IY205" s="419"/>
      <c r="IZ205" s="419"/>
      <c r="JA205" s="419"/>
      <c r="JB205" s="419"/>
      <c r="JC205" s="419"/>
      <c r="JD205" s="419"/>
      <c r="JE205" s="419"/>
      <c r="JF205" s="419"/>
      <c r="JG205" s="419"/>
      <c r="JH205" s="419"/>
      <c r="JI205" s="419"/>
      <c r="JJ205" s="419"/>
      <c r="JK205" s="419"/>
      <c r="JL205" s="419"/>
      <c r="JM205" s="419"/>
      <c r="JN205" s="419"/>
      <c r="JO205" s="419"/>
      <c r="JP205" s="419"/>
      <c r="JQ205" s="419"/>
      <c r="JR205" s="419"/>
      <c r="JS205" s="419"/>
      <c r="JT205" s="419"/>
      <c r="JU205" s="419"/>
      <c r="JV205" s="419"/>
      <c r="JW205" s="419"/>
      <c r="JX205" s="419"/>
      <c r="JY205" s="419"/>
      <c r="JZ205" s="419"/>
      <c r="KA205" s="419"/>
      <c r="KB205" s="419"/>
      <c r="KC205" s="419"/>
      <c r="KD205" s="419"/>
      <c r="KE205" s="419"/>
      <c r="KF205" s="419"/>
      <c r="KG205" s="419"/>
      <c r="KH205" s="419"/>
    </row>
    <row r="206" spans="1:294" s="420" customFormat="1">
      <c r="A206" s="406"/>
      <c r="B206" s="407"/>
      <c r="C206" s="408"/>
      <c r="D206" s="408"/>
      <c r="E206" s="408"/>
      <c r="F206" s="408"/>
      <c r="G206" s="408">
        <v>3900</v>
      </c>
      <c r="H206" s="408">
        <v>86.93</v>
      </c>
      <c r="I206" s="414"/>
      <c r="J206" s="414"/>
      <c r="K206" s="414"/>
      <c r="L206" s="414"/>
      <c r="M206" s="441">
        <v>5.5199999999999999E-2</v>
      </c>
      <c r="N206" s="416">
        <v>302.20999999999998</v>
      </c>
      <c r="O206" s="416"/>
      <c r="P206" s="416"/>
      <c r="Q206" s="412"/>
      <c r="R206" s="412" t="s">
        <v>911</v>
      </c>
      <c r="S206" s="408"/>
      <c r="T206" s="408"/>
      <c r="U206" s="408"/>
      <c r="V206" s="408"/>
      <c r="W206" s="408">
        <v>3800</v>
      </c>
      <c r="X206" s="408">
        <v>91.92</v>
      </c>
      <c r="Y206" s="414"/>
      <c r="Z206" s="414"/>
      <c r="AA206" s="414"/>
      <c r="AB206" s="414"/>
      <c r="AC206" s="441">
        <v>5.5199999999999999E-2</v>
      </c>
      <c r="AD206" s="416">
        <v>301.48</v>
      </c>
      <c r="AE206" s="416"/>
      <c r="AF206" s="416"/>
      <c r="AG206" s="412"/>
      <c r="AH206" s="412" t="s">
        <v>911</v>
      </c>
      <c r="AI206" s="413"/>
      <c r="AJ206" s="434"/>
      <c r="AK206" s="434"/>
      <c r="AL206" s="434"/>
      <c r="AM206" s="434"/>
      <c r="AN206" s="434"/>
      <c r="AO206" s="434"/>
      <c r="AP206" s="442"/>
      <c r="AQ206" s="442"/>
      <c r="AR206" s="442"/>
      <c r="AS206" s="442"/>
      <c r="AT206" s="443"/>
      <c r="AU206" s="443"/>
      <c r="AV206" s="443"/>
      <c r="AW206" s="443"/>
      <c r="AX206" s="434"/>
      <c r="AY206" s="418"/>
      <c r="AZ206" s="434"/>
      <c r="BA206" s="434"/>
      <c r="BB206" s="434"/>
      <c r="BC206" s="434"/>
      <c r="BD206" s="434"/>
      <c r="BE206" s="434"/>
      <c r="BF206" s="442"/>
      <c r="BG206" s="442"/>
      <c r="BH206" s="444"/>
      <c r="BI206" s="442"/>
      <c r="BJ206" s="443"/>
      <c r="BK206" s="443"/>
      <c r="BL206" s="443"/>
      <c r="BM206" s="443"/>
      <c r="BN206" s="412"/>
      <c r="BO206" s="418"/>
      <c r="BP206" s="419"/>
      <c r="BQ206" s="419"/>
      <c r="BR206" s="419"/>
      <c r="BS206" s="419"/>
      <c r="BT206" s="419"/>
      <c r="BU206" s="419"/>
      <c r="BV206" s="419"/>
      <c r="BW206" s="419"/>
      <c r="BX206" s="419"/>
      <c r="BY206" s="419"/>
      <c r="BZ206" s="419"/>
      <c r="CA206" s="419"/>
      <c r="CB206" s="419"/>
      <c r="CC206" s="419"/>
      <c r="CD206" s="419"/>
      <c r="CE206" s="419"/>
      <c r="CF206" s="419"/>
      <c r="CG206" s="419"/>
      <c r="CH206" s="419"/>
      <c r="CI206" s="419"/>
      <c r="CJ206" s="419"/>
      <c r="CK206" s="419"/>
      <c r="CL206" s="419"/>
      <c r="CM206" s="419"/>
      <c r="CN206" s="419"/>
      <c r="CO206" s="419"/>
      <c r="CP206" s="419"/>
      <c r="CQ206" s="419"/>
      <c r="CR206" s="419"/>
      <c r="CS206" s="419"/>
      <c r="CT206" s="419"/>
      <c r="CU206" s="419"/>
      <c r="CV206" s="419"/>
      <c r="CW206" s="419"/>
      <c r="CX206" s="419"/>
      <c r="CY206" s="419"/>
      <c r="CZ206" s="419"/>
      <c r="DA206" s="419"/>
      <c r="DB206" s="419"/>
      <c r="DC206" s="419"/>
      <c r="DD206" s="419"/>
      <c r="DE206" s="419"/>
      <c r="DF206" s="419"/>
      <c r="DG206" s="419"/>
      <c r="DH206" s="419"/>
      <c r="DI206" s="419"/>
      <c r="DJ206" s="419"/>
      <c r="DK206" s="419"/>
      <c r="DL206" s="419"/>
      <c r="DM206" s="419"/>
      <c r="DN206" s="419"/>
      <c r="DO206" s="419"/>
      <c r="DP206" s="419"/>
      <c r="DQ206" s="419"/>
      <c r="DR206" s="419"/>
      <c r="DS206" s="419"/>
      <c r="DT206" s="419"/>
      <c r="DU206" s="419"/>
      <c r="DV206" s="419"/>
      <c r="DW206" s="419"/>
      <c r="DX206" s="419"/>
      <c r="DY206" s="419"/>
      <c r="DZ206" s="419"/>
      <c r="EA206" s="419"/>
      <c r="EB206" s="419"/>
      <c r="EC206" s="419"/>
      <c r="ED206" s="419"/>
      <c r="EE206" s="419"/>
      <c r="EF206" s="419"/>
      <c r="EG206" s="419"/>
      <c r="EH206" s="419"/>
      <c r="EI206" s="419"/>
      <c r="EJ206" s="419"/>
      <c r="EK206" s="419"/>
      <c r="EL206" s="419"/>
      <c r="EM206" s="419"/>
      <c r="EN206" s="419"/>
      <c r="EO206" s="419"/>
      <c r="EP206" s="419"/>
      <c r="EQ206" s="419"/>
      <c r="ER206" s="419"/>
      <c r="ES206" s="419"/>
      <c r="ET206" s="419"/>
      <c r="EU206" s="419"/>
      <c r="EV206" s="419"/>
      <c r="EW206" s="419"/>
      <c r="EX206" s="419"/>
      <c r="EY206" s="419"/>
      <c r="EZ206" s="419"/>
      <c r="FA206" s="419"/>
      <c r="FB206" s="419"/>
      <c r="FC206" s="419"/>
      <c r="FD206" s="419"/>
      <c r="FE206" s="419"/>
      <c r="FF206" s="419"/>
      <c r="FG206" s="419"/>
      <c r="FH206" s="419"/>
      <c r="FI206" s="419"/>
      <c r="FJ206" s="419"/>
      <c r="FK206" s="419"/>
      <c r="FL206" s="419"/>
      <c r="FM206" s="419"/>
      <c r="FN206" s="419"/>
      <c r="FO206" s="419"/>
      <c r="FP206" s="419"/>
      <c r="FQ206" s="419"/>
      <c r="FR206" s="419"/>
      <c r="FS206" s="419"/>
      <c r="FT206" s="419"/>
      <c r="FU206" s="419"/>
      <c r="FV206" s="419"/>
      <c r="FW206" s="419"/>
      <c r="FX206" s="419"/>
      <c r="FY206" s="419"/>
      <c r="FZ206" s="419"/>
      <c r="GA206" s="419"/>
      <c r="GB206" s="419"/>
      <c r="GC206" s="419"/>
      <c r="GD206" s="419"/>
      <c r="GE206" s="419"/>
      <c r="GF206" s="419"/>
      <c r="GG206" s="419"/>
      <c r="GH206" s="419"/>
      <c r="GI206" s="419"/>
      <c r="GJ206" s="419"/>
      <c r="GK206" s="419"/>
      <c r="GL206" s="419"/>
      <c r="GM206" s="419"/>
      <c r="GN206" s="419"/>
      <c r="GO206" s="419"/>
      <c r="GP206" s="419"/>
      <c r="GQ206" s="419"/>
      <c r="GR206" s="419"/>
      <c r="GS206" s="419"/>
      <c r="GT206" s="419"/>
      <c r="GU206" s="419"/>
      <c r="GV206" s="419"/>
      <c r="GW206" s="419"/>
      <c r="GX206" s="419"/>
      <c r="GY206" s="419"/>
      <c r="GZ206" s="419"/>
      <c r="HA206" s="419"/>
      <c r="HB206" s="419"/>
      <c r="HC206" s="419"/>
      <c r="HD206" s="419"/>
      <c r="HE206" s="419"/>
      <c r="HF206" s="419"/>
      <c r="HG206" s="419"/>
      <c r="HH206" s="419"/>
      <c r="HI206" s="419"/>
      <c r="HJ206" s="419"/>
      <c r="HK206" s="419"/>
      <c r="HL206" s="419"/>
      <c r="HM206" s="419"/>
      <c r="HN206" s="419"/>
      <c r="HO206" s="419"/>
      <c r="HP206" s="419"/>
      <c r="HQ206" s="419"/>
      <c r="HR206" s="419"/>
      <c r="HS206" s="419"/>
      <c r="HT206" s="419"/>
      <c r="HU206" s="419"/>
      <c r="HV206" s="419"/>
      <c r="HW206" s="419"/>
      <c r="HX206" s="419"/>
      <c r="HY206" s="419"/>
      <c r="HZ206" s="419"/>
      <c r="IA206" s="419"/>
      <c r="IB206" s="419"/>
      <c r="IC206" s="419"/>
      <c r="ID206" s="419"/>
      <c r="IE206" s="419"/>
      <c r="IF206" s="419"/>
      <c r="IG206" s="419"/>
      <c r="IH206" s="419"/>
      <c r="II206" s="419"/>
      <c r="IJ206" s="419"/>
      <c r="IK206" s="419"/>
      <c r="IL206" s="419"/>
      <c r="IM206" s="419"/>
      <c r="IN206" s="419"/>
      <c r="IO206" s="419"/>
      <c r="IP206" s="419"/>
      <c r="IQ206" s="419"/>
      <c r="IR206" s="419"/>
      <c r="IS206" s="419"/>
      <c r="IT206" s="419"/>
      <c r="IU206" s="419"/>
      <c r="IV206" s="419"/>
      <c r="IW206" s="419"/>
      <c r="IX206" s="419"/>
      <c r="IY206" s="419"/>
      <c r="IZ206" s="419"/>
      <c r="JA206" s="419"/>
      <c r="JB206" s="419"/>
      <c r="JC206" s="419"/>
      <c r="JD206" s="419"/>
      <c r="JE206" s="419"/>
      <c r="JF206" s="419"/>
      <c r="JG206" s="419"/>
      <c r="JH206" s="419"/>
      <c r="JI206" s="419"/>
      <c r="JJ206" s="419"/>
      <c r="JK206" s="419"/>
      <c r="JL206" s="419"/>
      <c r="JM206" s="419"/>
      <c r="JN206" s="419"/>
      <c r="JO206" s="419"/>
      <c r="JP206" s="419"/>
      <c r="JQ206" s="419"/>
      <c r="JR206" s="419"/>
      <c r="JS206" s="419"/>
      <c r="JT206" s="419"/>
      <c r="JU206" s="419"/>
      <c r="JV206" s="419"/>
      <c r="JW206" s="419"/>
      <c r="JX206" s="419"/>
      <c r="JY206" s="419"/>
      <c r="JZ206" s="419"/>
      <c r="KA206" s="419"/>
      <c r="KB206" s="419"/>
      <c r="KC206" s="419"/>
      <c r="KD206" s="419"/>
      <c r="KE206" s="419"/>
      <c r="KF206" s="419"/>
      <c r="KG206" s="419"/>
      <c r="KH206" s="419"/>
    </row>
    <row r="207" spans="1:294" s="2" customFormat="1" ht="15.75" customHeight="1">
      <c r="A207" s="122" t="s">
        <v>442</v>
      </c>
      <c r="B207" s="348"/>
      <c r="C207" s="27"/>
      <c r="D207" s="27"/>
      <c r="E207" s="27"/>
      <c r="F207" s="27"/>
      <c r="G207" s="27"/>
      <c r="H207" s="27"/>
      <c r="I207" s="115"/>
      <c r="J207" s="115"/>
      <c r="K207" s="115"/>
      <c r="L207" s="115"/>
      <c r="M207" s="312"/>
      <c r="N207" s="116"/>
      <c r="O207" s="116"/>
      <c r="P207" s="116"/>
      <c r="Q207" s="110"/>
      <c r="R207" s="125"/>
      <c r="S207" s="27"/>
      <c r="T207" s="27"/>
      <c r="U207" s="27"/>
      <c r="V207" s="27"/>
      <c r="W207" s="27"/>
      <c r="X207" s="27"/>
      <c r="Y207" s="138"/>
      <c r="Z207" s="138"/>
      <c r="AA207" s="138"/>
      <c r="AB207" s="138"/>
      <c r="AC207" s="311"/>
      <c r="AD207" s="139"/>
      <c r="AE207" s="139"/>
      <c r="AF207" s="139"/>
      <c r="AG207" s="27"/>
      <c r="AH207" s="134"/>
      <c r="AI207" s="103"/>
      <c r="AJ207" s="12"/>
      <c r="AK207" s="12"/>
      <c r="AL207" s="12"/>
      <c r="AM207" s="12"/>
      <c r="AN207" s="12"/>
      <c r="AO207" s="12"/>
      <c r="AP207" s="104"/>
      <c r="AQ207" s="104"/>
      <c r="AR207" s="104"/>
      <c r="AS207" s="104"/>
      <c r="AT207" s="105"/>
      <c r="AU207" s="105"/>
      <c r="AV207" s="105"/>
      <c r="AW207" s="105"/>
      <c r="AX207" s="12"/>
      <c r="AY207" s="284"/>
      <c r="AZ207" s="12"/>
      <c r="BA207" s="12"/>
      <c r="BB207" s="12"/>
      <c r="BC207" s="12"/>
      <c r="BD207" s="12"/>
      <c r="BE207" s="12"/>
      <c r="BF207" s="104"/>
      <c r="BG207" s="104"/>
      <c r="BH207" s="350"/>
      <c r="BI207" s="104"/>
      <c r="BJ207" s="105"/>
      <c r="BK207" s="105"/>
      <c r="BL207" s="105"/>
      <c r="BM207" s="105"/>
      <c r="BN207" s="36"/>
      <c r="BO207" s="31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  <c r="IW207" s="53"/>
      <c r="IX207" s="53"/>
      <c r="IY207" s="53"/>
      <c r="IZ207" s="53"/>
      <c r="JA207" s="53"/>
      <c r="JB207" s="53"/>
      <c r="JC207" s="53"/>
      <c r="JD207" s="53"/>
      <c r="JE207" s="53"/>
      <c r="JF207" s="53"/>
      <c r="JG207" s="53"/>
      <c r="JH207" s="53"/>
      <c r="JI207" s="53"/>
      <c r="JJ207" s="53"/>
      <c r="JK207" s="53"/>
      <c r="JL207" s="53"/>
      <c r="JM207" s="53"/>
      <c r="JN207" s="53"/>
      <c r="JO207" s="53"/>
      <c r="JP207" s="53"/>
      <c r="JQ207" s="53"/>
      <c r="JR207" s="53"/>
      <c r="JS207" s="53"/>
      <c r="JT207" s="53"/>
      <c r="JU207" s="53"/>
      <c r="JV207" s="53"/>
      <c r="JW207" s="53"/>
      <c r="JX207" s="53"/>
      <c r="JY207" s="53"/>
      <c r="JZ207" s="53"/>
      <c r="KA207" s="53"/>
      <c r="KB207" s="53"/>
      <c r="KC207" s="53"/>
      <c r="KD207" s="53"/>
      <c r="KE207" s="53"/>
      <c r="KF207" s="53"/>
      <c r="KG207" s="53"/>
      <c r="KH207" s="53"/>
    </row>
    <row r="208" spans="1:294" s="2" customFormat="1">
      <c r="A208" s="16" t="s">
        <v>9</v>
      </c>
      <c r="B208" s="348" t="s">
        <v>212</v>
      </c>
      <c r="C208" s="27"/>
      <c r="D208" s="27"/>
      <c r="E208" s="27"/>
      <c r="F208" s="27"/>
      <c r="G208" s="27"/>
      <c r="H208" s="27"/>
      <c r="I208" s="115"/>
      <c r="J208" s="115"/>
      <c r="K208" s="115"/>
      <c r="L208" s="115"/>
      <c r="M208" s="312"/>
      <c r="N208" s="116"/>
      <c r="O208" s="116"/>
      <c r="P208" s="116"/>
      <c r="Q208" s="110"/>
      <c r="R208" s="125"/>
      <c r="S208" s="27"/>
      <c r="T208" s="27"/>
      <c r="U208" s="27"/>
      <c r="V208" s="27"/>
      <c r="W208" s="27"/>
      <c r="X208" s="27"/>
      <c r="Y208" s="138"/>
      <c r="Z208" s="138"/>
      <c r="AA208" s="138"/>
      <c r="AB208" s="138"/>
      <c r="AC208" s="311"/>
      <c r="AD208" s="139"/>
      <c r="AE208" s="139"/>
      <c r="AF208" s="139"/>
      <c r="AG208" s="27"/>
      <c r="AH208" s="134"/>
      <c r="AI208" s="103"/>
      <c r="AJ208" s="12"/>
      <c r="AK208" s="12"/>
      <c r="AL208" s="12"/>
      <c r="AM208" s="12"/>
      <c r="AN208" s="12"/>
      <c r="AO208" s="12"/>
      <c r="AP208" s="104"/>
      <c r="AQ208" s="104"/>
      <c r="AR208" s="104"/>
      <c r="AS208" s="104"/>
      <c r="AT208" s="105"/>
      <c r="AU208" s="105"/>
      <c r="AV208" s="105"/>
      <c r="AW208" s="105"/>
      <c r="AX208" s="12"/>
      <c r="AY208" s="284"/>
      <c r="AZ208" s="12"/>
      <c r="BA208" s="12"/>
      <c r="BB208" s="12"/>
      <c r="BC208" s="12"/>
      <c r="BD208" s="12"/>
      <c r="BE208" s="12"/>
      <c r="BF208" s="104"/>
      <c r="BG208" s="104"/>
      <c r="BH208" s="350"/>
      <c r="BI208" s="104"/>
      <c r="BJ208" s="105"/>
      <c r="BK208" s="105"/>
      <c r="BL208" s="105"/>
      <c r="BM208" s="105"/>
      <c r="BN208" s="36"/>
      <c r="BO208" s="31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  <c r="IU208" s="53"/>
      <c r="IV208" s="53"/>
      <c r="IW208" s="53"/>
      <c r="IX208" s="53"/>
      <c r="IY208" s="53"/>
      <c r="IZ208" s="53"/>
      <c r="JA208" s="53"/>
      <c r="JB208" s="53"/>
      <c r="JC208" s="53"/>
      <c r="JD208" s="53"/>
      <c r="JE208" s="53"/>
      <c r="JF208" s="53"/>
      <c r="JG208" s="53"/>
      <c r="JH208" s="53"/>
      <c r="JI208" s="53"/>
      <c r="JJ208" s="53"/>
      <c r="JK208" s="53"/>
      <c r="JL208" s="53"/>
      <c r="JM208" s="53"/>
      <c r="JN208" s="53"/>
      <c r="JO208" s="53"/>
      <c r="JP208" s="53"/>
      <c r="JQ208" s="53"/>
      <c r="JR208" s="53"/>
      <c r="JS208" s="53"/>
      <c r="JT208" s="53"/>
      <c r="JU208" s="53"/>
      <c r="JV208" s="53"/>
      <c r="JW208" s="53"/>
      <c r="JX208" s="53"/>
      <c r="JY208" s="53"/>
      <c r="JZ208" s="53"/>
      <c r="KA208" s="53"/>
      <c r="KB208" s="53"/>
      <c r="KC208" s="53"/>
      <c r="KD208" s="53"/>
      <c r="KE208" s="53"/>
      <c r="KF208" s="53"/>
      <c r="KG208" s="53"/>
      <c r="KH208" s="53"/>
    </row>
    <row r="209" spans="1:294" s="2" customFormat="1" ht="18.75">
      <c r="A209" s="122" t="s">
        <v>913</v>
      </c>
      <c r="B209" s="348"/>
      <c r="C209" s="27"/>
      <c r="D209" s="27"/>
      <c r="E209" s="27"/>
      <c r="F209" s="27"/>
      <c r="G209" s="27"/>
      <c r="H209" s="27"/>
      <c r="I209" s="115"/>
      <c r="J209" s="115"/>
      <c r="K209" s="115"/>
      <c r="L209" s="115"/>
      <c r="M209" s="312"/>
      <c r="N209" s="116"/>
      <c r="O209" s="116"/>
      <c r="P209" s="116"/>
      <c r="Q209" s="110"/>
      <c r="R209" s="125"/>
      <c r="S209" s="27"/>
      <c r="T209" s="27"/>
      <c r="U209" s="27"/>
      <c r="V209" s="27"/>
      <c r="W209" s="27"/>
      <c r="X209" s="27"/>
      <c r="Y209" s="138"/>
      <c r="Z209" s="138"/>
      <c r="AA209" s="138"/>
      <c r="AB209" s="138"/>
      <c r="AC209" s="311"/>
      <c r="AD209" s="139"/>
      <c r="AE209" s="139"/>
      <c r="AF209" s="139"/>
      <c r="AG209" s="27"/>
      <c r="AH209" s="134"/>
      <c r="AI209" s="103"/>
      <c r="AJ209" s="12"/>
      <c r="AK209" s="12"/>
      <c r="AL209" s="12"/>
      <c r="AM209" s="12"/>
      <c r="AN209" s="12"/>
      <c r="AO209" s="12"/>
      <c r="AP209" s="104"/>
      <c r="AQ209" s="104"/>
      <c r="AR209" s="104"/>
      <c r="AS209" s="104"/>
      <c r="AT209" s="105"/>
      <c r="AU209" s="105"/>
      <c r="AV209" s="105"/>
      <c r="AW209" s="105"/>
      <c r="AX209" s="12"/>
      <c r="AY209" s="284"/>
      <c r="AZ209" s="12"/>
      <c r="BA209" s="12"/>
      <c r="BB209" s="12"/>
      <c r="BC209" s="12"/>
      <c r="BD209" s="12"/>
      <c r="BE209" s="12"/>
      <c r="BF209" s="104"/>
      <c r="BG209" s="104"/>
      <c r="BH209" s="350"/>
      <c r="BI209" s="104"/>
      <c r="BJ209" s="105"/>
      <c r="BK209" s="105"/>
      <c r="BL209" s="105"/>
      <c r="BM209" s="105"/>
      <c r="BN209" s="36"/>
      <c r="BO209" s="31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  <c r="IW209" s="53"/>
      <c r="IX209" s="53"/>
      <c r="IY209" s="53"/>
      <c r="IZ209" s="53"/>
      <c r="JA209" s="53"/>
      <c r="JB209" s="53"/>
      <c r="JC209" s="53"/>
      <c r="JD209" s="53"/>
      <c r="JE209" s="53"/>
      <c r="JF209" s="53"/>
      <c r="JG209" s="53"/>
      <c r="JH209" s="53"/>
      <c r="JI209" s="53"/>
      <c r="JJ209" s="53"/>
      <c r="JK209" s="53"/>
      <c r="JL209" s="53"/>
      <c r="JM209" s="53"/>
      <c r="JN209" s="53"/>
      <c r="JO209" s="53"/>
      <c r="JP209" s="53"/>
      <c r="JQ209" s="53"/>
      <c r="JR209" s="53"/>
      <c r="JS209" s="53"/>
      <c r="JT209" s="53"/>
      <c r="JU209" s="53"/>
      <c r="JV209" s="53"/>
      <c r="JW209" s="53"/>
      <c r="JX209" s="53"/>
      <c r="JY209" s="53"/>
      <c r="JZ209" s="53"/>
      <c r="KA209" s="53"/>
      <c r="KB209" s="53"/>
      <c r="KC209" s="53"/>
      <c r="KD209" s="53"/>
      <c r="KE209" s="53"/>
      <c r="KF209" s="53"/>
      <c r="KG209" s="53"/>
      <c r="KH209" s="53"/>
    </row>
    <row r="210" spans="1:294" s="2" customFormat="1">
      <c r="A210" s="16" t="s">
        <v>9</v>
      </c>
      <c r="B210" s="348" t="s">
        <v>173</v>
      </c>
      <c r="C210" s="27">
        <v>8418.48</v>
      </c>
      <c r="D210" s="27">
        <v>63.558999999999997</v>
      </c>
      <c r="E210" s="27">
        <v>10102.175999999999</v>
      </c>
      <c r="F210" s="27">
        <v>76.270799999999994</v>
      </c>
      <c r="G210" s="27">
        <v>3711.86</v>
      </c>
      <c r="H210" s="27">
        <v>76.31</v>
      </c>
      <c r="I210" s="115"/>
      <c r="J210" s="115"/>
      <c r="K210" s="115"/>
      <c r="L210" s="115"/>
      <c r="M210" s="312">
        <v>5.4899999999999997E-2</v>
      </c>
      <c r="N210" s="116">
        <v>280.08999999999997</v>
      </c>
      <c r="O210" s="116"/>
      <c r="P210" s="116"/>
      <c r="Q210" s="36" t="s">
        <v>846</v>
      </c>
      <c r="R210" s="176"/>
      <c r="S210" s="27">
        <v>9550.4</v>
      </c>
      <c r="T210" s="27">
        <v>67.75</v>
      </c>
      <c r="U210" s="27">
        <v>11460.48</v>
      </c>
      <c r="V210" s="27">
        <v>81.3</v>
      </c>
      <c r="W210" s="27">
        <v>3755</v>
      </c>
      <c r="X210" s="27">
        <v>81.3</v>
      </c>
      <c r="Y210" s="331"/>
      <c r="Z210" s="332"/>
      <c r="AA210" s="138"/>
      <c r="AB210" s="138"/>
      <c r="AC210" s="311">
        <v>5.4899999999999997E-2</v>
      </c>
      <c r="AD210" s="139">
        <v>287.45</v>
      </c>
      <c r="AE210" s="139"/>
      <c r="AF210" s="139"/>
      <c r="AG210" s="36" t="s">
        <v>846</v>
      </c>
      <c r="AH210" s="176"/>
      <c r="AI210" s="103"/>
      <c r="AJ210" s="12"/>
      <c r="AK210" s="12"/>
      <c r="AL210" s="12"/>
      <c r="AM210" s="12"/>
      <c r="AN210" s="12"/>
      <c r="AO210" s="12"/>
      <c r="AP210" s="104"/>
      <c r="AQ210" s="104"/>
      <c r="AR210" s="104"/>
      <c r="AS210" s="104"/>
      <c r="AT210" s="105"/>
      <c r="AU210" s="105"/>
      <c r="AV210" s="105"/>
      <c r="AW210" s="105"/>
      <c r="AX210" s="12"/>
      <c r="AY210" s="284"/>
      <c r="AZ210" s="12"/>
      <c r="BA210" s="12"/>
      <c r="BB210" s="12"/>
      <c r="BC210" s="12"/>
      <c r="BD210" s="12"/>
      <c r="BE210" s="12"/>
      <c r="BF210" s="104"/>
      <c r="BG210" s="104"/>
      <c r="BH210" s="350"/>
      <c r="BI210" s="104"/>
      <c r="BJ210" s="105"/>
      <c r="BK210" s="105"/>
      <c r="BL210" s="105"/>
      <c r="BM210" s="105"/>
      <c r="BN210" s="36"/>
      <c r="BO210" s="31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  <c r="IW210" s="53"/>
      <c r="IX210" s="53"/>
      <c r="IY210" s="53"/>
      <c r="IZ210" s="53"/>
      <c r="JA210" s="53"/>
      <c r="JB210" s="53"/>
      <c r="JC210" s="53"/>
      <c r="JD210" s="53"/>
      <c r="JE210" s="53"/>
      <c r="JF210" s="53"/>
      <c r="JG210" s="53"/>
      <c r="JH210" s="53"/>
      <c r="JI210" s="53"/>
      <c r="JJ210" s="53"/>
      <c r="JK210" s="53"/>
      <c r="JL210" s="53"/>
      <c r="JM210" s="53"/>
      <c r="JN210" s="53"/>
      <c r="JO210" s="53"/>
      <c r="JP210" s="53"/>
      <c r="JQ210" s="53"/>
      <c r="JR210" s="53"/>
      <c r="JS210" s="53"/>
      <c r="JT210" s="53"/>
      <c r="JU210" s="53"/>
      <c r="JV210" s="53"/>
      <c r="JW210" s="53"/>
      <c r="JX210" s="53"/>
      <c r="JY210" s="53"/>
      <c r="JZ210" s="53"/>
      <c r="KA210" s="53"/>
      <c r="KB210" s="53"/>
      <c r="KC210" s="53"/>
      <c r="KD210" s="53"/>
      <c r="KE210" s="53"/>
      <c r="KF210" s="53"/>
      <c r="KG210" s="53"/>
      <c r="KH210" s="53"/>
    </row>
    <row r="211" spans="1:294" s="420" customFormat="1">
      <c r="A211" s="406"/>
      <c r="B211" s="407"/>
      <c r="C211" s="408"/>
      <c r="D211" s="408"/>
      <c r="E211" s="408"/>
      <c r="F211" s="408"/>
      <c r="G211" s="408">
        <v>3711.86</v>
      </c>
      <c r="H211" s="408">
        <v>76.31</v>
      </c>
      <c r="I211" s="414"/>
      <c r="J211" s="414"/>
      <c r="K211" s="414"/>
      <c r="L211" s="414"/>
      <c r="M211" s="441">
        <v>5.4899999999999997E-2</v>
      </c>
      <c r="N211" s="416">
        <v>280.08999999999997</v>
      </c>
      <c r="O211" s="416"/>
      <c r="P211" s="416"/>
      <c r="Q211" s="412"/>
      <c r="R211" s="412" t="s">
        <v>911</v>
      </c>
      <c r="S211" s="408"/>
      <c r="T211" s="408"/>
      <c r="U211" s="408"/>
      <c r="V211" s="408"/>
      <c r="W211" s="408">
        <v>3700</v>
      </c>
      <c r="X211" s="408">
        <v>81.3</v>
      </c>
      <c r="Y211" s="711"/>
      <c r="Z211" s="712"/>
      <c r="AA211" s="414"/>
      <c r="AB211" s="414"/>
      <c r="AC211" s="441">
        <v>5.4899999999999997E-2</v>
      </c>
      <c r="AD211" s="416">
        <v>284.43</v>
      </c>
      <c r="AE211" s="416"/>
      <c r="AF211" s="416"/>
      <c r="AG211" s="412"/>
      <c r="AH211" s="412" t="s">
        <v>911</v>
      </c>
      <c r="AI211" s="413"/>
      <c r="AJ211" s="434"/>
      <c r="AK211" s="434"/>
      <c r="AL211" s="434"/>
      <c r="AM211" s="434"/>
      <c r="AN211" s="434"/>
      <c r="AO211" s="434"/>
      <c r="AP211" s="442"/>
      <c r="AQ211" s="442"/>
      <c r="AR211" s="442"/>
      <c r="AS211" s="442"/>
      <c r="AT211" s="443"/>
      <c r="AU211" s="443"/>
      <c r="AV211" s="443"/>
      <c r="AW211" s="443"/>
      <c r="AX211" s="434"/>
      <c r="AY211" s="418"/>
      <c r="AZ211" s="434"/>
      <c r="BA211" s="434"/>
      <c r="BB211" s="434"/>
      <c r="BC211" s="434"/>
      <c r="BD211" s="434"/>
      <c r="BE211" s="434"/>
      <c r="BF211" s="442"/>
      <c r="BG211" s="442"/>
      <c r="BH211" s="444"/>
      <c r="BI211" s="442"/>
      <c r="BJ211" s="443"/>
      <c r="BK211" s="443"/>
      <c r="BL211" s="443"/>
      <c r="BM211" s="443"/>
      <c r="BN211" s="412"/>
      <c r="BO211" s="418"/>
      <c r="BP211" s="419"/>
      <c r="BQ211" s="419"/>
      <c r="BR211" s="419"/>
      <c r="BS211" s="419"/>
      <c r="BT211" s="419"/>
      <c r="BU211" s="419"/>
      <c r="BV211" s="419"/>
      <c r="BW211" s="419"/>
      <c r="BX211" s="419"/>
      <c r="BY211" s="419"/>
      <c r="BZ211" s="419"/>
      <c r="CA211" s="419"/>
      <c r="CB211" s="419"/>
      <c r="CC211" s="419"/>
      <c r="CD211" s="419"/>
      <c r="CE211" s="419"/>
      <c r="CF211" s="419"/>
      <c r="CG211" s="419"/>
      <c r="CH211" s="419"/>
      <c r="CI211" s="419"/>
      <c r="CJ211" s="419"/>
      <c r="CK211" s="419"/>
      <c r="CL211" s="419"/>
      <c r="CM211" s="419"/>
      <c r="CN211" s="419"/>
      <c r="CO211" s="419"/>
      <c r="CP211" s="419"/>
      <c r="CQ211" s="419"/>
      <c r="CR211" s="419"/>
      <c r="CS211" s="419"/>
      <c r="CT211" s="419"/>
      <c r="CU211" s="419"/>
      <c r="CV211" s="419"/>
      <c r="CW211" s="419"/>
      <c r="CX211" s="419"/>
      <c r="CY211" s="419"/>
      <c r="CZ211" s="419"/>
      <c r="DA211" s="419"/>
      <c r="DB211" s="419"/>
      <c r="DC211" s="419"/>
      <c r="DD211" s="419"/>
      <c r="DE211" s="419"/>
      <c r="DF211" s="419"/>
      <c r="DG211" s="419"/>
      <c r="DH211" s="419"/>
      <c r="DI211" s="419"/>
      <c r="DJ211" s="419"/>
      <c r="DK211" s="419"/>
      <c r="DL211" s="419"/>
      <c r="DM211" s="419"/>
      <c r="DN211" s="419"/>
      <c r="DO211" s="419"/>
      <c r="DP211" s="419"/>
      <c r="DQ211" s="419"/>
      <c r="DR211" s="419"/>
      <c r="DS211" s="419"/>
      <c r="DT211" s="419"/>
      <c r="DU211" s="419"/>
      <c r="DV211" s="419"/>
      <c r="DW211" s="419"/>
      <c r="DX211" s="419"/>
      <c r="DY211" s="419"/>
      <c r="DZ211" s="419"/>
      <c r="EA211" s="419"/>
      <c r="EB211" s="419"/>
      <c r="EC211" s="419"/>
      <c r="ED211" s="419"/>
      <c r="EE211" s="419"/>
      <c r="EF211" s="419"/>
      <c r="EG211" s="419"/>
      <c r="EH211" s="419"/>
      <c r="EI211" s="419"/>
      <c r="EJ211" s="419"/>
      <c r="EK211" s="419"/>
      <c r="EL211" s="419"/>
      <c r="EM211" s="419"/>
      <c r="EN211" s="419"/>
      <c r="EO211" s="419"/>
      <c r="EP211" s="419"/>
      <c r="EQ211" s="419"/>
      <c r="ER211" s="419"/>
      <c r="ES211" s="419"/>
      <c r="ET211" s="419"/>
      <c r="EU211" s="419"/>
      <c r="EV211" s="419"/>
      <c r="EW211" s="419"/>
      <c r="EX211" s="419"/>
      <c r="EY211" s="419"/>
      <c r="EZ211" s="419"/>
      <c r="FA211" s="419"/>
      <c r="FB211" s="419"/>
      <c r="FC211" s="419"/>
      <c r="FD211" s="419"/>
      <c r="FE211" s="419"/>
      <c r="FF211" s="419"/>
      <c r="FG211" s="419"/>
      <c r="FH211" s="419"/>
      <c r="FI211" s="419"/>
      <c r="FJ211" s="419"/>
      <c r="FK211" s="419"/>
      <c r="FL211" s="419"/>
      <c r="FM211" s="419"/>
      <c r="FN211" s="419"/>
      <c r="FO211" s="419"/>
      <c r="FP211" s="419"/>
      <c r="FQ211" s="419"/>
      <c r="FR211" s="419"/>
      <c r="FS211" s="419"/>
      <c r="FT211" s="419"/>
      <c r="FU211" s="419"/>
      <c r="FV211" s="419"/>
      <c r="FW211" s="419"/>
      <c r="FX211" s="419"/>
      <c r="FY211" s="419"/>
      <c r="FZ211" s="419"/>
      <c r="GA211" s="419"/>
      <c r="GB211" s="419"/>
      <c r="GC211" s="419"/>
      <c r="GD211" s="419"/>
      <c r="GE211" s="419"/>
      <c r="GF211" s="419"/>
      <c r="GG211" s="419"/>
      <c r="GH211" s="419"/>
      <c r="GI211" s="419"/>
      <c r="GJ211" s="419"/>
      <c r="GK211" s="419"/>
      <c r="GL211" s="419"/>
      <c r="GM211" s="419"/>
      <c r="GN211" s="419"/>
      <c r="GO211" s="419"/>
      <c r="GP211" s="419"/>
      <c r="GQ211" s="419"/>
      <c r="GR211" s="419"/>
      <c r="GS211" s="419"/>
      <c r="GT211" s="419"/>
      <c r="GU211" s="419"/>
      <c r="GV211" s="419"/>
      <c r="GW211" s="419"/>
      <c r="GX211" s="419"/>
      <c r="GY211" s="419"/>
      <c r="GZ211" s="419"/>
      <c r="HA211" s="419"/>
      <c r="HB211" s="419"/>
      <c r="HC211" s="419"/>
      <c r="HD211" s="419"/>
      <c r="HE211" s="419"/>
      <c r="HF211" s="419"/>
      <c r="HG211" s="419"/>
      <c r="HH211" s="419"/>
      <c r="HI211" s="419"/>
      <c r="HJ211" s="419"/>
      <c r="HK211" s="419"/>
      <c r="HL211" s="419"/>
      <c r="HM211" s="419"/>
      <c r="HN211" s="419"/>
      <c r="HO211" s="419"/>
      <c r="HP211" s="419"/>
      <c r="HQ211" s="419"/>
      <c r="HR211" s="419"/>
      <c r="HS211" s="419"/>
      <c r="HT211" s="419"/>
      <c r="HU211" s="419"/>
      <c r="HV211" s="419"/>
      <c r="HW211" s="419"/>
      <c r="HX211" s="419"/>
      <c r="HY211" s="419"/>
      <c r="HZ211" s="419"/>
      <c r="IA211" s="419"/>
      <c r="IB211" s="419"/>
      <c r="IC211" s="419"/>
      <c r="ID211" s="419"/>
      <c r="IE211" s="419"/>
      <c r="IF211" s="419"/>
      <c r="IG211" s="419"/>
      <c r="IH211" s="419"/>
      <c r="II211" s="419"/>
      <c r="IJ211" s="419"/>
      <c r="IK211" s="419"/>
      <c r="IL211" s="419"/>
      <c r="IM211" s="419"/>
      <c r="IN211" s="419"/>
      <c r="IO211" s="419"/>
      <c r="IP211" s="419"/>
      <c r="IQ211" s="419"/>
      <c r="IR211" s="419"/>
      <c r="IS211" s="419"/>
      <c r="IT211" s="419"/>
      <c r="IU211" s="419"/>
      <c r="IV211" s="419"/>
      <c r="IW211" s="419"/>
      <c r="IX211" s="419"/>
      <c r="IY211" s="419"/>
      <c r="IZ211" s="419"/>
      <c r="JA211" s="419"/>
      <c r="JB211" s="419"/>
      <c r="JC211" s="419"/>
      <c r="JD211" s="419"/>
      <c r="JE211" s="419"/>
      <c r="JF211" s="419"/>
      <c r="JG211" s="419"/>
      <c r="JH211" s="419"/>
      <c r="JI211" s="419"/>
      <c r="JJ211" s="419"/>
      <c r="JK211" s="419"/>
      <c r="JL211" s="419"/>
      <c r="JM211" s="419"/>
      <c r="JN211" s="419"/>
      <c r="JO211" s="419"/>
      <c r="JP211" s="419"/>
      <c r="JQ211" s="419"/>
      <c r="JR211" s="419"/>
      <c r="JS211" s="419"/>
      <c r="JT211" s="419"/>
      <c r="JU211" s="419"/>
      <c r="JV211" s="419"/>
      <c r="JW211" s="419"/>
      <c r="JX211" s="419"/>
      <c r="JY211" s="419"/>
      <c r="JZ211" s="419"/>
      <c r="KA211" s="419"/>
      <c r="KB211" s="419"/>
      <c r="KC211" s="419"/>
      <c r="KD211" s="419"/>
      <c r="KE211" s="419"/>
      <c r="KF211" s="419"/>
      <c r="KG211" s="419"/>
      <c r="KH211" s="419"/>
    </row>
    <row r="212" spans="1:294" s="178" customFormat="1" ht="18.75">
      <c r="A212" s="189" t="s">
        <v>95</v>
      </c>
      <c r="B212" s="421"/>
      <c r="C212" s="49"/>
      <c r="D212" s="49"/>
      <c r="E212" s="49"/>
      <c r="F212" s="49"/>
      <c r="G212" s="49"/>
      <c r="H212" s="49"/>
      <c r="I212" s="138"/>
      <c r="J212" s="138"/>
      <c r="K212" s="138"/>
      <c r="L212" s="138"/>
      <c r="M212" s="311"/>
      <c r="N212" s="139"/>
      <c r="O212" s="139"/>
      <c r="P212" s="139"/>
      <c r="Q212" s="125"/>
      <c r="R212" s="125"/>
      <c r="S212" s="49"/>
      <c r="T212" s="49"/>
      <c r="U212" s="49"/>
      <c r="V212" s="49"/>
      <c r="W212" s="49"/>
      <c r="X212" s="49"/>
      <c r="Y212" s="138"/>
      <c r="Z212" s="138"/>
      <c r="AA212" s="138"/>
      <c r="AB212" s="138"/>
      <c r="AC212" s="311"/>
      <c r="AD212" s="139"/>
      <c r="AE212" s="139"/>
      <c r="AF212" s="139"/>
      <c r="AG212" s="49"/>
      <c r="AH212" s="134"/>
      <c r="AI212" s="175"/>
      <c r="AJ212" s="190"/>
      <c r="AK212" s="190"/>
      <c r="AL212" s="190"/>
      <c r="AM212" s="190"/>
      <c r="AN212" s="190"/>
      <c r="AO212" s="190"/>
      <c r="AP212" s="204"/>
      <c r="AQ212" s="204"/>
      <c r="AR212" s="204"/>
      <c r="AS212" s="204"/>
      <c r="AT212" s="205"/>
      <c r="AU212" s="205"/>
      <c r="AV212" s="205"/>
      <c r="AW212" s="205"/>
      <c r="AX212" s="190"/>
      <c r="AY212" s="313"/>
      <c r="AZ212" s="190"/>
      <c r="BA212" s="190"/>
      <c r="BB212" s="190"/>
      <c r="BC212" s="190"/>
      <c r="BD212" s="190"/>
      <c r="BE212" s="190"/>
      <c r="BF212" s="204"/>
      <c r="BG212" s="204"/>
      <c r="BH212" s="353"/>
      <c r="BI212" s="204"/>
      <c r="BJ212" s="205"/>
      <c r="BK212" s="205"/>
      <c r="BL212" s="205"/>
      <c r="BM212" s="205"/>
      <c r="BN212" s="176"/>
      <c r="BO212" s="313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  <c r="EI212" s="177"/>
      <c r="EJ212" s="177"/>
      <c r="EK212" s="177"/>
      <c r="EL212" s="177"/>
      <c r="EM212" s="177"/>
      <c r="EN212" s="177"/>
      <c r="EO212" s="177"/>
      <c r="EP212" s="177"/>
      <c r="EQ212" s="177"/>
      <c r="ER212" s="177"/>
      <c r="ES212" s="177"/>
      <c r="ET212" s="177"/>
      <c r="EU212" s="177"/>
      <c r="EV212" s="177"/>
      <c r="EW212" s="177"/>
      <c r="EX212" s="177"/>
      <c r="EY212" s="177"/>
      <c r="EZ212" s="177"/>
      <c r="FA212" s="177"/>
      <c r="FB212" s="177"/>
      <c r="FC212" s="177"/>
      <c r="FD212" s="177"/>
      <c r="FE212" s="177"/>
      <c r="FF212" s="177"/>
      <c r="FG212" s="177"/>
      <c r="FH212" s="177"/>
      <c r="FI212" s="177"/>
      <c r="FJ212" s="177"/>
      <c r="FK212" s="177"/>
      <c r="FL212" s="177"/>
      <c r="FM212" s="177"/>
      <c r="FN212" s="177"/>
      <c r="FO212" s="177"/>
      <c r="FP212" s="177"/>
      <c r="FQ212" s="177"/>
      <c r="FR212" s="177"/>
      <c r="FS212" s="177"/>
      <c r="FT212" s="177"/>
      <c r="FU212" s="177"/>
      <c r="FV212" s="177"/>
      <c r="FW212" s="177"/>
      <c r="FX212" s="177"/>
      <c r="FY212" s="177"/>
      <c r="FZ212" s="177"/>
      <c r="GA212" s="177"/>
      <c r="GB212" s="177"/>
      <c r="GC212" s="177"/>
      <c r="GD212" s="177"/>
      <c r="GE212" s="177"/>
      <c r="GF212" s="177"/>
      <c r="GG212" s="177"/>
      <c r="GH212" s="177"/>
      <c r="GI212" s="177"/>
      <c r="GJ212" s="177"/>
      <c r="GK212" s="177"/>
      <c r="GL212" s="177"/>
      <c r="GM212" s="177"/>
      <c r="GN212" s="177"/>
      <c r="GO212" s="177"/>
      <c r="GP212" s="177"/>
      <c r="GQ212" s="177"/>
      <c r="GR212" s="177"/>
      <c r="GS212" s="177"/>
      <c r="GT212" s="177"/>
      <c r="GU212" s="177"/>
      <c r="GV212" s="177"/>
      <c r="GW212" s="177"/>
      <c r="GX212" s="177"/>
      <c r="GY212" s="177"/>
      <c r="GZ212" s="177"/>
      <c r="HA212" s="177"/>
      <c r="HB212" s="177"/>
      <c r="HC212" s="177"/>
      <c r="HD212" s="177"/>
      <c r="HE212" s="177"/>
      <c r="HF212" s="177"/>
      <c r="HG212" s="177"/>
      <c r="HH212" s="177"/>
      <c r="HI212" s="177"/>
      <c r="HJ212" s="177"/>
      <c r="HK212" s="177"/>
      <c r="HL212" s="177"/>
      <c r="HM212" s="177"/>
      <c r="HN212" s="177"/>
      <c r="HO212" s="177"/>
      <c r="HP212" s="177"/>
      <c r="HQ212" s="177"/>
      <c r="HR212" s="177"/>
      <c r="HS212" s="177"/>
      <c r="HT212" s="177"/>
      <c r="HU212" s="177"/>
      <c r="HV212" s="177"/>
      <c r="HW212" s="177"/>
      <c r="HX212" s="177"/>
      <c r="HY212" s="177"/>
      <c r="HZ212" s="177"/>
      <c r="IA212" s="177"/>
      <c r="IB212" s="177"/>
      <c r="IC212" s="177"/>
      <c r="ID212" s="177"/>
      <c r="IE212" s="177"/>
      <c r="IF212" s="177"/>
      <c r="IG212" s="177"/>
      <c r="IH212" s="177"/>
      <c r="II212" s="177"/>
      <c r="IJ212" s="177"/>
      <c r="IK212" s="177"/>
      <c r="IL212" s="177"/>
      <c r="IM212" s="177"/>
      <c r="IN212" s="177"/>
      <c r="IO212" s="177"/>
      <c r="IP212" s="177"/>
      <c r="IQ212" s="177"/>
      <c r="IR212" s="177"/>
      <c r="IS212" s="177"/>
      <c r="IT212" s="177"/>
      <c r="IU212" s="177"/>
      <c r="IV212" s="177"/>
      <c r="IW212" s="177"/>
      <c r="IX212" s="177"/>
      <c r="IY212" s="177"/>
      <c r="IZ212" s="177"/>
      <c r="JA212" s="177"/>
      <c r="JB212" s="177"/>
      <c r="JC212" s="177"/>
      <c r="JD212" s="177"/>
      <c r="JE212" s="177"/>
      <c r="JF212" s="177"/>
      <c r="JG212" s="177"/>
      <c r="JH212" s="177"/>
      <c r="JI212" s="177"/>
      <c r="JJ212" s="177"/>
      <c r="JK212" s="177"/>
      <c r="JL212" s="177"/>
      <c r="JM212" s="177"/>
      <c r="JN212" s="177"/>
      <c r="JO212" s="177"/>
      <c r="JP212" s="177"/>
      <c r="JQ212" s="177"/>
      <c r="JR212" s="177"/>
      <c r="JS212" s="177"/>
      <c r="JT212" s="177"/>
      <c r="JU212" s="177"/>
      <c r="JV212" s="177"/>
      <c r="JW212" s="177"/>
      <c r="JX212" s="177"/>
      <c r="JY212" s="177"/>
      <c r="JZ212" s="177"/>
      <c r="KA212" s="177"/>
      <c r="KB212" s="177"/>
      <c r="KC212" s="177"/>
      <c r="KD212" s="177"/>
      <c r="KE212" s="177"/>
      <c r="KF212" s="177"/>
      <c r="KG212" s="177"/>
      <c r="KH212" s="177"/>
    </row>
    <row r="213" spans="1:294" s="2" customFormat="1">
      <c r="A213" s="16" t="s">
        <v>9</v>
      </c>
      <c r="B213" s="348" t="s">
        <v>173</v>
      </c>
      <c r="C213" s="27">
        <v>8418.48</v>
      </c>
      <c r="D213" s="27">
        <v>78</v>
      </c>
      <c r="E213" s="27">
        <v>10102.175999999999</v>
      </c>
      <c r="F213" s="27">
        <v>93.6</v>
      </c>
      <c r="G213" s="27">
        <v>3762.71</v>
      </c>
      <c r="H213" s="27">
        <v>93.6</v>
      </c>
      <c r="I213" s="115"/>
      <c r="J213" s="115"/>
      <c r="K213" s="115"/>
      <c r="L213" s="115"/>
      <c r="M213" s="312">
        <v>5.4899999999999997E-2</v>
      </c>
      <c r="N213" s="116">
        <v>300.17</v>
      </c>
      <c r="O213" s="116"/>
      <c r="P213" s="116"/>
      <c r="Q213" s="36" t="s">
        <v>846</v>
      </c>
      <c r="R213" s="349"/>
      <c r="S213" s="27">
        <v>9550.4</v>
      </c>
      <c r="T213" s="27">
        <v>81.62</v>
      </c>
      <c r="U213" s="27">
        <v>11460.48</v>
      </c>
      <c r="V213" s="27">
        <v>97.944000000000003</v>
      </c>
      <c r="W213" s="27">
        <v>3820</v>
      </c>
      <c r="X213" s="27">
        <v>97.94</v>
      </c>
      <c r="Y213" s="331"/>
      <c r="Z213" s="332"/>
      <c r="AA213" s="138"/>
      <c r="AB213" s="138"/>
      <c r="AC213" s="311">
        <v>5.4899999999999997E-2</v>
      </c>
      <c r="AD213" s="139">
        <v>307.66000000000003</v>
      </c>
      <c r="AE213" s="139"/>
      <c r="AF213" s="139"/>
      <c r="AG213" s="36" t="s">
        <v>846</v>
      </c>
      <c r="AH213" s="349"/>
      <c r="AI213" s="103"/>
      <c r="AJ213" s="12"/>
      <c r="AK213" s="12"/>
      <c r="AL213" s="12"/>
      <c r="AM213" s="12"/>
      <c r="AN213" s="12"/>
      <c r="AO213" s="12"/>
      <c r="AP213" s="104"/>
      <c r="AQ213" s="104"/>
      <c r="AR213" s="104"/>
      <c r="AS213" s="104"/>
      <c r="AT213" s="105"/>
      <c r="AU213" s="105"/>
      <c r="AV213" s="105"/>
      <c r="AW213" s="105"/>
      <c r="AX213" s="12"/>
      <c r="AY213" s="284"/>
      <c r="AZ213" s="12"/>
      <c r="BA213" s="12"/>
      <c r="BB213" s="12"/>
      <c r="BC213" s="12"/>
      <c r="BD213" s="12"/>
      <c r="BE213" s="12"/>
      <c r="BF213" s="104"/>
      <c r="BG213" s="104"/>
      <c r="BH213" s="104"/>
      <c r="BI213" s="104"/>
      <c r="BJ213" s="105"/>
      <c r="BK213" s="105"/>
      <c r="BL213" s="105"/>
      <c r="BM213" s="105"/>
      <c r="BN213" s="36"/>
      <c r="BO213" s="31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  <c r="IW213" s="53"/>
      <c r="IX213" s="53"/>
      <c r="IY213" s="53"/>
      <c r="IZ213" s="53"/>
      <c r="JA213" s="53"/>
      <c r="JB213" s="53"/>
      <c r="JC213" s="53"/>
      <c r="JD213" s="53"/>
      <c r="JE213" s="53"/>
      <c r="JF213" s="53"/>
      <c r="JG213" s="53"/>
      <c r="JH213" s="53"/>
      <c r="JI213" s="53"/>
      <c r="JJ213" s="53"/>
      <c r="JK213" s="53"/>
      <c r="JL213" s="53"/>
      <c r="JM213" s="53"/>
      <c r="JN213" s="53"/>
      <c r="JO213" s="53"/>
      <c r="JP213" s="53"/>
      <c r="JQ213" s="53"/>
      <c r="JR213" s="53"/>
      <c r="JS213" s="53"/>
      <c r="JT213" s="53"/>
      <c r="JU213" s="53"/>
      <c r="JV213" s="53"/>
      <c r="JW213" s="53"/>
      <c r="JX213" s="53"/>
      <c r="JY213" s="53"/>
      <c r="JZ213" s="53"/>
      <c r="KA213" s="53"/>
      <c r="KB213" s="53"/>
      <c r="KC213" s="53"/>
      <c r="KD213" s="53"/>
      <c r="KE213" s="53"/>
      <c r="KF213" s="53"/>
      <c r="KG213" s="53"/>
      <c r="KH213" s="53"/>
    </row>
    <row r="214" spans="1:294" s="420" customFormat="1">
      <c r="A214" s="406"/>
      <c r="B214" s="407"/>
      <c r="C214" s="408"/>
      <c r="D214" s="408"/>
      <c r="E214" s="408"/>
      <c r="F214" s="408"/>
      <c r="G214" s="408">
        <v>3762.71</v>
      </c>
      <c r="H214" s="408">
        <v>93.6</v>
      </c>
      <c r="I214" s="414"/>
      <c r="J214" s="414"/>
      <c r="K214" s="414"/>
      <c r="L214" s="414"/>
      <c r="M214" s="441">
        <v>5.4899999999999997E-2</v>
      </c>
      <c r="N214" s="416">
        <v>300.17</v>
      </c>
      <c r="O214" s="416"/>
      <c r="P214" s="416"/>
      <c r="Q214" s="412"/>
      <c r="R214" s="412" t="s">
        <v>911</v>
      </c>
      <c r="S214" s="408"/>
      <c r="T214" s="408"/>
      <c r="U214" s="408"/>
      <c r="V214" s="408"/>
      <c r="W214" s="408">
        <v>3700</v>
      </c>
      <c r="X214" s="408">
        <v>97.94</v>
      </c>
      <c r="Y214" s="711"/>
      <c r="Z214" s="712"/>
      <c r="AA214" s="414"/>
      <c r="AB214" s="414"/>
      <c r="AC214" s="441">
        <v>5.4899999999999997E-2</v>
      </c>
      <c r="AD214" s="416">
        <v>301.07</v>
      </c>
      <c r="AE214" s="416"/>
      <c r="AF214" s="416"/>
      <c r="AG214" s="412"/>
      <c r="AH214" s="412" t="s">
        <v>911</v>
      </c>
      <c r="AI214" s="413"/>
      <c r="AJ214" s="434"/>
      <c r="AK214" s="434"/>
      <c r="AL214" s="434"/>
      <c r="AM214" s="434"/>
      <c r="AN214" s="434"/>
      <c r="AO214" s="434"/>
      <c r="AP214" s="442"/>
      <c r="AQ214" s="442"/>
      <c r="AR214" s="442"/>
      <c r="AS214" s="442"/>
      <c r="AT214" s="443"/>
      <c r="AU214" s="443"/>
      <c r="AV214" s="443"/>
      <c r="AW214" s="443"/>
      <c r="AX214" s="434"/>
      <c r="AY214" s="418"/>
      <c r="AZ214" s="434"/>
      <c r="BA214" s="434"/>
      <c r="BB214" s="434"/>
      <c r="BC214" s="434"/>
      <c r="BD214" s="434"/>
      <c r="BE214" s="434"/>
      <c r="BF214" s="442"/>
      <c r="BG214" s="442"/>
      <c r="BH214" s="442"/>
      <c r="BI214" s="442"/>
      <c r="BJ214" s="443"/>
      <c r="BK214" s="443"/>
      <c r="BL214" s="443"/>
      <c r="BM214" s="443"/>
      <c r="BN214" s="412"/>
      <c r="BO214" s="418"/>
      <c r="BP214" s="419"/>
      <c r="BQ214" s="419"/>
      <c r="BR214" s="419"/>
      <c r="BS214" s="419"/>
      <c r="BT214" s="419"/>
      <c r="BU214" s="419"/>
      <c r="BV214" s="419"/>
      <c r="BW214" s="419"/>
      <c r="BX214" s="419"/>
      <c r="BY214" s="419"/>
      <c r="BZ214" s="419"/>
      <c r="CA214" s="419"/>
      <c r="CB214" s="419"/>
      <c r="CC214" s="419"/>
      <c r="CD214" s="419"/>
      <c r="CE214" s="419"/>
      <c r="CF214" s="419"/>
      <c r="CG214" s="419"/>
      <c r="CH214" s="419"/>
      <c r="CI214" s="419"/>
      <c r="CJ214" s="419"/>
      <c r="CK214" s="419"/>
      <c r="CL214" s="419"/>
      <c r="CM214" s="419"/>
      <c r="CN214" s="419"/>
      <c r="CO214" s="419"/>
      <c r="CP214" s="419"/>
      <c r="CQ214" s="419"/>
      <c r="CR214" s="419"/>
      <c r="CS214" s="419"/>
      <c r="CT214" s="419"/>
      <c r="CU214" s="419"/>
      <c r="CV214" s="419"/>
      <c r="CW214" s="419"/>
      <c r="CX214" s="419"/>
      <c r="CY214" s="419"/>
      <c r="CZ214" s="419"/>
      <c r="DA214" s="419"/>
      <c r="DB214" s="419"/>
      <c r="DC214" s="419"/>
      <c r="DD214" s="419"/>
      <c r="DE214" s="419"/>
      <c r="DF214" s="419"/>
      <c r="DG214" s="419"/>
      <c r="DH214" s="419"/>
      <c r="DI214" s="419"/>
      <c r="DJ214" s="419"/>
      <c r="DK214" s="419"/>
      <c r="DL214" s="419"/>
      <c r="DM214" s="419"/>
      <c r="DN214" s="419"/>
      <c r="DO214" s="419"/>
      <c r="DP214" s="419"/>
      <c r="DQ214" s="419"/>
      <c r="DR214" s="419"/>
      <c r="DS214" s="419"/>
      <c r="DT214" s="419"/>
      <c r="DU214" s="419"/>
      <c r="DV214" s="419"/>
      <c r="DW214" s="419"/>
      <c r="DX214" s="419"/>
      <c r="DY214" s="419"/>
      <c r="DZ214" s="419"/>
      <c r="EA214" s="419"/>
      <c r="EB214" s="419"/>
      <c r="EC214" s="419"/>
      <c r="ED214" s="419"/>
      <c r="EE214" s="419"/>
      <c r="EF214" s="419"/>
      <c r="EG214" s="419"/>
      <c r="EH214" s="419"/>
      <c r="EI214" s="419"/>
      <c r="EJ214" s="419"/>
      <c r="EK214" s="419"/>
      <c r="EL214" s="419"/>
      <c r="EM214" s="419"/>
      <c r="EN214" s="419"/>
      <c r="EO214" s="419"/>
      <c r="EP214" s="419"/>
      <c r="EQ214" s="419"/>
      <c r="ER214" s="419"/>
      <c r="ES214" s="419"/>
      <c r="ET214" s="419"/>
      <c r="EU214" s="419"/>
      <c r="EV214" s="419"/>
      <c r="EW214" s="419"/>
      <c r="EX214" s="419"/>
      <c r="EY214" s="419"/>
      <c r="EZ214" s="419"/>
      <c r="FA214" s="419"/>
      <c r="FB214" s="419"/>
      <c r="FC214" s="419"/>
      <c r="FD214" s="419"/>
      <c r="FE214" s="419"/>
      <c r="FF214" s="419"/>
      <c r="FG214" s="419"/>
      <c r="FH214" s="419"/>
      <c r="FI214" s="419"/>
      <c r="FJ214" s="419"/>
      <c r="FK214" s="419"/>
      <c r="FL214" s="419"/>
      <c r="FM214" s="419"/>
      <c r="FN214" s="419"/>
      <c r="FO214" s="419"/>
      <c r="FP214" s="419"/>
      <c r="FQ214" s="419"/>
      <c r="FR214" s="419"/>
      <c r="FS214" s="419"/>
      <c r="FT214" s="419"/>
      <c r="FU214" s="419"/>
      <c r="FV214" s="419"/>
      <c r="FW214" s="419"/>
      <c r="FX214" s="419"/>
      <c r="FY214" s="419"/>
      <c r="FZ214" s="419"/>
      <c r="GA214" s="419"/>
      <c r="GB214" s="419"/>
      <c r="GC214" s="419"/>
      <c r="GD214" s="419"/>
      <c r="GE214" s="419"/>
      <c r="GF214" s="419"/>
      <c r="GG214" s="419"/>
      <c r="GH214" s="419"/>
      <c r="GI214" s="419"/>
      <c r="GJ214" s="419"/>
      <c r="GK214" s="419"/>
      <c r="GL214" s="419"/>
      <c r="GM214" s="419"/>
      <c r="GN214" s="419"/>
      <c r="GO214" s="419"/>
      <c r="GP214" s="419"/>
      <c r="GQ214" s="419"/>
      <c r="GR214" s="419"/>
      <c r="GS214" s="419"/>
      <c r="GT214" s="419"/>
      <c r="GU214" s="419"/>
      <c r="GV214" s="419"/>
      <c r="GW214" s="419"/>
      <c r="GX214" s="419"/>
      <c r="GY214" s="419"/>
      <c r="GZ214" s="419"/>
      <c r="HA214" s="419"/>
      <c r="HB214" s="419"/>
      <c r="HC214" s="419"/>
      <c r="HD214" s="419"/>
      <c r="HE214" s="419"/>
      <c r="HF214" s="419"/>
      <c r="HG214" s="419"/>
      <c r="HH214" s="419"/>
      <c r="HI214" s="419"/>
      <c r="HJ214" s="419"/>
      <c r="HK214" s="419"/>
      <c r="HL214" s="419"/>
      <c r="HM214" s="419"/>
      <c r="HN214" s="419"/>
      <c r="HO214" s="419"/>
      <c r="HP214" s="419"/>
      <c r="HQ214" s="419"/>
      <c r="HR214" s="419"/>
      <c r="HS214" s="419"/>
      <c r="HT214" s="419"/>
      <c r="HU214" s="419"/>
      <c r="HV214" s="419"/>
      <c r="HW214" s="419"/>
      <c r="HX214" s="419"/>
      <c r="HY214" s="419"/>
      <c r="HZ214" s="419"/>
      <c r="IA214" s="419"/>
      <c r="IB214" s="419"/>
      <c r="IC214" s="419"/>
      <c r="ID214" s="419"/>
      <c r="IE214" s="419"/>
      <c r="IF214" s="419"/>
      <c r="IG214" s="419"/>
      <c r="IH214" s="419"/>
      <c r="II214" s="419"/>
      <c r="IJ214" s="419"/>
      <c r="IK214" s="419"/>
      <c r="IL214" s="419"/>
      <c r="IM214" s="419"/>
      <c r="IN214" s="419"/>
      <c r="IO214" s="419"/>
      <c r="IP214" s="419"/>
      <c r="IQ214" s="419"/>
      <c r="IR214" s="419"/>
      <c r="IS214" s="419"/>
      <c r="IT214" s="419"/>
      <c r="IU214" s="419"/>
      <c r="IV214" s="419"/>
      <c r="IW214" s="419"/>
      <c r="IX214" s="419"/>
      <c r="IY214" s="419"/>
      <c r="IZ214" s="419"/>
      <c r="JA214" s="419"/>
      <c r="JB214" s="419"/>
      <c r="JC214" s="419"/>
      <c r="JD214" s="419"/>
      <c r="JE214" s="419"/>
      <c r="JF214" s="419"/>
      <c r="JG214" s="419"/>
      <c r="JH214" s="419"/>
      <c r="JI214" s="419"/>
      <c r="JJ214" s="419"/>
      <c r="JK214" s="419"/>
      <c r="JL214" s="419"/>
      <c r="JM214" s="419"/>
      <c r="JN214" s="419"/>
      <c r="JO214" s="419"/>
      <c r="JP214" s="419"/>
      <c r="JQ214" s="419"/>
      <c r="JR214" s="419"/>
      <c r="JS214" s="419"/>
      <c r="JT214" s="419"/>
      <c r="JU214" s="419"/>
      <c r="JV214" s="419"/>
      <c r="JW214" s="419"/>
      <c r="JX214" s="419"/>
      <c r="JY214" s="419"/>
      <c r="JZ214" s="419"/>
      <c r="KA214" s="419"/>
      <c r="KB214" s="419"/>
      <c r="KC214" s="419"/>
      <c r="KD214" s="419"/>
      <c r="KE214" s="419"/>
      <c r="KF214" s="419"/>
      <c r="KG214" s="419"/>
      <c r="KH214" s="419"/>
    </row>
    <row r="215" spans="1:294" s="100" customFormat="1" ht="26.25">
      <c r="A215" s="388" t="s">
        <v>26</v>
      </c>
      <c r="B215" s="389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0"/>
      <c r="S215" s="391"/>
      <c r="T215" s="391"/>
      <c r="U215" s="391"/>
      <c r="V215" s="391"/>
      <c r="W215" s="391"/>
      <c r="X215" s="391"/>
      <c r="Y215" s="390"/>
      <c r="Z215" s="390"/>
      <c r="AA215" s="390"/>
      <c r="AB215" s="390"/>
      <c r="AC215" s="390"/>
      <c r="AD215" s="390"/>
      <c r="AE215" s="390"/>
      <c r="AF215" s="390"/>
      <c r="AG215" s="391"/>
      <c r="AH215" s="390"/>
      <c r="AI215" s="391"/>
      <c r="AJ215" s="391"/>
      <c r="AK215" s="391"/>
      <c r="AL215" s="391"/>
      <c r="AM215" s="391"/>
      <c r="AN215" s="391"/>
      <c r="AO215" s="391"/>
      <c r="AP215" s="391"/>
      <c r="AQ215" s="391"/>
      <c r="AR215" s="391"/>
      <c r="AS215" s="391"/>
      <c r="AT215" s="391"/>
      <c r="AU215" s="391"/>
      <c r="AV215" s="391"/>
      <c r="AW215" s="391"/>
      <c r="AX215" s="391"/>
      <c r="AY215" s="391"/>
      <c r="AZ215" s="391"/>
      <c r="BA215" s="391"/>
      <c r="BB215" s="391"/>
      <c r="BC215" s="391"/>
      <c r="BD215" s="391"/>
      <c r="BE215" s="391"/>
      <c r="BF215" s="391"/>
      <c r="BG215" s="391"/>
      <c r="BH215" s="391"/>
      <c r="BI215" s="393"/>
      <c r="BJ215" s="393"/>
      <c r="BK215" s="393"/>
      <c r="BL215" s="393"/>
      <c r="BM215" s="393"/>
      <c r="BN215" s="393"/>
      <c r="BO215" s="394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99"/>
      <c r="DB215" s="99"/>
      <c r="DC215" s="99"/>
      <c r="DD215" s="99"/>
      <c r="DE215" s="99"/>
      <c r="DF215" s="99"/>
      <c r="DG215" s="99"/>
      <c r="DH215" s="99"/>
      <c r="DI215" s="99"/>
      <c r="DJ215" s="99"/>
      <c r="DK215" s="99"/>
      <c r="DL215" s="99"/>
      <c r="DM215" s="99"/>
      <c r="DN215" s="99"/>
      <c r="DO215" s="99"/>
      <c r="DP215" s="99"/>
      <c r="DQ215" s="99"/>
      <c r="DR215" s="99"/>
      <c r="DS215" s="99"/>
      <c r="DT215" s="99"/>
      <c r="DU215" s="99"/>
      <c r="DV215" s="99"/>
      <c r="DW215" s="99"/>
      <c r="DX215" s="99"/>
      <c r="DY215" s="99"/>
      <c r="DZ215" s="99"/>
      <c r="EA215" s="99"/>
      <c r="EB215" s="99"/>
      <c r="EC215" s="99"/>
      <c r="ED215" s="99"/>
      <c r="EE215" s="99"/>
      <c r="EF215" s="99"/>
      <c r="EG215" s="99"/>
      <c r="EH215" s="99"/>
      <c r="EI215" s="99"/>
      <c r="EJ215" s="99"/>
      <c r="EK215" s="99"/>
      <c r="EL215" s="99"/>
      <c r="EM215" s="99"/>
      <c r="EN215" s="99"/>
      <c r="EO215" s="99"/>
      <c r="EP215" s="99"/>
      <c r="EQ215" s="99"/>
      <c r="ER215" s="99"/>
      <c r="ES215" s="99"/>
      <c r="ET215" s="99"/>
      <c r="EU215" s="99"/>
      <c r="EV215" s="99"/>
      <c r="EW215" s="99"/>
      <c r="EX215" s="99"/>
      <c r="EY215" s="99"/>
      <c r="EZ215" s="99"/>
      <c r="FA215" s="99"/>
      <c r="FB215" s="99"/>
      <c r="FC215" s="99"/>
      <c r="FD215" s="99"/>
      <c r="FE215" s="99"/>
      <c r="FF215" s="99"/>
      <c r="FG215" s="99"/>
      <c r="FH215" s="99"/>
      <c r="FI215" s="99"/>
      <c r="FJ215" s="99"/>
      <c r="FK215" s="99"/>
      <c r="FL215" s="99"/>
      <c r="FM215" s="99"/>
      <c r="FN215" s="99"/>
      <c r="FO215" s="99"/>
      <c r="FP215" s="99"/>
      <c r="FQ215" s="99"/>
      <c r="FR215" s="99"/>
      <c r="FS215" s="99"/>
      <c r="FT215" s="99"/>
      <c r="FU215" s="99"/>
      <c r="FV215" s="99"/>
      <c r="FW215" s="99"/>
      <c r="FX215" s="99"/>
      <c r="FY215" s="99"/>
      <c r="FZ215" s="99"/>
      <c r="GA215" s="99"/>
      <c r="GB215" s="99"/>
      <c r="GC215" s="99"/>
      <c r="GD215" s="99"/>
      <c r="GE215" s="99"/>
      <c r="GF215" s="99"/>
      <c r="GG215" s="99"/>
      <c r="GH215" s="99"/>
      <c r="GI215" s="99"/>
      <c r="GJ215" s="99"/>
      <c r="GK215" s="99"/>
      <c r="GL215" s="99"/>
      <c r="GM215" s="99"/>
      <c r="GN215" s="99"/>
      <c r="GO215" s="99"/>
      <c r="GP215" s="99"/>
      <c r="GQ215" s="99"/>
      <c r="GR215" s="99"/>
      <c r="GS215" s="99"/>
      <c r="GT215" s="99"/>
      <c r="GU215" s="99"/>
      <c r="GV215" s="99"/>
      <c r="GW215" s="99"/>
      <c r="GX215" s="99"/>
      <c r="GY215" s="99"/>
      <c r="GZ215" s="99"/>
      <c r="HA215" s="99"/>
      <c r="HB215" s="99"/>
      <c r="HC215" s="99"/>
      <c r="HD215" s="99"/>
      <c r="HE215" s="99"/>
      <c r="HF215" s="99"/>
      <c r="HG215" s="99"/>
      <c r="HH215" s="99"/>
      <c r="HI215" s="99"/>
      <c r="HJ215" s="99"/>
      <c r="HK215" s="99"/>
      <c r="HL215" s="99"/>
      <c r="HM215" s="99"/>
      <c r="HN215" s="99"/>
      <c r="HO215" s="99"/>
      <c r="HP215" s="99"/>
      <c r="HQ215" s="99"/>
      <c r="HR215" s="99"/>
      <c r="HS215" s="99"/>
      <c r="HT215" s="99"/>
      <c r="HU215" s="99"/>
      <c r="HV215" s="99"/>
      <c r="HW215" s="99"/>
      <c r="HX215" s="99"/>
      <c r="HY215" s="99"/>
      <c r="HZ215" s="99"/>
      <c r="IA215" s="99"/>
      <c r="IB215" s="99"/>
      <c r="IC215" s="99"/>
      <c r="ID215" s="99"/>
      <c r="IE215" s="99"/>
      <c r="IF215" s="99"/>
      <c r="IG215" s="99"/>
      <c r="IH215" s="99"/>
      <c r="II215" s="99"/>
      <c r="IJ215" s="99"/>
      <c r="IK215" s="99"/>
      <c r="IL215" s="99"/>
      <c r="IM215" s="99"/>
      <c r="IN215" s="99"/>
      <c r="IO215" s="99"/>
      <c r="IP215" s="99"/>
      <c r="IQ215" s="99"/>
      <c r="IR215" s="99"/>
      <c r="IS215" s="99"/>
      <c r="IT215" s="99"/>
      <c r="IU215" s="99"/>
      <c r="IV215" s="99"/>
      <c r="IW215" s="99"/>
      <c r="IX215" s="99"/>
      <c r="IY215" s="99"/>
      <c r="IZ215" s="99"/>
      <c r="JA215" s="99"/>
      <c r="JB215" s="99"/>
      <c r="JC215" s="99"/>
      <c r="JD215" s="99"/>
      <c r="JE215" s="99"/>
      <c r="JF215" s="99"/>
      <c r="JG215" s="99"/>
      <c r="JH215" s="99"/>
      <c r="JI215" s="99"/>
      <c r="JJ215" s="99"/>
      <c r="JK215" s="99"/>
      <c r="JL215" s="99"/>
      <c r="JM215" s="99"/>
      <c r="JN215" s="99"/>
      <c r="JO215" s="99"/>
      <c r="JP215" s="99"/>
      <c r="JQ215" s="99"/>
      <c r="JR215" s="99"/>
      <c r="JS215" s="99"/>
      <c r="JT215" s="99"/>
      <c r="JU215" s="99"/>
      <c r="JV215" s="99"/>
      <c r="JW215" s="99"/>
      <c r="JX215" s="99"/>
      <c r="JY215" s="99"/>
      <c r="JZ215" s="99"/>
      <c r="KA215" s="99"/>
      <c r="KB215" s="99"/>
      <c r="KC215" s="99"/>
      <c r="KD215" s="99"/>
      <c r="KE215" s="99"/>
      <c r="KF215" s="99"/>
      <c r="KG215" s="99"/>
      <c r="KH215" s="99"/>
    </row>
    <row r="216" spans="1:294" s="2" customFormat="1" ht="18.75">
      <c r="A216" s="523" t="s">
        <v>80</v>
      </c>
      <c r="B216" s="524"/>
      <c r="C216" s="27"/>
      <c r="D216" s="27"/>
      <c r="E216" s="27"/>
      <c r="F216" s="27"/>
      <c r="G216" s="27"/>
      <c r="H216" s="27"/>
      <c r="I216" s="115"/>
      <c r="J216" s="115"/>
      <c r="K216" s="115"/>
      <c r="L216" s="115"/>
      <c r="M216" s="116"/>
      <c r="N216" s="116"/>
      <c r="O216" s="116"/>
      <c r="P216" s="116"/>
      <c r="Q216" s="110"/>
      <c r="R216" s="125"/>
      <c r="S216" s="27"/>
      <c r="T216" s="27"/>
      <c r="U216" s="27"/>
      <c r="V216" s="27"/>
      <c r="W216" s="27"/>
      <c r="X216" s="27"/>
      <c r="Y216" s="138"/>
      <c r="Z216" s="138"/>
      <c r="AA216" s="138"/>
      <c r="AB216" s="138"/>
      <c r="AC216" s="139"/>
      <c r="AD216" s="139"/>
      <c r="AE216" s="139"/>
      <c r="AF216" s="139"/>
      <c r="AG216" s="27"/>
      <c r="AH216" s="134"/>
      <c r="AI216" s="103"/>
      <c r="AJ216" s="27"/>
      <c r="AK216" s="27"/>
      <c r="AL216" s="27"/>
      <c r="AM216" s="27"/>
      <c r="AN216" s="27"/>
      <c r="AO216" s="27"/>
      <c r="AP216" s="115"/>
      <c r="AQ216" s="115"/>
      <c r="AR216" s="115"/>
      <c r="AS216" s="115"/>
      <c r="AT216" s="116"/>
      <c r="AU216" s="116"/>
      <c r="AV216" s="116"/>
      <c r="AW216" s="116"/>
      <c r="AX216" s="27"/>
      <c r="AY216" s="109"/>
      <c r="AZ216" s="27"/>
      <c r="BA216" s="27"/>
      <c r="BB216" s="27"/>
      <c r="BC216" s="27"/>
      <c r="BD216" s="27"/>
      <c r="BE216" s="27"/>
      <c r="BF216" s="115"/>
      <c r="BG216" s="115"/>
      <c r="BH216" s="395"/>
      <c r="BI216" s="115"/>
      <c r="BJ216" s="116"/>
      <c r="BK216" s="116"/>
      <c r="BL216" s="116"/>
      <c r="BM216" s="116"/>
      <c r="BN216" s="36"/>
      <c r="BO216" s="31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  <c r="IR216" s="53"/>
      <c r="IS216" s="53"/>
      <c r="IT216" s="53"/>
      <c r="IU216" s="53"/>
      <c r="IV216" s="53"/>
      <c r="IW216" s="53"/>
      <c r="IX216" s="53"/>
      <c r="IY216" s="53"/>
      <c r="IZ216" s="53"/>
      <c r="JA216" s="53"/>
      <c r="JB216" s="53"/>
      <c r="JC216" s="53"/>
      <c r="JD216" s="53"/>
      <c r="JE216" s="53"/>
      <c r="JF216" s="53"/>
      <c r="JG216" s="53"/>
      <c r="JH216" s="53"/>
      <c r="JI216" s="53"/>
      <c r="JJ216" s="53"/>
      <c r="JK216" s="53"/>
      <c r="JL216" s="53"/>
      <c r="JM216" s="53"/>
      <c r="JN216" s="53"/>
      <c r="JO216" s="53"/>
      <c r="JP216" s="53"/>
      <c r="JQ216" s="53"/>
      <c r="JR216" s="53"/>
      <c r="JS216" s="53"/>
      <c r="JT216" s="53"/>
      <c r="JU216" s="53"/>
      <c r="JV216" s="53"/>
      <c r="JW216" s="53"/>
      <c r="JX216" s="53"/>
      <c r="JY216" s="53"/>
      <c r="JZ216" s="53"/>
      <c r="KA216" s="53"/>
      <c r="KB216" s="53"/>
      <c r="KC216" s="53"/>
      <c r="KD216" s="53"/>
      <c r="KE216" s="53"/>
      <c r="KF216" s="53"/>
      <c r="KG216" s="53"/>
      <c r="KH216" s="53"/>
    </row>
    <row r="217" spans="1:294" s="2" customFormat="1">
      <c r="A217" s="16" t="s">
        <v>9</v>
      </c>
      <c r="B217" s="348" t="s">
        <v>81</v>
      </c>
      <c r="C217" s="27">
        <v>6963.63</v>
      </c>
      <c r="D217" s="27">
        <v>42.34</v>
      </c>
      <c r="E217" s="27">
        <v>6963.63</v>
      </c>
      <c r="F217" s="27">
        <v>42.34</v>
      </c>
      <c r="G217" s="27">
        <v>3300</v>
      </c>
      <c r="H217" s="27">
        <v>42.34</v>
      </c>
      <c r="I217" s="115"/>
      <c r="J217" s="115"/>
      <c r="K217" s="115"/>
      <c r="L217" s="115"/>
      <c r="M217" s="288">
        <v>5.3600000000000002E-2</v>
      </c>
      <c r="N217" s="139">
        <v>219.22</v>
      </c>
      <c r="O217" s="119"/>
      <c r="P217" s="128"/>
      <c r="Q217" s="110" t="s">
        <v>849</v>
      </c>
      <c r="R217" s="289"/>
      <c r="S217" s="27">
        <v>7391.22</v>
      </c>
      <c r="T217" s="27">
        <v>45.12</v>
      </c>
      <c r="U217" s="27">
        <v>7391.22</v>
      </c>
      <c r="V217" s="27">
        <v>45.12</v>
      </c>
      <c r="W217" s="27">
        <v>3340</v>
      </c>
      <c r="X217" s="27">
        <v>45.12</v>
      </c>
      <c r="Y217" s="138"/>
      <c r="Z217" s="138"/>
      <c r="AA217" s="138"/>
      <c r="AB217" s="138"/>
      <c r="AC217" s="288">
        <v>5.3600000000000002E-2</v>
      </c>
      <c r="AD217" s="139">
        <v>224.14</v>
      </c>
      <c r="AE217" s="288"/>
      <c r="AF217" s="139"/>
      <c r="AG217" s="110" t="s">
        <v>849</v>
      </c>
      <c r="AH217" s="289"/>
      <c r="AI217" s="103"/>
      <c r="AJ217" s="27"/>
      <c r="AK217" s="27"/>
      <c r="AL217" s="27"/>
      <c r="AM217" s="27"/>
      <c r="AN217" s="27"/>
      <c r="AO217" s="27"/>
      <c r="AP217" s="115"/>
      <c r="AQ217" s="115"/>
      <c r="AR217" s="115"/>
      <c r="AS217" s="115"/>
      <c r="AT217" s="116"/>
      <c r="AU217" s="116"/>
      <c r="AV217" s="116"/>
      <c r="AW217" s="116"/>
      <c r="AX217" s="27"/>
      <c r="AY217" s="109"/>
      <c r="AZ217" s="27"/>
      <c r="BA217" s="27"/>
      <c r="BB217" s="27"/>
      <c r="BC217" s="27"/>
      <c r="BD217" s="27"/>
      <c r="BE217" s="27"/>
      <c r="BF217" s="115"/>
      <c r="BG217" s="115"/>
      <c r="BH217" s="395"/>
      <c r="BI217" s="115"/>
      <c r="BJ217" s="116"/>
      <c r="BK217" s="116"/>
      <c r="BL217" s="116"/>
      <c r="BM217" s="116"/>
      <c r="BN217" s="36"/>
      <c r="BO217" s="31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  <c r="IR217" s="53"/>
      <c r="IS217" s="53"/>
      <c r="IT217" s="53"/>
      <c r="IU217" s="53"/>
      <c r="IV217" s="53"/>
      <c r="IW217" s="53"/>
      <c r="IX217" s="53"/>
      <c r="IY217" s="53"/>
      <c r="IZ217" s="53"/>
      <c r="JA217" s="53"/>
      <c r="JB217" s="53"/>
      <c r="JC217" s="53"/>
      <c r="JD217" s="53"/>
      <c r="JE217" s="53"/>
      <c r="JF217" s="53"/>
      <c r="JG217" s="53"/>
      <c r="JH217" s="53"/>
      <c r="JI217" s="53"/>
      <c r="JJ217" s="53"/>
      <c r="JK217" s="53"/>
      <c r="JL217" s="53"/>
      <c r="JM217" s="53"/>
      <c r="JN217" s="53"/>
      <c r="JO217" s="53"/>
      <c r="JP217" s="53"/>
      <c r="JQ217" s="53"/>
      <c r="JR217" s="53"/>
      <c r="JS217" s="53"/>
      <c r="JT217" s="53"/>
      <c r="JU217" s="53"/>
      <c r="JV217" s="53"/>
      <c r="JW217" s="53"/>
      <c r="JX217" s="53"/>
      <c r="JY217" s="53"/>
      <c r="JZ217" s="53"/>
      <c r="KA217" s="53"/>
      <c r="KB217" s="53"/>
      <c r="KC217" s="53"/>
      <c r="KD217" s="53"/>
      <c r="KE217" s="53"/>
      <c r="KF217" s="53"/>
      <c r="KG217" s="53"/>
      <c r="KH217" s="53"/>
    </row>
    <row r="218" spans="1:294" s="178" customFormat="1">
      <c r="A218" s="173" t="s">
        <v>10</v>
      </c>
      <c r="B218" s="421" t="s">
        <v>82</v>
      </c>
      <c r="C218" s="49">
        <v>8327.42</v>
      </c>
      <c r="D218" s="49">
        <v>42.34</v>
      </c>
      <c r="E218" s="49">
        <v>8327.42</v>
      </c>
      <c r="F218" s="49">
        <v>42.34</v>
      </c>
      <c r="G218" s="49">
        <v>3300</v>
      </c>
      <c r="H218" s="49">
        <v>42.34</v>
      </c>
      <c r="I218" s="138"/>
      <c r="J218" s="138"/>
      <c r="K218" s="138"/>
      <c r="L218" s="138"/>
      <c r="M218" s="288">
        <v>5.3600000000000002E-2</v>
      </c>
      <c r="N218" s="139">
        <v>218.51</v>
      </c>
      <c r="O218" s="288"/>
      <c r="P218" s="139"/>
      <c r="Q218" s="125" t="s">
        <v>850</v>
      </c>
      <c r="R218" s="289"/>
      <c r="S218" s="49">
        <v>8621.08</v>
      </c>
      <c r="T218" s="49">
        <v>42.34</v>
      </c>
      <c r="U218" s="49">
        <v>8621.08</v>
      </c>
      <c r="V218" s="49">
        <v>42.34</v>
      </c>
      <c r="W218" s="49">
        <v>3300</v>
      </c>
      <c r="X218" s="49">
        <v>42.34</v>
      </c>
      <c r="Y218" s="138"/>
      <c r="Z218" s="138"/>
      <c r="AA218" s="138"/>
      <c r="AB218" s="138"/>
      <c r="AC218" s="288">
        <v>5.3600000000000002E-2</v>
      </c>
      <c r="AD218" s="139">
        <v>218.51</v>
      </c>
      <c r="AE218" s="288"/>
      <c r="AF218" s="139"/>
      <c r="AG218" s="125" t="s">
        <v>850</v>
      </c>
      <c r="AH218" s="289"/>
      <c r="AI218" s="175"/>
      <c r="AJ218" s="49"/>
      <c r="AK218" s="49"/>
      <c r="AL218" s="49"/>
      <c r="AM218" s="49"/>
      <c r="AN218" s="49"/>
      <c r="AO218" s="49"/>
      <c r="AP218" s="138"/>
      <c r="AQ218" s="138"/>
      <c r="AR218" s="138"/>
      <c r="AS218" s="138"/>
      <c r="AT218" s="139"/>
      <c r="AU218" s="139"/>
      <c r="AV218" s="139"/>
      <c r="AW218" s="139"/>
      <c r="AX218" s="49"/>
      <c r="AY218" s="134"/>
      <c r="AZ218" s="49"/>
      <c r="BA218" s="49"/>
      <c r="BB218" s="49"/>
      <c r="BC218" s="49"/>
      <c r="BD218" s="49"/>
      <c r="BE218" s="49"/>
      <c r="BF218" s="138"/>
      <c r="BG218" s="138"/>
      <c r="BH218" s="360"/>
      <c r="BI218" s="138"/>
      <c r="BJ218" s="139"/>
      <c r="BK218" s="139"/>
      <c r="BL218" s="139"/>
      <c r="BM218" s="139"/>
      <c r="BN218" s="176"/>
      <c r="BO218" s="313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7"/>
      <c r="DQ218" s="177"/>
      <c r="DR218" s="177"/>
      <c r="DS218" s="17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7"/>
      <c r="EE218" s="177"/>
      <c r="EF218" s="177"/>
      <c r="EG218" s="177"/>
      <c r="EH218" s="177"/>
      <c r="EI218" s="177"/>
      <c r="EJ218" s="177"/>
      <c r="EK218" s="177"/>
      <c r="EL218" s="177"/>
      <c r="EM218" s="177"/>
      <c r="EN218" s="177"/>
      <c r="EO218" s="177"/>
      <c r="EP218" s="177"/>
      <c r="EQ218" s="177"/>
      <c r="ER218" s="177"/>
      <c r="ES218" s="177"/>
      <c r="ET218" s="177"/>
      <c r="EU218" s="177"/>
      <c r="EV218" s="177"/>
      <c r="EW218" s="177"/>
      <c r="EX218" s="177"/>
      <c r="EY218" s="177"/>
      <c r="EZ218" s="177"/>
      <c r="FA218" s="177"/>
      <c r="FB218" s="177"/>
      <c r="FC218" s="177"/>
      <c r="FD218" s="177"/>
      <c r="FE218" s="177"/>
      <c r="FF218" s="177"/>
      <c r="FG218" s="177"/>
      <c r="FH218" s="177"/>
      <c r="FI218" s="177"/>
      <c r="FJ218" s="177"/>
      <c r="FK218" s="177"/>
      <c r="FL218" s="177"/>
      <c r="FM218" s="177"/>
      <c r="FN218" s="177"/>
      <c r="FO218" s="177"/>
      <c r="FP218" s="177"/>
      <c r="FQ218" s="177"/>
      <c r="FR218" s="177"/>
      <c r="FS218" s="177"/>
      <c r="FT218" s="177"/>
      <c r="FU218" s="177"/>
      <c r="FV218" s="177"/>
      <c r="FW218" s="177"/>
      <c r="FX218" s="177"/>
      <c r="FY218" s="177"/>
      <c r="FZ218" s="177"/>
      <c r="GA218" s="177"/>
      <c r="GB218" s="177"/>
      <c r="GC218" s="177"/>
      <c r="GD218" s="177"/>
      <c r="GE218" s="177"/>
      <c r="GF218" s="177"/>
      <c r="GG218" s="177"/>
      <c r="GH218" s="177"/>
      <c r="GI218" s="177"/>
      <c r="GJ218" s="177"/>
      <c r="GK218" s="177"/>
      <c r="GL218" s="177"/>
      <c r="GM218" s="177"/>
      <c r="GN218" s="177"/>
      <c r="GO218" s="177"/>
      <c r="GP218" s="177"/>
      <c r="GQ218" s="177"/>
      <c r="GR218" s="177"/>
      <c r="GS218" s="177"/>
      <c r="GT218" s="177"/>
      <c r="GU218" s="177"/>
      <c r="GV218" s="177"/>
      <c r="GW218" s="177"/>
      <c r="GX218" s="177"/>
      <c r="GY218" s="177"/>
      <c r="GZ218" s="177"/>
      <c r="HA218" s="177"/>
      <c r="HB218" s="177"/>
      <c r="HC218" s="177"/>
      <c r="HD218" s="177"/>
      <c r="HE218" s="177"/>
      <c r="HF218" s="177"/>
      <c r="HG218" s="177"/>
      <c r="HH218" s="177"/>
      <c r="HI218" s="177"/>
      <c r="HJ218" s="177"/>
      <c r="HK218" s="177"/>
      <c r="HL218" s="177"/>
      <c r="HM218" s="177"/>
      <c r="HN218" s="177"/>
      <c r="HO218" s="177"/>
      <c r="HP218" s="177"/>
      <c r="HQ218" s="177"/>
      <c r="HR218" s="177"/>
      <c r="HS218" s="177"/>
      <c r="HT218" s="177"/>
      <c r="HU218" s="177"/>
      <c r="HV218" s="177"/>
      <c r="HW218" s="177"/>
      <c r="HX218" s="177"/>
      <c r="HY218" s="177"/>
      <c r="HZ218" s="177"/>
      <c r="IA218" s="177"/>
      <c r="IB218" s="177"/>
      <c r="IC218" s="177"/>
      <c r="ID218" s="177"/>
      <c r="IE218" s="177"/>
      <c r="IF218" s="177"/>
      <c r="IG218" s="177"/>
      <c r="IH218" s="177"/>
      <c r="II218" s="177"/>
      <c r="IJ218" s="177"/>
      <c r="IK218" s="177"/>
      <c r="IL218" s="177"/>
      <c r="IM218" s="177"/>
      <c r="IN218" s="177"/>
      <c r="IO218" s="177"/>
      <c r="IP218" s="177"/>
      <c r="IQ218" s="177"/>
      <c r="IR218" s="177"/>
      <c r="IS218" s="177"/>
      <c r="IT218" s="177"/>
      <c r="IU218" s="177"/>
      <c r="IV218" s="177"/>
      <c r="IW218" s="177"/>
      <c r="IX218" s="177"/>
      <c r="IY218" s="177"/>
      <c r="IZ218" s="177"/>
      <c r="JA218" s="177"/>
      <c r="JB218" s="177"/>
      <c r="JC218" s="177"/>
      <c r="JD218" s="177"/>
      <c r="JE218" s="177"/>
      <c r="JF218" s="177"/>
      <c r="JG218" s="177"/>
      <c r="JH218" s="177"/>
      <c r="JI218" s="177"/>
      <c r="JJ218" s="177"/>
      <c r="JK218" s="177"/>
      <c r="JL218" s="177"/>
      <c r="JM218" s="177"/>
      <c r="JN218" s="177"/>
      <c r="JO218" s="177"/>
      <c r="JP218" s="177"/>
      <c r="JQ218" s="177"/>
      <c r="JR218" s="177"/>
      <c r="JS218" s="177"/>
      <c r="JT218" s="177"/>
      <c r="JU218" s="177"/>
      <c r="JV218" s="177"/>
      <c r="JW218" s="177"/>
      <c r="JX218" s="177"/>
      <c r="JY218" s="177"/>
      <c r="JZ218" s="177"/>
      <c r="KA218" s="177"/>
      <c r="KB218" s="177"/>
      <c r="KC218" s="177"/>
      <c r="KD218" s="177"/>
      <c r="KE218" s="177"/>
      <c r="KF218" s="177"/>
      <c r="KG218" s="177"/>
      <c r="KH218" s="177"/>
    </row>
    <row r="219" spans="1:294" s="420" customFormat="1">
      <c r="A219" s="406"/>
      <c r="B219" s="407"/>
      <c r="C219" s="408">
        <v>8327.42</v>
      </c>
      <c r="D219" s="408">
        <v>42.34</v>
      </c>
      <c r="E219" s="408">
        <v>8327.42</v>
      </c>
      <c r="F219" s="408">
        <v>42.34</v>
      </c>
      <c r="G219" s="408">
        <v>3300</v>
      </c>
      <c r="H219" s="408">
        <v>42.34</v>
      </c>
      <c r="I219" s="414"/>
      <c r="J219" s="414"/>
      <c r="K219" s="414"/>
      <c r="L219" s="414"/>
      <c r="M219" s="415">
        <v>5.3600000000000002E-2</v>
      </c>
      <c r="N219" s="416">
        <v>219.22</v>
      </c>
      <c r="O219" s="415"/>
      <c r="P219" s="416"/>
      <c r="Q219" s="410" t="s">
        <v>851</v>
      </c>
      <c r="R219" s="435"/>
      <c r="S219" s="408">
        <v>8621.08</v>
      </c>
      <c r="T219" s="408">
        <v>45.12</v>
      </c>
      <c r="U219" s="408">
        <v>8621.08</v>
      </c>
      <c r="V219" s="408">
        <v>45.12</v>
      </c>
      <c r="W219" s="408">
        <v>3340</v>
      </c>
      <c r="X219" s="408">
        <v>45.12</v>
      </c>
      <c r="Y219" s="414"/>
      <c r="Z219" s="414"/>
      <c r="AA219" s="414"/>
      <c r="AB219" s="414"/>
      <c r="AC219" s="415">
        <v>5.3600000000000002E-2</v>
      </c>
      <c r="AD219" s="416">
        <v>224.14</v>
      </c>
      <c r="AE219" s="415"/>
      <c r="AF219" s="416"/>
      <c r="AG219" s="410" t="s">
        <v>851</v>
      </c>
      <c r="AH219" s="435"/>
      <c r="AI219" s="413"/>
      <c r="AJ219" s="408"/>
      <c r="AK219" s="408"/>
      <c r="AL219" s="408"/>
      <c r="AM219" s="408"/>
      <c r="AN219" s="408"/>
      <c r="AO219" s="408"/>
      <c r="AP219" s="414"/>
      <c r="AQ219" s="414"/>
      <c r="AR219" s="414"/>
      <c r="AS219" s="414"/>
      <c r="AT219" s="416"/>
      <c r="AU219" s="416"/>
      <c r="AV219" s="416"/>
      <c r="AW219" s="416"/>
      <c r="AX219" s="525"/>
      <c r="AY219" s="526"/>
      <c r="AZ219" s="408"/>
      <c r="BA219" s="408"/>
      <c r="BB219" s="408"/>
      <c r="BC219" s="408"/>
      <c r="BD219" s="408"/>
      <c r="BE219" s="408"/>
      <c r="BF219" s="414"/>
      <c r="BG219" s="414"/>
      <c r="BH219" s="417"/>
      <c r="BI219" s="414"/>
      <c r="BJ219" s="416"/>
      <c r="BK219" s="416"/>
      <c r="BL219" s="416"/>
      <c r="BM219" s="416"/>
      <c r="BN219" s="412"/>
      <c r="BO219" s="418"/>
      <c r="BP219" s="419"/>
      <c r="BQ219" s="419"/>
      <c r="BR219" s="419"/>
      <c r="BS219" s="419"/>
      <c r="BT219" s="419"/>
      <c r="BU219" s="419"/>
      <c r="BV219" s="419"/>
      <c r="BW219" s="419"/>
      <c r="BX219" s="419"/>
      <c r="BY219" s="419"/>
      <c r="BZ219" s="419"/>
      <c r="CA219" s="419"/>
      <c r="CB219" s="419"/>
      <c r="CC219" s="419"/>
      <c r="CD219" s="419"/>
      <c r="CE219" s="419"/>
      <c r="CF219" s="419"/>
      <c r="CG219" s="419"/>
      <c r="CH219" s="419"/>
      <c r="CI219" s="419"/>
      <c r="CJ219" s="419"/>
      <c r="CK219" s="419"/>
      <c r="CL219" s="419"/>
      <c r="CM219" s="419"/>
      <c r="CN219" s="419"/>
      <c r="CO219" s="419"/>
      <c r="CP219" s="419"/>
      <c r="CQ219" s="419"/>
      <c r="CR219" s="419"/>
      <c r="CS219" s="419"/>
      <c r="CT219" s="419"/>
      <c r="CU219" s="419"/>
      <c r="CV219" s="419"/>
      <c r="CW219" s="419"/>
      <c r="CX219" s="419"/>
      <c r="CY219" s="419"/>
      <c r="CZ219" s="419"/>
      <c r="DA219" s="419"/>
      <c r="DB219" s="419"/>
      <c r="DC219" s="419"/>
      <c r="DD219" s="419"/>
      <c r="DE219" s="419"/>
      <c r="DF219" s="419"/>
      <c r="DG219" s="419"/>
      <c r="DH219" s="419"/>
      <c r="DI219" s="419"/>
      <c r="DJ219" s="419"/>
      <c r="DK219" s="419"/>
      <c r="DL219" s="419"/>
      <c r="DM219" s="419"/>
      <c r="DN219" s="419"/>
      <c r="DO219" s="419"/>
      <c r="DP219" s="419"/>
      <c r="DQ219" s="419"/>
      <c r="DR219" s="419"/>
      <c r="DS219" s="419"/>
      <c r="DT219" s="419"/>
      <c r="DU219" s="419"/>
      <c r="DV219" s="419"/>
      <c r="DW219" s="419"/>
      <c r="DX219" s="419"/>
      <c r="DY219" s="419"/>
      <c r="DZ219" s="419"/>
      <c r="EA219" s="419"/>
      <c r="EB219" s="419"/>
      <c r="EC219" s="419"/>
      <c r="ED219" s="419"/>
      <c r="EE219" s="419"/>
      <c r="EF219" s="419"/>
      <c r="EG219" s="419"/>
      <c r="EH219" s="419"/>
      <c r="EI219" s="419"/>
      <c r="EJ219" s="419"/>
      <c r="EK219" s="419"/>
      <c r="EL219" s="419"/>
      <c r="EM219" s="419"/>
      <c r="EN219" s="419"/>
      <c r="EO219" s="419"/>
      <c r="EP219" s="419"/>
      <c r="EQ219" s="419"/>
      <c r="ER219" s="419"/>
      <c r="ES219" s="419"/>
      <c r="ET219" s="419"/>
      <c r="EU219" s="419"/>
      <c r="EV219" s="419"/>
      <c r="EW219" s="419"/>
      <c r="EX219" s="419"/>
      <c r="EY219" s="419"/>
      <c r="EZ219" s="419"/>
      <c r="FA219" s="419"/>
      <c r="FB219" s="419"/>
      <c r="FC219" s="419"/>
      <c r="FD219" s="419"/>
      <c r="FE219" s="419"/>
      <c r="FF219" s="419"/>
      <c r="FG219" s="419"/>
      <c r="FH219" s="419"/>
      <c r="FI219" s="419"/>
      <c r="FJ219" s="419"/>
      <c r="FK219" s="419"/>
      <c r="FL219" s="419"/>
      <c r="FM219" s="419"/>
      <c r="FN219" s="419"/>
      <c r="FO219" s="419"/>
      <c r="FP219" s="419"/>
      <c r="FQ219" s="419"/>
      <c r="FR219" s="419"/>
      <c r="FS219" s="419"/>
      <c r="FT219" s="419"/>
      <c r="FU219" s="419"/>
      <c r="FV219" s="419"/>
      <c r="FW219" s="419"/>
      <c r="FX219" s="419"/>
      <c r="FY219" s="419"/>
      <c r="FZ219" s="419"/>
      <c r="GA219" s="419"/>
      <c r="GB219" s="419"/>
      <c r="GC219" s="419"/>
      <c r="GD219" s="419"/>
      <c r="GE219" s="419"/>
      <c r="GF219" s="419"/>
      <c r="GG219" s="419"/>
      <c r="GH219" s="419"/>
      <c r="GI219" s="419"/>
      <c r="GJ219" s="419"/>
      <c r="GK219" s="419"/>
      <c r="GL219" s="419"/>
      <c r="GM219" s="419"/>
      <c r="GN219" s="419"/>
      <c r="GO219" s="419"/>
      <c r="GP219" s="419"/>
      <c r="GQ219" s="419"/>
      <c r="GR219" s="419"/>
      <c r="GS219" s="419"/>
      <c r="GT219" s="419"/>
      <c r="GU219" s="419"/>
      <c r="GV219" s="419"/>
      <c r="GW219" s="419"/>
      <c r="GX219" s="419"/>
      <c r="GY219" s="419"/>
      <c r="GZ219" s="419"/>
      <c r="HA219" s="419"/>
      <c r="HB219" s="419"/>
      <c r="HC219" s="419"/>
      <c r="HD219" s="419"/>
      <c r="HE219" s="419"/>
      <c r="HF219" s="419"/>
      <c r="HG219" s="419"/>
      <c r="HH219" s="419"/>
      <c r="HI219" s="419"/>
      <c r="HJ219" s="419"/>
      <c r="HK219" s="419"/>
      <c r="HL219" s="419"/>
      <c r="HM219" s="419"/>
      <c r="HN219" s="419"/>
      <c r="HO219" s="419"/>
      <c r="HP219" s="419"/>
      <c r="HQ219" s="419"/>
      <c r="HR219" s="419"/>
      <c r="HS219" s="419"/>
      <c r="HT219" s="419"/>
      <c r="HU219" s="419"/>
      <c r="HV219" s="419"/>
      <c r="HW219" s="419"/>
      <c r="HX219" s="419"/>
      <c r="HY219" s="419"/>
      <c r="HZ219" s="419"/>
      <c r="IA219" s="419"/>
      <c r="IB219" s="419"/>
      <c r="IC219" s="419"/>
      <c r="ID219" s="419"/>
      <c r="IE219" s="419"/>
      <c r="IF219" s="419"/>
      <c r="IG219" s="419"/>
      <c r="IH219" s="419"/>
      <c r="II219" s="419"/>
      <c r="IJ219" s="419"/>
      <c r="IK219" s="419"/>
      <c r="IL219" s="419"/>
      <c r="IM219" s="419"/>
      <c r="IN219" s="419"/>
      <c r="IO219" s="419"/>
      <c r="IP219" s="419"/>
      <c r="IQ219" s="419"/>
      <c r="IR219" s="419"/>
      <c r="IS219" s="419"/>
      <c r="IT219" s="419"/>
      <c r="IU219" s="419"/>
      <c r="IV219" s="419"/>
      <c r="IW219" s="419"/>
      <c r="IX219" s="419"/>
      <c r="IY219" s="419"/>
      <c r="IZ219" s="419"/>
      <c r="JA219" s="419"/>
      <c r="JB219" s="419"/>
      <c r="JC219" s="419"/>
      <c r="JD219" s="419"/>
      <c r="JE219" s="419"/>
      <c r="JF219" s="419"/>
      <c r="JG219" s="419"/>
      <c r="JH219" s="419"/>
      <c r="JI219" s="419"/>
      <c r="JJ219" s="419"/>
      <c r="JK219" s="419"/>
      <c r="JL219" s="419"/>
      <c r="JM219" s="419"/>
      <c r="JN219" s="419"/>
      <c r="JO219" s="419"/>
      <c r="JP219" s="419"/>
      <c r="JQ219" s="419"/>
      <c r="JR219" s="419"/>
      <c r="JS219" s="419"/>
      <c r="JT219" s="419"/>
      <c r="JU219" s="419"/>
      <c r="JV219" s="419"/>
      <c r="JW219" s="419"/>
      <c r="JX219" s="419"/>
      <c r="JY219" s="419"/>
      <c r="JZ219" s="419"/>
      <c r="KA219" s="419"/>
      <c r="KB219" s="419"/>
      <c r="KC219" s="419"/>
      <c r="KD219" s="419"/>
      <c r="KE219" s="419"/>
      <c r="KF219" s="419"/>
      <c r="KG219" s="419"/>
      <c r="KH219" s="419"/>
    </row>
    <row r="220" spans="1:294" s="178" customFormat="1" ht="31.5">
      <c r="A220" s="173" t="s">
        <v>27</v>
      </c>
      <c r="B220" s="336" t="s">
        <v>726</v>
      </c>
      <c r="C220" s="49">
        <v>10255.99</v>
      </c>
      <c r="D220" s="49">
        <v>46.43</v>
      </c>
      <c r="E220" s="49">
        <v>12307.188</v>
      </c>
      <c r="F220" s="49">
        <v>55.716000000000001</v>
      </c>
      <c r="G220" s="49">
        <v>1281.3599999999999</v>
      </c>
      <c r="H220" s="49">
        <v>55.72</v>
      </c>
      <c r="I220" s="138"/>
      <c r="J220" s="138"/>
      <c r="K220" s="138"/>
      <c r="L220" s="138"/>
      <c r="M220" s="288">
        <v>5.7099999999999998E-2</v>
      </c>
      <c r="N220" s="139">
        <v>128.88999999999999</v>
      </c>
      <c r="O220" s="288"/>
      <c r="P220" s="139"/>
      <c r="Q220" s="125" t="s">
        <v>792</v>
      </c>
      <c r="R220" s="289"/>
      <c r="S220" s="49">
        <v>10408.469999999999</v>
      </c>
      <c r="T220" s="49">
        <v>49.27</v>
      </c>
      <c r="U220" s="49">
        <v>12490.163999999999</v>
      </c>
      <c r="V220" s="49">
        <v>59.124000000000002</v>
      </c>
      <c r="W220" s="49">
        <v>1275</v>
      </c>
      <c r="X220" s="49">
        <v>59.12</v>
      </c>
      <c r="Y220" s="138"/>
      <c r="Z220" s="138"/>
      <c r="AA220" s="138"/>
      <c r="AB220" s="138"/>
      <c r="AC220" s="288">
        <v>5.7099999999999998E-2</v>
      </c>
      <c r="AD220" s="139">
        <v>131.91999999999999</v>
      </c>
      <c r="AE220" s="288"/>
      <c r="AF220" s="139"/>
      <c r="AG220" s="125" t="s">
        <v>792</v>
      </c>
      <c r="AH220" s="289"/>
      <c r="AI220" s="175"/>
      <c r="AJ220" s="49">
        <v>10255.99</v>
      </c>
      <c r="AK220" s="49">
        <v>46.43</v>
      </c>
      <c r="AL220" s="49">
        <v>12307.188</v>
      </c>
      <c r="AM220" s="49">
        <v>55.716000000000001</v>
      </c>
      <c r="AN220" s="49">
        <v>1275</v>
      </c>
      <c r="AO220" s="49">
        <v>55.716000000000001</v>
      </c>
      <c r="AP220" s="138"/>
      <c r="AQ220" s="138"/>
      <c r="AR220" s="138"/>
      <c r="AS220" s="138"/>
      <c r="AT220" s="288"/>
      <c r="AU220" s="139"/>
      <c r="AV220" s="311">
        <v>7.22E-2</v>
      </c>
      <c r="AW220" s="139">
        <v>148.22999999999999</v>
      </c>
      <c r="AX220" s="630" t="s">
        <v>852</v>
      </c>
      <c r="AY220" s="322"/>
      <c r="AZ220" s="49">
        <v>10408.469999999999</v>
      </c>
      <c r="BA220" s="49">
        <v>49.27</v>
      </c>
      <c r="BB220" s="49">
        <v>12490.163999999999</v>
      </c>
      <c r="BC220" s="49">
        <v>59.124000000000002</v>
      </c>
      <c r="BD220" s="49">
        <v>1275</v>
      </c>
      <c r="BE220" s="49">
        <v>59.12</v>
      </c>
      <c r="BF220" s="138"/>
      <c r="BG220" s="138"/>
      <c r="BH220" s="360"/>
      <c r="BI220" s="138"/>
      <c r="BJ220" s="288"/>
      <c r="BK220" s="139"/>
      <c r="BL220" s="311">
        <v>7.4219999999999994E-2</v>
      </c>
      <c r="BM220" s="139">
        <v>151.81</v>
      </c>
      <c r="BN220" s="125" t="s">
        <v>852</v>
      </c>
      <c r="BO220" s="289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177"/>
      <c r="ES220" s="177"/>
      <c r="ET220" s="177"/>
      <c r="EU220" s="177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177"/>
      <c r="FG220" s="177"/>
      <c r="FH220" s="177"/>
      <c r="FI220" s="177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177"/>
      <c r="FU220" s="177"/>
      <c r="FV220" s="177"/>
      <c r="FW220" s="177"/>
      <c r="FX220" s="177"/>
      <c r="FY220" s="177"/>
      <c r="FZ220" s="177"/>
      <c r="GA220" s="177"/>
      <c r="GB220" s="177"/>
      <c r="GC220" s="177"/>
      <c r="GD220" s="177"/>
      <c r="GE220" s="177"/>
      <c r="GF220" s="177"/>
      <c r="GG220" s="177"/>
      <c r="GH220" s="177"/>
      <c r="GI220" s="177"/>
      <c r="GJ220" s="177"/>
      <c r="GK220" s="177"/>
      <c r="GL220" s="177"/>
      <c r="GM220" s="177"/>
      <c r="GN220" s="177"/>
      <c r="GO220" s="177"/>
      <c r="GP220" s="177"/>
      <c r="GQ220" s="177"/>
      <c r="GR220" s="177"/>
      <c r="GS220" s="177"/>
      <c r="GT220" s="177"/>
      <c r="GU220" s="177"/>
      <c r="GV220" s="177"/>
      <c r="GW220" s="177"/>
      <c r="GX220" s="177"/>
      <c r="GY220" s="177"/>
      <c r="GZ220" s="177"/>
      <c r="HA220" s="177"/>
      <c r="HB220" s="177"/>
      <c r="HC220" s="177"/>
      <c r="HD220" s="177"/>
      <c r="HE220" s="177"/>
      <c r="HF220" s="177"/>
      <c r="HG220" s="177"/>
      <c r="HH220" s="177"/>
      <c r="HI220" s="177"/>
      <c r="HJ220" s="177"/>
      <c r="HK220" s="177"/>
      <c r="HL220" s="177"/>
      <c r="HM220" s="177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177"/>
      <c r="HY220" s="177"/>
      <c r="HZ220" s="177"/>
      <c r="IA220" s="177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177"/>
      <c r="IM220" s="177"/>
      <c r="IN220" s="177"/>
      <c r="IO220" s="177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177"/>
      <c r="JA220" s="177"/>
      <c r="JB220" s="177"/>
      <c r="JC220" s="177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177"/>
      <c r="JO220" s="177"/>
      <c r="JP220" s="177"/>
      <c r="JQ220" s="177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177"/>
      <c r="KC220" s="177"/>
      <c r="KD220" s="177"/>
      <c r="KE220" s="177"/>
      <c r="KF220" s="177"/>
      <c r="KG220" s="177"/>
      <c r="KH220" s="177"/>
    </row>
    <row r="221" spans="1:294" s="2" customFormat="1" ht="18.75">
      <c r="A221" s="122" t="s">
        <v>87</v>
      </c>
      <c r="B221" s="348"/>
      <c r="C221" s="27"/>
      <c r="D221" s="27"/>
      <c r="E221" s="27"/>
      <c r="F221" s="27"/>
      <c r="G221" s="27"/>
      <c r="H221" s="27"/>
      <c r="I221" s="115"/>
      <c r="J221" s="115"/>
      <c r="K221" s="115"/>
      <c r="L221" s="115"/>
      <c r="M221" s="119"/>
      <c r="N221" s="128"/>
      <c r="O221" s="119"/>
      <c r="P221" s="128"/>
      <c r="Q221" s="110"/>
      <c r="R221" s="125"/>
      <c r="S221" s="27"/>
      <c r="T221" s="27"/>
      <c r="U221" s="27"/>
      <c r="V221" s="27"/>
      <c r="W221" s="27"/>
      <c r="X221" s="27"/>
      <c r="Y221" s="138"/>
      <c r="Z221" s="138"/>
      <c r="AA221" s="138"/>
      <c r="AB221" s="138"/>
      <c r="AC221" s="139"/>
      <c r="AD221" s="139"/>
      <c r="AE221" s="139"/>
      <c r="AF221" s="139"/>
      <c r="AG221" s="27"/>
      <c r="AH221" s="134"/>
      <c r="AI221" s="103"/>
      <c r="AJ221" s="27"/>
      <c r="AK221" s="27"/>
      <c r="AL221" s="27"/>
      <c r="AM221" s="27"/>
      <c r="AN221" s="27"/>
      <c r="AO221" s="27"/>
      <c r="AP221" s="115"/>
      <c r="AQ221" s="115"/>
      <c r="AR221" s="115"/>
      <c r="AS221" s="115"/>
      <c r="AT221" s="116"/>
      <c r="AU221" s="116"/>
      <c r="AV221" s="116"/>
      <c r="AW221" s="116"/>
      <c r="AX221" s="27"/>
      <c r="AY221" s="284"/>
      <c r="AZ221" s="27"/>
      <c r="BA221" s="27"/>
      <c r="BB221" s="27"/>
      <c r="BC221" s="27"/>
      <c r="BD221" s="27"/>
      <c r="BE221" s="27"/>
      <c r="BF221" s="115"/>
      <c r="BG221" s="115"/>
      <c r="BH221" s="395"/>
      <c r="BI221" s="115"/>
      <c r="BJ221" s="116"/>
      <c r="BK221" s="116"/>
      <c r="BL221" s="116"/>
      <c r="BM221" s="116"/>
      <c r="BN221" s="36"/>
      <c r="BO221" s="31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  <c r="IR221" s="53"/>
      <c r="IS221" s="53"/>
      <c r="IT221" s="53"/>
      <c r="IU221" s="53"/>
      <c r="IV221" s="53"/>
      <c r="IW221" s="53"/>
      <c r="IX221" s="53"/>
      <c r="IY221" s="53"/>
      <c r="IZ221" s="53"/>
      <c r="JA221" s="53"/>
      <c r="JB221" s="53"/>
      <c r="JC221" s="53"/>
      <c r="JD221" s="53"/>
      <c r="JE221" s="53"/>
      <c r="JF221" s="53"/>
      <c r="JG221" s="53"/>
      <c r="JH221" s="53"/>
      <c r="JI221" s="53"/>
      <c r="JJ221" s="53"/>
      <c r="JK221" s="53"/>
      <c r="JL221" s="53"/>
      <c r="JM221" s="53"/>
      <c r="JN221" s="53"/>
      <c r="JO221" s="53"/>
      <c r="JP221" s="53"/>
      <c r="JQ221" s="53"/>
      <c r="JR221" s="53"/>
      <c r="JS221" s="53"/>
      <c r="JT221" s="53"/>
      <c r="JU221" s="53"/>
      <c r="JV221" s="53"/>
      <c r="JW221" s="53"/>
      <c r="JX221" s="53"/>
      <c r="JY221" s="53"/>
      <c r="JZ221" s="53"/>
      <c r="KA221" s="53"/>
      <c r="KB221" s="53"/>
      <c r="KC221" s="53"/>
      <c r="KD221" s="53"/>
      <c r="KE221" s="53"/>
      <c r="KF221" s="53"/>
      <c r="KG221" s="53"/>
      <c r="KH221" s="53"/>
    </row>
    <row r="222" spans="1:294" s="178" customFormat="1">
      <c r="A222" s="173" t="s">
        <v>9</v>
      </c>
      <c r="B222" s="421" t="s">
        <v>563</v>
      </c>
      <c r="C222" s="49">
        <v>7756.32</v>
      </c>
      <c r="D222" s="49">
        <v>80.25</v>
      </c>
      <c r="E222" s="49">
        <v>7756.32</v>
      </c>
      <c r="F222" s="49">
        <v>80.25</v>
      </c>
      <c r="G222" s="49">
        <v>2480</v>
      </c>
      <c r="H222" s="49">
        <v>85.79</v>
      </c>
      <c r="I222" s="138"/>
      <c r="J222" s="138"/>
      <c r="K222" s="138"/>
      <c r="L222" s="138"/>
      <c r="M222" s="139"/>
      <c r="N222" s="139"/>
      <c r="O222" s="288">
        <v>5.3999999999999999E-2</v>
      </c>
      <c r="P222" s="139">
        <v>219.71</v>
      </c>
      <c r="Q222" s="110" t="s">
        <v>853</v>
      </c>
      <c r="R222" s="176"/>
      <c r="S222" s="49">
        <v>9506.5499999999993</v>
      </c>
      <c r="T222" s="49">
        <v>89.65</v>
      </c>
      <c r="U222" s="49">
        <v>9506.5499999999993</v>
      </c>
      <c r="V222" s="49">
        <v>89.65</v>
      </c>
      <c r="W222" s="49">
        <v>2527</v>
      </c>
      <c r="X222" s="49">
        <v>89.65</v>
      </c>
      <c r="Y222" s="138"/>
      <c r="Z222" s="138"/>
      <c r="AA222" s="138"/>
      <c r="AB222" s="138"/>
      <c r="AC222" s="139"/>
      <c r="AD222" s="139"/>
      <c r="AE222" s="311">
        <v>5.3999999999999999E-2</v>
      </c>
      <c r="AF222" s="139">
        <v>226.11</v>
      </c>
      <c r="AG222" s="125" t="s">
        <v>853</v>
      </c>
      <c r="AH222" s="289"/>
      <c r="AI222" s="175"/>
      <c r="AJ222" s="49"/>
      <c r="AK222" s="49"/>
      <c r="AL222" s="49"/>
      <c r="AM222" s="49"/>
      <c r="AN222" s="49"/>
      <c r="AO222" s="49"/>
      <c r="AP222" s="138"/>
      <c r="AQ222" s="138"/>
      <c r="AR222" s="138"/>
      <c r="AS222" s="138"/>
      <c r="AT222" s="139"/>
      <c r="AU222" s="139"/>
      <c r="AV222" s="139"/>
      <c r="AW222" s="139"/>
      <c r="AX222" s="49"/>
      <c r="AY222" s="313"/>
      <c r="AZ222" s="49"/>
      <c r="BA222" s="49"/>
      <c r="BB222" s="49"/>
      <c r="BC222" s="49"/>
      <c r="BD222" s="49"/>
      <c r="BE222" s="49"/>
      <c r="BF222" s="138"/>
      <c r="BG222" s="138"/>
      <c r="BH222" s="360"/>
      <c r="BI222" s="138"/>
      <c r="BJ222" s="139"/>
      <c r="BK222" s="139"/>
      <c r="BL222" s="139"/>
      <c r="BM222" s="139"/>
      <c r="BN222" s="176"/>
      <c r="BO222" s="313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7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7"/>
      <c r="DQ222" s="177"/>
      <c r="DR222" s="177"/>
      <c r="DS222" s="177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7"/>
      <c r="EE222" s="177"/>
      <c r="EF222" s="177"/>
      <c r="EG222" s="177"/>
      <c r="EH222" s="177"/>
      <c r="EI222" s="177"/>
      <c r="EJ222" s="177"/>
      <c r="EK222" s="177"/>
      <c r="EL222" s="177"/>
      <c r="EM222" s="177"/>
      <c r="EN222" s="177"/>
      <c r="EO222" s="177"/>
      <c r="EP222" s="177"/>
      <c r="EQ222" s="177"/>
      <c r="ER222" s="177"/>
      <c r="ES222" s="177"/>
      <c r="ET222" s="177"/>
      <c r="EU222" s="177"/>
      <c r="EV222" s="177"/>
      <c r="EW222" s="177"/>
      <c r="EX222" s="177"/>
      <c r="EY222" s="177"/>
      <c r="EZ222" s="177"/>
      <c r="FA222" s="177"/>
      <c r="FB222" s="177"/>
      <c r="FC222" s="177"/>
      <c r="FD222" s="177"/>
      <c r="FE222" s="177"/>
      <c r="FF222" s="177"/>
      <c r="FG222" s="177"/>
      <c r="FH222" s="177"/>
      <c r="FI222" s="177"/>
      <c r="FJ222" s="177"/>
      <c r="FK222" s="177"/>
      <c r="FL222" s="177"/>
      <c r="FM222" s="177"/>
      <c r="FN222" s="177"/>
      <c r="FO222" s="177"/>
      <c r="FP222" s="177"/>
      <c r="FQ222" s="177"/>
      <c r="FR222" s="177"/>
      <c r="FS222" s="177"/>
      <c r="FT222" s="177"/>
      <c r="FU222" s="177"/>
      <c r="FV222" s="177"/>
      <c r="FW222" s="177"/>
      <c r="FX222" s="177"/>
      <c r="FY222" s="177"/>
      <c r="FZ222" s="177"/>
      <c r="GA222" s="177"/>
      <c r="GB222" s="177"/>
      <c r="GC222" s="177"/>
      <c r="GD222" s="177"/>
      <c r="GE222" s="177"/>
      <c r="GF222" s="177"/>
      <c r="GG222" s="177"/>
      <c r="GH222" s="177"/>
      <c r="GI222" s="177"/>
      <c r="GJ222" s="177"/>
      <c r="GK222" s="177"/>
      <c r="GL222" s="177"/>
      <c r="GM222" s="177"/>
      <c r="GN222" s="177"/>
      <c r="GO222" s="177"/>
      <c r="GP222" s="177"/>
      <c r="GQ222" s="177"/>
      <c r="GR222" s="177"/>
      <c r="GS222" s="177"/>
      <c r="GT222" s="177"/>
      <c r="GU222" s="177"/>
      <c r="GV222" s="177"/>
      <c r="GW222" s="177"/>
      <c r="GX222" s="177"/>
      <c r="GY222" s="177"/>
      <c r="GZ222" s="177"/>
      <c r="HA222" s="177"/>
      <c r="HB222" s="177"/>
      <c r="HC222" s="177"/>
      <c r="HD222" s="177"/>
      <c r="HE222" s="177"/>
      <c r="HF222" s="177"/>
      <c r="HG222" s="177"/>
      <c r="HH222" s="177"/>
      <c r="HI222" s="177"/>
      <c r="HJ222" s="177"/>
      <c r="HK222" s="177"/>
      <c r="HL222" s="177"/>
      <c r="HM222" s="177"/>
      <c r="HN222" s="177"/>
      <c r="HO222" s="177"/>
      <c r="HP222" s="177"/>
      <c r="HQ222" s="177"/>
      <c r="HR222" s="177"/>
      <c r="HS222" s="177"/>
      <c r="HT222" s="177"/>
      <c r="HU222" s="177"/>
      <c r="HV222" s="177"/>
      <c r="HW222" s="177"/>
      <c r="HX222" s="177"/>
      <c r="HY222" s="177"/>
      <c r="HZ222" s="177"/>
      <c r="IA222" s="177"/>
      <c r="IB222" s="177"/>
      <c r="IC222" s="177"/>
      <c r="ID222" s="177"/>
      <c r="IE222" s="177"/>
      <c r="IF222" s="177"/>
      <c r="IG222" s="177"/>
      <c r="IH222" s="177"/>
      <c r="II222" s="177"/>
      <c r="IJ222" s="177"/>
      <c r="IK222" s="177"/>
      <c r="IL222" s="177"/>
      <c r="IM222" s="177"/>
      <c r="IN222" s="177"/>
      <c r="IO222" s="177"/>
      <c r="IP222" s="177"/>
      <c r="IQ222" s="177"/>
      <c r="IR222" s="177"/>
      <c r="IS222" s="177"/>
      <c r="IT222" s="177"/>
      <c r="IU222" s="177"/>
      <c r="IV222" s="177"/>
      <c r="IW222" s="177"/>
      <c r="IX222" s="177"/>
      <c r="IY222" s="177"/>
      <c r="IZ222" s="177"/>
      <c r="JA222" s="177"/>
      <c r="JB222" s="177"/>
      <c r="JC222" s="177"/>
      <c r="JD222" s="177"/>
      <c r="JE222" s="177"/>
      <c r="JF222" s="177"/>
      <c r="JG222" s="177"/>
      <c r="JH222" s="177"/>
      <c r="JI222" s="177"/>
      <c r="JJ222" s="177"/>
      <c r="JK222" s="177"/>
      <c r="JL222" s="177"/>
      <c r="JM222" s="177"/>
      <c r="JN222" s="177"/>
      <c r="JO222" s="177"/>
      <c r="JP222" s="177"/>
      <c r="JQ222" s="177"/>
      <c r="JR222" s="177"/>
      <c r="JS222" s="177"/>
      <c r="JT222" s="177"/>
      <c r="JU222" s="177"/>
      <c r="JV222" s="177"/>
      <c r="JW222" s="177"/>
      <c r="JX222" s="177"/>
      <c r="JY222" s="177"/>
      <c r="JZ222" s="177"/>
      <c r="KA222" s="177"/>
      <c r="KB222" s="177"/>
      <c r="KC222" s="177"/>
      <c r="KD222" s="177"/>
      <c r="KE222" s="177"/>
      <c r="KF222" s="177"/>
      <c r="KG222" s="177"/>
      <c r="KH222" s="177"/>
    </row>
    <row r="223" spans="1:294" s="2" customFormat="1" ht="18.75">
      <c r="A223" s="122" t="s">
        <v>96</v>
      </c>
      <c r="B223" s="348"/>
      <c r="C223" s="27"/>
      <c r="D223" s="27"/>
      <c r="E223" s="27"/>
      <c r="F223" s="27"/>
      <c r="G223" s="27"/>
      <c r="H223" s="27"/>
      <c r="I223" s="115"/>
      <c r="J223" s="115"/>
      <c r="K223" s="115"/>
      <c r="L223" s="115"/>
      <c r="M223" s="116"/>
      <c r="N223" s="116"/>
      <c r="O223" s="116"/>
      <c r="P223" s="116"/>
      <c r="Q223" s="110"/>
      <c r="R223" s="125"/>
      <c r="S223" s="27"/>
      <c r="T223" s="27"/>
      <c r="U223" s="27"/>
      <c r="V223" s="27"/>
      <c r="W223" s="27"/>
      <c r="X223" s="27"/>
      <c r="Y223" s="138"/>
      <c r="Z223" s="138"/>
      <c r="AA223" s="138"/>
      <c r="AB223" s="138"/>
      <c r="AC223" s="139"/>
      <c r="AD223" s="139"/>
      <c r="AE223" s="139"/>
      <c r="AF223" s="139"/>
      <c r="AG223" s="27"/>
      <c r="AH223" s="134"/>
      <c r="AI223" s="103"/>
      <c r="AJ223" s="27"/>
      <c r="AK223" s="27"/>
      <c r="AL223" s="27"/>
      <c r="AM223" s="27"/>
      <c r="AN223" s="27"/>
      <c r="AO223" s="27"/>
      <c r="AP223" s="115"/>
      <c r="AQ223" s="115"/>
      <c r="AR223" s="115"/>
      <c r="AS223" s="115"/>
      <c r="AT223" s="116"/>
      <c r="AU223" s="116"/>
      <c r="AV223" s="116"/>
      <c r="AW223" s="116"/>
      <c r="AX223" s="27"/>
      <c r="AY223" s="284"/>
      <c r="AZ223" s="27"/>
      <c r="BA223" s="27"/>
      <c r="BB223" s="27"/>
      <c r="BC223" s="27"/>
      <c r="BD223" s="27"/>
      <c r="BE223" s="27"/>
      <c r="BF223" s="115"/>
      <c r="BG223" s="115"/>
      <c r="BH223" s="395"/>
      <c r="BI223" s="115"/>
      <c r="BJ223" s="116"/>
      <c r="BK223" s="116"/>
      <c r="BL223" s="116"/>
      <c r="BM223" s="116"/>
      <c r="BN223" s="36"/>
      <c r="BO223" s="31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  <c r="IK223" s="53"/>
      <c r="IL223" s="53"/>
      <c r="IM223" s="53"/>
      <c r="IN223" s="53"/>
      <c r="IO223" s="53"/>
      <c r="IP223" s="53"/>
      <c r="IQ223" s="53"/>
      <c r="IR223" s="53"/>
      <c r="IS223" s="53"/>
      <c r="IT223" s="53"/>
      <c r="IU223" s="53"/>
      <c r="IV223" s="53"/>
      <c r="IW223" s="53"/>
      <c r="IX223" s="53"/>
      <c r="IY223" s="53"/>
      <c r="IZ223" s="53"/>
      <c r="JA223" s="53"/>
      <c r="JB223" s="53"/>
      <c r="JC223" s="53"/>
      <c r="JD223" s="53"/>
      <c r="JE223" s="53"/>
      <c r="JF223" s="53"/>
      <c r="JG223" s="53"/>
      <c r="JH223" s="53"/>
      <c r="JI223" s="53"/>
      <c r="JJ223" s="53"/>
      <c r="JK223" s="53"/>
      <c r="JL223" s="53"/>
      <c r="JM223" s="53"/>
      <c r="JN223" s="53"/>
      <c r="JO223" s="53"/>
      <c r="JP223" s="53"/>
      <c r="JQ223" s="53"/>
      <c r="JR223" s="53"/>
      <c r="JS223" s="53"/>
      <c r="JT223" s="53"/>
      <c r="JU223" s="53"/>
      <c r="JV223" s="53"/>
      <c r="JW223" s="53"/>
      <c r="JX223" s="53"/>
      <c r="JY223" s="53"/>
      <c r="JZ223" s="53"/>
      <c r="KA223" s="53"/>
      <c r="KB223" s="53"/>
      <c r="KC223" s="53"/>
      <c r="KD223" s="53"/>
      <c r="KE223" s="53"/>
      <c r="KF223" s="53"/>
      <c r="KG223" s="53"/>
      <c r="KH223" s="53"/>
    </row>
    <row r="224" spans="1:294" s="178" customFormat="1">
      <c r="A224" s="173" t="s">
        <v>9</v>
      </c>
      <c r="B224" s="421" t="s">
        <v>125</v>
      </c>
      <c r="C224" s="49">
        <v>11364.82</v>
      </c>
      <c r="D224" s="49">
        <v>52.54</v>
      </c>
      <c r="E224" s="49">
        <v>11364.82</v>
      </c>
      <c r="F224" s="49">
        <v>52.54</v>
      </c>
      <c r="G224" s="49">
        <v>4250</v>
      </c>
      <c r="H224" s="49">
        <v>52.54</v>
      </c>
      <c r="I224" s="138"/>
      <c r="J224" s="138"/>
      <c r="K224" s="138"/>
      <c r="L224" s="138"/>
      <c r="M224" s="139"/>
      <c r="N224" s="139"/>
      <c r="O224" s="288">
        <v>4.8899999999999999E-2</v>
      </c>
      <c r="P224" s="317">
        <v>260.37</v>
      </c>
      <c r="Q224" s="125" t="s">
        <v>854</v>
      </c>
      <c r="R224" s="289"/>
      <c r="S224" s="49">
        <v>13087.57</v>
      </c>
      <c r="T224" s="49">
        <v>55.32</v>
      </c>
      <c r="U224" s="49">
        <v>13087.57</v>
      </c>
      <c r="V224" s="49">
        <v>55.32</v>
      </c>
      <c r="W224" s="49">
        <v>4250</v>
      </c>
      <c r="X224" s="49">
        <v>55.32</v>
      </c>
      <c r="Y224" s="138"/>
      <c r="Z224" s="138"/>
      <c r="AA224" s="138"/>
      <c r="AB224" s="138"/>
      <c r="AC224" s="311"/>
      <c r="AD224" s="139"/>
      <c r="AE224" s="288">
        <v>4.8899999999999999E-2</v>
      </c>
      <c r="AF224" s="317">
        <v>263.14999999999998</v>
      </c>
      <c r="AG224" s="125" t="s">
        <v>854</v>
      </c>
      <c r="AH224" s="289"/>
      <c r="AI224" s="175"/>
      <c r="AJ224" s="49"/>
      <c r="AK224" s="49"/>
      <c r="AL224" s="49"/>
      <c r="AM224" s="49"/>
      <c r="AN224" s="49"/>
      <c r="AO224" s="49"/>
      <c r="AP224" s="138"/>
      <c r="AQ224" s="138"/>
      <c r="AR224" s="138"/>
      <c r="AS224" s="138"/>
      <c r="AT224" s="139"/>
      <c r="AU224" s="139"/>
      <c r="AV224" s="139"/>
      <c r="AW224" s="139"/>
      <c r="AX224" s="49"/>
      <c r="AY224" s="313"/>
      <c r="AZ224" s="49"/>
      <c r="BA224" s="49"/>
      <c r="BB224" s="49"/>
      <c r="BC224" s="49"/>
      <c r="BD224" s="49"/>
      <c r="BE224" s="49"/>
      <c r="BF224" s="138"/>
      <c r="BG224" s="138"/>
      <c r="BH224" s="360"/>
      <c r="BI224" s="138"/>
      <c r="BJ224" s="139"/>
      <c r="BK224" s="139"/>
      <c r="BL224" s="139"/>
      <c r="BM224" s="139"/>
      <c r="BN224" s="176"/>
      <c r="BO224" s="313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  <c r="EO224" s="177"/>
      <c r="EP224" s="177"/>
      <c r="EQ224" s="177"/>
      <c r="ER224" s="177"/>
      <c r="ES224" s="177"/>
      <c r="ET224" s="177"/>
      <c r="EU224" s="177"/>
      <c r="EV224" s="177"/>
      <c r="EW224" s="177"/>
      <c r="EX224" s="177"/>
      <c r="EY224" s="177"/>
      <c r="EZ224" s="177"/>
      <c r="FA224" s="177"/>
      <c r="FB224" s="177"/>
      <c r="FC224" s="177"/>
      <c r="FD224" s="177"/>
      <c r="FE224" s="177"/>
      <c r="FF224" s="177"/>
      <c r="FG224" s="177"/>
      <c r="FH224" s="177"/>
      <c r="FI224" s="177"/>
      <c r="FJ224" s="177"/>
      <c r="FK224" s="177"/>
      <c r="FL224" s="177"/>
      <c r="FM224" s="177"/>
      <c r="FN224" s="177"/>
      <c r="FO224" s="177"/>
      <c r="FP224" s="177"/>
      <c r="FQ224" s="177"/>
      <c r="FR224" s="177"/>
      <c r="FS224" s="177"/>
      <c r="FT224" s="177"/>
      <c r="FU224" s="177"/>
      <c r="FV224" s="177"/>
      <c r="FW224" s="177"/>
      <c r="FX224" s="177"/>
      <c r="FY224" s="177"/>
      <c r="FZ224" s="177"/>
      <c r="GA224" s="177"/>
      <c r="GB224" s="177"/>
      <c r="GC224" s="177"/>
      <c r="GD224" s="177"/>
      <c r="GE224" s="177"/>
      <c r="GF224" s="177"/>
      <c r="GG224" s="177"/>
      <c r="GH224" s="177"/>
      <c r="GI224" s="177"/>
      <c r="GJ224" s="177"/>
      <c r="GK224" s="177"/>
      <c r="GL224" s="177"/>
      <c r="GM224" s="177"/>
      <c r="GN224" s="177"/>
      <c r="GO224" s="177"/>
      <c r="GP224" s="177"/>
      <c r="GQ224" s="177"/>
      <c r="GR224" s="177"/>
      <c r="GS224" s="177"/>
      <c r="GT224" s="177"/>
      <c r="GU224" s="177"/>
      <c r="GV224" s="177"/>
      <c r="GW224" s="177"/>
      <c r="GX224" s="177"/>
      <c r="GY224" s="177"/>
      <c r="GZ224" s="177"/>
      <c r="HA224" s="177"/>
      <c r="HB224" s="177"/>
      <c r="HC224" s="177"/>
      <c r="HD224" s="177"/>
      <c r="HE224" s="177"/>
      <c r="HF224" s="177"/>
      <c r="HG224" s="177"/>
      <c r="HH224" s="177"/>
      <c r="HI224" s="177"/>
      <c r="HJ224" s="177"/>
      <c r="HK224" s="177"/>
      <c r="HL224" s="177"/>
      <c r="HM224" s="177"/>
      <c r="HN224" s="177"/>
      <c r="HO224" s="177"/>
      <c r="HP224" s="177"/>
      <c r="HQ224" s="177"/>
      <c r="HR224" s="177"/>
      <c r="HS224" s="177"/>
      <c r="HT224" s="177"/>
      <c r="HU224" s="177"/>
      <c r="HV224" s="177"/>
      <c r="HW224" s="177"/>
      <c r="HX224" s="177"/>
      <c r="HY224" s="177"/>
      <c r="HZ224" s="177"/>
      <c r="IA224" s="177"/>
      <c r="IB224" s="177"/>
      <c r="IC224" s="177"/>
      <c r="ID224" s="177"/>
      <c r="IE224" s="177"/>
      <c r="IF224" s="177"/>
      <c r="IG224" s="177"/>
      <c r="IH224" s="177"/>
      <c r="II224" s="177"/>
      <c r="IJ224" s="177"/>
      <c r="IK224" s="177"/>
      <c r="IL224" s="177"/>
      <c r="IM224" s="177"/>
      <c r="IN224" s="177"/>
      <c r="IO224" s="177"/>
      <c r="IP224" s="177"/>
      <c r="IQ224" s="177"/>
      <c r="IR224" s="177"/>
      <c r="IS224" s="177"/>
      <c r="IT224" s="177"/>
      <c r="IU224" s="177"/>
      <c r="IV224" s="177"/>
      <c r="IW224" s="177"/>
      <c r="IX224" s="177"/>
      <c r="IY224" s="177"/>
      <c r="IZ224" s="177"/>
      <c r="JA224" s="177"/>
      <c r="JB224" s="177"/>
      <c r="JC224" s="177"/>
      <c r="JD224" s="177"/>
      <c r="JE224" s="177"/>
      <c r="JF224" s="177"/>
      <c r="JG224" s="177"/>
      <c r="JH224" s="177"/>
      <c r="JI224" s="177"/>
      <c r="JJ224" s="177"/>
      <c r="JK224" s="177"/>
      <c r="JL224" s="177"/>
      <c r="JM224" s="177"/>
      <c r="JN224" s="177"/>
      <c r="JO224" s="177"/>
      <c r="JP224" s="177"/>
      <c r="JQ224" s="177"/>
      <c r="JR224" s="177"/>
      <c r="JS224" s="177"/>
      <c r="JT224" s="177"/>
      <c r="JU224" s="177"/>
      <c r="JV224" s="177"/>
      <c r="JW224" s="177"/>
      <c r="JX224" s="177"/>
      <c r="JY224" s="177"/>
      <c r="JZ224" s="177"/>
      <c r="KA224" s="177"/>
      <c r="KB224" s="177"/>
      <c r="KC224" s="177"/>
      <c r="KD224" s="177"/>
      <c r="KE224" s="177"/>
      <c r="KF224" s="177"/>
      <c r="KG224" s="177"/>
      <c r="KH224" s="177"/>
    </row>
    <row r="225" spans="1:294" s="420" customFormat="1">
      <c r="A225" s="406"/>
      <c r="B225" s="407"/>
      <c r="C225" s="408">
        <v>11364.82</v>
      </c>
      <c r="D225" s="408">
        <v>52.54</v>
      </c>
      <c r="E225" s="408">
        <v>11364.82</v>
      </c>
      <c r="F225" s="408">
        <v>52.54</v>
      </c>
      <c r="G225" s="408">
        <v>4232.1099999999997</v>
      </c>
      <c r="H225" s="408">
        <v>52.54</v>
      </c>
      <c r="I225" s="414"/>
      <c r="J225" s="414"/>
      <c r="K225" s="414"/>
      <c r="L225" s="414"/>
      <c r="M225" s="416"/>
      <c r="N225" s="416"/>
      <c r="O225" s="415">
        <v>4.8899999999999999E-2</v>
      </c>
      <c r="P225" s="459">
        <v>259.49</v>
      </c>
      <c r="Q225" s="410" t="s">
        <v>855</v>
      </c>
      <c r="R225" s="435"/>
      <c r="S225" s="408">
        <v>13087.57</v>
      </c>
      <c r="T225" s="408">
        <v>55.32</v>
      </c>
      <c r="U225" s="408">
        <v>13087.57</v>
      </c>
      <c r="V225" s="408">
        <v>55.32</v>
      </c>
      <c r="W225" s="408">
        <v>3900</v>
      </c>
      <c r="X225" s="408">
        <v>55.32</v>
      </c>
      <c r="Y225" s="414"/>
      <c r="Z225" s="414"/>
      <c r="AA225" s="414"/>
      <c r="AB225" s="414"/>
      <c r="AC225" s="441"/>
      <c r="AD225" s="416"/>
      <c r="AE225" s="415">
        <v>4.8899999999999999E-2</v>
      </c>
      <c r="AF225" s="459">
        <v>246.03</v>
      </c>
      <c r="AG225" s="410" t="s">
        <v>855</v>
      </c>
      <c r="AH225" s="435"/>
      <c r="AI225" s="413"/>
      <c r="AJ225" s="408"/>
      <c r="AK225" s="408"/>
      <c r="AL225" s="408"/>
      <c r="AM225" s="408"/>
      <c r="AN225" s="408"/>
      <c r="AO225" s="408"/>
      <c r="AP225" s="414"/>
      <c r="AQ225" s="414"/>
      <c r="AR225" s="414"/>
      <c r="AS225" s="414"/>
      <c r="AT225" s="416"/>
      <c r="AU225" s="416"/>
      <c r="AV225" s="416"/>
      <c r="AW225" s="416"/>
      <c r="AX225" s="525"/>
      <c r="AY225" s="418"/>
      <c r="AZ225" s="408"/>
      <c r="BA225" s="408"/>
      <c r="BB225" s="408"/>
      <c r="BC225" s="408"/>
      <c r="BD225" s="408"/>
      <c r="BE225" s="408"/>
      <c r="BF225" s="414"/>
      <c r="BG225" s="414"/>
      <c r="BH225" s="417"/>
      <c r="BI225" s="414"/>
      <c r="BJ225" s="416"/>
      <c r="BK225" s="416"/>
      <c r="BL225" s="416"/>
      <c r="BM225" s="416"/>
      <c r="BN225" s="412"/>
      <c r="BO225" s="418"/>
      <c r="BP225" s="419"/>
      <c r="BQ225" s="419"/>
      <c r="BR225" s="419"/>
      <c r="BS225" s="419"/>
      <c r="BT225" s="419"/>
      <c r="BU225" s="419"/>
      <c r="BV225" s="419"/>
      <c r="BW225" s="419"/>
      <c r="BX225" s="419"/>
      <c r="BY225" s="419"/>
      <c r="BZ225" s="419"/>
      <c r="CA225" s="419"/>
      <c r="CB225" s="419"/>
      <c r="CC225" s="419"/>
      <c r="CD225" s="419"/>
      <c r="CE225" s="419"/>
      <c r="CF225" s="419"/>
      <c r="CG225" s="419"/>
      <c r="CH225" s="419"/>
      <c r="CI225" s="419"/>
      <c r="CJ225" s="419"/>
      <c r="CK225" s="419"/>
      <c r="CL225" s="419"/>
      <c r="CM225" s="419"/>
      <c r="CN225" s="419"/>
      <c r="CO225" s="419"/>
      <c r="CP225" s="419"/>
      <c r="CQ225" s="419"/>
      <c r="CR225" s="419"/>
      <c r="CS225" s="419"/>
      <c r="CT225" s="419"/>
      <c r="CU225" s="419"/>
      <c r="CV225" s="419"/>
      <c r="CW225" s="419"/>
      <c r="CX225" s="419"/>
      <c r="CY225" s="419"/>
      <c r="CZ225" s="419"/>
      <c r="DA225" s="419"/>
      <c r="DB225" s="419"/>
      <c r="DC225" s="419"/>
      <c r="DD225" s="419"/>
      <c r="DE225" s="419"/>
      <c r="DF225" s="419"/>
      <c r="DG225" s="419"/>
      <c r="DH225" s="419"/>
      <c r="DI225" s="419"/>
      <c r="DJ225" s="419"/>
      <c r="DK225" s="419"/>
      <c r="DL225" s="419"/>
      <c r="DM225" s="419"/>
      <c r="DN225" s="419"/>
      <c r="DO225" s="419"/>
      <c r="DP225" s="419"/>
      <c r="DQ225" s="419"/>
      <c r="DR225" s="419"/>
      <c r="DS225" s="419"/>
      <c r="DT225" s="419"/>
      <c r="DU225" s="419"/>
      <c r="DV225" s="419"/>
      <c r="DW225" s="419"/>
      <c r="DX225" s="419"/>
      <c r="DY225" s="419"/>
      <c r="DZ225" s="419"/>
      <c r="EA225" s="419"/>
      <c r="EB225" s="419"/>
      <c r="EC225" s="419"/>
      <c r="ED225" s="419"/>
      <c r="EE225" s="419"/>
      <c r="EF225" s="419"/>
      <c r="EG225" s="419"/>
      <c r="EH225" s="419"/>
      <c r="EI225" s="419"/>
      <c r="EJ225" s="419"/>
      <c r="EK225" s="419"/>
      <c r="EL225" s="419"/>
      <c r="EM225" s="419"/>
      <c r="EN225" s="419"/>
      <c r="EO225" s="419"/>
      <c r="EP225" s="419"/>
      <c r="EQ225" s="419"/>
      <c r="ER225" s="419"/>
      <c r="ES225" s="419"/>
      <c r="ET225" s="419"/>
      <c r="EU225" s="419"/>
      <c r="EV225" s="419"/>
      <c r="EW225" s="419"/>
      <c r="EX225" s="419"/>
      <c r="EY225" s="419"/>
      <c r="EZ225" s="419"/>
      <c r="FA225" s="419"/>
      <c r="FB225" s="419"/>
      <c r="FC225" s="419"/>
      <c r="FD225" s="419"/>
      <c r="FE225" s="419"/>
      <c r="FF225" s="419"/>
      <c r="FG225" s="419"/>
      <c r="FH225" s="419"/>
      <c r="FI225" s="419"/>
      <c r="FJ225" s="419"/>
      <c r="FK225" s="419"/>
      <c r="FL225" s="419"/>
      <c r="FM225" s="419"/>
      <c r="FN225" s="419"/>
      <c r="FO225" s="419"/>
      <c r="FP225" s="419"/>
      <c r="FQ225" s="419"/>
      <c r="FR225" s="419"/>
      <c r="FS225" s="419"/>
      <c r="FT225" s="419"/>
      <c r="FU225" s="419"/>
      <c r="FV225" s="419"/>
      <c r="FW225" s="419"/>
      <c r="FX225" s="419"/>
      <c r="FY225" s="419"/>
      <c r="FZ225" s="419"/>
      <c r="GA225" s="419"/>
      <c r="GB225" s="419"/>
      <c r="GC225" s="419"/>
      <c r="GD225" s="419"/>
      <c r="GE225" s="419"/>
      <c r="GF225" s="419"/>
      <c r="GG225" s="419"/>
      <c r="GH225" s="419"/>
      <c r="GI225" s="419"/>
      <c r="GJ225" s="419"/>
      <c r="GK225" s="419"/>
      <c r="GL225" s="419"/>
      <c r="GM225" s="419"/>
      <c r="GN225" s="419"/>
      <c r="GO225" s="419"/>
      <c r="GP225" s="419"/>
      <c r="GQ225" s="419"/>
      <c r="GR225" s="419"/>
      <c r="GS225" s="419"/>
      <c r="GT225" s="419"/>
      <c r="GU225" s="419"/>
      <c r="GV225" s="419"/>
      <c r="GW225" s="419"/>
      <c r="GX225" s="419"/>
      <c r="GY225" s="419"/>
      <c r="GZ225" s="419"/>
      <c r="HA225" s="419"/>
      <c r="HB225" s="419"/>
      <c r="HC225" s="419"/>
      <c r="HD225" s="419"/>
      <c r="HE225" s="419"/>
      <c r="HF225" s="419"/>
      <c r="HG225" s="419"/>
      <c r="HH225" s="419"/>
      <c r="HI225" s="419"/>
      <c r="HJ225" s="419"/>
      <c r="HK225" s="419"/>
      <c r="HL225" s="419"/>
      <c r="HM225" s="419"/>
      <c r="HN225" s="419"/>
      <c r="HO225" s="419"/>
      <c r="HP225" s="419"/>
      <c r="HQ225" s="419"/>
      <c r="HR225" s="419"/>
      <c r="HS225" s="419"/>
      <c r="HT225" s="419"/>
      <c r="HU225" s="419"/>
      <c r="HV225" s="419"/>
      <c r="HW225" s="419"/>
      <c r="HX225" s="419"/>
      <c r="HY225" s="419"/>
      <c r="HZ225" s="419"/>
      <c r="IA225" s="419"/>
      <c r="IB225" s="419"/>
      <c r="IC225" s="419"/>
      <c r="ID225" s="419"/>
      <c r="IE225" s="419"/>
      <c r="IF225" s="419"/>
      <c r="IG225" s="419"/>
      <c r="IH225" s="419"/>
      <c r="II225" s="419"/>
      <c r="IJ225" s="419"/>
      <c r="IK225" s="419"/>
      <c r="IL225" s="419"/>
      <c r="IM225" s="419"/>
      <c r="IN225" s="419"/>
      <c r="IO225" s="419"/>
      <c r="IP225" s="419"/>
      <c r="IQ225" s="419"/>
      <c r="IR225" s="419"/>
      <c r="IS225" s="419"/>
      <c r="IT225" s="419"/>
      <c r="IU225" s="419"/>
      <c r="IV225" s="419"/>
      <c r="IW225" s="419"/>
      <c r="IX225" s="419"/>
      <c r="IY225" s="419"/>
      <c r="IZ225" s="419"/>
      <c r="JA225" s="419"/>
      <c r="JB225" s="419"/>
      <c r="JC225" s="419"/>
      <c r="JD225" s="419"/>
      <c r="JE225" s="419"/>
      <c r="JF225" s="419"/>
      <c r="JG225" s="419"/>
      <c r="JH225" s="419"/>
      <c r="JI225" s="419"/>
      <c r="JJ225" s="419"/>
      <c r="JK225" s="419"/>
      <c r="JL225" s="419"/>
      <c r="JM225" s="419"/>
      <c r="JN225" s="419"/>
      <c r="JO225" s="419"/>
      <c r="JP225" s="419"/>
      <c r="JQ225" s="419"/>
      <c r="JR225" s="419"/>
      <c r="JS225" s="419"/>
      <c r="JT225" s="419"/>
      <c r="JU225" s="419"/>
      <c r="JV225" s="419"/>
      <c r="JW225" s="419"/>
      <c r="JX225" s="419"/>
      <c r="JY225" s="419"/>
      <c r="JZ225" s="419"/>
      <c r="KA225" s="419"/>
      <c r="KB225" s="419"/>
      <c r="KC225" s="419"/>
      <c r="KD225" s="419"/>
      <c r="KE225" s="419"/>
      <c r="KF225" s="419"/>
      <c r="KG225" s="419"/>
      <c r="KH225" s="419"/>
    </row>
    <row r="226" spans="1:294" s="178" customFormat="1">
      <c r="A226" s="173" t="s">
        <v>10</v>
      </c>
      <c r="B226" s="421" t="s">
        <v>83</v>
      </c>
      <c r="C226" s="49">
        <v>18387.71</v>
      </c>
      <c r="D226" s="49">
        <v>52.54</v>
      </c>
      <c r="E226" s="49">
        <v>18387.71</v>
      </c>
      <c r="F226" s="49">
        <v>52.54</v>
      </c>
      <c r="G226" s="49">
        <v>4232.1099999999997</v>
      </c>
      <c r="H226" s="49">
        <v>52.54</v>
      </c>
      <c r="I226" s="138"/>
      <c r="J226" s="138"/>
      <c r="K226" s="138"/>
      <c r="L226" s="138"/>
      <c r="M226" s="139"/>
      <c r="N226" s="139"/>
      <c r="O226" s="288">
        <v>4.8899999999999999E-2</v>
      </c>
      <c r="P226" s="139">
        <v>259.49</v>
      </c>
      <c r="Q226" s="125" t="s">
        <v>856</v>
      </c>
      <c r="R226" s="289"/>
      <c r="S226" s="49">
        <v>23485.42</v>
      </c>
      <c r="T226" s="49">
        <v>55.32</v>
      </c>
      <c r="U226" s="49">
        <v>23485.42</v>
      </c>
      <c r="V226" s="49">
        <v>55.32</v>
      </c>
      <c r="W226" s="49">
        <v>3900</v>
      </c>
      <c r="X226" s="49">
        <v>55.32</v>
      </c>
      <c r="Y226" s="138"/>
      <c r="Z226" s="138"/>
      <c r="AA226" s="138"/>
      <c r="AB226" s="138"/>
      <c r="AC226" s="139"/>
      <c r="AD226" s="139"/>
      <c r="AE226" s="288">
        <v>4.8899999999999999E-2</v>
      </c>
      <c r="AF226" s="139">
        <v>246.03</v>
      </c>
      <c r="AG226" s="125" t="s">
        <v>856</v>
      </c>
      <c r="AH226" s="289"/>
      <c r="AI226" s="175"/>
      <c r="AJ226" s="49">
        <v>18387.71</v>
      </c>
      <c r="AK226" s="49">
        <v>52.54</v>
      </c>
      <c r="AL226" s="49">
        <v>18387.71</v>
      </c>
      <c r="AM226" s="49">
        <v>52.54</v>
      </c>
      <c r="AN226" s="49">
        <v>4235.8599999999997</v>
      </c>
      <c r="AO226" s="49">
        <v>52.54</v>
      </c>
      <c r="AP226" s="138"/>
      <c r="AQ226" s="138"/>
      <c r="AR226" s="286"/>
      <c r="AS226" s="138"/>
      <c r="AT226" s="288">
        <v>6.1899999999999997E-2</v>
      </c>
      <c r="AU226" s="139">
        <v>314.74</v>
      </c>
      <c r="AV226" s="288"/>
      <c r="AW226" s="139"/>
      <c r="AX226" s="630" t="s">
        <v>857</v>
      </c>
      <c r="AY226" s="289"/>
      <c r="AZ226" s="49">
        <v>23485.42</v>
      </c>
      <c r="BA226" s="49">
        <v>55.32</v>
      </c>
      <c r="BB226" s="49">
        <v>23485.42</v>
      </c>
      <c r="BC226" s="49">
        <v>55.32</v>
      </c>
      <c r="BD226" s="49">
        <v>3900</v>
      </c>
      <c r="BE226" s="49">
        <v>55.32</v>
      </c>
      <c r="BF226" s="138"/>
      <c r="BG226" s="138"/>
      <c r="BH226" s="528"/>
      <c r="BI226" s="138"/>
      <c r="BJ226" s="288">
        <v>6.1899999999999997E-2</v>
      </c>
      <c r="BK226" s="139">
        <v>296.73</v>
      </c>
      <c r="BL226" s="288"/>
      <c r="BM226" s="139"/>
      <c r="BN226" s="125" t="s">
        <v>857</v>
      </c>
      <c r="BO226" s="289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7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77"/>
      <c r="DQ226" s="177"/>
      <c r="DR226" s="177"/>
      <c r="DS226" s="177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77"/>
      <c r="EE226" s="177"/>
      <c r="EF226" s="177"/>
      <c r="EG226" s="177"/>
      <c r="EH226" s="177"/>
      <c r="EI226" s="177"/>
      <c r="EJ226" s="177"/>
      <c r="EK226" s="177"/>
      <c r="EL226" s="177"/>
      <c r="EM226" s="177"/>
      <c r="EN226" s="177"/>
      <c r="EO226" s="177"/>
      <c r="EP226" s="177"/>
      <c r="EQ226" s="177"/>
      <c r="ER226" s="177"/>
      <c r="ES226" s="177"/>
      <c r="ET226" s="177"/>
      <c r="EU226" s="177"/>
      <c r="EV226" s="177"/>
      <c r="EW226" s="177"/>
      <c r="EX226" s="177"/>
      <c r="EY226" s="177"/>
      <c r="EZ226" s="177"/>
      <c r="FA226" s="177"/>
      <c r="FB226" s="177"/>
      <c r="FC226" s="177"/>
      <c r="FD226" s="177"/>
      <c r="FE226" s="177"/>
      <c r="FF226" s="177"/>
      <c r="FG226" s="177"/>
      <c r="FH226" s="177"/>
      <c r="FI226" s="177"/>
      <c r="FJ226" s="177"/>
      <c r="FK226" s="177"/>
      <c r="FL226" s="177"/>
      <c r="FM226" s="177"/>
      <c r="FN226" s="177"/>
      <c r="FO226" s="177"/>
      <c r="FP226" s="177"/>
      <c r="FQ226" s="177"/>
      <c r="FR226" s="177"/>
      <c r="FS226" s="177"/>
      <c r="FT226" s="177"/>
      <c r="FU226" s="177"/>
      <c r="FV226" s="177"/>
      <c r="FW226" s="177"/>
      <c r="FX226" s="177"/>
      <c r="FY226" s="177"/>
      <c r="FZ226" s="177"/>
      <c r="GA226" s="177"/>
      <c r="GB226" s="177"/>
      <c r="GC226" s="177"/>
      <c r="GD226" s="177"/>
      <c r="GE226" s="177"/>
      <c r="GF226" s="177"/>
      <c r="GG226" s="177"/>
      <c r="GH226" s="177"/>
      <c r="GI226" s="177"/>
      <c r="GJ226" s="177"/>
      <c r="GK226" s="177"/>
      <c r="GL226" s="177"/>
      <c r="GM226" s="177"/>
      <c r="GN226" s="177"/>
      <c r="GO226" s="177"/>
      <c r="GP226" s="177"/>
      <c r="GQ226" s="177"/>
      <c r="GR226" s="177"/>
      <c r="GS226" s="177"/>
      <c r="GT226" s="177"/>
      <c r="GU226" s="177"/>
      <c r="GV226" s="177"/>
      <c r="GW226" s="177"/>
      <c r="GX226" s="177"/>
      <c r="GY226" s="177"/>
      <c r="GZ226" s="177"/>
      <c r="HA226" s="177"/>
      <c r="HB226" s="177"/>
      <c r="HC226" s="177"/>
      <c r="HD226" s="177"/>
      <c r="HE226" s="177"/>
      <c r="HF226" s="177"/>
      <c r="HG226" s="177"/>
      <c r="HH226" s="177"/>
      <c r="HI226" s="177"/>
      <c r="HJ226" s="177"/>
      <c r="HK226" s="177"/>
      <c r="HL226" s="177"/>
      <c r="HM226" s="177"/>
      <c r="HN226" s="177"/>
      <c r="HO226" s="177"/>
      <c r="HP226" s="177"/>
      <c r="HQ226" s="177"/>
      <c r="HR226" s="177"/>
      <c r="HS226" s="177"/>
      <c r="HT226" s="177"/>
      <c r="HU226" s="177"/>
      <c r="HV226" s="177"/>
      <c r="HW226" s="177"/>
      <c r="HX226" s="177"/>
      <c r="HY226" s="177"/>
      <c r="HZ226" s="177"/>
      <c r="IA226" s="177"/>
      <c r="IB226" s="177"/>
      <c r="IC226" s="177"/>
      <c r="ID226" s="177"/>
      <c r="IE226" s="177"/>
      <c r="IF226" s="177"/>
      <c r="IG226" s="177"/>
      <c r="IH226" s="177"/>
      <c r="II226" s="177"/>
      <c r="IJ226" s="177"/>
      <c r="IK226" s="177"/>
      <c r="IL226" s="177"/>
      <c r="IM226" s="177"/>
      <c r="IN226" s="177"/>
      <c r="IO226" s="177"/>
      <c r="IP226" s="177"/>
      <c r="IQ226" s="177"/>
      <c r="IR226" s="177"/>
      <c r="IS226" s="177"/>
      <c r="IT226" s="177"/>
      <c r="IU226" s="177"/>
      <c r="IV226" s="177"/>
      <c r="IW226" s="177"/>
      <c r="IX226" s="177"/>
      <c r="IY226" s="177"/>
      <c r="IZ226" s="177"/>
      <c r="JA226" s="177"/>
      <c r="JB226" s="177"/>
      <c r="JC226" s="177"/>
      <c r="JD226" s="177"/>
      <c r="JE226" s="177"/>
      <c r="JF226" s="177"/>
      <c r="JG226" s="177"/>
      <c r="JH226" s="177"/>
      <c r="JI226" s="177"/>
      <c r="JJ226" s="177"/>
      <c r="JK226" s="177"/>
      <c r="JL226" s="177"/>
      <c r="JM226" s="177"/>
      <c r="JN226" s="177"/>
      <c r="JO226" s="177"/>
      <c r="JP226" s="177"/>
      <c r="JQ226" s="177"/>
      <c r="JR226" s="177"/>
      <c r="JS226" s="177"/>
      <c r="JT226" s="177"/>
      <c r="JU226" s="177"/>
      <c r="JV226" s="177"/>
      <c r="JW226" s="177"/>
      <c r="JX226" s="177"/>
      <c r="JY226" s="177"/>
      <c r="JZ226" s="177"/>
      <c r="KA226" s="177"/>
      <c r="KB226" s="177"/>
      <c r="KC226" s="177"/>
      <c r="KD226" s="177"/>
      <c r="KE226" s="177"/>
      <c r="KF226" s="177"/>
      <c r="KG226" s="177"/>
      <c r="KH226" s="177"/>
    </row>
    <row r="227" spans="1:294" s="178" customFormat="1">
      <c r="A227" s="173" t="s">
        <v>27</v>
      </c>
      <c r="B227" s="421" t="s">
        <v>85</v>
      </c>
      <c r="C227" s="49">
        <v>12288.32</v>
      </c>
      <c r="D227" s="49">
        <v>52.54</v>
      </c>
      <c r="E227" s="49">
        <v>12288.32</v>
      </c>
      <c r="F227" s="49">
        <v>52.54</v>
      </c>
      <c r="G227" s="49">
        <v>4250</v>
      </c>
      <c r="H227" s="49">
        <v>52.54</v>
      </c>
      <c r="I227" s="138"/>
      <c r="J227" s="138"/>
      <c r="K227" s="138"/>
      <c r="L227" s="138"/>
      <c r="M227" s="311">
        <v>4.8899999999999999E-2</v>
      </c>
      <c r="N227" s="139">
        <v>260.37</v>
      </c>
      <c r="O227" s="288"/>
      <c r="P227" s="317"/>
      <c r="Q227" s="125" t="s">
        <v>858</v>
      </c>
      <c r="R227" s="289"/>
      <c r="S227" s="49">
        <v>17879.650000000001</v>
      </c>
      <c r="T227" s="49">
        <v>52.54</v>
      </c>
      <c r="U227" s="49">
        <v>17879.650000000001</v>
      </c>
      <c r="V227" s="49">
        <v>52.54</v>
      </c>
      <c r="W227" s="49">
        <v>4250</v>
      </c>
      <c r="X227" s="49">
        <v>52.54</v>
      </c>
      <c r="Y227" s="138"/>
      <c r="Z227" s="138"/>
      <c r="AA227" s="138"/>
      <c r="AB227" s="138"/>
      <c r="AC227" s="311">
        <v>4.8899999999999999E-2</v>
      </c>
      <c r="AD227" s="139">
        <v>260.37</v>
      </c>
      <c r="AE227" s="288"/>
      <c r="AF227" s="317"/>
      <c r="AG227" s="125" t="s">
        <v>858</v>
      </c>
      <c r="AH227" s="289"/>
      <c r="AI227" s="175"/>
      <c r="AJ227" s="49"/>
      <c r="AK227" s="49"/>
      <c r="AL227" s="49"/>
      <c r="AM227" s="49"/>
      <c r="AN227" s="49"/>
      <c r="AO227" s="49"/>
      <c r="AP227" s="138"/>
      <c r="AQ227" s="138"/>
      <c r="AR227" s="138"/>
      <c r="AS227" s="138"/>
      <c r="AT227" s="139"/>
      <c r="AU227" s="139"/>
      <c r="AV227" s="139"/>
      <c r="AW227" s="139"/>
      <c r="AX227" s="49"/>
      <c r="AY227" s="134"/>
      <c r="AZ227" s="49"/>
      <c r="BA227" s="49"/>
      <c r="BB227" s="49"/>
      <c r="BC227" s="49"/>
      <c r="BD227" s="49"/>
      <c r="BE227" s="49"/>
      <c r="BF227" s="138"/>
      <c r="BG227" s="138"/>
      <c r="BH227" s="360"/>
      <c r="BI227" s="138"/>
      <c r="BJ227" s="139"/>
      <c r="BK227" s="139"/>
      <c r="BL227" s="139"/>
      <c r="BM227" s="139"/>
      <c r="BN227" s="176"/>
      <c r="BO227" s="313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7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177"/>
      <c r="DQ227" s="177"/>
      <c r="DR227" s="177"/>
      <c r="DS227" s="177"/>
      <c r="DT227" s="177"/>
      <c r="DU227" s="177"/>
      <c r="DV227" s="177"/>
      <c r="DW227" s="177"/>
      <c r="DX227" s="177"/>
      <c r="DY227" s="177"/>
      <c r="DZ227" s="177"/>
      <c r="EA227" s="177"/>
      <c r="EB227" s="177"/>
      <c r="EC227" s="177"/>
      <c r="ED227" s="177"/>
      <c r="EE227" s="177"/>
      <c r="EF227" s="177"/>
      <c r="EG227" s="177"/>
      <c r="EH227" s="177"/>
      <c r="EI227" s="177"/>
      <c r="EJ227" s="177"/>
      <c r="EK227" s="177"/>
      <c r="EL227" s="177"/>
      <c r="EM227" s="177"/>
      <c r="EN227" s="177"/>
      <c r="EO227" s="177"/>
      <c r="EP227" s="177"/>
      <c r="EQ227" s="177"/>
      <c r="ER227" s="177"/>
      <c r="ES227" s="177"/>
      <c r="ET227" s="177"/>
      <c r="EU227" s="177"/>
      <c r="EV227" s="177"/>
      <c r="EW227" s="177"/>
      <c r="EX227" s="177"/>
      <c r="EY227" s="177"/>
      <c r="EZ227" s="177"/>
      <c r="FA227" s="177"/>
      <c r="FB227" s="177"/>
      <c r="FC227" s="177"/>
      <c r="FD227" s="177"/>
      <c r="FE227" s="177"/>
      <c r="FF227" s="177"/>
      <c r="FG227" s="177"/>
      <c r="FH227" s="177"/>
      <c r="FI227" s="177"/>
      <c r="FJ227" s="177"/>
      <c r="FK227" s="177"/>
      <c r="FL227" s="177"/>
      <c r="FM227" s="177"/>
      <c r="FN227" s="177"/>
      <c r="FO227" s="177"/>
      <c r="FP227" s="177"/>
      <c r="FQ227" s="177"/>
      <c r="FR227" s="177"/>
      <c r="FS227" s="177"/>
      <c r="FT227" s="177"/>
      <c r="FU227" s="177"/>
      <c r="FV227" s="177"/>
      <c r="FW227" s="177"/>
      <c r="FX227" s="177"/>
      <c r="FY227" s="177"/>
      <c r="FZ227" s="177"/>
      <c r="GA227" s="177"/>
      <c r="GB227" s="177"/>
      <c r="GC227" s="177"/>
      <c r="GD227" s="177"/>
      <c r="GE227" s="177"/>
      <c r="GF227" s="177"/>
      <c r="GG227" s="177"/>
      <c r="GH227" s="177"/>
      <c r="GI227" s="177"/>
      <c r="GJ227" s="177"/>
      <c r="GK227" s="177"/>
      <c r="GL227" s="177"/>
      <c r="GM227" s="177"/>
      <c r="GN227" s="177"/>
      <c r="GO227" s="177"/>
      <c r="GP227" s="177"/>
      <c r="GQ227" s="177"/>
      <c r="GR227" s="177"/>
      <c r="GS227" s="177"/>
      <c r="GT227" s="177"/>
      <c r="GU227" s="177"/>
      <c r="GV227" s="177"/>
      <c r="GW227" s="177"/>
      <c r="GX227" s="177"/>
      <c r="GY227" s="177"/>
      <c r="GZ227" s="177"/>
      <c r="HA227" s="177"/>
      <c r="HB227" s="177"/>
      <c r="HC227" s="177"/>
      <c r="HD227" s="177"/>
      <c r="HE227" s="177"/>
      <c r="HF227" s="177"/>
      <c r="HG227" s="177"/>
      <c r="HH227" s="177"/>
      <c r="HI227" s="177"/>
      <c r="HJ227" s="177"/>
      <c r="HK227" s="177"/>
      <c r="HL227" s="177"/>
      <c r="HM227" s="177"/>
      <c r="HN227" s="177"/>
      <c r="HO227" s="177"/>
      <c r="HP227" s="177"/>
      <c r="HQ227" s="177"/>
      <c r="HR227" s="177"/>
      <c r="HS227" s="177"/>
      <c r="HT227" s="177"/>
      <c r="HU227" s="177"/>
      <c r="HV227" s="177"/>
      <c r="HW227" s="177"/>
      <c r="HX227" s="177"/>
      <c r="HY227" s="177"/>
      <c r="HZ227" s="177"/>
      <c r="IA227" s="177"/>
      <c r="IB227" s="177"/>
      <c r="IC227" s="177"/>
      <c r="ID227" s="177"/>
      <c r="IE227" s="177"/>
      <c r="IF227" s="177"/>
      <c r="IG227" s="177"/>
      <c r="IH227" s="177"/>
      <c r="II227" s="177"/>
      <c r="IJ227" s="177"/>
      <c r="IK227" s="177"/>
      <c r="IL227" s="177"/>
      <c r="IM227" s="177"/>
      <c r="IN227" s="177"/>
      <c r="IO227" s="177"/>
      <c r="IP227" s="177"/>
      <c r="IQ227" s="177"/>
      <c r="IR227" s="177"/>
      <c r="IS227" s="177"/>
      <c r="IT227" s="177"/>
      <c r="IU227" s="177"/>
      <c r="IV227" s="177"/>
      <c r="IW227" s="177"/>
      <c r="IX227" s="177"/>
      <c r="IY227" s="177"/>
      <c r="IZ227" s="177"/>
      <c r="JA227" s="177"/>
      <c r="JB227" s="177"/>
      <c r="JC227" s="177"/>
      <c r="JD227" s="177"/>
      <c r="JE227" s="177"/>
      <c r="JF227" s="177"/>
      <c r="JG227" s="177"/>
      <c r="JH227" s="177"/>
      <c r="JI227" s="177"/>
      <c r="JJ227" s="177"/>
      <c r="JK227" s="177"/>
      <c r="JL227" s="177"/>
      <c r="JM227" s="177"/>
      <c r="JN227" s="177"/>
      <c r="JO227" s="177"/>
      <c r="JP227" s="177"/>
      <c r="JQ227" s="177"/>
      <c r="JR227" s="177"/>
      <c r="JS227" s="177"/>
      <c r="JT227" s="177"/>
      <c r="JU227" s="177"/>
      <c r="JV227" s="177"/>
      <c r="JW227" s="177"/>
      <c r="JX227" s="177"/>
      <c r="JY227" s="177"/>
      <c r="JZ227" s="177"/>
      <c r="KA227" s="177"/>
      <c r="KB227" s="177"/>
      <c r="KC227" s="177"/>
      <c r="KD227" s="177"/>
      <c r="KE227" s="177"/>
      <c r="KF227" s="177"/>
      <c r="KG227" s="177"/>
      <c r="KH227" s="177"/>
    </row>
    <row r="228" spans="1:294" s="420" customFormat="1">
      <c r="A228" s="406"/>
      <c r="B228" s="407"/>
      <c r="C228" s="408">
        <v>12288.32</v>
      </c>
      <c r="D228" s="408">
        <v>52.54</v>
      </c>
      <c r="E228" s="408">
        <v>12288.32</v>
      </c>
      <c r="F228" s="408">
        <v>52.54</v>
      </c>
      <c r="G228" s="408">
        <v>4232.1099999999997</v>
      </c>
      <c r="H228" s="408">
        <v>52.54</v>
      </c>
      <c r="I228" s="414"/>
      <c r="J228" s="414"/>
      <c r="K228" s="414"/>
      <c r="L228" s="414"/>
      <c r="M228" s="441"/>
      <c r="N228" s="416"/>
      <c r="O228" s="415">
        <v>4.8899999999999999E-2</v>
      </c>
      <c r="P228" s="459">
        <v>259.49</v>
      </c>
      <c r="Q228" s="410" t="s">
        <v>859</v>
      </c>
      <c r="R228" s="435"/>
      <c r="S228" s="408">
        <v>17879.650000000001</v>
      </c>
      <c r="T228" s="408">
        <v>55.32</v>
      </c>
      <c r="U228" s="408">
        <v>17879.650000000001</v>
      </c>
      <c r="V228" s="408">
        <v>55.32</v>
      </c>
      <c r="W228" s="408">
        <v>3900</v>
      </c>
      <c r="X228" s="408">
        <v>55.32</v>
      </c>
      <c r="Y228" s="414"/>
      <c r="Z228" s="414"/>
      <c r="AA228" s="414"/>
      <c r="AB228" s="414"/>
      <c r="AC228" s="441"/>
      <c r="AD228" s="416"/>
      <c r="AE228" s="415">
        <v>4.8899999999999999E-2</v>
      </c>
      <c r="AF228" s="416">
        <v>246.03</v>
      </c>
      <c r="AG228" s="410" t="s">
        <v>859</v>
      </c>
      <c r="AH228" s="435"/>
      <c r="AI228" s="413"/>
      <c r="AJ228" s="408"/>
      <c r="AK228" s="408"/>
      <c r="AL228" s="408"/>
      <c r="AM228" s="408"/>
      <c r="AN228" s="408"/>
      <c r="AO228" s="408"/>
      <c r="AP228" s="414"/>
      <c r="AQ228" s="414"/>
      <c r="AR228" s="414"/>
      <c r="AS228" s="414"/>
      <c r="AT228" s="416"/>
      <c r="AU228" s="416"/>
      <c r="AV228" s="416"/>
      <c r="AW228" s="416"/>
      <c r="AX228" s="408"/>
      <c r="AY228" s="409"/>
      <c r="AZ228" s="408"/>
      <c r="BA228" s="408"/>
      <c r="BB228" s="408"/>
      <c r="BC228" s="408"/>
      <c r="BD228" s="408"/>
      <c r="BE228" s="408"/>
      <c r="BF228" s="414"/>
      <c r="BG228" s="414"/>
      <c r="BH228" s="417"/>
      <c r="BI228" s="414"/>
      <c r="BJ228" s="416"/>
      <c r="BK228" s="416"/>
      <c r="BL228" s="416"/>
      <c r="BM228" s="416"/>
      <c r="BN228" s="412"/>
      <c r="BO228" s="418"/>
      <c r="BP228" s="419"/>
      <c r="BQ228" s="419"/>
      <c r="BR228" s="419"/>
      <c r="BS228" s="419"/>
      <c r="BT228" s="419"/>
      <c r="BU228" s="419"/>
      <c r="BV228" s="419"/>
      <c r="BW228" s="419"/>
      <c r="BX228" s="419"/>
      <c r="BY228" s="419"/>
      <c r="BZ228" s="419"/>
      <c r="CA228" s="419"/>
      <c r="CB228" s="419"/>
      <c r="CC228" s="419"/>
      <c r="CD228" s="419"/>
      <c r="CE228" s="419"/>
      <c r="CF228" s="419"/>
      <c r="CG228" s="419"/>
      <c r="CH228" s="419"/>
      <c r="CI228" s="419"/>
      <c r="CJ228" s="419"/>
      <c r="CK228" s="419"/>
      <c r="CL228" s="419"/>
      <c r="CM228" s="419"/>
      <c r="CN228" s="419"/>
      <c r="CO228" s="419"/>
      <c r="CP228" s="419"/>
      <c r="CQ228" s="419"/>
      <c r="CR228" s="419"/>
      <c r="CS228" s="419"/>
      <c r="CT228" s="419"/>
      <c r="CU228" s="419"/>
      <c r="CV228" s="419"/>
      <c r="CW228" s="419"/>
      <c r="CX228" s="419"/>
      <c r="CY228" s="419"/>
      <c r="CZ228" s="419"/>
      <c r="DA228" s="419"/>
      <c r="DB228" s="419"/>
      <c r="DC228" s="419"/>
      <c r="DD228" s="419"/>
      <c r="DE228" s="419"/>
      <c r="DF228" s="419"/>
      <c r="DG228" s="419"/>
      <c r="DH228" s="419"/>
      <c r="DI228" s="419"/>
      <c r="DJ228" s="419"/>
      <c r="DK228" s="419"/>
      <c r="DL228" s="419"/>
      <c r="DM228" s="419"/>
      <c r="DN228" s="419"/>
      <c r="DO228" s="419"/>
      <c r="DP228" s="419"/>
      <c r="DQ228" s="419"/>
      <c r="DR228" s="419"/>
      <c r="DS228" s="419"/>
      <c r="DT228" s="419"/>
      <c r="DU228" s="419"/>
      <c r="DV228" s="419"/>
      <c r="DW228" s="419"/>
      <c r="DX228" s="419"/>
      <c r="DY228" s="419"/>
      <c r="DZ228" s="419"/>
      <c r="EA228" s="419"/>
      <c r="EB228" s="419"/>
      <c r="EC228" s="419"/>
      <c r="ED228" s="419"/>
      <c r="EE228" s="419"/>
      <c r="EF228" s="419"/>
      <c r="EG228" s="419"/>
      <c r="EH228" s="419"/>
      <c r="EI228" s="419"/>
      <c r="EJ228" s="419"/>
      <c r="EK228" s="419"/>
      <c r="EL228" s="419"/>
      <c r="EM228" s="419"/>
      <c r="EN228" s="419"/>
      <c r="EO228" s="419"/>
      <c r="EP228" s="419"/>
      <c r="EQ228" s="419"/>
      <c r="ER228" s="419"/>
      <c r="ES228" s="419"/>
      <c r="ET228" s="419"/>
      <c r="EU228" s="419"/>
      <c r="EV228" s="419"/>
      <c r="EW228" s="419"/>
      <c r="EX228" s="419"/>
      <c r="EY228" s="419"/>
      <c r="EZ228" s="419"/>
      <c r="FA228" s="419"/>
      <c r="FB228" s="419"/>
      <c r="FC228" s="419"/>
      <c r="FD228" s="419"/>
      <c r="FE228" s="419"/>
      <c r="FF228" s="419"/>
      <c r="FG228" s="419"/>
      <c r="FH228" s="419"/>
      <c r="FI228" s="419"/>
      <c r="FJ228" s="419"/>
      <c r="FK228" s="419"/>
      <c r="FL228" s="419"/>
      <c r="FM228" s="419"/>
      <c r="FN228" s="419"/>
      <c r="FO228" s="419"/>
      <c r="FP228" s="419"/>
      <c r="FQ228" s="419"/>
      <c r="FR228" s="419"/>
      <c r="FS228" s="419"/>
      <c r="FT228" s="419"/>
      <c r="FU228" s="419"/>
      <c r="FV228" s="419"/>
      <c r="FW228" s="419"/>
      <c r="FX228" s="419"/>
      <c r="FY228" s="419"/>
      <c r="FZ228" s="419"/>
      <c r="GA228" s="419"/>
      <c r="GB228" s="419"/>
      <c r="GC228" s="419"/>
      <c r="GD228" s="419"/>
      <c r="GE228" s="419"/>
      <c r="GF228" s="419"/>
      <c r="GG228" s="419"/>
      <c r="GH228" s="419"/>
      <c r="GI228" s="419"/>
      <c r="GJ228" s="419"/>
      <c r="GK228" s="419"/>
      <c r="GL228" s="419"/>
      <c r="GM228" s="419"/>
      <c r="GN228" s="419"/>
      <c r="GO228" s="419"/>
      <c r="GP228" s="419"/>
      <c r="GQ228" s="419"/>
      <c r="GR228" s="419"/>
      <c r="GS228" s="419"/>
      <c r="GT228" s="419"/>
      <c r="GU228" s="419"/>
      <c r="GV228" s="419"/>
      <c r="GW228" s="419"/>
      <c r="GX228" s="419"/>
      <c r="GY228" s="419"/>
      <c r="GZ228" s="419"/>
      <c r="HA228" s="419"/>
      <c r="HB228" s="419"/>
      <c r="HC228" s="419"/>
      <c r="HD228" s="419"/>
      <c r="HE228" s="419"/>
      <c r="HF228" s="419"/>
      <c r="HG228" s="419"/>
      <c r="HH228" s="419"/>
      <c r="HI228" s="419"/>
      <c r="HJ228" s="419"/>
      <c r="HK228" s="419"/>
      <c r="HL228" s="419"/>
      <c r="HM228" s="419"/>
      <c r="HN228" s="419"/>
      <c r="HO228" s="419"/>
      <c r="HP228" s="419"/>
      <c r="HQ228" s="419"/>
      <c r="HR228" s="419"/>
      <c r="HS228" s="419"/>
      <c r="HT228" s="419"/>
      <c r="HU228" s="419"/>
      <c r="HV228" s="419"/>
      <c r="HW228" s="419"/>
      <c r="HX228" s="419"/>
      <c r="HY228" s="419"/>
      <c r="HZ228" s="419"/>
      <c r="IA228" s="419"/>
      <c r="IB228" s="419"/>
      <c r="IC228" s="419"/>
      <c r="ID228" s="419"/>
      <c r="IE228" s="419"/>
      <c r="IF228" s="419"/>
      <c r="IG228" s="419"/>
      <c r="IH228" s="419"/>
      <c r="II228" s="419"/>
      <c r="IJ228" s="419"/>
      <c r="IK228" s="419"/>
      <c r="IL228" s="419"/>
      <c r="IM228" s="419"/>
      <c r="IN228" s="419"/>
      <c r="IO228" s="419"/>
      <c r="IP228" s="419"/>
      <c r="IQ228" s="419"/>
      <c r="IR228" s="419"/>
      <c r="IS228" s="419"/>
      <c r="IT228" s="419"/>
      <c r="IU228" s="419"/>
      <c r="IV228" s="419"/>
      <c r="IW228" s="419"/>
      <c r="IX228" s="419"/>
      <c r="IY228" s="419"/>
      <c r="IZ228" s="419"/>
      <c r="JA228" s="419"/>
      <c r="JB228" s="419"/>
      <c r="JC228" s="419"/>
      <c r="JD228" s="419"/>
      <c r="JE228" s="419"/>
      <c r="JF228" s="419"/>
      <c r="JG228" s="419"/>
      <c r="JH228" s="419"/>
      <c r="JI228" s="419"/>
      <c r="JJ228" s="419"/>
      <c r="JK228" s="419"/>
      <c r="JL228" s="419"/>
      <c r="JM228" s="419"/>
      <c r="JN228" s="419"/>
      <c r="JO228" s="419"/>
      <c r="JP228" s="419"/>
      <c r="JQ228" s="419"/>
      <c r="JR228" s="419"/>
      <c r="JS228" s="419"/>
      <c r="JT228" s="419"/>
      <c r="JU228" s="419"/>
      <c r="JV228" s="419"/>
      <c r="JW228" s="419"/>
      <c r="JX228" s="419"/>
      <c r="JY228" s="419"/>
      <c r="JZ228" s="419"/>
      <c r="KA228" s="419"/>
      <c r="KB228" s="419"/>
      <c r="KC228" s="419"/>
      <c r="KD228" s="419"/>
      <c r="KE228" s="419"/>
      <c r="KF228" s="419"/>
      <c r="KG228" s="419"/>
      <c r="KH228" s="419"/>
    </row>
    <row r="229" spans="1:294" s="178" customFormat="1">
      <c r="A229" s="173" t="s">
        <v>33</v>
      </c>
      <c r="B229" s="421" t="s">
        <v>86</v>
      </c>
      <c r="C229" s="49">
        <v>12105.9</v>
      </c>
      <c r="D229" s="49">
        <v>52.54</v>
      </c>
      <c r="E229" s="49">
        <v>12105.9</v>
      </c>
      <c r="F229" s="49">
        <v>52.54</v>
      </c>
      <c r="G229" s="49">
        <v>4232.1099999999997</v>
      </c>
      <c r="H229" s="49">
        <v>52.54</v>
      </c>
      <c r="I229" s="138"/>
      <c r="J229" s="138"/>
      <c r="K229" s="138"/>
      <c r="L229" s="138"/>
      <c r="M229" s="139"/>
      <c r="N229" s="139"/>
      <c r="O229" s="288">
        <v>4.8899999999999999E-2</v>
      </c>
      <c r="P229" s="317">
        <v>259.49</v>
      </c>
      <c r="Q229" s="125" t="s">
        <v>860</v>
      </c>
      <c r="R229" s="289"/>
      <c r="S229" s="49">
        <v>17355.900000000001</v>
      </c>
      <c r="T229" s="49">
        <v>55.32</v>
      </c>
      <c r="U229" s="49">
        <v>17355.900000000001</v>
      </c>
      <c r="V229" s="49">
        <v>55.32</v>
      </c>
      <c r="W229" s="49">
        <v>3900</v>
      </c>
      <c r="X229" s="49">
        <v>55.32</v>
      </c>
      <c r="Y229" s="138"/>
      <c r="Z229" s="138"/>
      <c r="AA229" s="138"/>
      <c r="AB229" s="138"/>
      <c r="AC229" s="139"/>
      <c r="AD229" s="139"/>
      <c r="AE229" s="288">
        <v>4.8899999999999999E-2</v>
      </c>
      <c r="AF229" s="317">
        <v>246.03</v>
      </c>
      <c r="AG229" s="125" t="s">
        <v>860</v>
      </c>
      <c r="AH229" s="289"/>
      <c r="AI229" s="175"/>
      <c r="AJ229" s="49"/>
      <c r="AK229" s="49"/>
      <c r="AL229" s="49"/>
      <c r="AM229" s="49"/>
      <c r="AN229" s="49"/>
      <c r="AO229" s="49"/>
      <c r="AP229" s="138"/>
      <c r="AQ229" s="138"/>
      <c r="AR229" s="138"/>
      <c r="AS229" s="138"/>
      <c r="AT229" s="139"/>
      <c r="AU229" s="139"/>
      <c r="AV229" s="139"/>
      <c r="AW229" s="139"/>
      <c r="AX229" s="49"/>
      <c r="AY229" s="134"/>
      <c r="AZ229" s="49"/>
      <c r="BA229" s="49"/>
      <c r="BB229" s="49"/>
      <c r="BC229" s="49"/>
      <c r="BD229" s="49"/>
      <c r="BE229" s="49"/>
      <c r="BF229" s="138"/>
      <c r="BG229" s="138"/>
      <c r="BH229" s="138"/>
      <c r="BI229" s="138"/>
      <c r="BJ229" s="139"/>
      <c r="BK229" s="139"/>
      <c r="BL229" s="139"/>
      <c r="BM229" s="139"/>
      <c r="BN229" s="176"/>
      <c r="BO229" s="313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7"/>
      <c r="DQ229" s="177"/>
      <c r="DR229" s="177"/>
      <c r="DS229" s="177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177"/>
      <c r="EE229" s="177"/>
      <c r="EF229" s="177"/>
      <c r="EG229" s="177"/>
      <c r="EH229" s="177"/>
      <c r="EI229" s="177"/>
      <c r="EJ229" s="177"/>
      <c r="EK229" s="177"/>
      <c r="EL229" s="177"/>
      <c r="EM229" s="177"/>
      <c r="EN229" s="177"/>
      <c r="EO229" s="177"/>
      <c r="EP229" s="177"/>
      <c r="EQ229" s="177"/>
      <c r="ER229" s="177"/>
      <c r="ES229" s="177"/>
      <c r="ET229" s="177"/>
      <c r="EU229" s="177"/>
      <c r="EV229" s="177"/>
      <c r="EW229" s="177"/>
      <c r="EX229" s="177"/>
      <c r="EY229" s="177"/>
      <c r="EZ229" s="177"/>
      <c r="FA229" s="177"/>
      <c r="FB229" s="177"/>
      <c r="FC229" s="177"/>
      <c r="FD229" s="177"/>
      <c r="FE229" s="177"/>
      <c r="FF229" s="177"/>
      <c r="FG229" s="177"/>
      <c r="FH229" s="177"/>
      <c r="FI229" s="177"/>
      <c r="FJ229" s="177"/>
      <c r="FK229" s="177"/>
      <c r="FL229" s="177"/>
      <c r="FM229" s="177"/>
      <c r="FN229" s="177"/>
      <c r="FO229" s="177"/>
      <c r="FP229" s="177"/>
      <c r="FQ229" s="177"/>
      <c r="FR229" s="177"/>
      <c r="FS229" s="177"/>
      <c r="FT229" s="177"/>
      <c r="FU229" s="177"/>
      <c r="FV229" s="177"/>
      <c r="FW229" s="177"/>
      <c r="FX229" s="177"/>
      <c r="FY229" s="177"/>
      <c r="FZ229" s="177"/>
      <c r="GA229" s="177"/>
      <c r="GB229" s="177"/>
      <c r="GC229" s="177"/>
      <c r="GD229" s="177"/>
      <c r="GE229" s="177"/>
      <c r="GF229" s="177"/>
      <c r="GG229" s="177"/>
      <c r="GH229" s="177"/>
      <c r="GI229" s="177"/>
      <c r="GJ229" s="177"/>
      <c r="GK229" s="177"/>
      <c r="GL229" s="177"/>
      <c r="GM229" s="177"/>
      <c r="GN229" s="177"/>
      <c r="GO229" s="177"/>
      <c r="GP229" s="177"/>
      <c r="GQ229" s="177"/>
      <c r="GR229" s="177"/>
      <c r="GS229" s="177"/>
      <c r="GT229" s="177"/>
      <c r="GU229" s="177"/>
      <c r="GV229" s="177"/>
      <c r="GW229" s="177"/>
      <c r="GX229" s="177"/>
      <c r="GY229" s="177"/>
      <c r="GZ229" s="177"/>
      <c r="HA229" s="177"/>
      <c r="HB229" s="177"/>
      <c r="HC229" s="177"/>
      <c r="HD229" s="177"/>
      <c r="HE229" s="177"/>
      <c r="HF229" s="177"/>
      <c r="HG229" s="177"/>
      <c r="HH229" s="177"/>
      <c r="HI229" s="177"/>
      <c r="HJ229" s="177"/>
      <c r="HK229" s="177"/>
      <c r="HL229" s="177"/>
      <c r="HM229" s="177"/>
      <c r="HN229" s="177"/>
      <c r="HO229" s="177"/>
      <c r="HP229" s="177"/>
      <c r="HQ229" s="177"/>
      <c r="HR229" s="177"/>
      <c r="HS229" s="177"/>
      <c r="HT229" s="177"/>
      <c r="HU229" s="177"/>
      <c r="HV229" s="177"/>
      <c r="HW229" s="177"/>
      <c r="HX229" s="177"/>
      <c r="HY229" s="177"/>
      <c r="HZ229" s="177"/>
      <c r="IA229" s="177"/>
      <c r="IB229" s="177"/>
      <c r="IC229" s="177"/>
      <c r="ID229" s="177"/>
      <c r="IE229" s="177"/>
      <c r="IF229" s="177"/>
      <c r="IG229" s="177"/>
      <c r="IH229" s="177"/>
      <c r="II229" s="177"/>
      <c r="IJ229" s="177"/>
      <c r="IK229" s="177"/>
      <c r="IL229" s="177"/>
      <c r="IM229" s="177"/>
      <c r="IN229" s="177"/>
      <c r="IO229" s="177"/>
      <c r="IP229" s="177"/>
      <c r="IQ229" s="177"/>
      <c r="IR229" s="177"/>
      <c r="IS229" s="177"/>
      <c r="IT229" s="177"/>
      <c r="IU229" s="177"/>
      <c r="IV229" s="177"/>
      <c r="IW229" s="177"/>
      <c r="IX229" s="177"/>
      <c r="IY229" s="177"/>
      <c r="IZ229" s="177"/>
      <c r="JA229" s="177"/>
      <c r="JB229" s="177"/>
      <c r="JC229" s="177"/>
      <c r="JD229" s="177"/>
      <c r="JE229" s="177"/>
      <c r="JF229" s="177"/>
      <c r="JG229" s="177"/>
      <c r="JH229" s="177"/>
      <c r="JI229" s="177"/>
      <c r="JJ229" s="177"/>
      <c r="JK229" s="177"/>
      <c r="JL229" s="177"/>
      <c r="JM229" s="177"/>
      <c r="JN229" s="177"/>
      <c r="JO229" s="177"/>
      <c r="JP229" s="177"/>
      <c r="JQ229" s="177"/>
      <c r="JR229" s="177"/>
      <c r="JS229" s="177"/>
      <c r="JT229" s="177"/>
      <c r="JU229" s="177"/>
      <c r="JV229" s="177"/>
      <c r="JW229" s="177"/>
      <c r="JX229" s="177"/>
      <c r="JY229" s="177"/>
      <c r="JZ229" s="177"/>
      <c r="KA229" s="177"/>
      <c r="KB229" s="177"/>
      <c r="KC229" s="177"/>
      <c r="KD229" s="177"/>
      <c r="KE229" s="177"/>
      <c r="KF229" s="177"/>
      <c r="KG229" s="177"/>
      <c r="KH229" s="177"/>
    </row>
    <row r="230" spans="1:294">
      <c r="A230" s="173" t="s">
        <v>34</v>
      </c>
      <c r="B230" s="348" t="s">
        <v>782</v>
      </c>
      <c r="C230" s="27">
        <v>17142.330000000002</v>
      </c>
      <c r="D230" s="27">
        <v>43.78</v>
      </c>
      <c r="E230" s="27">
        <v>20570.796000000002</v>
      </c>
      <c r="F230" s="27">
        <v>52.536000000000001</v>
      </c>
      <c r="G230" s="27">
        <v>4232.26</v>
      </c>
      <c r="H230" s="16">
        <v>52.54</v>
      </c>
      <c r="I230" s="104"/>
      <c r="J230" s="104"/>
      <c r="K230" s="104"/>
      <c r="L230" s="104"/>
      <c r="M230" s="105"/>
      <c r="N230" s="105"/>
      <c r="O230" s="326">
        <v>4.9599999999999998E-2</v>
      </c>
      <c r="P230" s="326">
        <v>262.45999999999998</v>
      </c>
      <c r="Q230" s="36" t="s">
        <v>861</v>
      </c>
      <c r="R230" s="349"/>
      <c r="S230" s="49">
        <v>17582.36</v>
      </c>
      <c r="T230" s="49">
        <v>46.1</v>
      </c>
      <c r="U230" s="49">
        <v>21098.831999999999</v>
      </c>
      <c r="V230" s="49">
        <v>55.32</v>
      </c>
      <c r="W230" s="49">
        <v>3900</v>
      </c>
      <c r="X230" s="49">
        <v>55.32</v>
      </c>
      <c r="Y230" s="204"/>
      <c r="Z230" s="204"/>
      <c r="AA230" s="204"/>
      <c r="AB230" s="204"/>
      <c r="AC230" s="205"/>
      <c r="AD230" s="205"/>
      <c r="AE230" s="288"/>
      <c r="AF230" s="139"/>
      <c r="AG230" s="36" t="s">
        <v>861</v>
      </c>
      <c r="AH230" s="313"/>
      <c r="AI230" s="103"/>
      <c r="AJ230" s="27">
        <v>17142.330000000002</v>
      </c>
      <c r="AK230" s="27">
        <v>43.78</v>
      </c>
      <c r="AL230" s="27">
        <v>20570.796000000002</v>
      </c>
      <c r="AM230" s="27">
        <v>52.536000000000001</v>
      </c>
      <c r="AN230" s="27">
        <v>4232.26</v>
      </c>
      <c r="AO230" s="27">
        <v>52.54</v>
      </c>
      <c r="AP230" s="104"/>
      <c r="AQ230" s="104"/>
      <c r="AR230" s="337">
        <v>5.9499999999999997E-2</v>
      </c>
      <c r="AS230" s="337">
        <v>304.36</v>
      </c>
      <c r="AT230" s="326">
        <v>7.0300000000000001E-2</v>
      </c>
      <c r="AU230" s="326">
        <v>350.07</v>
      </c>
      <c r="AV230" s="326">
        <v>6.4899999999999999E-2</v>
      </c>
      <c r="AW230" s="326">
        <v>327.20999999999998</v>
      </c>
      <c r="AX230" s="36" t="s">
        <v>861</v>
      </c>
      <c r="AY230" s="284"/>
      <c r="AZ230" s="49">
        <v>17582.36</v>
      </c>
      <c r="BA230" s="49">
        <v>46.1</v>
      </c>
      <c r="BB230" s="49">
        <v>21098.831999999999</v>
      </c>
      <c r="BC230" s="49">
        <v>55.32</v>
      </c>
      <c r="BD230" s="49">
        <v>3900</v>
      </c>
      <c r="BE230" s="49">
        <v>55.32</v>
      </c>
      <c r="BF230" s="138"/>
      <c r="BG230" s="138"/>
      <c r="BH230" s="518">
        <v>5.9499999999999997E-2</v>
      </c>
      <c r="BI230" s="138">
        <v>287.37</v>
      </c>
      <c r="BJ230" s="311">
        <v>7.0300000000000001E-2</v>
      </c>
      <c r="BK230" s="139">
        <v>329.49</v>
      </c>
      <c r="BL230" s="311">
        <v>6.4899999999999999E-2</v>
      </c>
      <c r="BM230" s="139">
        <v>308.43</v>
      </c>
      <c r="BN230" s="19" t="s">
        <v>861</v>
      </c>
      <c r="BO230" s="316"/>
    </row>
    <row r="232" spans="1:294" ht="61.5">
      <c r="B232" s="713"/>
      <c r="L232" s="714"/>
      <c r="AY232" s="715"/>
    </row>
    <row r="276" spans="1:295" s="626" customFormat="1" ht="15" customHeight="1">
      <c r="A276"/>
      <c r="B276" s="34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40"/>
      <c r="R276" s="338"/>
      <c r="S276" s="2"/>
      <c r="T276" s="2"/>
      <c r="U276" s="2"/>
      <c r="V276" s="2"/>
      <c r="W276" s="2"/>
      <c r="X276" s="2"/>
      <c r="Y276" s="178"/>
      <c r="Z276" s="178"/>
      <c r="AA276" s="178"/>
      <c r="AB276" s="178"/>
      <c r="AC276" s="178"/>
      <c r="AD276" s="178"/>
      <c r="AE276" s="178"/>
      <c r="AF276" s="178"/>
      <c r="AG276" s="2"/>
      <c r="AH276" s="339"/>
      <c r="AI276" s="269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77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10"/>
      <c r="BO276" s="532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8"/>
      <c r="BZ276" s="108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  <c r="CW276" s="108"/>
      <c r="CX276" s="108"/>
      <c r="CY276" s="108"/>
      <c r="CZ276" s="108"/>
      <c r="DA276" s="108"/>
      <c r="DB276" s="108"/>
      <c r="DC276" s="108"/>
      <c r="DD276" s="108"/>
      <c r="DE276" s="108"/>
      <c r="DF276" s="108"/>
      <c r="DG276" s="108"/>
      <c r="DH276" s="108"/>
      <c r="DI276" s="108"/>
      <c r="DJ276" s="108"/>
      <c r="DK276" s="108"/>
      <c r="DL276" s="108"/>
      <c r="DM276" s="108"/>
      <c r="DN276" s="108"/>
      <c r="DO276" s="108"/>
      <c r="DP276" s="108"/>
      <c r="DQ276" s="108"/>
      <c r="DR276" s="108"/>
      <c r="DS276" s="108"/>
      <c r="DT276" s="108"/>
      <c r="DU276" s="108"/>
      <c r="DV276" s="108"/>
      <c r="DW276" s="108"/>
      <c r="DX276" s="108"/>
      <c r="DY276" s="108"/>
      <c r="DZ276" s="108"/>
      <c r="EA276" s="108"/>
      <c r="EB276" s="108"/>
      <c r="EC276" s="108"/>
      <c r="ED276" s="108"/>
      <c r="EE276" s="108"/>
      <c r="EF276" s="108"/>
      <c r="EG276" s="108"/>
      <c r="EH276" s="108"/>
      <c r="EI276" s="108"/>
      <c r="EJ276" s="108"/>
      <c r="EK276" s="108"/>
      <c r="EL276" s="108"/>
      <c r="EM276" s="108"/>
      <c r="EN276" s="108"/>
      <c r="EO276" s="108"/>
      <c r="EP276" s="108"/>
      <c r="EQ276" s="108"/>
      <c r="ER276" s="108"/>
      <c r="ES276" s="108"/>
      <c r="ET276" s="108"/>
      <c r="EU276" s="108"/>
      <c r="EV276" s="108"/>
      <c r="EW276" s="108"/>
      <c r="EX276" s="108"/>
      <c r="EY276" s="108"/>
      <c r="EZ276" s="108"/>
      <c r="FA276" s="108"/>
      <c r="FB276" s="108"/>
      <c r="FC276" s="108"/>
      <c r="FD276" s="108"/>
      <c r="FE276" s="108"/>
      <c r="FF276" s="108"/>
      <c r="FG276" s="108"/>
      <c r="FH276" s="108"/>
      <c r="FI276" s="108"/>
      <c r="FJ276" s="108"/>
      <c r="FK276" s="108"/>
      <c r="FL276" s="108"/>
      <c r="FM276" s="108"/>
      <c r="FN276" s="108"/>
      <c r="FO276" s="108"/>
      <c r="FP276" s="108"/>
      <c r="FQ276" s="108"/>
      <c r="FR276" s="108"/>
      <c r="FS276" s="108"/>
      <c r="FT276" s="108"/>
      <c r="FU276" s="108"/>
      <c r="FV276" s="108"/>
      <c r="FW276" s="108"/>
      <c r="FX276" s="108"/>
      <c r="FY276" s="108"/>
      <c r="FZ276" s="108"/>
      <c r="GA276" s="108"/>
      <c r="GB276" s="108"/>
      <c r="GC276" s="108"/>
      <c r="GD276" s="108"/>
      <c r="GE276" s="108"/>
      <c r="GF276" s="108"/>
      <c r="GG276" s="108"/>
      <c r="GH276" s="108"/>
      <c r="GI276" s="108"/>
      <c r="GJ276" s="108"/>
      <c r="GK276" s="108"/>
      <c r="GL276" s="108"/>
      <c r="GM276" s="108"/>
      <c r="GN276" s="108"/>
      <c r="GO276" s="108"/>
      <c r="GP276" s="108"/>
      <c r="GQ276" s="108"/>
      <c r="GR276" s="108"/>
      <c r="GS276" s="108"/>
      <c r="GT276" s="108"/>
      <c r="GU276" s="108"/>
      <c r="GV276" s="108"/>
      <c r="GW276" s="108"/>
      <c r="GX276" s="108"/>
      <c r="GY276" s="108"/>
      <c r="GZ276" s="108"/>
      <c r="HA276" s="108"/>
      <c r="HB276" s="108"/>
      <c r="HC276" s="108"/>
      <c r="HD276" s="108"/>
      <c r="HE276" s="108"/>
      <c r="HF276" s="108"/>
      <c r="HG276" s="108"/>
      <c r="HH276" s="108"/>
      <c r="HI276" s="108"/>
      <c r="HJ276" s="108"/>
      <c r="HK276" s="108"/>
      <c r="HL276" s="108"/>
      <c r="HM276" s="108"/>
      <c r="HN276" s="108"/>
      <c r="HO276" s="108"/>
      <c r="HP276" s="108"/>
      <c r="HQ276" s="108"/>
      <c r="HR276" s="108"/>
      <c r="HS276" s="108"/>
      <c r="HT276" s="108"/>
      <c r="HU276" s="108"/>
      <c r="HV276" s="108"/>
      <c r="HW276" s="108"/>
      <c r="HX276" s="108"/>
      <c r="HY276" s="108"/>
      <c r="HZ276" s="108"/>
      <c r="IA276" s="108"/>
      <c r="IB276" s="108"/>
      <c r="IC276" s="108"/>
      <c r="ID276" s="108"/>
      <c r="IE276" s="108"/>
      <c r="IF276" s="108"/>
      <c r="IG276" s="108"/>
      <c r="IH276" s="108"/>
      <c r="II276" s="108"/>
      <c r="IJ276" s="108"/>
      <c r="IK276" s="108"/>
      <c r="IL276" s="108"/>
      <c r="IM276" s="108"/>
      <c r="IN276" s="108"/>
      <c r="IO276" s="108"/>
      <c r="IP276" s="108"/>
      <c r="IQ276" s="108"/>
      <c r="IR276" s="108"/>
      <c r="IS276" s="108"/>
      <c r="IT276" s="108"/>
      <c r="IU276" s="108"/>
      <c r="IV276" s="108"/>
      <c r="IW276" s="108"/>
      <c r="IX276" s="108"/>
      <c r="IY276" s="108"/>
      <c r="IZ276" s="108"/>
      <c r="JA276" s="108"/>
      <c r="JB276" s="108"/>
      <c r="JC276" s="108"/>
      <c r="JD276" s="108"/>
      <c r="JE276" s="108"/>
      <c r="JF276" s="108"/>
      <c r="JG276" s="108"/>
      <c r="JH276" s="108"/>
      <c r="JI276" s="108"/>
      <c r="JJ276" s="108"/>
      <c r="JK276" s="108"/>
      <c r="JL276" s="108"/>
      <c r="JM276" s="108"/>
      <c r="JN276" s="108"/>
      <c r="JO276" s="108"/>
      <c r="JP276" s="108"/>
      <c r="JQ276" s="108"/>
      <c r="JR276" s="108"/>
      <c r="JS276" s="108"/>
      <c r="JT276" s="108"/>
      <c r="JU276" s="108"/>
      <c r="JV276" s="108"/>
      <c r="JW276" s="108"/>
      <c r="JX276" s="108"/>
      <c r="JY276" s="108"/>
      <c r="JZ276" s="108"/>
      <c r="KA276" s="108"/>
      <c r="KB276" s="108"/>
      <c r="KC276" s="108"/>
      <c r="KD276" s="108"/>
      <c r="KE276" s="108"/>
      <c r="KF276" s="108"/>
      <c r="KG276" s="108"/>
      <c r="KH276" s="108"/>
      <c r="KI276"/>
    </row>
  </sheetData>
  <mergeCells count="90">
    <mergeCell ref="AJ3:BO3"/>
    <mergeCell ref="A3:A8"/>
    <mergeCell ref="B3:B8"/>
    <mergeCell ref="Y5:AB5"/>
    <mergeCell ref="AC5:AF5"/>
    <mergeCell ref="C4:P4"/>
    <mergeCell ref="Q4:Q8"/>
    <mergeCell ref="I6:I7"/>
    <mergeCell ref="J6:J7"/>
    <mergeCell ref="K6:K7"/>
    <mergeCell ref="L6:L7"/>
    <mergeCell ref="BN4:BN8"/>
    <mergeCell ref="BO4:BO8"/>
    <mergeCell ref="C5:D7"/>
    <mergeCell ref="AA6:AA7"/>
    <mergeCell ref="AB6:AB7"/>
    <mergeCell ref="AC6:AC7"/>
    <mergeCell ref="C3:AH3"/>
    <mergeCell ref="AI3:AI8"/>
    <mergeCell ref="AF6:AF7"/>
    <mergeCell ref="AD6:AD7"/>
    <mergeCell ref="AE6:AE7"/>
    <mergeCell ref="E5:F7"/>
    <mergeCell ref="G5:H7"/>
    <mergeCell ref="I5:L5"/>
    <mergeCell ref="M5:P5"/>
    <mergeCell ref="S5:T7"/>
    <mergeCell ref="R4:R8"/>
    <mergeCell ref="S4:AF4"/>
    <mergeCell ref="M6:M7"/>
    <mergeCell ref="N6:N7"/>
    <mergeCell ref="O6:O7"/>
    <mergeCell ref="P6:P7"/>
    <mergeCell ref="Y6:Y7"/>
    <mergeCell ref="Z6:Z7"/>
    <mergeCell ref="AN5:AO7"/>
    <mergeCell ref="AP5:AS5"/>
    <mergeCell ref="AT5:AW5"/>
    <mergeCell ref="AP6:AP7"/>
    <mergeCell ref="AQ6:AQ7"/>
    <mergeCell ref="AR6:AR7"/>
    <mergeCell ref="AS6:AS7"/>
    <mergeCell ref="BM6:BM7"/>
    <mergeCell ref="AT6:AT7"/>
    <mergeCell ref="AU6:AU7"/>
    <mergeCell ref="AV6:AV7"/>
    <mergeCell ref="AW6:AW7"/>
    <mergeCell ref="BF6:BF7"/>
    <mergeCell ref="BG6:BG7"/>
    <mergeCell ref="BB5:BC7"/>
    <mergeCell ref="BD5:BE7"/>
    <mergeCell ref="BF5:BI5"/>
    <mergeCell ref="BJ5:BM5"/>
    <mergeCell ref="AZ5:BA7"/>
    <mergeCell ref="AY4:AY8"/>
    <mergeCell ref="AZ4:BM4"/>
    <mergeCell ref="BH6:BH7"/>
    <mergeCell ref="BI6:BI7"/>
    <mergeCell ref="BJ6:BJ7"/>
    <mergeCell ref="BK6:BK7"/>
    <mergeCell ref="BL6:BL7"/>
    <mergeCell ref="AR8:AS8"/>
    <mergeCell ref="I8:J8"/>
    <mergeCell ref="K8:L8"/>
    <mergeCell ref="M8:N8"/>
    <mergeCell ref="O8:P8"/>
    <mergeCell ref="AG4:AG8"/>
    <mergeCell ref="AH4:AH8"/>
    <mergeCell ref="AJ4:AW4"/>
    <mergeCell ref="AX4:AX8"/>
    <mergeCell ref="U5:V7"/>
    <mergeCell ref="W5:X7"/>
    <mergeCell ref="AJ5:AK7"/>
    <mergeCell ref="AL5:AM7"/>
    <mergeCell ref="AX154:AX156"/>
    <mergeCell ref="BN154:BN156"/>
    <mergeCell ref="A1:BO1"/>
    <mergeCell ref="A32:B32"/>
    <mergeCell ref="A51:A53"/>
    <mergeCell ref="AT8:AU8"/>
    <mergeCell ref="AV8:AW8"/>
    <mergeCell ref="BF8:BG8"/>
    <mergeCell ref="BH8:BI8"/>
    <mergeCell ref="BJ8:BK8"/>
    <mergeCell ref="BL8:BM8"/>
    <mergeCell ref="Y8:Z8"/>
    <mergeCell ref="AA8:AB8"/>
    <mergeCell ref="AC8:AD8"/>
    <mergeCell ref="AE8:AF8"/>
    <mergeCell ref="AP8:AQ8"/>
  </mergeCells>
  <pageMargins left="0.39370078740157483" right="0.39370078740157483" top="0.39370078740157483" bottom="0.39370078740157483" header="0.31496062992125984" footer="0.31496062992125984"/>
  <pageSetup paperSize="9" scale="10" fitToHeight="0" orientation="portrait" r:id="rId1"/>
  <colBreaks count="1" manualBreakCount="1">
    <brk id="12" max="168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J226"/>
  <sheetViews>
    <sheetView view="pageBreakPreview" zoomScale="60" zoomScaleNormal="64" workbookViewId="0">
      <pane xSplit="2" ySplit="8" topLeftCell="C153" activePane="bottomRight" state="frozen"/>
      <selection pane="topRight" activeCell="C1" sqref="C1"/>
      <selection pane="bottomLeft" activeCell="A9" sqref="A9"/>
      <selection pane="bottomRight" activeCell="F184" sqref="F184"/>
    </sheetView>
  </sheetViews>
  <sheetFormatPr defaultRowHeight="15.75"/>
  <cols>
    <col min="1" max="1" width="7" customWidth="1"/>
    <col min="2" max="2" width="62.42578125" style="340" customWidth="1"/>
    <col min="3" max="3" width="0.42578125" style="269" customWidth="1"/>
    <col min="4" max="4" width="17.7109375" style="2" customWidth="1"/>
    <col min="5" max="5" width="16.85546875" style="2" customWidth="1"/>
    <col min="6" max="6" width="17" style="2" customWidth="1"/>
    <col min="7" max="7" width="18" style="2" customWidth="1"/>
    <col min="8" max="8" width="17" style="2" customWidth="1"/>
    <col min="9" max="9" width="17.28515625" style="2" customWidth="1"/>
    <col min="10" max="10" width="14.7109375" style="2" customWidth="1"/>
    <col min="11" max="11" width="14.42578125" style="2" customWidth="1"/>
    <col min="12" max="12" width="14.28515625" style="2" customWidth="1"/>
    <col min="13" max="13" width="13" style="2" customWidth="1"/>
    <col min="14" max="14" width="14.85546875" style="2" customWidth="1"/>
    <col min="15" max="15" width="14.42578125" style="2" customWidth="1"/>
    <col min="16" max="16" width="13.28515625" style="2" customWidth="1"/>
    <col min="17" max="17" width="13.5703125" style="2" customWidth="1"/>
    <col min="18" max="18" width="24.140625" style="40" customWidth="1"/>
    <col min="19" max="19" width="20.7109375" style="338" customWidth="1"/>
    <col min="20" max="20" width="15.28515625" style="2" customWidth="1"/>
    <col min="21" max="23" width="14.85546875" style="2" customWidth="1"/>
    <col min="24" max="24" width="14.42578125" style="2" customWidth="1"/>
    <col min="25" max="25" width="15.140625" style="2" customWidth="1"/>
    <col min="26" max="26" width="15.28515625" style="178" customWidth="1"/>
    <col min="27" max="27" width="14.85546875" style="178" customWidth="1"/>
    <col min="28" max="28" width="15.7109375" style="178" customWidth="1"/>
    <col min="29" max="29" width="13.7109375" style="178" customWidth="1"/>
    <col min="30" max="30" width="14.85546875" style="178" customWidth="1"/>
    <col min="31" max="31" width="13.85546875" style="178" customWidth="1"/>
    <col min="32" max="32" width="14.42578125" style="178" customWidth="1"/>
    <col min="33" max="33" width="14" style="178" customWidth="1"/>
    <col min="34" max="34" width="24" style="2" customWidth="1"/>
    <col min="35" max="35" width="20.7109375" style="339" customWidth="1"/>
    <col min="36" max="36" width="4" style="269" customWidth="1"/>
    <col min="37" max="37" width="18.140625" style="2" hidden="1" customWidth="1"/>
    <col min="38" max="38" width="18" style="2" hidden="1" customWidth="1"/>
    <col min="39" max="39" width="16.140625" style="2" hidden="1" customWidth="1"/>
    <col min="40" max="40" width="17.140625" style="2" hidden="1" customWidth="1"/>
    <col min="41" max="41" width="14.140625" style="2" customWidth="1"/>
    <col min="42" max="42" width="16.28515625" style="2" customWidth="1"/>
    <col min="43" max="43" width="15" style="2" customWidth="1"/>
    <col min="44" max="44" width="14.140625" style="2" customWidth="1"/>
    <col min="45" max="45" width="15" style="2" customWidth="1"/>
    <col min="46" max="46" width="14.28515625" style="2" customWidth="1"/>
    <col min="47" max="47" width="16" style="2" customWidth="1"/>
    <col min="48" max="48" width="14.28515625" style="2" customWidth="1"/>
    <col min="49" max="49" width="15" style="2" customWidth="1"/>
    <col min="50" max="50" width="15.28515625" style="2" customWidth="1"/>
    <col min="51" max="51" width="25" style="2" customWidth="1"/>
    <col min="52" max="52" width="22.140625" style="277" customWidth="1"/>
    <col min="53" max="53" width="15.7109375" style="2" customWidth="1"/>
    <col min="54" max="54" width="16" style="2" customWidth="1"/>
    <col min="55" max="55" width="15.140625" style="2" customWidth="1"/>
    <col min="56" max="56" width="17.85546875" style="2" customWidth="1"/>
    <col min="57" max="57" width="16.85546875" style="2" customWidth="1"/>
    <col min="58" max="58" width="18.85546875" style="2" customWidth="1"/>
    <col min="59" max="59" width="15.42578125" style="2" customWidth="1"/>
    <col min="60" max="60" width="16.28515625" style="2" customWidth="1"/>
    <col min="61" max="61" width="15.85546875" style="2" customWidth="1"/>
    <col min="62" max="62" width="16.140625" style="2" customWidth="1"/>
    <col min="63" max="63" width="15.42578125" style="2" customWidth="1"/>
    <col min="64" max="64" width="14" style="2" customWidth="1"/>
    <col min="65" max="65" width="15.42578125" style="2" customWidth="1"/>
    <col min="66" max="66" width="14.7109375" style="2" customWidth="1"/>
    <col min="67" max="67" width="21" style="10" customWidth="1"/>
    <col min="68" max="68" width="21" style="532" customWidth="1"/>
    <col min="69" max="295" width="9.140625" style="108"/>
  </cols>
  <sheetData>
    <row r="1" spans="1:296" s="2" customFormat="1" ht="24.75" customHeight="1">
      <c r="A1" s="997" t="s">
        <v>993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  <c r="AI1" s="997"/>
      <c r="AJ1" s="997"/>
      <c r="AK1" s="997"/>
      <c r="AL1" s="997"/>
      <c r="AM1" s="997"/>
      <c r="AN1" s="997"/>
      <c r="AO1" s="997"/>
      <c r="AP1" s="997"/>
      <c r="AQ1" s="997"/>
      <c r="AR1" s="997"/>
      <c r="AS1" s="997"/>
      <c r="AT1" s="997"/>
      <c r="AU1" s="997"/>
      <c r="AV1" s="997"/>
      <c r="AW1" s="997"/>
      <c r="AX1" s="997"/>
      <c r="AY1" s="997"/>
      <c r="AZ1" s="997"/>
      <c r="BA1" s="997"/>
      <c r="BB1" s="997"/>
      <c r="BC1" s="997"/>
      <c r="BD1" s="997"/>
      <c r="BE1" s="997"/>
      <c r="BF1" s="997"/>
      <c r="BG1" s="997"/>
      <c r="BH1" s="997"/>
      <c r="BI1" s="997"/>
      <c r="BJ1" s="997"/>
      <c r="BK1" s="997"/>
      <c r="BL1" s="997"/>
      <c r="BM1" s="997"/>
      <c r="BN1" s="997"/>
      <c r="BO1" s="997"/>
      <c r="BP1" s="997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</row>
    <row r="2" spans="1:296" s="2" customFormat="1">
      <c r="B2" s="340"/>
      <c r="R2" s="40"/>
      <c r="S2" s="338"/>
      <c r="Z2" s="178"/>
      <c r="AA2" s="178"/>
      <c r="AB2" s="178"/>
      <c r="AC2" s="178"/>
      <c r="AD2" s="178"/>
      <c r="AE2" s="178"/>
      <c r="AF2" s="178"/>
      <c r="AG2" s="178"/>
      <c r="AI2" s="339"/>
      <c r="AZ2" s="277"/>
      <c r="BO2" s="39"/>
      <c r="BP2" s="339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</row>
    <row r="3" spans="1:296" s="4" customFormat="1" ht="31.5" customHeight="1">
      <c r="A3" s="1084" t="s">
        <v>0</v>
      </c>
      <c r="B3" s="1085" t="s">
        <v>98</v>
      </c>
      <c r="C3" s="1078"/>
      <c r="D3" s="1081" t="s">
        <v>597</v>
      </c>
      <c r="E3" s="1081"/>
      <c r="F3" s="1081"/>
      <c r="G3" s="1081"/>
      <c r="H3" s="1081"/>
      <c r="I3" s="1081"/>
      <c r="J3" s="1081"/>
      <c r="K3" s="1081"/>
      <c r="L3" s="1081"/>
      <c r="M3" s="1081"/>
      <c r="N3" s="1081"/>
      <c r="O3" s="1081"/>
      <c r="P3" s="1081"/>
      <c r="Q3" s="1081"/>
      <c r="R3" s="1081"/>
      <c r="S3" s="1081"/>
      <c r="T3" s="1081"/>
      <c r="U3" s="1081"/>
      <c r="V3" s="1081"/>
      <c r="W3" s="1081"/>
      <c r="X3" s="1081"/>
      <c r="Y3" s="1081"/>
      <c r="Z3" s="1081"/>
      <c r="AA3" s="1081"/>
      <c r="AB3" s="1081"/>
      <c r="AC3" s="1081"/>
      <c r="AD3" s="1081"/>
      <c r="AE3" s="1081"/>
      <c r="AF3" s="1081"/>
      <c r="AG3" s="1081"/>
      <c r="AH3" s="1081"/>
      <c r="AI3" s="1081"/>
      <c r="AJ3" s="1082"/>
      <c r="AK3" s="1083" t="s">
        <v>598</v>
      </c>
      <c r="AL3" s="1083"/>
      <c r="AM3" s="1083"/>
      <c r="AN3" s="1083"/>
      <c r="AO3" s="1083"/>
      <c r="AP3" s="1083"/>
      <c r="AQ3" s="1083"/>
      <c r="AR3" s="1083"/>
      <c r="AS3" s="1083"/>
      <c r="AT3" s="1083"/>
      <c r="AU3" s="1083"/>
      <c r="AV3" s="1083"/>
      <c r="AW3" s="1083"/>
      <c r="AX3" s="1083"/>
      <c r="AY3" s="1083"/>
      <c r="AZ3" s="1083"/>
      <c r="BA3" s="1083"/>
      <c r="BB3" s="1083"/>
      <c r="BC3" s="1083"/>
      <c r="BD3" s="1083"/>
      <c r="BE3" s="1083"/>
      <c r="BF3" s="1083"/>
      <c r="BG3" s="1083"/>
      <c r="BH3" s="1083"/>
      <c r="BI3" s="1083"/>
      <c r="BJ3" s="1083"/>
      <c r="BK3" s="1083"/>
      <c r="BL3" s="1083"/>
      <c r="BM3" s="1083"/>
      <c r="BN3" s="1083"/>
      <c r="BO3" s="1083"/>
      <c r="BP3" s="10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</row>
    <row r="4" spans="1:296" s="4" customFormat="1" ht="21.75" customHeight="1">
      <c r="A4" s="1084"/>
      <c r="B4" s="1086"/>
      <c r="C4" s="1079"/>
      <c r="D4" s="1088" t="s">
        <v>603</v>
      </c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952" t="s">
        <v>192</v>
      </c>
      <c r="S4" s="1089" t="s">
        <v>183</v>
      </c>
      <c r="T4" s="1081" t="s">
        <v>604</v>
      </c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952" t="s">
        <v>192</v>
      </c>
      <c r="AI4" s="1090" t="s">
        <v>183</v>
      </c>
      <c r="AJ4" s="1082"/>
      <c r="AK4" s="1083" t="s">
        <v>603</v>
      </c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936" t="s">
        <v>192</v>
      </c>
      <c r="AZ4" s="939" t="s">
        <v>183</v>
      </c>
      <c r="BA4" s="1083" t="s">
        <v>916</v>
      </c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936" t="s">
        <v>182</v>
      </c>
      <c r="BP4" s="939" t="s">
        <v>183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</row>
    <row r="5" spans="1:296" s="4" customFormat="1" ht="21" customHeight="1">
      <c r="A5" s="1084"/>
      <c r="B5" s="1086"/>
      <c r="C5" s="1079"/>
      <c r="D5" s="963" t="s">
        <v>489</v>
      </c>
      <c r="E5" s="963"/>
      <c r="F5" s="963" t="s">
        <v>490</v>
      </c>
      <c r="G5" s="963"/>
      <c r="H5" s="963" t="s">
        <v>605</v>
      </c>
      <c r="I5" s="963"/>
      <c r="J5" s="918" t="s">
        <v>199</v>
      </c>
      <c r="K5" s="918"/>
      <c r="L5" s="918"/>
      <c r="M5" s="918"/>
      <c r="N5" s="919" t="s">
        <v>200</v>
      </c>
      <c r="O5" s="919"/>
      <c r="P5" s="919"/>
      <c r="Q5" s="919"/>
      <c r="R5" s="952"/>
      <c r="S5" s="1089"/>
      <c r="T5" s="963" t="s">
        <v>489</v>
      </c>
      <c r="U5" s="963"/>
      <c r="V5" s="963" t="s">
        <v>490</v>
      </c>
      <c r="W5" s="963"/>
      <c r="X5" s="963" t="s">
        <v>605</v>
      </c>
      <c r="Y5" s="963"/>
      <c r="Z5" s="918" t="s">
        <v>199</v>
      </c>
      <c r="AA5" s="918"/>
      <c r="AB5" s="918"/>
      <c r="AC5" s="918"/>
      <c r="AD5" s="919" t="s">
        <v>200</v>
      </c>
      <c r="AE5" s="919"/>
      <c r="AF5" s="919"/>
      <c r="AG5" s="919"/>
      <c r="AH5" s="952"/>
      <c r="AI5" s="1090"/>
      <c r="AJ5" s="1082"/>
      <c r="AK5" s="992" t="s">
        <v>488</v>
      </c>
      <c r="AL5" s="992"/>
      <c r="AM5" s="992" t="s">
        <v>490</v>
      </c>
      <c r="AN5" s="992"/>
      <c r="AO5" s="992" t="s">
        <v>491</v>
      </c>
      <c r="AP5" s="992"/>
      <c r="AQ5" s="918" t="s">
        <v>199</v>
      </c>
      <c r="AR5" s="918"/>
      <c r="AS5" s="918"/>
      <c r="AT5" s="918"/>
      <c r="AU5" s="919" t="s">
        <v>200</v>
      </c>
      <c r="AV5" s="919"/>
      <c r="AW5" s="919"/>
      <c r="AX5" s="919"/>
      <c r="AY5" s="936"/>
      <c r="AZ5" s="939"/>
      <c r="BA5" s="992" t="s">
        <v>488</v>
      </c>
      <c r="BB5" s="992"/>
      <c r="BC5" s="992" t="s">
        <v>490</v>
      </c>
      <c r="BD5" s="992"/>
      <c r="BE5" s="992" t="s">
        <v>491</v>
      </c>
      <c r="BF5" s="992"/>
      <c r="BG5" s="918" t="s">
        <v>199</v>
      </c>
      <c r="BH5" s="918"/>
      <c r="BI5" s="918"/>
      <c r="BJ5" s="918"/>
      <c r="BK5" s="919" t="s">
        <v>200</v>
      </c>
      <c r="BL5" s="919"/>
      <c r="BM5" s="919"/>
      <c r="BN5" s="919"/>
      <c r="BO5" s="936"/>
      <c r="BP5" s="939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</row>
    <row r="6" spans="1:296" s="4" customFormat="1" ht="102" customHeight="1">
      <c r="A6" s="1084"/>
      <c r="B6" s="1086"/>
      <c r="C6" s="1079"/>
      <c r="D6" s="963"/>
      <c r="E6" s="963"/>
      <c r="F6" s="963"/>
      <c r="G6" s="963"/>
      <c r="H6" s="963"/>
      <c r="I6" s="963"/>
      <c r="J6" s="970" t="s">
        <v>174</v>
      </c>
      <c r="K6" s="971" t="s">
        <v>492</v>
      </c>
      <c r="L6" s="970" t="s">
        <v>174</v>
      </c>
      <c r="M6" s="971" t="s">
        <v>492</v>
      </c>
      <c r="N6" s="947" t="s">
        <v>174</v>
      </c>
      <c r="O6" s="972" t="s">
        <v>492</v>
      </c>
      <c r="P6" s="947" t="s">
        <v>174</v>
      </c>
      <c r="Q6" s="972" t="s">
        <v>492</v>
      </c>
      <c r="R6" s="952"/>
      <c r="S6" s="1089"/>
      <c r="T6" s="963"/>
      <c r="U6" s="963"/>
      <c r="V6" s="963"/>
      <c r="W6" s="963"/>
      <c r="X6" s="963"/>
      <c r="Y6" s="963"/>
      <c r="Z6" s="970" t="s">
        <v>174</v>
      </c>
      <c r="AA6" s="971" t="s">
        <v>492</v>
      </c>
      <c r="AB6" s="970" t="s">
        <v>174</v>
      </c>
      <c r="AC6" s="971" t="s">
        <v>492</v>
      </c>
      <c r="AD6" s="947" t="s">
        <v>174</v>
      </c>
      <c r="AE6" s="972" t="s">
        <v>492</v>
      </c>
      <c r="AF6" s="947" t="s">
        <v>174</v>
      </c>
      <c r="AG6" s="972" t="s">
        <v>492</v>
      </c>
      <c r="AH6" s="952"/>
      <c r="AI6" s="1090"/>
      <c r="AJ6" s="1082"/>
      <c r="AK6" s="992"/>
      <c r="AL6" s="992"/>
      <c r="AM6" s="992"/>
      <c r="AN6" s="992"/>
      <c r="AO6" s="992"/>
      <c r="AP6" s="992"/>
      <c r="AQ6" s="970" t="s">
        <v>174</v>
      </c>
      <c r="AR6" s="971" t="s">
        <v>492</v>
      </c>
      <c r="AS6" s="970" t="s">
        <v>174</v>
      </c>
      <c r="AT6" s="971" t="s">
        <v>492</v>
      </c>
      <c r="AU6" s="947" t="s">
        <v>174</v>
      </c>
      <c r="AV6" s="972" t="s">
        <v>492</v>
      </c>
      <c r="AW6" s="947" t="s">
        <v>174</v>
      </c>
      <c r="AX6" s="972" t="s">
        <v>492</v>
      </c>
      <c r="AY6" s="936"/>
      <c r="AZ6" s="939"/>
      <c r="BA6" s="992"/>
      <c r="BB6" s="992"/>
      <c r="BC6" s="992"/>
      <c r="BD6" s="992"/>
      <c r="BE6" s="992"/>
      <c r="BF6" s="992"/>
      <c r="BG6" s="970" t="s">
        <v>174</v>
      </c>
      <c r="BH6" s="971" t="s">
        <v>492</v>
      </c>
      <c r="BI6" s="970" t="s">
        <v>174</v>
      </c>
      <c r="BJ6" s="971" t="s">
        <v>492</v>
      </c>
      <c r="BK6" s="947" t="s">
        <v>174</v>
      </c>
      <c r="BL6" s="972" t="s">
        <v>492</v>
      </c>
      <c r="BM6" s="947" t="s">
        <v>174</v>
      </c>
      <c r="BN6" s="972" t="s">
        <v>492</v>
      </c>
      <c r="BO6" s="936"/>
      <c r="BP6" s="939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</row>
    <row r="7" spans="1:296" s="4" customFormat="1" ht="21.75" customHeight="1">
      <c r="A7" s="1084"/>
      <c r="B7" s="1086"/>
      <c r="C7" s="1079"/>
      <c r="D7" s="963"/>
      <c r="E7" s="963"/>
      <c r="F7" s="963"/>
      <c r="G7" s="963"/>
      <c r="H7" s="963"/>
      <c r="I7" s="963"/>
      <c r="J7" s="970"/>
      <c r="K7" s="971"/>
      <c r="L7" s="970"/>
      <c r="M7" s="971"/>
      <c r="N7" s="947"/>
      <c r="O7" s="972"/>
      <c r="P7" s="947"/>
      <c r="Q7" s="972"/>
      <c r="R7" s="952"/>
      <c r="S7" s="1089"/>
      <c r="T7" s="963"/>
      <c r="U7" s="963"/>
      <c r="V7" s="963"/>
      <c r="W7" s="963"/>
      <c r="X7" s="963"/>
      <c r="Y7" s="963"/>
      <c r="Z7" s="970"/>
      <c r="AA7" s="971"/>
      <c r="AB7" s="970"/>
      <c r="AC7" s="971"/>
      <c r="AD7" s="947"/>
      <c r="AE7" s="972"/>
      <c r="AF7" s="947"/>
      <c r="AG7" s="972"/>
      <c r="AH7" s="952"/>
      <c r="AI7" s="1090"/>
      <c r="AJ7" s="1082"/>
      <c r="AK7" s="992"/>
      <c r="AL7" s="992"/>
      <c r="AM7" s="992"/>
      <c r="AN7" s="992"/>
      <c r="AO7" s="992"/>
      <c r="AP7" s="992"/>
      <c r="AQ7" s="970"/>
      <c r="AR7" s="971"/>
      <c r="AS7" s="970"/>
      <c r="AT7" s="971"/>
      <c r="AU7" s="947"/>
      <c r="AV7" s="972"/>
      <c r="AW7" s="947"/>
      <c r="AX7" s="972"/>
      <c r="AY7" s="936"/>
      <c r="AZ7" s="939"/>
      <c r="BA7" s="992"/>
      <c r="BB7" s="992"/>
      <c r="BC7" s="992"/>
      <c r="BD7" s="992"/>
      <c r="BE7" s="992"/>
      <c r="BF7" s="992"/>
      <c r="BG7" s="970"/>
      <c r="BH7" s="971"/>
      <c r="BI7" s="970"/>
      <c r="BJ7" s="971"/>
      <c r="BK7" s="947"/>
      <c r="BL7" s="972"/>
      <c r="BM7" s="947"/>
      <c r="BN7" s="972"/>
      <c r="BO7" s="936"/>
      <c r="BP7" s="939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</row>
    <row r="8" spans="1:296" s="4" customFormat="1" ht="58.5" customHeight="1">
      <c r="A8" s="1084"/>
      <c r="B8" s="1087"/>
      <c r="C8" s="1080"/>
      <c r="D8" s="635" t="s">
        <v>203</v>
      </c>
      <c r="E8" s="635" t="s">
        <v>204</v>
      </c>
      <c r="F8" s="635" t="s">
        <v>203</v>
      </c>
      <c r="G8" s="635" t="s">
        <v>204</v>
      </c>
      <c r="H8" s="635" t="s">
        <v>203</v>
      </c>
      <c r="I8" s="635" t="s">
        <v>204</v>
      </c>
      <c r="J8" s="1091" t="s">
        <v>205</v>
      </c>
      <c r="K8" s="1091"/>
      <c r="L8" s="1091" t="s">
        <v>206</v>
      </c>
      <c r="M8" s="1091"/>
      <c r="N8" s="1092" t="s">
        <v>205</v>
      </c>
      <c r="O8" s="1092"/>
      <c r="P8" s="1093" t="s">
        <v>206</v>
      </c>
      <c r="Q8" s="1093"/>
      <c r="R8" s="952"/>
      <c r="S8" s="1089"/>
      <c r="T8" s="635" t="s">
        <v>203</v>
      </c>
      <c r="U8" s="635" t="s">
        <v>204</v>
      </c>
      <c r="V8" s="635" t="s">
        <v>203</v>
      </c>
      <c r="W8" s="635" t="s">
        <v>204</v>
      </c>
      <c r="X8" s="635" t="s">
        <v>203</v>
      </c>
      <c r="Y8" s="635" t="s">
        <v>204</v>
      </c>
      <c r="Z8" s="1091" t="s">
        <v>205</v>
      </c>
      <c r="AA8" s="1091"/>
      <c r="AB8" s="1091" t="s">
        <v>206</v>
      </c>
      <c r="AC8" s="1091"/>
      <c r="AD8" s="1092" t="s">
        <v>205</v>
      </c>
      <c r="AE8" s="1092"/>
      <c r="AF8" s="1093" t="s">
        <v>206</v>
      </c>
      <c r="AG8" s="1093"/>
      <c r="AH8" s="952"/>
      <c r="AI8" s="1090"/>
      <c r="AJ8" s="1082"/>
      <c r="AK8" s="717" t="s">
        <v>203</v>
      </c>
      <c r="AL8" s="717" t="s">
        <v>207</v>
      </c>
      <c r="AM8" s="717" t="s">
        <v>203</v>
      </c>
      <c r="AN8" s="717" t="s">
        <v>207</v>
      </c>
      <c r="AO8" s="717" t="s">
        <v>203</v>
      </c>
      <c r="AP8" s="717" t="s">
        <v>207</v>
      </c>
      <c r="AQ8" s="1091" t="s">
        <v>205</v>
      </c>
      <c r="AR8" s="1091"/>
      <c r="AS8" s="1091" t="s">
        <v>206</v>
      </c>
      <c r="AT8" s="1091"/>
      <c r="AU8" s="1092" t="s">
        <v>205</v>
      </c>
      <c r="AV8" s="1092"/>
      <c r="AW8" s="1093" t="s">
        <v>206</v>
      </c>
      <c r="AX8" s="1093"/>
      <c r="AY8" s="936"/>
      <c r="AZ8" s="939"/>
      <c r="BA8" s="717" t="s">
        <v>203</v>
      </c>
      <c r="BB8" s="717" t="s">
        <v>207</v>
      </c>
      <c r="BC8" s="717" t="s">
        <v>203</v>
      </c>
      <c r="BD8" s="717" t="s">
        <v>207</v>
      </c>
      <c r="BE8" s="717" t="s">
        <v>203</v>
      </c>
      <c r="BF8" s="717" t="s">
        <v>207</v>
      </c>
      <c r="BG8" s="1091" t="s">
        <v>205</v>
      </c>
      <c r="BH8" s="1091"/>
      <c r="BI8" s="1091" t="s">
        <v>206</v>
      </c>
      <c r="BJ8" s="1091"/>
      <c r="BK8" s="1092" t="s">
        <v>205</v>
      </c>
      <c r="BL8" s="1092"/>
      <c r="BM8" s="1093" t="s">
        <v>206</v>
      </c>
      <c r="BN8" s="1093"/>
      <c r="BO8" s="936"/>
      <c r="BP8" s="939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</row>
    <row r="9" spans="1:296" s="334" customFormat="1">
      <c r="A9" s="334">
        <v>1</v>
      </c>
      <c r="B9" s="718">
        <v>2</v>
      </c>
      <c r="C9" s="334">
        <v>72</v>
      </c>
      <c r="D9" s="334">
        <v>73</v>
      </c>
      <c r="E9" s="720">
        <v>74</v>
      </c>
      <c r="F9" s="720">
        <v>75</v>
      </c>
      <c r="G9" s="334">
        <v>76</v>
      </c>
      <c r="H9" s="334">
        <v>77</v>
      </c>
      <c r="I9" s="720">
        <v>78</v>
      </c>
      <c r="J9" s="720">
        <v>79</v>
      </c>
      <c r="K9" s="334">
        <v>80</v>
      </c>
      <c r="L9" s="334">
        <v>81</v>
      </c>
      <c r="M9" s="720">
        <v>82</v>
      </c>
      <c r="N9" s="720">
        <v>83</v>
      </c>
      <c r="O9" s="334">
        <v>84</v>
      </c>
      <c r="P9" s="334">
        <v>85</v>
      </c>
      <c r="Q9" s="720">
        <v>86</v>
      </c>
      <c r="R9" s="632">
        <v>87</v>
      </c>
      <c r="S9" s="192">
        <v>88</v>
      </c>
      <c r="T9" s="334">
        <v>89</v>
      </c>
      <c r="U9" s="720">
        <v>90</v>
      </c>
      <c r="V9" s="720">
        <v>91</v>
      </c>
      <c r="W9" s="334">
        <v>92</v>
      </c>
      <c r="X9" s="334">
        <v>93</v>
      </c>
      <c r="Y9" s="720">
        <v>94</v>
      </c>
      <c r="Z9" s="720">
        <v>95</v>
      </c>
      <c r="AA9" s="334">
        <v>96</v>
      </c>
      <c r="AB9" s="334">
        <v>97</v>
      </c>
      <c r="AC9" s="720">
        <v>98</v>
      </c>
      <c r="AD9" s="720">
        <v>99</v>
      </c>
      <c r="AE9" s="334">
        <v>100</v>
      </c>
      <c r="AF9" s="334">
        <v>101</v>
      </c>
      <c r="AG9" s="720">
        <v>102</v>
      </c>
      <c r="AH9" s="720">
        <v>103</v>
      </c>
      <c r="AI9" s="192">
        <v>104</v>
      </c>
      <c r="AJ9" s="720">
        <v>131</v>
      </c>
      <c r="AK9" s="334">
        <v>132</v>
      </c>
      <c r="AL9" s="334">
        <v>133</v>
      </c>
      <c r="AM9" s="720">
        <v>134</v>
      </c>
      <c r="AN9" s="720">
        <v>135</v>
      </c>
      <c r="AO9" s="334">
        <v>136</v>
      </c>
      <c r="AP9" s="334">
        <v>137</v>
      </c>
      <c r="AQ9" s="720">
        <v>138</v>
      </c>
      <c r="AR9" s="720">
        <v>139</v>
      </c>
      <c r="AS9" s="334">
        <v>140</v>
      </c>
      <c r="AT9" s="334">
        <v>141</v>
      </c>
      <c r="AU9" s="720">
        <v>142</v>
      </c>
      <c r="AV9" s="720">
        <v>143</v>
      </c>
      <c r="AW9" s="334">
        <v>144</v>
      </c>
      <c r="AX9" s="334">
        <v>145</v>
      </c>
      <c r="AY9" s="720">
        <v>146</v>
      </c>
      <c r="AZ9" s="720">
        <v>147</v>
      </c>
      <c r="BA9" s="334">
        <v>148</v>
      </c>
      <c r="BB9" s="334">
        <v>149</v>
      </c>
      <c r="BC9" s="720">
        <v>150</v>
      </c>
      <c r="BD9" s="720">
        <v>151</v>
      </c>
      <c r="BE9" s="334">
        <v>152</v>
      </c>
      <c r="BF9" s="334">
        <v>153</v>
      </c>
      <c r="BG9" s="720">
        <v>154</v>
      </c>
      <c r="BH9" s="720">
        <v>155</v>
      </c>
      <c r="BI9" s="334">
        <v>156</v>
      </c>
      <c r="BJ9" s="334">
        <v>157</v>
      </c>
      <c r="BK9" s="720">
        <v>158</v>
      </c>
      <c r="BL9" s="720">
        <v>159</v>
      </c>
      <c r="BM9" s="334">
        <v>160</v>
      </c>
      <c r="BN9" s="334">
        <v>161</v>
      </c>
      <c r="BO9" s="720">
        <v>162</v>
      </c>
      <c r="BP9" s="719">
        <v>163</v>
      </c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8"/>
    </row>
    <row r="10" spans="1:296" s="100" customFormat="1" ht="26.25">
      <c r="A10" s="354" t="s">
        <v>17</v>
      </c>
      <c r="B10" s="721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5"/>
      <c r="T10" s="354"/>
      <c r="U10" s="354"/>
      <c r="V10" s="354"/>
      <c r="W10" s="354"/>
      <c r="X10" s="354"/>
      <c r="Y10" s="354"/>
      <c r="Z10" s="355"/>
      <c r="AA10" s="355"/>
      <c r="AB10" s="355"/>
      <c r="AC10" s="355"/>
      <c r="AD10" s="355"/>
      <c r="AE10" s="355"/>
      <c r="AF10" s="355"/>
      <c r="AG10" s="355"/>
      <c r="AH10" s="354"/>
      <c r="AI10" s="355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5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</row>
    <row r="11" spans="1:296" ht="18.75">
      <c r="A11" s="101" t="s">
        <v>97</v>
      </c>
      <c r="B11" s="348"/>
      <c r="C11" s="103"/>
      <c r="D11" s="12"/>
      <c r="E11" s="12"/>
      <c r="F11" s="12"/>
      <c r="G11" s="12"/>
      <c r="H11" s="12"/>
      <c r="I11" s="12"/>
      <c r="J11" s="104"/>
      <c r="K11" s="104"/>
      <c r="L11" s="104"/>
      <c r="M11" s="104"/>
      <c r="N11" s="105"/>
      <c r="O11" s="105"/>
      <c r="P11" s="105"/>
      <c r="Q11" s="105"/>
      <c r="R11" s="25"/>
      <c r="S11" s="349"/>
      <c r="T11" s="12"/>
      <c r="U11" s="12"/>
      <c r="V11" s="12"/>
      <c r="W11" s="12"/>
      <c r="X11" s="12"/>
      <c r="Y11" s="12"/>
      <c r="Z11" s="204"/>
      <c r="AA11" s="204"/>
      <c r="AB11" s="204"/>
      <c r="AC11" s="204"/>
      <c r="AD11" s="205"/>
      <c r="AE11" s="205"/>
      <c r="AF11" s="205"/>
      <c r="AG11" s="205"/>
      <c r="AH11" s="12"/>
      <c r="AI11" s="313"/>
      <c r="AJ11" s="103"/>
      <c r="AK11" s="12"/>
      <c r="AL11" s="12"/>
      <c r="AM11" s="12"/>
      <c r="AN11" s="12"/>
      <c r="AO11" s="12"/>
      <c r="AP11" s="12"/>
      <c r="AQ11" s="104"/>
      <c r="AR11" s="104"/>
      <c r="AS11" s="104"/>
      <c r="AT11" s="104"/>
      <c r="AU11" s="105"/>
      <c r="AV11" s="105"/>
      <c r="AW11" s="105"/>
      <c r="AX11" s="105"/>
      <c r="AY11" s="12"/>
      <c r="AZ11" s="284"/>
      <c r="BA11" s="12"/>
      <c r="BB11" s="12"/>
      <c r="BC11" s="12"/>
      <c r="BD11" s="12"/>
      <c r="BE11" s="12"/>
      <c r="BF11" s="12"/>
      <c r="BG11" s="104"/>
      <c r="BH11" s="104"/>
      <c r="BI11" s="104"/>
      <c r="BJ11" s="104"/>
      <c r="BK11" s="105"/>
      <c r="BL11" s="105"/>
      <c r="BM11" s="105"/>
      <c r="BN11" s="105"/>
      <c r="BO11" s="19"/>
      <c r="BP11" s="316"/>
    </row>
    <row r="12" spans="1:296" s="178" customFormat="1">
      <c r="A12" s="173" t="s">
        <v>9</v>
      </c>
      <c r="B12" s="351" t="s">
        <v>150</v>
      </c>
      <c r="C12" s="175"/>
      <c r="D12" s="49">
        <v>13500</v>
      </c>
      <c r="E12" s="49">
        <v>78.900000000000006</v>
      </c>
      <c r="F12" s="49">
        <v>16200</v>
      </c>
      <c r="G12" s="49">
        <v>94.68</v>
      </c>
      <c r="H12" s="49">
        <v>2333</v>
      </c>
      <c r="I12" s="49">
        <v>90</v>
      </c>
      <c r="J12" s="286">
        <v>6.08E-2</v>
      </c>
      <c r="K12" s="180">
        <v>231.85</v>
      </c>
      <c r="L12" s="138"/>
      <c r="M12" s="138"/>
      <c r="N12" s="139"/>
      <c r="O12" s="139"/>
      <c r="P12" s="139"/>
      <c r="Q12" s="139"/>
      <c r="R12" s="125" t="s">
        <v>917</v>
      </c>
      <c r="S12" s="289"/>
      <c r="T12" s="49">
        <v>14145.28</v>
      </c>
      <c r="U12" s="49">
        <v>167.3</v>
      </c>
      <c r="V12" s="49">
        <v>16974.335999999999</v>
      </c>
      <c r="W12" s="49">
        <v>200.76000000000002</v>
      </c>
      <c r="X12" s="49">
        <v>2403</v>
      </c>
      <c r="Y12" s="49">
        <v>90</v>
      </c>
      <c r="Z12" s="286">
        <v>6.08E-2</v>
      </c>
      <c r="AA12" s="180">
        <v>236.1</v>
      </c>
      <c r="AB12" s="287"/>
      <c r="AC12" s="138"/>
      <c r="AD12" s="139"/>
      <c r="AE12" s="139"/>
      <c r="AF12" s="139"/>
      <c r="AG12" s="139"/>
      <c r="AH12" s="125" t="s">
        <v>917</v>
      </c>
      <c r="AI12" s="289"/>
      <c r="AJ12" s="175"/>
      <c r="AK12" s="190"/>
      <c r="AL12" s="190"/>
      <c r="AM12" s="190"/>
      <c r="AN12" s="190"/>
      <c r="AO12" s="190"/>
      <c r="AP12" s="190"/>
      <c r="AQ12" s="204"/>
      <c r="AR12" s="204"/>
      <c r="AS12" s="204"/>
      <c r="AT12" s="204"/>
      <c r="AU12" s="205"/>
      <c r="AV12" s="205"/>
      <c r="AW12" s="205"/>
      <c r="AX12" s="205"/>
      <c r="AY12" s="190"/>
      <c r="AZ12" s="313"/>
      <c r="BA12" s="190"/>
      <c r="BB12" s="190"/>
      <c r="BC12" s="190"/>
      <c r="BD12" s="190"/>
      <c r="BE12" s="190"/>
      <c r="BF12" s="190"/>
      <c r="BG12" s="204"/>
      <c r="BH12" s="204"/>
      <c r="BI12" s="204"/>
      <c r="BJ12" s="204"/>
      <c r="BK12" s="205"/>
      <c r="BL12" s="205"/>
      <c r="BM12" s="205"/>
      <c r="BN12" s="205"/>
      <c r="BO12" s="176"/>
      <c r="BP12" s="313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77"/>
      <c r="HX12" s="177"/>
      <c r="HY12" s="177"/>
      <c r="HZ12" s="177"/>
      <c r="IA12" s="177"/>
      <c r="IB12" s="177"/>
      <c r="IC12" s="177"/>
      <c r="ID12" s="177"/>
      <c r="IE12" s="177"/>
      <c r="IF12" s="177"/>
      <c r="IG12" s="177"/>
      <c r="IH12" s="177"/>
      <c r="II12" s="177"/>
      <c r="IJ12" s="177"/>
      <c r="IK12" s="177"/>
      <c r="IL12" s="177"/>
      <c r="IM12" s="177"/>
      <c r="IN12" s="177"/>
      <c r="IO12" s="177"/>
      <c r="IP12" s="177"/>
      <c r="IQ12" s="177"/>
      <c r="IR12" s="177"/>
      <c r="IS12" s="177"/>
      <c r="IT12" s="177"/>
      <c r="IU12" s="177"/>
      <c r="IV12" s="177"/>
      <c r="IW12" s="177"/>
      <c r="IX12" s="177"/>
      <c r="IY12" s="177"/>
      <c r="IZ12" s="177"/>
      <c r="JA12" s="177"/>
      <c r="JB12" s="177"/>
      <c r="JC12" s="177"/>
      <c r="JD12" s="177"/>
      <c r="JE12" s="177"/>
      <c r="JF12" s="177"/>
      <c r="JG12" s="177"/>
      <c r="JH12" s="177"/>
      <c r="JI12" s="177"/>
      <c r="JJ12" s="177"/>
      <c r="JK12" s="177"/>
      <c r="JL12" s="177"/>
      <c r="JM12" s="177"/>
      <c r="JN12" s="177"/>
      <c r="JO12" s="177"/>
      <c r="JP12" s="177"/>
      <c r="JQ12" s="177"/>
      <c r="JR12" s="177"/>
      <c r="JS12" s="177"/>
      <c r="JT12" s="177"/>
      <c r="JU12" s="177"/>
      <c r="JV12" s="177"/>
      <c r="JW12" s="177"/>
      <c r="JX12" s="177"/>
      <c r="JY12" s="177"/>
      <c r="JZ12" s="177"/>
      <c r="KA12" s="177"/>
      <c r="KB12" s="177"/>
      <c r="KC12" s="177"/>
      <c r="KD12" s="177"/>
      <c r="KE12" s="177"/>
      <c r="KF12" s="177"/>
      <c r="KG12" s="177"/>
      <c r="KH12" s="177"/>
      <c r="KI12" s="177"/>
    </row>
    <row r="13" spans="1:296" s="100" customFormat="1" ht="26.25">
      <c r="A13" s="354" t="s">
        <v>18</v>
      </c>
      <c r="B13" s="721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4"/>
      <c r="U13" s="354"/>
      <c r="V13" s="354"/>
      <c r="W13" s="354"/>
      <c r="X13" s="354"/>
      <c r="Y13" s="354"/>
      <c r="Z13" s="355"/>
      <c r="AA13" s="355"/>
      <c r="AB13" s="355"/>
      <c r="AC13" s="355"/>
      <c r="AD13" s="355"/>
      <c r="AE13" s="355"/>
      <c r="AF13" s="355"/>
      <c r="AG13" s="355"/>
      <c r="AH13" s="354"/>
      <c r="AI13" s="355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5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</row>
    <row r="14" spans="1:296" ht="18.75">
      <c r="A14" s="101" t="s">
        <v>31</v>
      </c>
      <c r="B14" s="348"/>
      <c r="C14" s="103"/>
      <c r="D14" s="12"/>
      <c r="E14" s="12"/>
      <c r="F14" s="12"/>
      <c r="G14" s="12"/>
      <c r="H14" s="12"/>
      <c r="I14" s="12"/>
      <c r="J14" s="104"/>
      <c r="K14" s="104"/>
      <c r="L14" s="104"/>
      <c r="M14" s="104"/>
      <c r="N14" s="105"/>
      <c r="O14" s="105"/>
      <c r="P14" s="105"/>
      <c r="Q14" s="105"/>
      <c r="R14" s="25"/>
      <c r="S14" s="349"/>
      <c r="T14" s="12"/>
      <c r="U14" s="12"/>
      <c r="V14" s="12"/>
      <c r="W14" s="12"/>
      <c r="X14" s="12"/>
      <c r="Y14" s="12"/>
      <c r="Z14" s="204"/>
      <c r="AA14" s="204"/>
      <c r="AB14" s="204"/>
      <c r="AC14" s="204"/>
      <c r="AD14" s="205"/>
      <c r="AE14" s="205"/>
      <c r="AF14" s="205"/>
      <c r="AG14" s="205"/>
      <c r="AH14" s="12"/>
      <c r="AI14" s="313"/>
      <c r="AJ14" s="103"/>
      <c r="AK14" s="12"/>
      <c r="AL14" s="12"/>
      <c r="AM14" s="12"/>
      <c r="AN14" s="12"/>
      <c r="AO14" s="12"/>
      <c r="AP14" s="12"/>
      <c r="AQ14" s="104"/>
      <c r="AR14" s="104"/>
      <c r="AS14" s="104"/>
      <c r="AT14" s="104"/>
      <c r="AU14" s="105"/>
      <c r="AV14" s="105"/>
      <c r="AW14" s="105"/>
      <c r="AX14" s="105"/>
      <c r="AY14" s="12"/>
      <c r="AZ14" s="284"/>
      <c r="BA14" s="12"/>
      <c r="BB14" s="12"/>
      <c r="BC14" s="12"/>
      <c r="BD14" s="12"/>
      <c r="BE14" s="12"/>
      <c r="BF14" s="12"/>
      <c r="BG14" s="104"/>
      <c r="BH14" s="104"/>
      <c r="BI14" s="104"/>
      <c r="BJ14" s="104"/>
      <c r="BK14" s="105"/>
      <c r="BL14" s="105"/>
      <c r="BM14" s="105"/>
      <c r="BN14" s="105"/>
      <c r="BO14" s="19"/>
      <c r="BP14" s="316"/>
    </row>
    <row r="15" spans="1:296" s="2" customFormat="1">
      <c r="A15" s="634" t="s">
        <v>9</v>
      </c>
      <c r="B15" s="356" t="s">
        <v>212</v>
      </c>
      <c r="C15" s="103"/>
      <c r="D15" s="27">
        <v>1439.58</v>
      </c>
      <c r="E15" s="27">
        <v>2.17</v>
      </c>
      <c r="F15" s="49">
        <v>1727.4959999999999</v>
      </c>
      <c r="G15" s="49">
        <v>2.6039999999999996</v>
      </c>
      <c r="H15" s="27">
        <v>116</v>
      </c>
      <c r="I15" s="27">
        <v>2.6</v>
      </c>
      <c r="J15" s="115"/>
      <c r="K15" s="115"/>
      <c r="L15" s="115"/>
      <c r="M15" s="115"/>
      <c r="N15" s="288">
        <v>6.59E-2</v>
      </c>
      <c r="O15" s="181">
        <v>10.24</v>
      </c>
      <c r="P15" s="119"/>
      <c r="Q15" s="121"/>
      <c r="R15" s="289" t="s">
        <v>918</v>
      </c>
      <c r="S15" s="289"/>
      <c r="T15" s="27">
        <v>1655.52</v>
      </c>
      <c r="U15" s="27">
        <v>2.2599999999999998</v>
      </c>
      <c r="V15" s="49">
        <v>1986.6239999999998</v>
      </c>
      <c r="W15" s="49">
        <v>2.7119999999999997</v>
      </c>
      <c r="X15" s="27">
        <v>119.48</v>
      </c>
      <c r="Y15" s="27">
        <v>2.71</v>
      </c>
      <c r="Z15" s="138"/>
      <c r="AA15" s="138"/>
      <c r="AB15" s="138"/>
      <c r="AC15" s="138"/>
      <c r="AD15" s="288">
        <v>6.59E-2</v>
      </c>
      <c r="AE15" s="317">
        <v>10.58</v>
      </c>
      <c r="AF15" s="139"/>
      <c r="AG15" s="139"/>
      <c r="AH15" s="289" t="s">
        <v>918</v>
      </c>
      <c r="AI15" s="289"/>
      <c r="AJ15" s="103"/>
      <c r="AK15" s="12"/>
      <c r="AL15" s="12"/>
      <c r="AM15" s="12"/>
      <c r="AN15" s="12"/>
      <c r="AO15" s="12"/>
      <c r="AP15" s="12"/>
      <c r="AQ15" s="104"/>
      <c r="AR15" s="104"/>
      <c r="AS15" s="104"/>
      <c r="AT15" s="104"/>
      <c r="AU15" s="105"/>
      <c r="AV15" s="105"/>
      <c r="AW15" s="105"/>
      <c r="AX15" s="105"/>
      <c r="AY15" s="12"/>
      <c r="AZ15" s="284"/>
      <c r="BA15" s="12"/>
      <c r="BB15" s="12"/>
      <c r="BC15" s="12"/>
      <c r="BD15" s="12"/>
      <c r="BE15" s="12"/>
      <c r="BF15" s="12"/>
      <c r="BG15" s="104"/>
      <c r="BH15" s="104"/>
      <c r="BI15" s="104"/>
      <c r="BJ15" s="104"/>
      <c r="BK15" s="105"/>
      <c r="BL15" s="105"/>
      <c r="BM15" s="105"/>
      <c r="BN15" s="105"/>
      <c r="BO15" s="36"/>
      <c r="BP15" s="31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</row>
    <row r="16" spans="1:296" s="2" customFormat="1" ht="18.75">
      <c r="A16" s="122" t="s">
        <v>32</v>
      </c>
      <c r="B16" s="348"/>
      <c r="C16" s="103"/>
      <c r="D16" s="12"/>
      <c r="E16" s="12"/>
      <c r="F16" s="12"/>
      <c r="G16" s="12"/>
      <c r="H16" s="12"/>
      <c r="I16" s="12"/>
      <c r="J16" s="104"/>
      <c r="K16" s="104"/>
      <c r="L16" s="104"/>
      <c r="M16" s="104"/>
      <c r="N16" s="123"/>
      <c r="O16" s="121"/>
      <c r="P16" s="123"/>
      <c r="Q16" s="121"/>
      <c r="R16" s="110"/>
      <c r="S16" s="289"/>
      <c r="T16" s="12"/>
      <c r="U16" s="12"/>
      <c r="V16" s="12"/>
      <c r="W16" s="12"/>
      <c r="X16" s="12"/>
      <c r="Y16" s="12"/>
      <c r="Z16" s="204"/>
      <c r="AA16" s="204"/>
      <c r="AB16" s="204"/>
      <c r="AC16" s="204"/>
      <c r="AD16" s="290"/>
      <c r="AE16" s="205"/>
      <c r="AF16" s="205"/>
      <c r="AG16" s="205"/>
      <c r="AH16" s="110"/>
      <c r="AI16" s="289"/>
      <c r="AJ16" s="103"/>
      <c r="AK16" s="12"/>
      <c r="AL16" s="12"/>
      <c r="AM16" s="12"/>
      <c r="AN16" s="12"/>
      <c r="AO16" s="12"/>
      <c r="AP16" s="12"/>
      <c r="AQ16" s="104"/>
      <c r="AR16" s="104"/>
      <c r="AS16" s="104"/>
      <c r="AT16" s="104"/>
      <c r="AU16" s="105"/>
      <c r="AV16" s="105"/>
      <c r="AW16" s="105"/>
      <c r="AX16" s="105"/>
      <c r="AY16" s="12"/>
      <c r="AZ16" s="284"/>
      <c r="BA16" s="12"/>
      <c r="BB16" s="12"/>
      <c r="BC16" s="12"/>
      <c r="BD16" s="12"/>
      <c r="BE16" s="12"/>
      <c r="BF16" s="12"/>
      <c r="BG16" s="104"/>
      <c r="BH16" s="104"/>
      <c r="BI16" s="104"/>
      <c r="BJ16" s="104"/>
      <c r="BK16" s="105"/>
      <c r="BL16" s="105"/>
      <c r="BM16" s="105"/>
      <c r="BN16" s="105"/>
      <c r="BO16" s="36"/>
      <c r="BP16" s="31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</row>
    <row r="17" spans="1:295" s="2" customFormat="1">
      <c r="A17" s="16" t="s">
        <v>9</v>
      </c>
      <c r="B17" s="348" t="s">
        <v>212</v>
      </c>
      <c r="C17" s="103"/>
      <c r="D17" s="27">
        <v>1439.58</v>
      </c>
      <c r="E17" s="27">
        <v>2.17</v>
      </c>
      <c r="F17" s="27">
        <v>1727.4959999999999</v>
      </c>
      <c r="G17" s="27">
        <v>2.6039999999999996</v>
      </c>
      <c r="H17" s="27">
        <v>116</v>
      </c>
      <c r="I17" s="27">
        <v>2.6</v>
      </c>
      <c r="J17" s="115"/>
      <c r="K17" s="115"/>
      <c r="L17" s="115"/>
      <c r="M17" s="115"/>
      <c r="N17" s="288">
        <v>6.59E-2</v>
      </c>
      <c r="O17" s="288">
        <v>10.24</v>
      </c>
      <c r="P17" s="288"/>
      <c r="Q17" s="288"/>
      <c r="R17" s="586" t="s">
        <v>918</v>
      </c>
      <c r="S17" s="358"/>
      <c r="T17" s="27">
        <v>1655.52</v>
      </c>
      <c r="U17" s="27">
        <v>2.2599999999999998</v>
      </c>
      <c r="V17" s="27">
        <v>1986.6239999999998</v>
      </c>
      <c r="W17" s="27">
        <v>2.7119999999999997</v>
      </c>
      <c r="X17" s="27">
        <v>119.48</v>
      </c>
      <c r="Y17" s="27">
        <v>2.71</v>
      </c>
      <c r="Z17" s="138"/>
      <c r="AA17" s="138"/>
      <c r="AB17" s="138"/>
      <c r="AC17" s="138"/>
      <c r="AD17" s="288">
        <v>6.59E-2</v>
      </c>
      <c r="AE17" s="317">
        <v>10.58</v>
      </c>
      <c r="AF17" s="139"/>
      <c r="AG17" s="139"/>
      <c r="AH17" s="110" t="s">
        <v>918</v>
      </c>
      <c r="AI17" s="289"/>
      <c r="AJ17" s="103"/>
      <c r="AK17" s="12"/>
      <c r="AL17" s="12"/>
      <c r="AM17" s="12"/>
      <c r="AN17" s="12"/>
      <c r="AO17" s="12"/>
      <c r="AP17" s="12"/>
      <c r="AQ17" s="104"/>
      <c r="AR17" s="104"/>
      <c r="AS17" s="104"/>
      <c r="AT17" s="104"/>
      <c r="AU17" s="105"/>
      <c r="AV17" s="105"/>
      <c r="AW17" s="105"/>
      <c r="AX17" s="105"/>
      <c r="AY17" s="12"/>
      <c r="AZ17" s="284"/>
      <c r="BA17" s="12"/>
      <c r="BB17" s="12"/>
      <c r="BC17" s="12"/>
      <c r="BD17" s="12"/>
      <c r="BE17" s="12"/>
      <c r="BF17" s="12"/>
      <c r="BG17" s="104"/>
      <c r="BH17" s="104"/>
      <c r="BI17" s="104"/>
      <c r="BJ17" s="104"/>
      <c r="BK17" s="105"/>
      <c r="BL17" s="105"/>
      <c r="BM17" s="105"/>
      <c r="BN17" s="105"/>
      <c r="BO17" s="36"/>
      <c r="BP17" s="31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</row>
    <row r="18" spans="1:295" s="100" customFormat="1" ht="26.25">
      <c r="A18" s="354" t="s">
        <v>11</v>
      </c>
      <c r="B18" s="721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5"/>
      <c r="T18" s="354"/>
      <c r="U18" s="354"/>
      <c r="V18" s="354"/>
      <c r="W18" s="354"/>
      <c r="X18" s="354"/>
      <c r="Y18" s="354"/>
      <c r="Z18" s="355"/>
      <c r="AA18" s="355"/>
      <c r="AB18" s="355"/>
      <c r="AC18" s="355"/>
      <c r="AD18" s="355"/>
      <c r="AE18" s="355"/>
      <c r="AF18" s="355"/>
      <c r="AG18" s="355"/>
      <c r="AH18" s="354"/>
      <c r="AI18" s="355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5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  <c r="IX18" s="99"/>
      <c r="IY18" s="99"/>
      <c r="IZ18" s="99"/>
      <c r="JA18" s="99"/>
      <c r="JB18" s="99"/>
      <c r="JC18" s="99"/>
      <c r="JD18" s="99"/>
      <c r="JE18" s="99"/>
      <c r="JF18" s="99"/>
      <c r="JG18" s="99"/>
      <c r="JH18" s="99"/>
      <c r="JI18" s="99"/>
      <c r="JJ18" s="99"/>
      <c r="JK18" s="99"/>
      <c r="JL18" s="99"/>
      <c r="JM18" s="99"/>
      <c r="JN18" s="99"/>
      <c r="JO18" s="99"/>
      <c r="JP18" s="99"/>
      <c r="JQ18" s="99"/>
      <c r="JR18" s="99"/>
      <c r="JS18" s="99"/>
      <c r="JT18" s="99"/>
      <c r="JU18" s="99"/>
      <c r="JV18" s="99"/>
      <c r="JW18" s="99"/>
      <c r="JX18" s="99"/>
      <c r="JY18" s="99"/>
      <c r="JZ18" s="99"/>
      <c r="KA18" s="99"/>
      <c r="KB18" s="99"/>
      <c r="KC18" s="99"/>
      <c r="KD18" s="99"/>
      <c r="KE18" s="99"/>
      <c r="KF18" s="99"/>
      <c r="KG18" s="99"/>
      <c r="KH18" s="99"/>
      <c r="KI18" s="99"/>
    </row>
    <row r="19" spans="1:295" s="144" customFormat="1" ht="31.5">
      <c r="A19" s="49" t="s">
        <v>9</v>
      </c>
      <c r="B19" s="359" t="s">
        <v>234</v>
      </c>
      <c r="C19" s="137"/>
      <c r="D19" s="49">
        <v>6124.42</v>
      </c>
      <c r="E19" s="49">
        <v>32.119999999999997</v>
      </c>
      <c r="F19" s="49">
        <v>7349.3040000000001</v>
      </c>
      <c r="G19" s="49">
        <v>38.543999999999997</v>
      </c>
      <c r="H19" s="49">
        <v>3397.64</v>
      </c>
      <c r="I19" s="49">
        <v>38.54</v>
      </c>
      <c r="J19" s="138"/>
      <c r="K19" s="138"/>
      <c r="L19" s="138"/>
      <c r="M19" s="138"/>
      <c r="N19" s="288">
        <v>6.7699999999999996E-2</v>
      </c>
      <c r="O19" s="139">
        <v>268.56</v>
      </c>
      <c r="P19" s="288"/>
      <c r="Q19" s="139"/>
      <c r="R19" s="125" t="s">
        <v>919</v>
      </c>
      <c r="S19" s="134"/>
      <c r="T19" s="49">
        <v>6985.31</v>
      </c>
      <c r="U19" s="49">
        <v>34.21</v>
      </c>
      <c r="V19" s="49">
        <v>8382.3719999999994</v>
      </c>
      <c r="W19" s="49">
        <v>41.052</v>
      </c>
      <c r="X19" s="49">
        <v>3360.56</v>
      </c>
      <c r="Y19" s="49">
        <v>41.05</v>
      </c>
      <c r="Z19" s="140"/>
      <c r="AA19" s="140"/>
      <c r="AB19" s="140"/>
      <c r="AC19" s="140"/>
      <c r="AD19" s="288">
        <v>6.7699999999999996E-2</v>
      </c>
      <c r="AE19" s="139">
        <v>268.56</v>
      </c>
      <c r="AF19" s="141"/>
      <c r="AG19" s="141"/>
      <c r="AH19" s="125" t="s">
        <v>919</v>
      </c>
      <c r="AI19" s="134"/>
      <c r="AJ19" s="137"/>
      <c r="AK19" s="49"/>
      <c r="AL19" s="49"/>
      <c r="AM19" s="49"/>
      <c r="AN19" s="49"/>
      <c r="AO19" s="49"/>
      <c r="AP19" s="49"/>
      <c r="AQ19" s="138"/>
      <c r="AR19" s="138"/>
      <c r="AS19" s="138"/>
      <c r="AT19" s="138"/>
      <c r="AU19" s="311"/>
      <c r="AV19" s="139"/>
      <c r="AW19" s="311"/>
      <c r="AX19" s="139"/>
      <c r="AY19" s="125"/>
      <c r="AZ19" s="134"/>
      <c r="BA19" s="49"/>
      <c r="BB19" s="49"/>
      <c r="BC19" s="49"/>
      <c r="BD19" s="49"/>
      <c r="BE19" s="49"/>
      <c r="BF19" s="49"/>
      <c r="BG19" s="138"/>
      <c r="BH19" s="138"/>
      <c r="BI19" s="138"/>
      <c r="BJ19" s="138"/>
      <c r="BK19" s="311"/>
      <c r="BL19" s="139"/>
      <c r="BM19" s="311"/>
      <c r="BN19" s="139"/>
      <c r="BO19" s="125"/>
      <c r="BP19" s="134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  <c r="JF19" s="143"/>
      <c r="JG19" s="143"/>
      <c r="JH19" s="143"/>
      <c r="JI19" s="143"/>
      <c r="JJ19" s="143"/>
      <c r="JK19" s="143"/>
      <c r="JL19" s="143"/>
      <c r="JM19" s="143"/>
      <c r="JN19" s="143"/>
      <c r="JO19" s="143"/>
      <c r="JP19" s="143"/>
      <c r="JQ19" s="143"/>
      <c r="JR19" s="143"/>
      <c r="JS19" s="143"/>
      <c r="JT19" s="143"/>
      <c r="JU19" s="143"/>
      <c r="JV19" s="143"/>
      <c r="JW19" s="143"/>
      <c r="JX19" s="143"/>
      <c r="JY19" s="143"/>
      <c r="JZ19" s="143"/>
      <c r="KA19" s="143"/>
      <c r="KB19" s="143"/>
      <c r="KC19" s="143"/>
      <c r="KD19" s="143"/>
      <c r="KE19" s="143"/>
      <c r="KF19" s="143"/>
      <c r="KG19" s="143"/>
      <c r="KH19" s="143"/>
      <c r="KI19" s="143"/>
    </row>
    <row r="20" spans="1:295" s="144" customFormat="1" ht="49.5" customHeight="1">
      <c r="A20" s="49" t="s">
        <v>10</v>
      </c>
      <c r="B20" s="593" t="s">
        <v>616</v>
      </c>
      <c r="C20" s="137"/>
      <c r="D20" s="49">
        <v>10532.5</v>
      </c>
      <c r="E20" s="49">
        <v>32.119999999999997</v>
      </c>
      <c r="F20" s="49" t="s">
        <v>146</v>
      </c>
      <c r="G20" s="49" t="s">
        <v>146</v>
      </c>
      <c r="H20" s="49" t="s">
        <v>146</v>
      </c>
      <c r="I20" s="49" t="s">
        <v>146</v>
      </c>
      <c r="J20" s="138"/>
      <c r="K20" s="138"/>
      <c r="L20" s="138"/>
      <c r="M20" s="138"/>
      <c r="N20" s="139"/>
      <c r="O20" s="139"/>
      <c r="P20" s="139"/>
      <c r="Q20" s="139"/>
      <c r="R20" s="125" t="s">
        <v>920</v>
      </c>
      <c r="S20" s="125"/>
      <c r="T20" s="49">
        <v>12112.38</v>
      </c>
      <c r="U20" s="49">
        <v>34.119999999999997</v>
      </c>
      <c r="V20" s="49" t="s">
        <v>146</v>
      </c>
      <c r="W20" s="49" t="s">
        <v>146</v>
      </c>
      <c r="X20" s="49" t="s">
        <v>146</v>
      </c>
      <c r="Y20" s="49" t="s">
        <v>146</v>
      </c>
      <c r="Z20" s="138"/>
      <c r="AA20" s="138"/>
      <c r="AB20" s="138"/>
      <c r="AC20" s="138"/>
      <c r="AD20" s="139"/>
      <c r="AE20" s="139"/>
      <c r="AF20" s="139"/>
      <c r="AG20" s="139"/>
      <c r="AH20" s="125" t="s">
        <v>920</v>
      </c>
      <c r="AI20" s="134"/>
      <c r="AJ20" s="137"/>
      <c r="AK20" s="49"/>
      <c r="AL20" s="49"/>
      <c r="AM20" s="49"/>
      <c r="AN20" s="49"/>
      <c r="AO20" s="49"/>
      <c r="AP20" s="49"/>
      <c r="AQ20" s="138"/>
      <c r="AR20" s="138"/>
      <c r="AS20" s="138"/>
      <c r="AT20" s="138"/>
      <c r="AU20" s="139"/>
      <c r="AV20" s="139"/>
      <c r="AW20" s="139"/>
      <c r="AX20" s="139"/>
      <c r="AY20" s="49"/>
      <c r="AZ20" s="134"/>
      <c r="BA20" s="49"/>
      <c r="BB20" s="49"/>
      <c r="BC20" s="49"/>
      <c r="BD20" s="49"/>
      <c r="BE20" s="49"/>
      <c r="BF20" s="49"/>
      <c r="BG20" s="138"/>
      <c r="BH20" s="138"/>
      <c r="BI20" s="138"/>
      <c r="BJ20" s="138"/>
      <c r="BK20" s="139"/>
      <c r="BL20" s="139"/>
      <c r="BM20" s="139"/>
      <c r="BN20" s="139"/>
      <c r="BO20" s="125"/>
      <c r="BP20" s="486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  <c r="KI20" s="143"/>
    </row>
    <row r="21" spans="1:295" s="100" customFormat="1" ht="26.25">
      <c r="A21" s="354" t="s">
        <v>16</v>
      </c>
      <c r="B21" s="721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5"/>
      <c r="T21" s="354"/>
      <c r="U21" s="354"/>
      <c r="V21" s="354"/>
      <c r="W21" s="354"/>
      <c r="X21" s="354"/>
      <c r="Y21" s="354"/>
      <c r="Z21" s="355"/>
      <c r="AA21" s="355"/>
      <c r="AB21" s="355"/>
      <c r="AC21" s="355"/>
      <c r="AD21" s="355"/>
      <c r="AE21" s="355"/>
      <c r="AF21" s="355"/>
      <c r="AG21" s="355"/>
      <c r="AH21" s="354"/>
      <c r="AI21" s="355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5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</row>
    <row r="22" spans="1:295" ht="18.75">
      <c r="A22" s="101" t="s">
        <v>44</v>
      </c>
      <c r="B22" s="348"/>
      <c r="C22" s="103"/>
      <c r="D22" s="27"/>
      <c r="E22" s="27"/>
      <c r="F22" s="27"/>
      <c r="G22" s="27"/>
      <c r="H22" s="27"/>
      <c r="I22" s="27"/>
      <c r="J22" s="115"/>
      <c r="K22" s="115"/>
      <c r="L22" s="115"/>
      <c r="M22" s="115"/>
      <c r="N22" s="288"/>
      <c r="O22" s="139"/>
      <c r="P22" s="119"/>
      <c r="Q22" s="128"/>
      <c r="R22" s="110"/>
      <c r="S22" s="349"/>
      <c r="T22" s="27"/>
      <c r="U22" s="27"/>
      <c r="V22" s="27"/>
      <c r="W22" s="27"/>
      <c r="X22" s="27"/>
      <c r="Y22" s="27"/>
      <c r="Z22" s="138"/>
      <c r="AA22" s="138"/>
      <c r="AB22" s="138"/>
      <c r="AC22" s="138"/>
      <c r="AD22" s="139"/>
      <c r="AE22" s="139"/>
      <c r="AF22" s="139"/>
      <c r="AG22" s="139"/>
      <c r="AH22" s="27"/>
      <c r="AI22" s="134"/>
      <c r="AJ22" s="103"/>
      <c r="AK22" s="27"/>
      <c r="AL22" s="27"/>
      <c r="AM22" s="27"/>
      <c r="AN22" s="27"/>
      <c r="AO22" s="27"/>
      <c r="AP22" s="27"/>
      <c r="AQ22" s="115"/>
      <c r="AR22" s="115"/>
      <c r="AS22" s="115"/>
      <c r="AT22" s="115"/>
      <c r="AU22" s="116"/>
      <c r="AV22" s="116"/>
      <c r="AW22" s="116"/>
      <c r="AX22" s="116"/>
      <c r="AY22" s="27"/>
      <c r="AZ22" s="109"/>
      <c r="BA22" s="27"/>
      <c r="BB22" s="27"/>
      <c r="BC22" s="27"/>
      <c r="BD22" s="27"/>
      <c r="BE22" s="27"/>
      <c r="BF22" s="27"/>
      <c r="BG22" s="115"/>
      <c r="BH22" s="115"/>
      <c r="BI22" s="115"/>
      <c r="BJ22" s="115"/>
      <c r="BK22" s="116"/>
      <c r="BL22" s="116"/>
      <c r="BM22" s="116"/>
      <c r="BN22" s="116"/>
      <c r="BO22" s="19"/>
      <c r="BP22" s="316"/>
    </row>
    <row r="23" spans="1:295" s="2" customFormat="1" ht="31.5">
      <c r="A23" s="16" t="s">
        <v>9</v>
      </c>
      <c r="B23" s="396" t="s">
        <v>590</v>
      </c>
      <c r="C23" s="103"/>
      <c r="D23" s="27">
        <v>8081</v>
      </c>
      <c r="E23" s="27">
        <v>52.63</v>
      </c>
      <c r="F23" s="27">
        <v>9697.1999999999989</v>
      </c>
      <c r="G23" s="27">
        <v>63.155999999999999</v>
      </c>
      <c r="H23" s="27">
        <v>3210</v>
      </c>
      <c r="I23" s="27">
        <v>52.63</v>
      </c>
      <c r="J23" s="115"/>
      <c r="K23" s="115"/>
      <c r="L23" s="115"/>
      <c r="M23" s="115"/>
      <c r="N23" s="288">
        <v>5.9400000000000001E-2</v>
      </c>
      <c r="O23" s="139">
        <v>243.3</v>
      </c>
      <c r="P23" s="119"/>
      <c r="Q23" s="128"/>
      <c r="R23" s="110" t="s">
        <v>920</v>
      </c>
      <c r="S23" s="134"/>
      <c r="T23" s="27">
        <v>7744.3019999999997</v>
      </c>
      <c r="U23" s="27">
        <v>46.14</v>
      </c>
      <c r="V23" s="27">
        <v>9293.1623999999993</v>
      </c>
      <c r="W23" s="27">
        <v>55.368000000000002</v>
      </c>
      <c r="X23" s="27">
        <v>3306</v>
      </c>
      <c r="Y23" s="27">
        <v>55.37</v>
      </c>
      <c r="Z23" s="138"/>
      <c r="AA23" s="138"/>
      <c r="AB23" s="138"/>
      <c r="AC23" s="138"/>
      <c r="AD23" s="288">
        <v>5.9400000000000001E-2</v>
      </c>
      <c r="AE23" s="139">
        <v>251.75</v>
      </c>
      <c r="AF23" s="139"/>
      <c r="AG23" s="139"/>
      <c r="AH23" s="110" t="s">
        <v>920</v>
      </c>
      <c r="AI23" s="125"/>
      <c r="AJ23" s="103"/>
      <c r="AK23" s="27"/>
      <c r="AL23" s="27"/>
      <c r="AM23" s="27"/>
      <c r="AN23" s="27"/>
      <c r="AO23" s="27"/>
      <c r="AP23" s="27"/>
      <c r="AQ23" s="115"/>
      <c r="AR23" s="115"/>
      <c r="AS23" s="115"/>
      <c r="AT23" s="115"/>
      <c r="AU23" s="116"/>
      <c r="AV23" s="116"/>
      <c r="AW23" s="116"/>
      <c r="AX23" s="116"/>
      <c r="AY23" s="27"/>
      <c r="AZ23" s="109"/>
      <c r="BA23" s="27"/>
      <c r="BB23" s="27"/>
      <c r="BC23" s="27"/>
      <c r="BD23" s="27"/>
      <c r="BE23" s="27"/>
      <c r="BF23" s="27"/>
      <c r="BG23" s="115"/>
      <c r="BH23" s="115"/>
      <c r="BI23" s="115"/>
      <c r="BJ23" s="115"/>
      <c r="BK23" s="116"/>
      <c r="BL23" s="116"/>
      <c r="BM23" s="116"/>
      <c r="BN23" s="116"/>
      <c r="BO23" s="36"/>
      <c r="BP23" s="31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</row>
    <row r="24" spans="1:295" s="2" customFormat="1" ht="18.75">
      <c r="A24" s="1076" t="s">
        <v>45</v>
      </c>
      <c r="B24" s="1077"/>
      <c r="C24" s="103"/>
      <c r="D24" s="27"/>
      <c r="E24" s="27"/>
      <c r="F24" s="27"/>
      <c r="G24" s="27"/>
      <c r="H24" s="27"/>
      <c r="I24" s="27"/>
      <c r="J24" s="115"/>
      <c r="K24" s="115"/>
      <c r="L24" s="115"/>
      <c r="M24" s="115"/>
      <c r="N24" s="119"/>
      <c r="O24" s="128"/>
      <c r="P24" s="119"/>
      <c r="Q24" s="128"/>
      <c r="R24" s="110"/>
      <c r="S24" s="134"/>
      <c r="T24" s="27"/>
      <c r="U24" s="27"/>
      <c r="V24" s="27"/>
      <c r="W24" s="27"/>
      <c r="X24" s="27"/>
      <c r="Y24" s="27"/>
      <c r="Z24" s="138"/>
      <c r="AA24" s="138"/>
      <c r="AB24" s="138"/>
      <c r="AC24" s="138"/>
      <c r="AD24" s="139"/>
      <c r="AE24" s="139"/>
      <c r="AF24" s="139"/>
      <c r="AG24" s="139"/>
      <c r="AH24" s="27"/>
      <c r="AI24" s="134"/>
      <c r="AJ24" s="103"/>
      <c r="AK24" s="27"/>
      <c r="AL24" s="27"/>
      <c r="AM24" s="27"/>
      <c r="AN24" s="27"/>
      <c r="AO24" s="27"/>
      <c r="AP24" s="27"/>
      <c r="AQ24" s="115"/>
      <c r="AR24" s="115"/>
      <c r="AS24" s="115"/>
      <c r="AT24" s="115"/>
      <c r="AU24" s="116"/>
      <c r="AV24" s="116"/>
      <c r="AW24" s="116"/>
      <c r="AX24" s="116"/>
      <c r="AY24" s="27"/>
      <c r="AZ24" s="109"/>
      <c r="BA24" s="27"/>
      <c r="BB24" s="27"/>
      <c r="BC24" s="27"/>
      <c r="BD24" s="27"/>
      <c r="BE24" s="27"/>
      <c r="BF24" s="27"/>
      <c r="BG24" s="115"/>
      <c r="BH24" s="115"/>
      <c r="BI24" s="115"/>
      <c r="BJ24" s="115"/>
      <c r="BK24" s="116"/>
      <c r="BL24" s="116"/>
      <c r="BM24" s="116"/>
      <c r="BN24" s="116"/>
      <c r="BO24" s="36"/>
      <c r="BP24" s="31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</row>
    <row r="25" spans="1:295" s="2" customFormat="1">
      <c r="A25" s="16" t="s">
        <v>9</v>
      </c>
      <c r="B25" s="348" t="s">
        <v>159</v>
      </c>
      <c r="C25" s="103"/>
      <c r="D25" s="27">
        <v>8680.09</v>
      </c>
      <c r="E25" s="27">
        <v>9.67</v>
      </c>
      <c r="F25" s="27">
        <v>10416.108</v>
      </c>
      <c r="G25" s="27">
        <v>11.603999999999999</v>
      </c>
      <c r="H25" s="27">
        <v>3214.95</v>
      </c>
      <c r="I25" s="27">
        <v>11.6</v>
      </c>
      <c r="J25" s="115"/>
      <c r="K25" s="115"/>
      <c r="L25" s="115"/>
      <c r="M25" s="115"/>
      <c r="N25" s="288">
        <v>5.8000000000000003E-2</v>
      </c>
      <c r="O25" s="139">
        <v>257.23</v>
      </c>
      <c r="P25" s="288">
        <v>5.3499999999999999E-2</v>
      </c>
      <c r="Q25" s="139">
        <v>238.12</v>
      </c>
      <c r="R25" s="110" t="s">
        <v>921</v>
      </c>
      <c r="S25" s="134"/>
      <c r="T25" s="27">
        <v>9982.1</v>
      </c>
      <c r="U25" s="27">
        <v>9.67</v>
      </c>
      <c r="V25" s="27">
        <v>11978.52</v>
      </c>
      <c r="W25" s="27">
        <v>11.603999999999999</v>
      </c>
      <c r="X25" s="27">
        <v>3214.95</v>
      </c>
      <c r="Y25" s="27">
        <v>11.6</v>
      </c>
      <c r="Z25" s="138"/>
      <c r="AA25" s="138"/>
      <c r="AB25" s="138"/>
      <c r="AC25" s="138"/>
      <c r="AD25" s="311">
        <v>7.0300000000000001E-2</v>
      </c>
      <c r="AE25" s="139">
        <v>237.61</v>
      </c>
      <c r="AF25" s="311">
        <v>6.4899999999999999E-2</v>
      </c>
      <c r="AG25" s="139">
        <v>220.25</v>
      </c>
      <c r="AH25" s="110" t="s">
        <v>921</v>
      </c>
      <c r="AI25" s="125"/>
      <c r="AJ25" s="103"/>
      <c r="AK25" s="27">
        <v>8680.09</v>
      </c>
      <c r="AL25" s="27">
        <v>9.67</v>
      </c>
      <c r="AM25" s="27">
        <v>10416.108</v>
      </c>
      <c r="AN25" s="27">
        <v>11.603999999999999</v>
      </c>
      <c r="AO25" s="27">
        <v>3900</v>
      </c>
      <c r="AP25" s="27">
        <v>11.6</v>
      </c>
      <c r="AQ25" s="115"/>
      <c r="AR25" s="115"/>
      <c r="AS25" s="115"/>
      <c r="AT25" s="115"/>
      <c r="AU25" s="312">
        <v>7.0400000000000004E-2</v>
      </c>
      <c r="AV25" s="116">
        <v>286.16000000000003</v>
      </c>
      <c r="AW25" s="312">
        <v>6.4899999999999999E-2</v>
      </c>
      <c r="AX25" s="116">
        <v>264.70999999999998</v>
      </c>
      <c r="AY25" s="36" t="s">
        <v>923</v>
      </c>
      <c r="AZ25" s="109"/>
      <c r="BA25" s="27">
        <v>9982.1</v>
      </c>
      <c r="BB25" s="27">
        <v>9.67</v>
      </c>
      <c r="BC25" s="27">
        <v>11978.52</v>
      </c>
      <c r="BD25" s="27">
        <v>11.603999999999999</v>
      </c>
      <c r="BE25" s="27">
        <v>3900</v>
      </c>
      <c r="BF25" s="27">
        <v>11.6</v>
      </c>
      <c r="BG25" s="115"/>
      <c r="BH25" s="115"/>
      <c r="BI25" s="115"/>
      <c r="BJ25" s="115"/>
      <c r="BK25" s="312">
        <v>7.0400000000000004E-2</v>
      </c>
      <c r="BL25" s="116">
        <v>286.16000000000003</v>
      </c>
      <c r="BM25" s="312">
        <v>6.4899999999999999E-2</v>
      </c>
      <c r="BN25" s="116">
        <v>264.70999999999998</v>
      </c>
      <c r="BO25" s="36" t="s">
        <v>923</v>
      </c>
      <c r="BP25" s="313"/>
      <c r="BQ25" s="131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</row>
    <row r="26" spans="1:295" s="167" customFormat="1">
      <c r="A26" s="157"/>
      <c r="B26" s="445"/>
      <c r="C26" s="162"/>
      <c r="D26" s="159"/>
      <c r="E26" s="159"/>
      <c r="F26" s="159"/>
      <c r="G26" s="159"/>
      <c r="H26" s="159"/>
      <c r="I26" s="159"/>
      <c r="J26" s="163"/>
      <c r="K26" s="163"/>
      <c r="L26" s="163"/>
      <c r="M26" s="163"/>
      <c r="N26" s="119">
        <v>7.0300000000000001E-2</v>
      </c>
      <c r="O26" s="128">
        <v>237.61</v>
      </c>
      <c r="P26" s="119">
        <v>6.4899999999999999E-2</v>
      </c>
      <c r="Q26" s="128">
        <v>220.25</v>
      </c>
      <c r="R26" s="145"/>
      <c r="S26" s="129" t="s">
        <v>922</v>
      </c>
      <c r="T26" s="159"/>
      <c r="U26" s="159"/>
      <c r="V26" s="159"/>
      <c r="W26" s="159"/>
      <c r="X26" s="159"/>
      <c r="Y26" s="159"/>
      <c r="Z26" s="163"/>
      <c r="AA26" s="163"/>
      <c r="AB26" s="163"/>
      <c r="AC26" s="163"/>
      <c r="AD26" s="172">
        <v>7.0300000000000001E-2</v>
      </c>
      <c r="AE26" s="128">
        <v>237.61</v>
      </c>
      <c r="AF26" s="172">
        <v>6.4899999999999999E-2</v>
      </c>
      <c r="AG26" s="128">
        <v>220.25</v>
      </c>
      <c r="AH26" s="145"/>
      <c r="AI26" s="145" t="s">
        <v>922</v>
      </c>
      <c r="AJ26" s="162"/>
      <c r="AK26" s="159"/>
      <c r="AL26" s="159"/>
      <c r="AM26" s="159"/>
      <c r="AN26" s="159"/>
      <c r="AO26" s="159"/>
      <c r="AP26" s="159"/>
      <c r="AQ26" s="163"/>
      <c r="AR26" s="163"/>
      <c r="AS26" s="163"/>
      <c r="AT26" s="163"/>
      <c r="AU26" s="172"/>
      <c r="AV26" s="128"/>
      <c r="AW26" s="172"/>
      <c r="AX26" s="128"/>
      <c r="AY26" s="169"/>
      <c r="AZ26" s="129"/>
      <c r="BA26" s="159"/>
      <c r="BB26" s="159"/>
      <c r="BC26" s="159"/>
      <c r="BD26" s="159"/>
      <c r="BE26" s="159"/>
      <c r="BF26" s="159"/>
      <c r="BG26" s="163"/>
      <c r="BH26" s="163"/>
      <c r="BI26" s="163"/>
      <c r="BJ26" s="163"/>
      <c r="BK26" s="172"/>
      <c r="BL26" s="128"/>
      <c r="BM26" s="172"/>
      <c r="BN26" s="128"/>
      <c r="BO26" s="169"/>
      <c r="BP26" s="213"/>
      <c r="BQ26" s="722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  <c r="EU26" s="166"/>
      <c r="EV26" s="166"/>
      <c r="EW26" s="166"/>
      <c r="EX26" s="166"/>
      <c r="EY26" s="166"/>
      <c r="EZ26" s="166"/>
      <c r="FA26" s="166"/>
      <c r="FB26" s="166"/>
      <c r="FC26" s="166"/>
      <c r="FD26" s="166"/>
      <c r="FE26" s="166"/>
      <c r="FF26" s="166"/>
      <c r="FG26" s="16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66"/>
      <c r="FV26" s="166"/>
      <c r="FW26" s="166"/>
      <c r="FX26" s="166"/>
      <c r="FY26" s="166"/>
      <c r="FZ26" s="166"/>
      <c r="GA26" s="166"/>
      <c r="GB26" s="166"/>
      <c r="GC26" s="166"/>
      <c r="GD26" s="166"/>
      <c r="GE26" s="166"/>
      <c r="GF26" s="166"/>
      <c r="GG26" s="166"/>
      <c r="GH26" s="166"/>
      <c r="GI26" s="166"/>
      <c r="GJ26" s="16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6"/>
      <c r="HM26" s="166"/>
      <c r="HN26" s="166"/>
      <c r="HO26" s="166"/>
      <c r="HP26" s="166"/>
      <c r="HQ26" s="166"/>
      <c r="HR26" s="166"/>
      <c r="HS26" s="166"/>
      <c r="HT26" s="166"/>
      <c r="HU26" s="166"/>
      <c r="HV26" s="166"/>
      <c r="HW26" s="166"/>
      <c r="HX26" s="166"/>
      <c r="HY26" s="166"/>
      <c r="HZ26" s="166"/>
      <c r="IA26" s="166"/>
      <c r="IB26" s="166"/>
      <c r="IC26" s="166"/>
      <c r="ID26" s="166"/>
      <c r="IE26" s="166"/>
      <c r="IF26" s="166"/>
      <c r="IG26" s="166"/>
      <c r="IH26" s="166"/>
      <c r="II26" s="166"/>
      <c r="IJ26" s="166"/>
      <c r="IK26" s="166"/>
      <c r="IL26" s="166"/>
      <c r="IM26" s="166"/>
      <c r="IN26" s="166"/>
      <c r="IO26" s="166"/>
      <c r="IP26" s="166"/>
      <c r="IQ26" s="166"/>
      <c r="IR26" s="166"/>
      <c r="IS26" s="166"/>
      <c r="IT26" s="166"/>
      <c r="IU26" s="166"/>
      <c r="IV26" s="166"/>
      <c r="IW26" s="166"/>
      <c r="IX26" s="166"/>
      <c r="IY26" s="166"/>
      <c r="IZ26" s="166"/>
      <c r="JA26" s="166"/>
      <c r="JB26" s="166"/>
      <c r="JC26" s="166"/>
      <c r="JD26" s="166"/>
      <c r="JE26" s="166"/>
      <c r="JF26" s="166"/>
      <c r="JG26" s="166"/>
      <c r="JH26" s="166"/>
      <c r="JI26" s="166"/>
      <c r="JJ26" s="166"/>
      <c r="JK26" s="166"/>
      <c r="JL26" s="166"/>
      <c r="JM26" s="166"/>
      <c r="JN26" s="166"/>
      <c r="JO26" s="166"/>
      <c r="JP26" s="166"/>
      <c r="JQ26" s="166"/>
      <c r="JR26" s="166"/>
      <c r="JS26" s="166"/>
      <c r="JT26" s="166"/>
      <c r="JU26" s="166"/>
      <c r="JV26" s="166"/>
      <c r="JW26" s="166"/>
      <c r="JX26" s="166"/>
      <c r="JY26" s="166"/>
      <c r="JZ26" s="166"/>
      <c r="KA26" s="166"/>
      <c r="KB26" s="166"/>
      <c r="KC26" s="166"/>
      <c r="KD26" s="166"/>
      <c r="KE26" s="166"/>
      <c r="KF26" s="166"/>
      <c r="KG26" s="166"/>
      <c r="KH26" s="166"/>
      <c r="KI26" s="166"/>
    </row>
    <row r="27" spans="1:295" s="178" customFormat="1" ht="31.5">
      <c r="A27" s="173" t="s">
        <v>10</v>
      </c>
      <c r="B27" s="374" t="s">
        <v>631</v>
      </c>
      <c r="C27" s="175"/>
      <c r="D27" s="49">
        <v>15215.18</v>
      </c>
      <c r="E27" s="49">
        <v>55.24</v>
      </c>
      <c r="F27" s="49">
        <v>18258.216</v>
      </c>
      <c r="G27" s="49">
        <v>66.287999999999997</v>
      </c>
      <c r="H27" s="49">
        <v>3843.24</v>
      </c>
      <c r="I27" s="49">
        <v>21.84</v>
      </c>
      <c r="J27" s="138"/>
      <c r="K27" s="138"/>
      <c r="L27" s="138"/>
      <c r="M27" s="138"/>
      <c r="N27" s="288">
        <v>5.9200000000000003E-2</v>
      </c>
      <c r="O27" s="139">
        <v>249.36</v>
      </c>
      <c r="P27" s="139"/>
      <c r="Q27" s="139"/>
      <c r="R27" s="110" t="s">
        <v>920</v>
      </c>
      <c r="S27" s="134"/>
      <c r="T27" s="49">
        <v>17497.46</v>
      </c>
      <c r="U27" s="49">
        <v>55.73</v>
      </c>
      <c r="V27" s="49">
        <v>20996.951999999997</v>
      </c>
      <c r="W27" s="49">
        <v>66.875999999999991</v>
      </c>
      <c r="X27" s="49">
        <v>3832.09</v>
      </c>
      <c r="Y27" s="49">
        <v>22.5</v>
      </c>
      <c r="Z27" s="138"/>
      <c r="AA27" s="138"/>
      <c r="AB27" s="138"/>
      <c r="AC27" s="138"/>
      <c r="AD27" s="288">
        <v>5.9200000000000003E-2</v>
      </c>
      <c r="AE27" s="139">
        <v>249.36</v>
      </c>
      <c r="AF27" s="139"/>
      <c r="AG27" s="139"/>
      <c r="AH27" s="110" t="s">
        <v>920</v>
      </c>
      <c r="AI27" s="134"/>
      <c r="AJ27" s="175"/>
      <c r="AK27" s="49"/>
      <c r="AL27" s="49"/>
      <c r="AM27" s="49"/>
      <c r="AN27" s="49"/>
      <c r="AO27" s="49"/>
      <c r="AP27" s="49"/>
      <c r="AQ27" s="138"/>
      <c r="AR27" s="138"/>
      <c r="AS27" s="138"/>
      <c r="AT27" s="138"/>
      <c r="AU27" s="139"/>
      <c r="AV27" s="139"/>
      <c r="AW27" s="139"/>
      <c r="AX27" s="139"/>
      <c r="AY27" s="49"/>
      <c r="AZ27" s="134"/>
      <c r="BA27" s="49"/>
      <c r="BB27" s="49"/>
      <c r="BC27" s="49"/>
      <c r="BD27" s="49"/>
      <c r="BE27" s="49"/>
      <c r="BF27" s="49"/>
      <c r="BG27" s="138"/>
      <c r="BH27" s="138"/>
      <c r="BI27" s="138"/>
      <c r="BJ27" s="138"/>
      <c r="BK27" s="139"/>
      <c r="BL27" s="139"/>
      <c r="BM27" s="139"/>
      <c r="BN27" s="139"/>
      <c r="BO27" s="176"/>
      <c r="BP27" s="313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7"/>
      <c r="FQ27" s="177"/>
      <c r="FR27" s="177"/>
      <c r="FS27" s="177"/>
      <c r="FT27" s="177"/>
      <c r="FU27" s="177"/>
      <c r="FV27" s="177"/>
      <c r="FW27" s="177"/>
      <c r="FX27" s="177"/>
      <c r="FY27" s="177"/>
      <c r="FZ27" s="177"/>
      <c r="GA27" s="177"/>
      <c r="GB27" s="177"/>
      <c r="GC27" s="177"/>
      <c r="GD27" s="177"/>
      <c r="GE27" s="177"/>
      <c r="GF27" s="177"/>
      <c r="GG27" s="177"/>
      <c r="GH27" s="177"/>
      <c r="GI27" s="177"/>
      <c r="GJ27" s="177"/>
      <c r="GK27" s="177"/>
      <c r="GL27" s="177"/>
      <c r="GM27" s="177"/>
      <c r="GN27" s="177"/>
      <c r="GO27" s="177"/>
      <c r="GP27" s="177"/>
      <c r="GQ27" s="177"/>
      <c r="GR27" s="177"/>
      <c r="GS27" s="177"/>
      <c r="GT27" s="177"/>
      <c r="GU27" s="177"/>
      <c r="GV27" s="177"/>
      <c r="GW27" s="177"/>
      <c r="GX27" s="177"/>
      <c r="GY27" s="177"/>
      <c r="GZ27" s="177"/>
      <c r="HA27" s="177"/>
      <c r="HB27" s="177"/>
      <c r="HC27" s="177"/>
      <c r="HD27" s="177"/>
      <c r="HE27" s="177"/>
      <c r="HF27" s="177"/>
      <c r="HG27" s="177"/>
      <c r="HH27" s="177"/>
      <c r="HI27" s="177"/>
      <c r="HJ27" s="177"/>
      <c r="HK27" s="177"/>
      <c r="HL27" s="177"/>
      <c r="HM27" s="177"/>
      <c r="HN27" s="177"/>
      <c r="HO27" s="177"/>
      <c r="HP27" s="177"/>
      <c r="HQ27" s="177"/>
      <c r="HR27" s="177"/>
      <c r="HS27" s="177"/>
      <c r="HT27" s="177"/>
      <c r="HU27" s="177"/>
      <c r="HV27" s="177"/>
      <c r="HW27" s="177"/>
      <c r="HX27" s="177"/>
      <c r="HY27" s="177"/>
      <c r="HZ27" s="177"/>
      <c r="IA27" s="177"/>
      <c r="IB27" s="177"/>
      <c r="IC27" s="177"/>
      <c r="ID27" s="177"/>
      <c r="IE27" s="177"/>
      <c r="IF27" s="177"/>
      <c r="IG27" s="177"/>
      <c r="IH27" s="177"/>
      <c r="II27" s="177"/>
      <c r="IJ27" s="177"/>
      <c r="IK27" s="177"/>
      <c r="IL27" s="177"/>
      <c r="IM27" s="177"/>
      <c r="IN27" s="177"/>
      <c r="IO27" s="177"/>
      <c r="IP27" s="177"/>
      <c r="IQ27" s="177"/>
      <c r="IR27" s="177"/>
      <c r="IS27" s="177"/>
      <c r="IT27" s="177"/>
      <c r="IU27" s="177"/>
      <c r="IV27" s="177"/>
      <c r="IW27" s="177"/>
      <c r="IX27" s="177"/>
      <c r="IY27" s="177"/>
      <c r="IZ27" s="177"/>
      <c r="JA27" s="177"/>
      <c r="JB27" s="177"/>
      <c r="JC27" s="177"/>
      <c r="JD27" s="177"/>
      <c r="JE27" s="177"/>
      <c r="JF27" s="177"/>
      <c r="JG27" s="177"/>
      <c r="JH27" s="177"/>
      <c r="JI27" s="177"/>
      <c r="JJ27" s="177"/>
      <c r="JK27" s="177"/>
      <c r="JL27" s="177"/>
      <c r="JM27" s="177"/>
      <c r="JN27" s="177"/>
      <c r="JO27" s="177"/>
      <c r="JP27" s="177"/>
      <c r="JQ27" s="177"/>
      <c r="JR27" s="177"/>
      <c r="JS27" s="177"/>
      <c r="JT27" s="177"/>
      <c r="JU27" s="177"/>
      <c r="JV27" s="177"/>
      <c r="JW27" s="177"/>
      <c r="JX27" s="177"/>
      <c r="JY27" s="177"/>
      <c r="JZ27" s="177"/>
      <c r="KA27" s="177"/>
      <c r="KB27" s="177"/>
      <c r="KC27" s="177"/>
      <c r="KD27" s="177"/>
      <c r="KE27" s="177"/>
      <c r="KF27" s="177"/>
      <c r="KG27" s="177"/>
      <c r="KH27" s="177"/>
      <c r="KI27" s="177"/>
    </row>
    <row r="28" spans="1:295" s="405" customFormat="1">
      <c r="A28" s="397" t="s">
        <v>33</v>
      </c>
      <c r="B28" s="374" t="s">
        <v>924</v>
      </c>
      <c r="C28" s="400"/>
      <c r="D28" s="373"/>
      <c r="E28" s="373"/>
      <c r="F28" s="373"/>
      <c r="G28" s="373"/>
      <c r="H28" s="373"/>
      <c r="I28" s="373"/>
      <c r="J28" s="382"/>
      <c r="K28" s="382"/>
      <c r="L28" s="382"/>
      <c r="M28" s="382"/>
      <c r="N28" s="401"/>
      <c r="O28" s="383"/>
      <c r="P28" s="383"/>
      <c r="Q28" s="383"/>
      <c r="R28" s="377"/>
      <c r="S28" s="376"/>
      <c r="T28" s="373"/>
      <c r="U28" s="373"/>
      <c r="V28" s="373"/>
      <c r="W28" s="373"/>
      <c r="X28" s="373"/>
      <c r="Y28" s="373"/>
      <c r="Z28" s="382"/>
      <c r="AA28" s="382"/>
      <c r="AB28" s="382"/>
      <c r="AC28" s="382"/>
      <c r="AD28" s="401"/>
      <c r="AE28" s="383"/>
      <c r="AF28" s="383"/>
      <c r="AG28" s="383"/>
      <c r="AH28" s="377"/>
      <c r="AI28" s="376"/>
      <c r="AJ28" s="400"/>
      <c r="AK28" s="373">
        <v>8876.65</v>
      </c>
      <c r="AL28" s="373">
        <v>9.67</v>
      </c>
      <c r="AM28" s="373">
        <v>10651.98</v>
      </c>
      <c r="AN28" s="373">
        <v>11.603999999999999</v>
      </c>
      <c r="AO28" s="373">
        <v>3900</v>
      </c>
      <c r="AP28" s="373">
        <v>11.6</v>
      </c>
      <c r="AQ28" s="382"/>
      <c r="AR28" s="382"/>
      <c r="AS28" s="382"/>
      <c r="AT28" s="382"/>
      <c r="AU28" s="384">
        <v>7.0400000000000004E-2</v>
      </c>
      <c r="AV28" s="383">
        <v>286.16000000000003</v>
      </c>
      <c r="AW28" s="384"/>
      <c r="AX28" s="383"/>
      <c r="AY28" s="377" t="s">
        <v>925</v>
      </c>
      <c r="AZ28" s="376"/>
      <c r="BA28" s="373">
        <v>9189.6299999999992</v>
      </c>
      <c r="BB28" s="373">
        <v>9.67</v>
      </c>
      <c r="BC28" s="373">
        <v>9189.6299999999992</v>
      </c>
      <c r="BD28" s="373">
        <v>9.67</v>
      </c>
      <c r="BE28" s="373">
        <v>3900</v>
      </c>
      <c r="BF28" s="373">
        <v>11.6</v>
      </c>
      <c r="BG28" s="382"/>
      <c r="BH28" s="382"/>
      <c r="BI28" s="382"/>
      <c r="BJ28" s="382"/>
      <c r="BK28" s="384">
        <v>7.0400000000000004E-2</v>
      </c>
      <c r="BL28" s="383">
        <v>286.16000000000003</v>
      </c>
      <c r="BM28" s="383"/>
      <c r="BN28" s="383"/>
      <c r="BO28" s="399" t="s">
        <v>925</v>
      </c>
      <c r="BP28" s="403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  <c r="CB28" s="404"/>
      <c r="CC28" s="404"/>
      <c r="CD28" s="404"/>
      <c r="CE28" s="404"/>
      <c r="CF28" s="404"/>
      <c r="CG28" s="404"/>
      <c r="CH28" s="404"/>
      <c r="CI28" s="404"/>
      <c r="CJ28" s="404"/>
      <c r="CK28" s="404"/>
      <c r="CL28" s="404"/>
      <c r="CM28" s="404"/>
      <c r="CN28" s="404"/>
      <c r="CO28" s="404"/>
      <c r="CP28" s="404"/>
      <c r="CQ28" s="404"/>
      <c r="CR28" s="404"/>
      <c r="CS28" s="404"/>
      <c r="CT28" s="404"/>
      <c r="CU28" s="404"/>
      <c r="CV28" s="404"/>
      <c r="CW28" s="404"/>
      <c r="CX28" s="404"/>
      <c r="CY28" s="404"/>
      <c r="CZ28" s="404"/>
      <c r="DA28" s="404"/>
      <c r="DB28" s="404"/>
      <c r="DC28" s="404"/>
      <c r="DD28" s="404"/>
      <c r="DE28" s="404"/>
      <c r="DF28" s="404"/>
      <c r="DG28" s="404"/>
      <c r="DH28" s="404"/>
      <c r="DI28" s="404"/>
      <c r="DJ28" s="404"/>
      <c r="DK28" s="404"/>
      <c r="DL28" s="404"/>
      <c r="DM28" s="404"/>
      <c r="DN28" s="404"/>
      <c r="DO28" s="404"/>
      <c r="DP28" s="404"/>
      <c r="DQ28" s="404"/>
      <c r="DR28" s="404"/>
      <c r="DS28" s="404"/>
      <c r="DT28" s="404"/>
      <c r="DU28" s="404"/>
      <c r="DV28" s="404"/>
      <c r="DW28" s="404"/>
      <c r="DX28" s="404"/>
      <c r="DY28" s="404"/>
      <c r="DZ28" s="404"/>
      <c r="EA28" s="404"/>
      <c r="EB28" s="404"/>
      <c r="EC28" s="404"/>
      <c r="ED28" s="404"/>
      <c r="EE28" s="404"/>
      <c r="EF28" s="404"/>
      <c r="EG28" s="404"/>
      <c r="EH28" s="404"/>
      <c r="EI28" s="404"/>
      <c r="EJ28" s="404"/>
      <c r="EK28" s="404"/>
      <c r="EL28" s="404"/>
      <c r="EM28" s="404"/>
      <c r="EN28" s="404"/>
      <c r="EO28" s="404"/>
      <c r="EP28" s="404"/>
      <c r="EQ28" s="404"/>
      <c r="ER28" s="404"/>
      <c r="ES28" s="404"/>
      <c r="ET28" s="404"/>
      <c r="EU28" s="404"/>
      <c r="EV28" s="404"/>
      <c r="EW28" s="404"/>
      <c r="EX28" s="404"/>
      <c r="EY28" s="404"/>
      <c r="EZ28" s="404"/>
      <c r="FA28" s="404"/>
      <c r="FB28" s="404"/>
      <c r="FC28" s="404"/>
      <c r="FD28" s="404"/>
      <c r="FE28" s="404"/>
      <c r="FF28" s="404"/>
      <c r="FG28" s="404"/>
      <c r="FH28" s="404"/>
      <c r="FI28" s="404"/>
      <c r="FJ28" s="404"/>
      <c r="FK28" s="404"/>
      <c r="FL28" s="404"/>
      <c r="FM28" s="404"/>
      <c r="FN28" s="404"/>
      <c r="FO28" s="404"/>
      <c r="FP28" s="404"/>
      <c r="FQ28" s="404"/>
      <c r="FR28" s="404"/>
      <c r="FS28" s="404"/>
      <c r="FT28" s="404"/>
      <c r="FU28" s="404"/>
      <c r="FV28" s="404"/>
      <c r="FW28" s="404"/>
      <c r="FX28" s="404"/>
      <c r="FY28" s="404"/>
      <c r="FZ28" s="404"/>
      <c r="GA28" s="404"/>
      <c r="GB28" s="404"/>
      <c r="GC28" s="404"/>
      <c r="GD28" s="404"/>
      <c r="GE28" s="404"/>
      <c r="GF28" s="404"/>
      <c r="GG28" s="404"/>
      <c r="GH28" s="404"/>
      <c r="GI28" s="404"/>
      <c r="GJ28" s="404"/>
      <c r="GK28" s="404"/>
      <c r="GL28" s="404"/>
      <c r="GM28" s="404"/>
      <c r="GN28" s="404"/>
      <c r="GO28" s="404"/>
      <c r="GP28" s="404"/>
      <c r="GQ28" s="404"/>
      <c r="GR28" s="404"/>
      <c r="GS28" s="404"/>
      <c r="GT28" s="404"/>
      <c r="GU28" s="404"/>
      <c r="GV28" s="404"/>
      <c r="GW28" s="404"/>
      <c r="GX28" s="404"/>
      <c r="GY28" s="404"/>
      <c r="GZ28" s="404"/>
      <c r="HA28" s="404"/>
      <c r="HB28" s="404"/>
      <c r="HC28" s="404"/>
      <c r="HD28" s="404"/>
      <c r="HE28" s="404"/>
      <c r="HF28" s="404"/>
      <c r="HG28" s="404"/>
      <c r="HH28" s="404"/>
      <c r="HI28" s="404"/>
      <c r="HJ28" s="404"/>
      <c r="HK28" s="404"/>
      <c r="HL28" s="404"/>
      <c r="HM28" s="404"/>
      <c r="HN28" s="404"/>
      <c r="HO28" s="404"/>
      <c r="HP28" s="404"/>
      <c r="HQ28" s="404"/>
      <c r="HR28" s="404"/>
      <c r="HS28" s="404"/>
      <c r="HT28" s="404"/>
      <c r="HU28" s="404"/>
      <c r="HV28" s="404"/>
      <c r="HW28" s="404"/>
      <c r="HX28" s="404"/>
      <c r="HY28" s="404"/>
      <c r="HZ28" s="404"/>
      <c r="IA28" s="404"/>
      <c r="IB28" s="404"/>
      <c r="IC28" s="404"/>
      <c r="ID28" s="404"/>
      <c r="IE28" s="404"/>
      <c r="IF28" s="404"/>
      <c r="IG28" s="404"/>
      <c r="IH28" s="404"/>
      <c r="II28" s="404"/>
      <c r="IJ28" s="404"/>
      <c r="IK28" s="404"/>
      <c r="IL28" s="404"/>
      <c r="IM28" s="404"/>
      <c r="IN28" s="404"/>
      <c r="IO28" s="404"/>
      <c r="IP28" s="404"/>
      <c r="IQ28" s="404"/>
      <c r="IR28" s="404"/>
      <c r="IS28" s="404"/>
      <c r="IT28" s="404"/>
      <c r="IU28" s="404"/>
      <c r="IV28" s="404"/>
      <c r="IW28" s="404"/>
      <c r="IX28" s="404"/>
      <c r="IY28" s="404"/>
      <c r="IZ28" s="404"/>
      <c r="JA28" s="404"/>
      <c r="JB28" s="404"/>
      <c r="JC28" s="404"/>
      <c r="JD28" s="404"/>
      <c r="JE28" s="404"/>
      <c r="JF28" s="404"/>
      <c r="JG28" s="404"/>
      <c r="JH28" s="404"/>
      <c r="JI28" s="404"/>
      <c r="JJ28" s="404"/>
      <c r="JK28" s="404"/>
      <c r="JL28" s="404"/>
      <c r="JM28" s="404"/>
      <c r="JN28" s="404"/>
      <c r="JO28" s="404"/>
      <c r="JP28" s="404"/>
      <c r="JQ28" s="404"/>
      <c r="JR28" s="404"/>
      <c r="JS28" s="404"/>
      <c r="JT28" s="404"/>
      <c r="JU28" s="404"/>
      <c r="JV28" s="404"/>
      <c r="JW28" s="404"/>
      <c r="JX28" s="404"/>
      <c r="JY28" s="404"/>
      <c r="JZ28" s="404"/>
      <c r="KA28" s="404"/>
      <c r="KB28" s="404"/>
      <c r="KC28" s="404"/>
      <c r="KD28" s="404"/>
      <c r="KE28" s="404"/>
      <c r="KF28" s="404"/>
      <c r="KG28" s="404"/>
      <c r="KH28" s="404"/>
      <c r="KI28" s="404"/>
    </row>
    <row r="29" spans="1:295" s="405" customFormat="1">
      <c r="A29" s="397" t="s">
        <v>34</v>
      </c>
      <c r="B29" s="374" t="s">
        <v>885</v>
      </c>
      <c r="C29" s="400"/>
      <c r="D29" s="373">
        <v>12339.98</v>
      </c>
      <c r="E29" s="373">
        <v>11.6</v>
      </c>
      <c r="F29" s="373">
        <v>12339.98</v>
      </c>
      <c r="G29" s="373">
        <v>11.6</v>
      </c>
      <c r="H29" s="373">
        <v>3871.96</v>
      </c>
      <c r="I29" s="373">
        <v>11.6</v>
      </c>
      <c r="J29" s="382"/>
      <c r="K29" s="382"/>
      <c r="L29" s="382"/>
      <c r="M29" s="382"/>
      <c r="N29" s="401">
        <v>5.9249999999999997E-2</v>
      </c>
      <c r="O29" s="723">
        <v>240.82</v>
      </c>
      <c r="P29" s="401"/>
      <c r="Q29" s="401"/>
      <c r="R29" s="377" t="s">
        <v>926</v>
      </c>
      <c r="S29" s="376"/>
      <c r="T29" s="373">
        <v>14190.98</v>
      </c>
      <c r="U29" s="373">
        <v>11.6</v>
      </c>
      <c r="V29" s="373">
        <v>14190.98</v>
      </c>
      <c r="W29" s="373">
        <v>11.6</v>
      </c>
      <c r="X29" s="373">
        <v>3871.96</v>
      </c>
      <c r="Y29" s="373">
        <v>11.6</v>
      </c>
      <c r="Z29" s="382"/>
      <c r="AA29" s="382"/>
      <c r="AB29" s="382"/>
      <c r="AC29" s="382"/>
      <c r="AD29" s="401">
        <v>5.9200000000000003E-2</v>
      </c>
      <c r="AE29" s="383">
        <v>240.82</v>
      </c>
      <c r="AF29" s="383"/>
      <c r="AG29" s="383"/>
      <c r="AH29" s="377" t="s">
        <v>926</v>
      </c>
      <c r="AI29" s="376"/>
      <c r="AJ29" s="400"/>
      <c r="AK29" s="373"/>
      <c r="AL29" s="373"/>
      <c r="AM29" s="373"/>
      <c r="AN29" s="373"/>
      <c r="AO29" s="373"/>
      <c r="AP29" s="373"/>
      <c r="AQ29" s="382"/>
      <c r="AR29" s="382"/>
      <c r="AS29" s="382"/>
      <c r="AT29" s="382"/>
      <c r="AU29" s="384"/>
      <c r="AV29" s="383"/>
      <c r="AW29" s="384"/>
      <c r="AX29" s="383"/>
      <c r="AY29" s="377"/>
      <c r="AZ29" s="376"/>
      <c r="BA29" s="373"/>
      <c r="BB29" s="373"/>
      <c r="BC29" s="373"/>
      <c r="BD29" s="373"/>
      <c r="BE29" s="373"/>
      <c r="BF29" s="373"/>
      <c r="BG29" s="382"/>
      <c r="BH29" s="382"/>
      <c r="BI29" s="382"/>
      <c r="BJ29" s="382"/>
      <c r="BK29" s="384"/>
      <c r="BL29" s="383"/>
      <c r="BM29" s="383"/>
      <c r="BN29" s="383"/>
      <c r="BO29" s="399"/>
      <c r="BP29" s="403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4"/>
      <c r="DE29" s="404"/>
      <c r="DF29" s="404"/>
      <c r="DG29" s="404"/>
      <c r="DH29" s="404"/>
      <c r="DI29" s="404"/>
      <c r="DJ29" s="404"/>
      <c r="DK29" s="404"/>
      <c r="DL29" s="404"/>
      <c r="DM29" s="404"/>
      <c r="DN29" s="404"/>
      <c r="DO29" s="404"/>
      <c r="DP29" s="404"/>
      <c r="DQ29" s="404"/>
      <c r="DR29" s="404"/>
      <c r="DS29" s="404"/>
      <c r="DT29" s="404"/>
      <c r="DU29" s="404"/>
      <c r="DV29" s="404"/>
      <c r="DW29" s="404"/>
      <c r="DX29" s="404"/>
      <c r="DY29" s="404"/>
      <c r="DZ29" s="404"/>
      <c r="EA29" s="404"/>
      <c r="EB29" s="404"/>
      <c r="EC29" s="404"/>
      <c r="ED29" s="404"/>
      <c r="EE29" s="404"/>
      <c r="EF29" s="404"/>
      <c r="EG29" s="404"/>
      <c r="EH29" s="404"/>
      <c r="EI29" s="404"/>
      <c r="EJ29" s="404"/>
      <c r="EK29" s="404"/>
      <c r="EL29" s="404"/>
      <c r="EM29" s="404"/>
      <c r="EN29" s="404"/>
      <c r="EO29" s="404"/>
      <c r="EP29" s="404"/>
      <c r="EQ29" s="404"/>
      <c r="ER29" s="404"/>
      <c r="ES29" s="404"/>
      <c r="ET29" s="404"/>
      <c r="EU29" s="404"/>
      <c r="EV29" s="404"/>
      <c r="EW29" s="404"/>
      <c r="EX29" s="404"/>
      <c r="EY29" s="404"/>
      <c r="EZ29" s="404"/>
      <c r="FA29" s="404"/>
      <c r="FB29" s="404"/>
      <c r="FC29" s="404"/>
      <c r="FD29" s="404"/>
      <c r="FE29" s="404"/>
      <c r="FF29" s="404"/>
      <c r="FG29" s="404"/>
      <c r="FH29" s="404"/>
      <c r="FI29" s="404"/>
      <c r="FJ29" s="404"/>
      <c r="FK29" s="404"/>
      <c r="FL29" s="404"/>
      <c r="FM29" s="404"/>
      <c r="FN29" s="404"/>
      <c r="FO29" s="404"/>
      <c r="FP29" s="404"/>
      <c r="FQ29" s="404"/>
      <c r="FR29" s="404"/>
      <c r="FS29" s="404"/>
      <c r="FT29" s="404"/>
      <c r="FU29" s="404"/>
      <c r="FV29" s="404"/>
      <c r="FW29" s="404"/>
      <c r="FX29" s="404"/>
      <c r="FY29" s="404"/>
      <c r="FZ29" s="404"/>
      <c r="GA29" s="404"/>
      <c r="GB29" s="404"/>
      <c r="GC29" s="404"/>
      <c r="GD29" s="404"/>
      <c r="GE29" s="404"/>
      <c r="GF29" s="404"/>
      <c r="GG29" s="404"/>
      <c r="GH29" s="404"/>
      <c r="GI29" s="404"/>
      <c r="GJ29" s="404"/>
      <c r="GK29" s="404"/>
      <c r="GL29" s="404"/>
      <c r="GM29" s="404"/>
      <c r="GN29" s="404"/>
      <c r="GO29" s="404"/>
      <c r="GP29" s="404"/>
      <c r="GQ29" s="404"/>
      <c r="GR29" s="404"/>
      <c r="GS29" s="404"/>
      <c r="GT29" s="404"/>
      <c r="GU29" s="404"/>
      <c r="GV29" s="404"/>
      <c r="GW29" s="404"/>
      <c r="GX29" s="404"/>
      <c r="GY29" s="404"/>
      <c r="GZ29" s="404"/>
      <c r="HA29" s="404"/>
      <c r="HB29" s="404"/>
      <c r="HC29" s="404"/>
      <c r="HD29" s="404"/>
      <c r="HE29" s="404"/>
      <c r="HF29" s="404"/>
      <c r="HG29" s="404"/>
      <c r="HH29" s="404"/>
      <c r="HI29" s="404"/>
      <c r="HJ29" s="404"/>
      <c r="HK29" s="404"/>
      <c r="HL29" s="404"/>
      <c r="HM29" s="404"/>
      <c r="HN29" s="404"/>
      <c r="HO29" s="404"/>
      <c r="HP29" s="404"/>
      <c r="HQ29" s="404"/>
      <c r="HR29" s="404"/>
      <c r="HS29" s="404"/>
      <c r="HT29" s="404"/>
      <c r="HU29" s="404"/>
      <c r="HV29" s="404"/>
      <c r="HW29" s="404"/>
      <c r="HX29" s="404"/>
      <c r="HY29" s="404"/>
      <c r="HZ29" s="404"/>
      <c r="IA29" s="404"/>
      <c r="IB29" s="404"/>
      <c r="IC29" s="404"/>
      <c r="ID29" s="404"/>
      <c r="IE29" s="404"/>
      <c r="IF29" s="404"/>
      <c r="IG29" s="404"/>
      <c r="IH29" s="404"/>
      <c r="II29" s="404"/>
      <c r="IJ29" s="404"/>
      <c r="IK29" s="404"/>
      <c r="IL29" s="404"/>
      <c r="IM29" s="404"/>
      <c r="IN29" s="404"/>
      <c r="IO29" s="404"/>
      <c r="IP29" s="404"/>
      <c r="IQ29" s="404"/>
      <c r="IR29" s="404"/>
      <c r="IS29" s="404"/>
      <c r="IT29" s="404"/>
      <c r="IU29" s="404"/>
      <c r="IV29" s="404"/>
      <c r="IW29" s="404"/>
      <c r="IX29" s="404"/>
      <c r="IY29" s="404"/>
      <c r="IZ29" s="404"/>
      <c r="JA29" s="404"/>
      <c r="JB29" s="404"/>
      <c r="JC29" s="404"/>
      <c r="JD29" s="404"/>
      <c r="JE29" s="404"/>
      <c r="JF29" s="404"/>
      <c r="JG29" s="404"/>
      <c r="JH29" s="404"/>
      <c r="JI29" s="404"/>
      <c r="JJ29" s="404"/>
      <c r="JK29" s="404"/>
      <c r="JL29" s="404"/>
      <c r="JM29" s="404"/>
      <c r="JN29" s="404"/>
      <c r="JO29" s="404"/>
      <c r="JP29" s="404"/>
      <c r="JQ29" s="404"/>
      <c r="JR29" s="404"/>
      <c r="JS29" s="404"/>
      <c r="JT29" s="404"/>
      <c r="JU29" s="404"/>
      <c r="JV29" s="404"/>
      <c r="JW29" s="404"/>
      <c r="JX29" s="404"/>
      <c r="JY29" s="404"/>
      <c r="JZ29" s="404"/>
      <c r="KA29" s="404"/>
      <c r="KB29" s="404"/>
      <c r="KC29" s="404"/>
      <c r="KD29" s="404"/>
      <c r="KE29" s="404"/>
      <c r="KF29" s="404"/>
      <c r="KG29" s="404"/>
      <c r="KH29" s="404"/>
      <c r="KI29" s="404"/>
    </row>
    <row r="30" spans="1:295" s="2" customFormat="1" ht="18.75">
      <c r="A30" s="122" t="s">
        <v>46</v>
      </c>
      <c r="B30" s="348"/>
      <c r="C30" s="103"/>
      <c r="D30" s="27"/>
      <c r="E30" s="27"/>
      <c r="F30" s="27"/>
      <c r="G30" s="27"/>
      <c r="H30" s="27"/>
      <c r="I30" s="27"/>
      <c r="J30" s="115"/>
      <c r="K30" s="115"/>
      <c r="L30" s="115"/>
      <c r="M30" s="115"/>
      <c r="N30" s="116"/>
      <c r="O30" s="116"/>
      <c r="P30" s="116"/>
      <c r="Q30" s="116"/>
      <c r="R30" s="110"/>
      <c r="S30" s="134"/>
      <c r="T30" s="27"/>
      <c r="U30" s="27"/>
      <c r="V30" s="27"/>
      <c r="W30" s="27"/>
      <c r="X30" s="27"/>
      <c r="Y30" s="27"/>
      <c r="Z30" s="138"/>
      <c r="AA30" s="138"/>
      <c r="AB30" s="138"/>
      <c r="AC30" s="138"/>
      <c r="AD30" s="139"/>
      <c r="AE30" s="139"/>
      <c r="AF30" s="139"/>
      <c r="AG30" s="139"/>
      <c r="AH30" s="27"/>
      <c r="AI30" s="134"/>
      <c r="AJ30" s="103"/>
      <c r="AK30" s="27"/>
      <c r="AL30" s="27"/>
      <c r="AM30" s="27"/>
      <c r="AN30" s="27"/>
      <c r="AO30" s="27"/>
      <c r="AP30" s="27"/>
      <c r="AQ30" s="115"/>
      <c r="AR30" s="115"/>
      <c r="AS30" s="115"/>
      <c r="AT30" s="115"/>
      <c r="AU30" s="116"/>
      <c r="AV30" s="116"/>
      <c r="AW30" s="116"/>
      <c r="AX30" s="116"/>
      <c r="AY30" s="27"/>
      <c r="AZ30" s="109"/>
      <c r="BA30" s="27"/>
      <c r="BB30" s="27"/>
      <c r="BC30" s="27"/>
      <c r="BD30" s="27"/>
      <c r="BE30" s="27"/>
      <c r="BF30" s="27"/>
      <c r="BG30" s="115"/>
      <c r="BH30" s="115"/>
      <c r="BI30" s="115"/>
      <c r="BJ30" s="115"/>
      <c r="BK30" s="116"/>
      <c r="BL30" s="116"/>
      <c r="BM30" s="116"/>
      <c r="BN30" s="116"/>
      <c r="BO30" s="36"/>
      <c r="BP30" s="31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</row>
    <row r="31" spans="1:295" s="2" customFormat="1" ht="45.75" customHeight="1">
      <c r="A31" s="16" t="s">
        <v>9</v>
      </c>
      <c r="B31" s="396" t="s">
        <v>635</v>
      </c>
      <c r="C31" s="103"/>
      <c r="D31" s="27">
        <v>10063.620000000001</v>
      </c>
      <c r="E31" s="27">
        <v>39.450000000000003</v>
      </c>
      <c r="F31" s="27">
        <v>12076.344000000001</v>
      </c>
      <c r="G31" s="27">
        <v>47.34</v>
      </c>
      <c r="H31" s="27">
        <v>3900</v>
      </c>
      <c r="I31" s="27">
        <v>47.34</v>
      </c>
      <c r="J31" s="115"/>
      <c r="K31" s="115"/>
      <c r="L31" s="115"/>
      <c r="M31" s="115"/>
      <c r="N31" s="288">
        <v>5.8200000000000002E-2</v>
      </c>
      <c r="O31" s="139">
        <v>274.32</v>
      </c>
      <c r="P31" s="139"/>
      <c r="Q31" s="139"/>
      <c r="R31" s="134" t="s">
        <v>920</v>
      </c>
      <c r="S31" s="289"/>
      <c r="T31" s="27">
        <v>11573.16</v>
      </c>
      <c r="U31" s="27">
        <v>39.700000000000003</v>
      </c>
      <c r="V31" s="27">
        <v>13887.791999999999</v>
      </c>
      <c r="W31" s="27">
        <v>47.64</v>
      </c>
      <c r="X31" s="27">
        <v>3894.85</v>
      </c>
      <c r="Y31" s="27">
        <v>47.64</v>
      </c>
      <c r="Z31" s="138"/>
      <c r="AA31" s="138"/>
      <c r="AB31" s="138"/>
      <c r="AC31" s="138"/>
      <c r="AD31" s="288">
        <v>5.8200000000000002E-2</v>
      </c>
      <c r="AE31" s="139">
        <v>274.32</v>
      </c>
      <c r="AF31" s="311"/>
      <c r="AG31" s="139"/>
      <c r="AH31" s="110" t="s">
        <v>920</v>
      </c>
      <c r="AI31" s="289"/>
      <c r="AJ31" s="103"/>
      <c r="AK31" s="27"/>
      <c r="AL31" s="27"/>
      <c r="AM31" s="27"/>
      <c r="AN31" s="27"/>
      <c r="AO31" s="27"/>
      <c r="AP31" s="27"/>
      <c r="AQ31" s="115"/>
      <c r="AR31" s="115"/>
      <c r="AS31" s="115"/>
      <c r="AT31" s="115"/>
      <c r="AU31" s="116"/>
      <c r="AV31" s="116"/>
      <c r="AW31" s="116"/>
      <c r="AX31" s="116"/>
      <c r="AY31" s="27"/>
      <c r="AZ31" s="109"/>
      <c r="BA31" s="27"/>
      <c r="BB31" s="27"/>
      <c r="BC31" s="27"/>
      <c r="BD31" s="27"/>
      <c r="BE31" s="27"/>
      <c r="BF31" s="27"/>
      <c r="BG31" s="115"/>
      <c r="BH31" s="115"/>
      <c r="BI31" s="115"/>
      <c r="BJ31" s="115"/>
      <c r="BK31" s="116"/>
      <c r="BL31" s="116"/>
      <c r="BM31" s="116"/>
      <c r="BN31" s="116"/>
      <c r="BO31" s="36"/>
      <c r="BP31" s="31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</row>
    <row r="32" spans="1:295" s="2" customFormat="1">
      <c r="A32" s="16" t="s">
        <v>10</v>
      </c>
      <c r="B32" s="348" t="s">
        <v>263</v>
      </c>
      <c r="C32" s="103"/>
      <c r="D32" s="27">
        <v>19943.599999999999</v>
      </c>
      <c r="E32" s="27">
        <v>47.32</v>
      </c>
      <c r="F32" s="27">
        <v>19943.599999999999</v>
      </c>
      <c r="G32" s="27">
        <v>47.32</v>
      </c>
      <c r="H32" s="27">
        <v>3900</v>
      </c>
      <c r="I32" s="27">
        <v>47.32</v>
      </c>
      <c r="J32" s="115"/>
      <c r="K32" s="115"/>
      <c r="L32" s="115"/>
      <c r="M32" s="115"/>
      <c r="N32" s="288">
        <v>5.6300000000000003E-2</v>
      </c>
      <c r="O32" s="139">
        <v>266.89</v>
      </c>
      <c r="P32" s="116"/>
      <c r="Q32" s="116"/>
      <c r="R32" s="134" t="s">
        <v>927</v>
      </c>
      <c r="S32" s="134"/>
      <c r="T32" s="27">
        <v>23021.9</v>
      </c>
      <c r="U32" s="27">
        <v>48.38</v>
      </c>
      <c r="V32" s="27">
        <v>23021.9</v>
      </c>
      <c r="W32" s="27">
        <v>48.38</v>
      </c>
      <c r="X32" s="27">
        <v>3900</v>
      </c>
      <c r="Y32" s="27">
        <v>48.38</v>
      </c>
      <c r="Z32" s="138"/>
      <c r="AA32" s="138"/>
      <c r="AB32" s="138"/>
      <c r="AC32" s="138"/>
      <c r="AD32" s="288">
        <v>5.6300000000000003E-2</v>
      </c>
      <c r="AE32" s="139">
        <v>267.95</v>
      </c>
      <c r="AF32" s="139"/>
      <c r="AG32" s="139"/>
      <c r="AH32" s="110" t="s">
        <v>927</v>
      </c>
      <c r="AI32" s="134"/>
      <c r="AJ32" s="103"/>
      <c r="AK32" s="27"/>
      <c r="AL32" s="27"/>
      <c r="AM32" s="27"/>
      <c r="AN32" s="27"/>
      <c r="AO32" s="27"/>
      <c r="AP32" s="27"/>
      <c r="AQ32" s="115"/>
      <c r="AR32" s="115"/>
      <c r="AS32" s="115"/>
      <c r="AT32" s="115"/>
      <c r="AU32" s="116"/>
      <c r="AV32" s="116"/>
      <c r="AW32" s="116"/>
      <c r="AX32" s="116"/>
      <c r="AY32" s="27"/>
      <c r="AZ32" s="109"/>
      <c r="BA32" s="27"/>
      <c r="BB32" s="27"/>
      <c r="BC32" s="27"/>
      <c r="BD32" s="27"/>
      <c r="BE32" s="27"/>
      <c r="BF32" s="27"/>
      <c r="BG32" s="115"/>
      <c r="BH32" s="115"/>
      <c r="BI32" s="115"/>
      <c r="BJ32" s="115"/>
      <c r="BK32" s="116"/>
      <c r="BL32" s="116"/>
      <c r="BM32" s="116"/>
      <c r="BN32" s="116"/>
      <c r="BO32" s="36"/>
      <c r="BP32" s="31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</row>
    <row r="33" spans="1:295" s="178" customFormat="1">
      <c r="A33" s="173" t="s">
        <v>27</v>
      </c>
      <c r="B33" s="421" t="s">
        <v>510</v>
      </c>
      <c r="C33" s="175"/>
      <c r="D33" s="49">
        <v>7213.05</v>
      </c>
      <c r="E33" s="49">
        <v>39.43</v>
      </c>
      <c r="F33" s="49">
        <v>8655.66</v>
      </c>
      <c r="G33" s="49">
        <v>47.315999999999995</v>
      </c>
      <c r="H33" s="49">
        <v>3900</v>
      </c>
      <c r="I33" s="49">
        <v>47.32</v>
      </c>
      <c r="J33" s="286">
        <v>5.4600000000000003E-2</v>
      </c>
      <c r="K33" s="138">
        <v>260.26</v>
      </c>
      <c r="L33" s="138"/>
      <c r="M33" s="138"/>
      <c r="N33" s="139"/>
      <c r="O33" s="139"/>
      <c r="P33" s="139"/>
      <c r="Q33" s="139"/>
      <c r="R33" s="134" t="s">
        <v>928</v>
      </c>
      <c r="S33" s="134"/>
      <c r="T33" s="49">
        <v>7366.01</v>
      </c>
      <c r="U33" s="49">
        <v>40.32</v>
      </c>
      <c r="V33" s="49">
        <v>8839.2119999999995</v>
      </c>
      <c r="W33" s="49">
        <v>48.384</v>
      </c>
      <c r="X33" s="49">
        <v>3900</v>
      </c>
      <c r="Y33" s="49">
        <v>48.38</v>
      </c>
      <c r="Z33" s="286">
        <v>5.4600000000000003E-2</v>
      </c>
      <c r="AA33" s="138">
        <v>261.32</v>
      </c>
      <c r="AB33" s="138"/>
      <c r="AC33" s="138"/>
      <c r="AD33" s="139"/>
      <c r="AE33" s="139"/>
      <c r="AF33" s="139"/>
      <c r="AG33" s="139"/>
      <c r="AH33" s="110" t="s">
        <v>928</v>
      </c>
      <c r="AI33" s="409"/>
      <c r="AJ33" s="175"/>
      <c r="AK33" s="49"/>
      <c r="AL33" s="49"/>
      <c r="AM33" s="49"/>
      <c r="AN33" s="49"/>
      <c r="AO33" s="49"/>
      <c r="AP33" s="49"/>
      <c r="AQ33" s="138"/>
      <c r="AR33" s="138"/>
      <c r="AS33" s="138"/>
      <c r="AT33" s="138"/>
      <c r="AU33" s="139"/>
      <c r="AV33" s="139"/>
      <c r="AW33" s="139"/>
      <c r="AX33" s="139"/>
      <c r="AY33" s="49"/>
      <c r="AZ33" s="134"/>
      <c r="BA33" s="49"/>
      <c r="BB33" s="49"/>
      <c r="BC33" s="49"/>
      <c r="BD33" s="49"/>
      <c r="BE33" s="49"/>
      <c r="BF33" s="49"/>
      <c r="BG33" s="138"/>
      <c r="BH33" s="138"/>
      <c r="BI33" s="138"/>
      <c r="BJ33" s="138"/>
      <c r="BK33" s="139"/>
      <c r="BL33" s="139"/>
      <c r="BM33" s="139"/>
      <c r="BN33" s="139"/>
      <c r="BO33" s="176"/>
      <c r="BP33" s="313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7"/>
      <c r="FQ33" s="177"/>
      <c r="FR33" s="177"/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  <c r="GJ33" s="177"/>
      <c r="GK33" s="177"/>
      <c r="GL33" s="177"/>
      <c r="GM33" s="177"/>
      <c r="GN33" s="177"/>
      <c r="GO33" s="177"/>
      <c r="GP33" s="177"/>
      <c r="GQ33" s="177"/>
      <c r="GR33" s="177"/>
      <c r="GS33" s="177"/>
      <c r="GT33" s="177"/>
      <c r="GU33" s="177"/>
      <c r="GV33" s="177"/>
      <c r="GW33" s="177"/>
      <c r="GX33" s="177"/>
      <c r="GY33" s="177"/>
      <c r="GZ33" s="177"/>
      <c r="HA33" s="177"/>
      <c r="HB33" s="177"/>
      <c r="HC33" s="177"/>
      <c r="HD33" s="177"/>
      <c r="HE33" s="177"/>
      <c r="HF33" s="177"/>
      <c r="HG33" s="177"/>
      <c r="HH33" s="177"/>
      <c r="HI33" s="177"/>
      <c r="HJ33" s="177"/>
      <c r="HK33" s="177"/>
      <c r="HL33" s="177"/>
      <c r="HM33" s="177"/>
      <c r="HN33" s="177"/>
      <c r="HO33" s="177"/>
      <c r="HP33" s="177"/>
      <c r="HQ33" s="177"/>
      <c r="HR33" s="177"/>
      <c r="HS33" s="177"/>
      <c r="HT33" s="177"/>
      <c r="HU33" s="177"/>
      <c r="HV33" s="177"/>
      <c r="HW33" s="177"/>
      <c r="HX33" s="177"/>
      <c r="HY33" s="177"/>
      <c r="HZ33" s="177"/>
      <c r="IA33" s="177"/>
      <c r="IB33" s="177"/>
      <c r="IC33" s="177"/>
      <c r="ID33" s="177"/>
      <c r="IE33" s="177"/>
      <c r="IF33" s="177"/>
      <c r="IG33" s="177"/>
      <c r="IH33" s="177"/>
      <c r="II33" s="177"/>
      <c r="IJ33" s="177"/>
      <c r="IK33" s="177"/>
      <c r="IL33" s="177"/>
      <c r="IM33" s="177"/>
      <c r="IN33" s="177"/>
      <c r="IO33" s="177"/>
      <c r="IP33" s="177"/>
      <c r="IQ33" s="177"/>
      <c r="IR33" s="177"/>
      <c r="IS33" s="177"/>
      <c r="IT33" s="177"/>
      <c r="IU33" s="177"/>
      <c r="IV33" s="177"/>
      <c r="IW33" s="177"/>
      <c r="IX33" s="177"/>
      <c r="IY33" s="177"/>
      <c r="IZ33" s="177"/>
      <c r="JA33" s="177"/>
      <c r="JB33" s="177"/>
      <c r="JC33" s="177"/>
      <c r="JD33" s="177"/>
      <c r="JE33" s="177"/>
      <c r="JF33" s="177"/>
      <c r="JG33" s="177"/>
      <c r="JH33" s="177"/>
      <c r="JI33" s="177"/>
      <c r="JJ33" s="177"/>
      <c r="JK33" s="177"/>
      <c r="JL33" s="177"/>
      <c r="JM33" s="177"/>
      <c r="JN33" s="177"/>
      <c r="JO33" s="177"/>
      <c r="JP33" s="177"/>
      <c r="JQ33" s="177"/>
      <c r="JR33" s="177"/>
      <c r="JS33" s="177"/>
      <c r="JT33" s="177"/>
      <c r="JU33" s="177"/>
      <c r="JV33" s="177"/>
      <c r="JW33" s="177"/>
      <c r="JX33" s="177"/>
      <c r="JY33" s="177"/>
      <c r="JZ33" s="177"/>
      <c r="KA33" s="177"/>
      <c r="KB33" s="177"/>
      <c r="KC33" s="177"/>
      <c r="KD33" s="177"/>
      <c r="KE33" s="177"/>
      <c r="KF33" s="177"/>
      <c r="KG33" s="177"/>
      <c r="KH33" s="177"/>
      <c r="KI33" s="177"/>
    </row>
    <row r="34" spans="1:295" s="2" customFormat="1" ht="18.75">
      <c r="A34" s="122" t="s">
        <v>47</v>
      </c>
      <c r="B34" s="348"/>
      <c r="C34" s="103"/>
      <c r="D34" s="27"/>
      <c r="E34" s="27"/>
      <c r="F34" s="27"/>
      <c r="G34" s="27"/>
      <c r="H34" s="27"/>
      <c r="I34" s="27"/>
      <c r="J34" s="115"/>
      <c r="K34" s="115"/>
      <c r="L34" s="115"/>
      <c r="M34" s="115"/>
      <c r="N34" s="116"/>
      <c r="O34" s="116"/>
      <c r="P34" s="116"/>
      <c r="Q34" s="116"/>
      <c r="R34" s="110"/>
      <c r="S34" s="125"/>
      <c r="T34" s="27"/>
      <c r="U34" s="27"/>
      <c r="V34" s="27"/>
      <c r="W34" s="27"/>
      <c r="X34" s="27"/>
      <c r="Y34" s="27"/>
      <c r="Z34" s="138"/>
      <c r="AA34" s="138"/>
      <c r="AB34" s="138"/>
      <c r="AC34" s="138"/>
      <c r="AD34" s="139"/>
      <c r="AE34" s="139"/>
      <c r="AF34" s="139"/>
      <c r="AG34" s="139"/>
      <c r="AH34" s="27"/>
      <c r="AI34" s="134"/>
      <c r="AJ34" s="103"/>
      <c r="AK34" s="27"/>
      <c r="AL34" s="27"/>
      <c r="AM34" s="27"/>
      <c r="AN34" s="27"/>
      <c r="AO34" s="27"/>
      <c r="AP34" s="27"/>
      <c r="AQ34" s="115"/>
      <c r="AR34" s="115"/>
      <c r="AS34" s="115"/>
      <c r="AT34" s="115"/>
      <c r="AU34" s="116"/>
      <c r="AV34" s="116"/>
      <c r="AW34" s="116"/>
      <c r="AX34" s="116"/>
      <c r="AY34" s="27"/>
      <c r="AZ34" s="109"/>
      <c r="BA34" s="27"/>
      <c r="BB34" s="27"/>
      <c r="BC34" s="27"/>
      <c r="BD34" s="27"/>
      <c r="BE34" s="27"/>
      <c r="BF34" s="27"/>
      <c r="BG34" s="115"/>
      <c r="BH34" s="115"/>
      <c r="BI34" s="115"/>
      <c r="BJ34" s="115"/>
      <c r="BK34" s="116"/>
      <c r="BL34" s="116"/>
      <c r="BM34" s="116"/>
      <c r="BN34" s="116"/>
      <c r="BO34" s="36"/>
      <c r="BP34" s="31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</row>
    <row r="35" spans="1:295" s="2" customFormat="1">
      <c r="A35" s="16" t="s">
        <v>9</v>
      </c>
      <c r="B35" s="396" t="s">
        <v>160</v>
      </c>
      <c r="C35" s="103"/>
      <c r="D35" s="27">
        <v>7303.72</v>
      </c>
      <c r="E35" s="27">
        <v>57.81</v>
      </c>
      <c r="F35" s="27">
        <v>8764.4639999999999</v>
      </c>
      <c r="G35" s="27">
        <v>69.372</v>
      </c>
      <c r="H35" s="27">
        <v>3647.8</v>
      </c>
      <c r="I35" s="27">
        <v>54.72</v>
      </c>
      <c r="J35" s="115"/>
      <c r="K35" s="115"/>
      <c r="L35" s="115"/>
      <c r="M35" s="115"/>
      <c r="N35" s="312">
        <v>6.2E-2</v>
      </c>
      <c r="O35" s="116">
        <v>280.88</v>
      </c>
      <c r="P35" s="312">
        <v>5.7200000000000001E-2</v>
      </c>
      <c r="Q35" s="116">
        <v>263.37</v>
      </c>
      <c r="R35" s="110" t="s">
        <v>929</v>
      </c>
      <c r="S35" s="176"/>
      <c r="T35" s="27">
        <v>8399.2800000000007</v>
      </c>
      <c r="U35" s="27">
        <v>66.099999999999994</v>
      </c>
      <c r="V35" s="27">
        <v>10079.136</v>
      </c>
      <c r="W35" s="27">
        <v>79.319999999999993</v>
      </c>
      <c r="X35" s="27">
        <v>3647.8</v>
      </c>
      <c r="Y35" s="27">
        <v>57</v>
      </c>
      <c r="Z35" s="138"/>
      <c r="AA35" s="138"/>
      <c r="AB35" s="138"/>
      <c r="AC35" s="138"/>
      <c r="AD35" s="311">
        <v>6.2E-2</v>
      </c>
      <c r="AE35" s="139">
        <v>283.16000000000003</v>
      </c>
      <c r="AF35" s="311">
        <v>5.7200000000000001E-2</v>
      </c>
      <c r="AG35" s="139">
        <v>265.64999999999998</v>
      </c>
      <c r="AH35" s="110" t="s">
        <v>929</v>
      </c>
      <c r="AI35" s="289"/>
      <c r="AJ35" s="103"/>
      <c r="AK35" s="27"/>
      <c r="AL35" s="27"/>
      <c r="AM35" s="27"/>
      <c r="AN35" s="27"/>
      <c r="AO35" s="27"/>
      <c r="AP35" s="27"/>
      <c r="AQ35" s="115"/>
      <c r="AR35" s="115"/>
      <c r="AS35" s="115"/>
      <c r="AT35" s="115"/>
      <c r="AU35" s="116"/>
      <c r="AV35" s="116"/>
      <c r="AW35" s="116"/>
      <c r="AX35" s="116"/>
      <c r="AY35" s="27"/>
      <c r="AZ35" s="109"/>
      <c r="BA35" s="27"/>
      <c r="BB35" s="27"/>
      <c r="BC35" s="27"/>
      <c r="BD35" s="27"/>
      <c r="BE35" s="27"/>
      <c r="BF35" s="27"/>
      <c r="BG35" s="115"/>
      <c r="BH35" s="115"/>
      <c r="BI35" s="115"/>
      <c r="BJ35" s="115"/>
      <c r="BK35" s="116"/>
      <c r="BL35" s="116"/>
      <c r="BM35" s="116"/>
      <c r="BN35" s="116"/>
      <c r="BO35" s="36"/>
      <c r="BP35" s="31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</row>
    <row r="36" spans="1:295" s="167" customFormat="1">
      <c r="A36" s="157"/>
      <c r="B36" s="546"/>
      <c r="C36" s="162"/>
      <c r="D36" s="159"/>
      <c r="E36" s="159"/>
      <c r="F36" s="159"/>
      <c r="G36" s="159"/>
      <c r="H36" s="159"/>
      <c r="I36" s="159"/>
      <c r="J36" s="163"/>
      <c r="K36" s="163"/>
      <c r="L36" s="163"/>
      <c r="M36" s="163"/>
      <c r="N36" s="172"/>
      <c r="O36" s="128"/>
      <c r="P36" s="172"/>
      <c r="Q36" s="128"/>
      <c r="R36" s="145"/>
      <c r="S36" s="169"/>
      <c r="T36" s="159"/>
      <c r="U36" s="159"/>
      <c r="V36" s="159"/>
      <c r="W36" s="159"/>
      <c r="X36" s="159"/>
      <c r="Y36" s="159"/>
      <c r="Z36" s="163"/>
      <c r="AA36" s="163"/>
      <c r="AB36" s="163"/>
      <c r="AC36" s="163"/>
      <c r="AD36" s="172"/>
      <c r="AE36" s="128"/>
      <c r="AF36" s="172"/>
      <c r="AG36" s="128"/>
      <c r="AH36" s="145"/>
      <c r="AI36" s="168"/>
      <c r="AJ36" s="162"/>
      <c r="AK36" s="159"/>
      <c r="AL36" s="159"/>
      <c r="AM36" s="159"/>
      <c r="AN36" s="159"/>
      <c r="AO36" s="159"/>
      <c r="AP36" s="159"/>
      <c r="AQ36" s="163"/>
      <c r="AR36" s="163"/>
      <c r="AS36" s="163"/>
      <c r="AT36" s="163"/>
      <c r="AU36" s="128"/>
      <c r="AV36" s="128"/>
      <c r="AW36" s="128"/>
      <c r="AX36" s="128"/>
      <c r="AY36" s="159"/>
      <c r="AZ36" s="129"/>
      <c r="BA36" s="159"/>
      <c r="BB36" s="159"/>
      <c r="BC36" s="159"/>
      <c r="BD36" s="159"/>
      <c r="BE36" s="159"/>
      <c r="BF36" s="159"/>
      <c r="BG36" s="163"/>
      <c r="BH36" s="163"/>
      <c r="BI36" s="163"/>
      <c r="BJ36" s="163"/>
      <c r="BK36" s="128"/>
      <c r="BL36" s="128"/>
      <c r="BM36" s="128"/>
      <c r="BN36" s="128"/>
      <c r="BO36" s="169"/>
      <c r="BP36" s="213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  <c r="EU36" s="166"/>
      <c r="EV36" s="166"/>
      <c r="EW36" s="166"/>
      <c r="EX36" s="166"/>
      <c r="EY36" s="166"/>
      <c r="EZ36" s="166"/>
      <c r="FA36" s="166"/>
      <c r="FB36" s="166"/>
      <c r="FC36" s="166"/>
      <c r="FD36" s="166"/>
      <c r="FE36" s="166"/>
      <c r="FF36" s="166"/>
      <c r="FG36" s="166"/>
      <c r="FH36" s="166"/>
      <c r="FI36" s="166"/>
      <c r="FJ36" s="166"/>
      <c r="FK36" s="166"/>
      <c r="FL36" s="166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66"/>
      <c r="GD36" s="166"/>
      <c r="GE36" s="166"/>
      <c r="GF36" s="166"/>
      <c r="GG36" s="166"/>
      <c r="GH36" s="166"/>
      <c r="GI36" s="166"/>
      <c r="GJ36" s="166"/>
      <c r="GK36" s="166"/>
      <c r="GL36" s="166"/>
      <c r="GM36" s="166"/>
      <c r="GN36" s="166"/>
      <c r="GO36" s="166"/>
      <c r="GP36" s="166"/>
      <c r="GQ36" s="166"/>
      <c r="GR36" s="166"/>
      <c r="GS36" s="166"/>
      <c r="GT36" s="166"/>
      <c r="GU36" s="166"/>
      <c r="GV36" s="166"/>
      <c r="GW36" s="166"/>
      <c r="GX36" s="166"/>
      <c r="GY36" s="166"/>
      <c r="GZ36" s="166"/>
      <c r="HA36" s="166"/>
      <c r="HB36" s="166"/>
      <c r="HC36" s="166"/>
      <c r="HD36" s="166"/>
      <c r="HE36" s="166"/>
      <c r="HF36" s="166"/>
      <c r="HG36" s="166"/>
      <c r="HH36" s="166"/>
      <c r="HI36" s="166"/>
      <c r="HJ36" s="166"/>
      <c r="HK36" s="166"/>
      <c r="HL36" s="166"/>
      <c r="HM36" s="166"/>
      <c r="HN36" s="166"/>
      <c r="HO36" s="166"/>
      <c r="HP36" s="166"/>
      <c r="HQ36" s="166"/>
      <c r="HR36" s="166"/>
      <c r="HS36" s="166"/>
      <c r="HT36" s="166"/>
      <c r="HU36" s="166"/>
      <c r="HV36" s="166"/>
      <c r="HW36" s="166"/>
      <c r="HX36" s="166"/>
      <c r="HY36" s="166"/>
      <c r="HZ36" s="166"/>
      <c r="IA36" s="166"/>
      <c r="IB36" s="166"/>
      <c r="IC36" s="166"/>
      <c r="ID36" s="166"/>
      <c r="IE36" s="166"/>
      <c r="IF36" s="166"/>
      <c r="IG36" s="166"/>
      <c r="IH36" s="166"/>
      <c r="II36" s="166"/>
      <c r="IJ36" s="166"/>
      <c r="IK36" s="166"/>
      <c r="IL36" s="166"/>
      <c r="IM36" s="166"/>
      <c r="IN36" s="166"/>
      <c r="IO36" s="166"/>
      <c r="IP36" s="166"/>
      <c r="IQ36" s="166"/>
      <c r="IR36" s="166"/>
      <c r="IS36" s="166"/>
      <c r="IT36" s="166"/>
      <c r="IU36" s="166"/>
      <c r="IV36" s="166"/>
      <c r="IW36" s="166"/>
      <c r="IX36" s="166"/>
      <c r="IY36" s="166"/>
      <c r="IZ36" s="166"/>
      <c r="JA36" s="166"/>
      <c r="JB36" s="166"/>
      <c r="JC36" s="166"/>
      <c r="JD36" s="166"/>
      <c r="JE36" s="166"/>
      <c r="JF36" s="166"/>
      <c r="JG36" s="166"/>
      <c r="JH36" s="166"/>
      <c r="JI36" s="166"/>
      <c r="JJ36" s="166"/>
      <c r="JK36" s="166"/>
      <c r="JL36" s="166"/>
      <c r="JM36" s="166"/>
      <c r="JN36" s="166"/>
      <c r="JO36" s="166"/>
      <c r="JP36" s="166"/>
      <c r="JQ36" s="166"/>
      <c r="JR36" s="166"/>
      <c r="JS36" s="166"/>
      <c r="JT36" s="166"/>
      <c r="JU36" s="166"/>
      <c r="JV36" s="166"/>
      <c r="JW36" s="166"/>
      <c r="JX36" s="166"/>
      <c r="JY36" s="166"/>
      <c r="JZ36" s="166"/>
      <c r="KA36" s="166"/>
      <c r="KB36" s="166"/>
      <c r="KC36" s="166"/>
      <c r="KD36" s="166"/>
      <c r="KE36" s="166"/>
      <c r="KF36" s="166"/>
      <c r="KG36" s="166"/>
      <c r="KH36" s="166"/>
      <c r="KI36" s="166"/>
    </row>
    <row r="37" spans="1:295" s="2" customFormat="1" ht="30" customHeight="1">
      <c r="A37" s="833" t="s">
        <v>10</v>
      </c>
      <c r="B37" s="396" t="s">
        <v>656</v>
      </c>
      <c r="C37" s="103"/>
      <c r="D37" s="27">
        <v>7491.04</v>
      </c>
      <c r="E37" s="27">
        <v>71.33</v>
      </c>
      <c r="F37" s="27">
        <v>8989.2479999999996</v>
      </c>
      <c r="G37" s="27">
        <v>85.595999999999989</v>
      </c>
      <c r="H37" s="27">
        <v>3647.8</v>
      </c>
      <c r="I37" s="27">
        <v>57.6</v>
      </c>
      <c r="J37" s="115"/>
      <c r="K37" s="115"/>
      <c r="L37" s="115"/>
      <c r="M37" s="115"/>
      <c r="N37" s="288">
        <v>5.8099999999999999E-2</v>
      </c>
      <c r="O37" s="139">
        <v>269.54000000000002</v>
      </c>
      <c r="P37" s="119"/>
      <c r="Q37" s="128"/>
      <c r="R37" s="110" t="s">
        <v>920</v>
      </c>
      <c r="S37" s="349"/>
      <c r="T37" s="27">
        <v>8614.7000000000007</v>
      </c>
      <c r="U37" s="27">
        <v>62.56</v>
      </c>
      <c r="V37" s="27">
        <v>10337.640000000001</v>
      </c>
      <c r="W37" s="27">
        <v>75.072000000000003</v>
      </c>
      <c r="X37" s="27">
        <v>3647.8</v>
      </c>
      <c r="Y37" s="27">
        <v>59</v>
      </c>
      <c r="Z37" s="138"/>
      <c r="AA37" s="138"/>
      <c r="AB37" s="138"/>
      <c r="AC37" s="138"/>
      <c r="AD37" s="288">
        <v>5.8099999999999999E-2</v>
      </c>
      <c r="AE37" s="139">
        <v>270.94</v>
      </c>
      <c r="AF37" s="139"/>
      <c r="AG37" s="139"/>
      <c r="AH37" s="110" t="s">
        <v>920</v>
      </c>
      <c r="AI37" s="134"/>
      <c r="AJ37" s="103"/>
      <c r="AK37" s="27"/>
      <c r="AL37" s="27"/>
      <c r="AM37" s="27"/>
      <c r="AN37" s="27"/>
      <c r="AO37" s="27"/>
      <c r="AP37" s="27"/>
      <c r="AQ37" s="115"/>
      <c r="AR37" s="115"/>
      <c r="AS37" s="115"/>
      <c r="AT37" s="115"/>
      <c r="AU37" s="116"/>
      <c r="AV37" s="116"/>
      <c r="AW37" s="116"/>
      <c r="AX37" s="116"/>
      <c r="AY37" s="27"/>
      <c r="AZ37" s="109"/>
      <c r="BA37" s="27"/>
      <c r="BB37" s="27"/>
      <c r="BC37" s="27"/>
      <c r="BD37" s="27"/>
      <c r="BE37" s="27"/>
      <c r="BF37" s="27"/>
      <c r="BG37" s="115"/>
      <c r="BH37" s="115"/>
      <c r="BI37" s="115"/>
      <c r="BJ37" s="115"/>
      <c r="BK37" s="116"/>
      <c r="BL37" s="116"/>
      <c r="BM37" s="116"/>
      <c r="BN37" s="116"/>
      <c r="BO37" s="36"/>
      <c r="BP37" s="31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</row>
    <row r="38" spans="1:295" s="2" customFormat="1" ht="31.5">
      <c r="A38" s="833"/>
      <c r="B38" s="396" t="s">
        <v>657</v>
      </c>
      <c r="C38" s="103"/>
      <c r="D38" s="27" t="s">
        <v>146</v>
      </c>
      <c r="E38" s="27" t="s">
        <v>146</v>
      </c>
      <c r="F38" s="27" t="s">
        <v>146</v>
      </c>
      <c r="G38" s="27" t="s">
        <v>146</v>
      </c>
      <c r="H38" s="27" t="s">
        <v>146</v>
      </c>
      <c r="I38" s="27" t="s">
        <v>146</v>
      </c>
      <c r="J38" s="115"/>
      <c r="K38" s="115"/>
      <c r="L38" s="115"/>
      <c r="M38" s="115"/>
      <c r="N38" s="288"/>
      <c r="O38" s="288"/>
      <c r="P38" s="288"/>
      <c r="Q38" s="288"/>
      <c r="R38" s="110"/>
      <c r="S38" s="134"/>
      <c r="T38" s="27" t="s">
        <v>146</v>
      </c>
      <c r="U38" s="27" t="s">
        <v>146</v>
      </c>
      <c r="V38" s="27" t="s">
        <v>146</v>
      </c>
      <c r="W38" s="27" t="s">
        <v>146</v>
      </c>
      <c r="X38" s="27" t="s">
        <v>146</v>
      </c>
      <c r="Y38" s="27" t="s">
        <v>146</v>
      </c>
      <c r="Z38" s="138"/>
      <c r="AA38" s="138"/>
      <c r="AB38" s="138"/>
      <c r="AC38" s="138"/>
      <c r="AD38" s="288"/>
      <c r="AE38" s="139"/>
      <c r="AF38" s="139"/>
      <c r="AG38" s="139"/>
      <c r="AH38" s="134"/>
      <c r="AI38" s="134"/>
      <c r="AJ38" s="103"/>
      <c r="AK38" s="27"/>
      <c r="AL38" s="27"/>
      <c r="AM38" s="27"/>
      <c r="AN38" s="27"/>
      <c r="AO38" s="27"/>
      <c r="AP38" s="27"/>
      <c r="AQ38" s="115"/>
      <c r="AR38" s="115"/>
      <c r="AS38" s="115"/>
      <c r="AT38" s="115"/>
      <c r="AU38" s="116"/>
      <c r="AV38" s="116"/>
      <c r="AW38" s="116"/>
      <c r="AX38" s="116"/>
      <c r="AY38" s="27"/>
      <c r="AZ38" s="109"/>
      <c r="BA38" s="27"/>
      <c r="BB38" s="27"/>
      <c r="BC38" s="27"/>
      <c r="BD38" s="27"/>
      <c r="BE38" s="27"/>
      <c r="BF38" s="27"/>
      <c r="BG38" s="115"/>
      <c r="BH38" s="115"/>
      <c r="BI38" s="115"/>
      <c r="BJ38" s="115"/>
      <c r="BK38" s="116"/>
      <c r="BL38" s="116"/>
      <c r="BM38" s="116"/>
      <c r="BN38" s="116"/>
      <c r="BO38" s="36"/>
      <c r="BP38" s="31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</row>
    <row r="39" spans="1:295" s="7" customFormat="1">
      <c r="A39" s="16" t="s">
        <v>27</v>
      </c>
      <c r="B39" s="348" t="s">
        <v>43</v>
      </c>
      <c r="C39" s="96"/>
      <c r="D39" s="49">
        <v>740</v>
      </c>
      <c r="E39" s="49">
        <v>0.99</v>
      </c>
      <c r="F39" s="49" t="s">
        <v>146</v>
      </c>
      <c r="G39" s="49" t="s">
        <v>146</v>
      </c>
      <c r="H39" s="49" t="s">
        <v>146</v>
      </c>
      <c r="I39" s="49" t="s">
        <v>146</v>
      </c>
      <c r="J39" s="180"/>
      <c r="K39" s="180"/>
      <c r="L39" s="180"/>
      <c r="M39" s="180"/>
      <c r="N39" s="181"/>
      <c r="O39" s="181"/>
      <c r="P39" s="181"/>
      <c r="Q39" s="181"/>
      <c r="R39" s="110" t="s">
        <v>930</v>
      </c>
      <c r="S39" s="176"/>
      <c r="T39" s="49">
        <v>762.23</v>
      </c>
      <c r="U39" s="49">
        <v>1.02</v>
      </c>
      <c r="V39" s="49" t="s">
        <v>146</v>
      </c>
      <c r="W39" s="49" t="s">
        <v>146</v>
      </c>
      <c r="X39" s="49" t="s">
        <v>146</v>
      </c>
      <c r="Y39" s="49" t="s">
        <v>146</v>
      </c>
      <c r="Z39" s="180"/>
      <c r="AA39" s="180"/>
      <c r="AB39" s="180"/>
      <c r="AC39" s="180"/>
      <c r="AD39" s="181"/>
      <c r="AE39" s="181"/>
      <c r="AF39" s="181"/>
      <c r="AG39" s="181"/>
      <c r="AH39" s="110" t="s">
        <v>930</v>
      </c>
      <c r="AI39" s="289"/>
      <c r="AJ39" s="96"/>
      <c r="AK39" s="27"/>
      <c r="AL39" s="27"/>
      <c r="AM39" s="27"/>
      <c r="AN39" s="27"/>
      <c r="AO39" s="27"/>
      <c r="AP39" s="27"/>
      <c r="AQ39" s="115"/>
      <c r="AR39" s="115"/>
      <c r="AS39" s="115"/>
      <c r="AT39" s="115"/>
      <c r="AU39" s="116"/>
      <c r="AV39" s="116"/>
      <c r="AW39" s="116"/>
      <c r="AX39" s="116"/>
      <c r="AY39" s="27"/>
      <c r="AZ39" s="109"/>
      <c r="BA39" s="27"/>
      <c r="BB39" s="27"/>
      <c r="BC39" s="27"/>
      <c r="BD39" s="27"/>
      <c r="BE39" s="27"/>
      <c r="BF39" s="27"/>
      <c r="BG39" s="115"/>
      <c r="BH39" s="115"/>
      <c r="BI39" s="115"/>
      <c r="BJ39" s="115"/>
      <c r="BK39" s="116"/>
      <c r="BL39" s="116"/>
      <c r="BM39" s="116"/>
      <c r="BN39" s="116"/>
      <c r="BO39" s="36"/>
      <c r="BP39" s="289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  <c r="JD39" s="183"/>
      <c r="JE39" s="183"/>
      <c r="JF39" s="183"/>
      <c r="JG39" s="183"/>
      <c r="JH39" s="183"/>
      <c r="JI39" s="183"/>
      <c r="JJ39" s="183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</row>
    <row r="40" spans="1:295" s="2" customFormat="1">
      <c r="A40" s="16" t="s">
        <v>33</v>
      </c>
      <c r="B40" s="348" t="s">
        <v>514</v>
      </c>
      <c r="C40" s="103"/>
      <c r="D40" s="27">
        <v>1350</v>
      </c>
      <c r="E40" s="27">
        <v>1.19</v>
      </c>
      <c r="F40" s="27">
        <v>1350</v>
      </c>
      <c r="G40" s="27">
        <v>1.19</v>
      </c>
      <c r="H40" s="27" t="s">
        <v>146</v>
      </c>
      <c r="I40" s="27" t="s">
        <v>146</v>
      </c>
      <c r="J40" s="115"/>
      <c r="K40" s="115"/>
      <c r="L40" s="115"/>
      <c r="M40" s="115"/>
      <c r="N40" s="181"/>
      <c r="O40" s="181"/>
      <c r="P40" s="181"/>
      <c r="Q40" s="181"/>
      <c r="R40" s="110" t="s">
        <v>931</v>
      </c>
      <c r="S40" s="176"/>
      <c r="T40" s="27">
        <v>1430.72</v>
      </c>
      <c r="U40" s="27">
        <v>1.22</v>
      </c>
      <c r="V40" s="27" t="s">
        <v>146</v>
      </c>
      <c r="W40" s="27" t="s">
        <v>146</v>
      </c>
      <c r="X40" s="27" t="s">
        <v>146</v>
      </c>
      <c r="Y40" s="27" t="s">
        <v>146</v>
      </c>
      <c r="Z40" s="180"/>
      <c r="AA40" s="180"/>
      <c r="AB40" s="180"/>
      <c r="AC40" s="180"/>
      <c r="AD40" s="181"/>
      <c r="AE40" s="181"/>
      <c r="AF40" s="181"/>
      <c r="AG40" s="181"/>
      <c r="AH40" s="110" t="s">
        <v>931</v>
      </c>
      <c r="AI40" s="289"/>
      <c r="AJ40" s="103"/>
      <c r="AK40" s="27"/>
      <c r="AL40" s="27"/>
      <c r="AM40" s="27"/>
      <c r="AN40" s="27"/>
      <c r="AO40" s="27"/>
      <c r="AP40" s="27"/>
      <c r="AQ40" s="115"/>
      <c r="AR40" s="115"/>
      <c r="AS40" s="115"/>
      <c r="AT40" s="115"/>
      <c r="AU40" s="116"/>
      <c r="AV40" s="116"/>
      <c r="AW40" s="116"/>
      <c r="AX40" s="116"/>
      <c r="AY40" s="27"/>
      <c r="AZ40" s="109"/>
      <c r="BA40" s="27"/>
      <c r="BB40" s="27"/>
      <c r="BC40" s="27"/>
      <c r="BD40" s="27"/>
      <c r="BE40" s="27"/>
      <c r="BF40" s="27"/>
      <c r="BG40" s="115"/>
      <c r="BH40" s="115"/>
      <c r="BI40" s="115"/>
      <c r="BJ40" s="115"/>
      <c r="BK40" s="116"/>
      <c r="BL40" s="116"/>
      <c r="BM40" s="116"/>
      <c r="BN40" s="116"/>
      <c r="BO40" s="36"/>
      <c r="BP40" s="31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</row>
    <row r="41" spans="1:295" s="2" customFormat="1" ht="18.75">
      <c r="A41" s="122" t="s">
        <v>48</v>
      </c>
      <c r="B41" s="348"/>
      <c r="C41" s="103"/>
      <c r="D41" s="27"/>
      <c r="E41" s="27"/>
      <c r="F41" s="27"/>
      <c r="G41" s="27"/>
      <c r="H41" s="27"/>
      <c r="I41" s="27"/>
      <c r="J41" s="115"/>
      <c r="K41" s="115"/>
      <c r="L41" s="115"/>
      <c r="M41" s="115"/>
      <c r="N41" s="116"/>
      <c r="O41" s="116"/>
      <c r="P41" s="116"/>
      <c r="Q41" s="116"/>
      <c r="R41" s="110"/>
      <c r="S41" s="125"/>
      <c r="T41" s="27"/>
      <c r="U41" s="27"/>
      <c r="V41" s="27"/>
      <c r="W41" s="27"/>
      <c r="X41" s="27"/>
      <c r="Y41" s="27"/>
      <c r="Z41" s="138"/>
      <c r="AA41" s="138"/>
      <c r="AB41" s="138"/>
      <c r="AC41" s="138"/>
      <c r="AD41" s="139"/>
      <c r="AE41" s="139"/>
      <c r="AF41" s="139"/>
      <c r="AG41" s="139"/>
      <c r="AH41" s="27"/>
      <c r="AI41" s="134"/>
      <c r="AJ41" s="103"/>
      <c r="AK41" s="27"/>
      <c r="AL41" s="27"/>
      <c r="AM41" s="27"/>
      <c r="AN41" s="27"/>
      <c r="AO41" s="27"/>
      <c r="AP41" s="27"/>
      <c r="AQ41" s="115"/>
      <c r="AR41" s="115"/>
      <c r="AS41" s="115"/>
      <c r="AT41" s="115"/>
      <c r="AU41" s="116"/>
      <c r="AV41" s="116"/>
      <c r="AW41" s="116"/>
      <c r="AX41" s="116"/>
      <c r="AY41" s="27"/>
      <c r="AZ41" s="109"/>
      <c r="BA41" s="27"/>
      <c r="BB41" s="27"/>
      <c r="BC41" s="27"/>
      <c r="BD41" s="27"/>
      <c r="BE41" s="27"/>
      <c r="BF41" s="27"/>
      <c r="BG41" s="115"/>
      <c r="BH41" s="115"/>
      <c r="BI41" s="115"/>
      <c r="BJ41" s="115"/>
      <c r="BK41" s="116"/>
      <c r="BL41" s="116"/>
      <c r="BM41" s="116"/>
      <c r="BN41" s="116"/>
      <c r="BO41" s="36"/>
      <c r="BP41" s="31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</row>
    <row r="42" spans="1:295" s="2" customFormat="1">
      <c r="A42" s="16" t="s">
        <v>9</v>
      </c>
      <c r="B42" s="348" t="s">
        <v>159</v>
      </c>
      <c r="C42" s="103"/>
      <c r="D42" s="27">
        <v>8607</v>
      </c>
      <c r="E42" s="27">
        <v>35.47</v>
      </c>
      <c r="F42" s="27">
        <v>10328.4</v>
      </c>
      <c r="G42" s="27">
        <v>42.564</v>
      </c>
      <c r="H42" s="27">
        <v>3632.4</v>
      </c>
      <c r="I42" s="27">
        <v>40.799999999999997</v>
      </c>
      <c r="J42" s="115"/>
      <c r="K42" s="115"/>
      <c r="L42" s="115"/>
      <c r="M42" s="115"/>
      <c r="N42" s="312">
        <v>5.8200000000000002E-2</v>
      </c>
      <c r="O42" s="116">
        <v>252.21</v>
      </c>
      <c r="P42" s="312">
        <v>5.3699999999999998E-2</v>
      </c>
      <c r="Q42" s="116">
        <v>235.86</v>
      </c>
      <c r="R42" s="110" t="s">
        <v>932</v>
      </c>
      <c r="S42" s="125"/>
      <c r="T42" s="27">
        <v>8978.89</v>
      </c>
      <c r="U42" s="27">
        <v>35.47</v>
      </c>
      <c r="V42" s="27">
        <v>10774.66</v>
      </c>
      <c r="W42" s="27">
        <v>42.564</v>
      </c>
      <c r="X42" s="27">
        <v>3632.4</v>
      </c>
      <c r="Y42" s="27">
        <v>40.799999999999997</v>
      </c>
      <c r="Z42" s="138"/>
      <c r="AA42" s="138"/>
      <c r="AB42" s="138"/>
      <c r="AC42" s="138"/>
      <c r="AD42" s="311">
        <v>5.8250000000000003E-2</v>
      </c>
      <c r="AE42" s="139">
        <v>252.21</v>
      </c>
      <c r="AF42" s="311">
        <v>5.3699999999999998E-2</v>
      </c>
      <c r="AG42" s="139">
        <v>235.86</v>
      </c>
      <c r="AH42" s="110" t="s">
        <v>932</v>
      </c>
      <c r="AI42" s="134"/>
      <c r="AJ42" s="103"/>
      <c r="AK42" s="27"/>
      <c r="AL42" s="27"/>
      <c r="AM42" s="27"/>
      <c r="AN42" s="27"/>
      <c r="AO42" s="27"/>
      <c r="AP42" s="27"/>
      <c r="AQ42" s="115"/>
      <c r="AR42" s="115"/>
      <c r="AS42" s="115"/>
      <c r="AT42" s="115"/>
      <c r="AU42" s="116"/>
      <c r="AV42" s="116"/>
      <c r="AW42" s="116"/>
      <c r="AX42" s="116"/>
      <c r="AY42" s="27"/>
      <c r="AZ42" s="109"/>
      <c r="BA42" s="27"/>
      <c r="BB42" s="27"/>
      <c r="BC42" s="27"/>
      <c r="BD42" s="27"/>
      <c r="BE42" s="27"/>
      <c r="BF42" s="27"/>
      <c r="BG42" s="115"/>
      <c r="BH42" s="115"/>
      <c r="BI42" s="115"/>
      <c r="BJ42" s="115"/>
      <c r="BK42" s="116"/>
      <c r="BL42" s="116"/>
      <c r="BM42" s="116"/>
      <c r="BN42" s="116"/>
      <c r="BO42" s="36"/>
      <c r="BP42" s="31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</row>
    <row r="43" spans="1:295" s="167" customFormat="1">
      <c r="A43" s="157"/>
      <c r="B43" s="445"/>
      <c r="C43" s="162"/>
      <c r="D43" s="159"/>
      <c r="E43" s="159"/>
      <c r="F43" s="159"/>
      <c r="G43" s="159"/>
      <c r="H43" s="159"/>
      <c r="I43" s="159"/>
      <c r="J43" s="163"/>
      <c r="K43" s="163"/>
      <c r="L43" s="163"/>
      <c r="M43" s="163"/>
      <c r="N43" s="172"/>
      <c r="O43" s="128"/>
      <c r="P43" s="172"/>
      <c r="Q43" s="128"/>
      <c r="R43" s="145"/>
      <c r="S43" s="145"/>
      <c r="T43" s="159"/>
      <c r="U43" s="159"/>
      <c r="V43" s="159">
        <v>10774.67</v>
      </c>
      <c r="W43" s="159"/>
      <c r="X43" s="159"/>
      <c r="Y43" s="159"/>
      <c r="Z43" s="163"/>
      <c r="AA43" s="163"/>
      <c r="AB43" s="163"/>
      <c r="AC43" s="163"/>
      <c r="AD43" s="172"/>
      <c r="AE43" s="128"/>
      <c r="AF43" s="172"/>
      <c r="AG43" s="128"/>
      <c r="AH43" s="145"/>
      <c r="AI43" s="129" t="s">
        <v>933</v>
      </c>
      <c r="AJ43" s="162"/>
      <c r="AK43" s="159"/>
      <c r="AL43" s="159"/>
      <c r="AM43" s="159"/>
      <c r="AN43" s="159"/>
      <c r="AO43" s="159"/>
      <c r="AP43" s="159"/>
      <c r="AQ43" s="163"/>
      <c r="AR43" s="163"/>
      <c r="AS43" s="163"/>
      <c r="AT43" s="163"/>
      <c r="AU43" s="128"/>
      <c r="AV43" s="128"/>
      <c r="AW43" s="128"/>
      <c r="AX43" s="128"/>
      <c r="AY43" s="159"/>
      <c r="AZ43" s="129"/>
      <c r="BA43" s="159"/>
      <c r="BB43" s="159"/>
      <c r="BC43" s="159"/>
      <c r="BD43" s="159"/>
      <c r="BE43" s="159"/>
      <c r="BF43" s="159"/>
      <c r="BG43" s="163"/>
      <c r="BH43" s="163"/>
      <c r="BI43" s="163"/>
      <c r="BJ43" s="163"/>
      <c r="BK43" s="128"/>
      <c r="BL43" s="128"/>
      <c r="BM43" s="128"/>
      <c r="BN43" s="128"/>
      <c r="BO43" s="169"/>
      <c r="BP43" s="213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6"/>
      <c r="FL43" s="166"/>
      <c r="FM43" s="166"/>
      <c r="FN43" s="166"/>
      <c r="FO43" s="166"/>
      <c r="FP43" s="166"/>
      <c r="FQ43" s="166"/>
      <c r="FR43" s="166"/>
      <c r="FS43" s="166"/>
      <c r="FT43" s="166"/>
      <c r="FU43" s="166"/>
      <c r="FV43" s="166"/>
      <c r="FW43" s="166"/>
      <c r="FX43" s="166"/>
      <c r="FY43" s="166"/>
      <c r="FZ43" s="166"/>
      <c r="GA43" s="166"/>
      <c r="GB43" s="166"/>
      <c r="GC43" s="166"/>
      <c r="GD43" s="166"/>
      <c r="GE43" s="166"/>
      <c r="GF43" s="166"/>
      <c r="GG43" s="166"/>
      <c r="GH43" s="166"/>
      <c r="GI43" s="166"/>
      <c r="GJ43" s="166"/>
      <c r="GK43" s="166"/>
      <c r="GL43" s="166"/>
      <c r="GM43" s="166"/>
      <c r="GN43" s="166"/>
      <c r="GO43" s="166"/>
      <c r="GP43" s="166"/>
      <c r="GQ43" s="166"/>
      <c r="GR43" s="166"/>
      <c r="GS43" s="166"/>
      <c r="GT43" s="166"/>
      <c r="GU43" s="166"/>
      <c r="GV43" s="166"/>
      <c r="GW43" s="166"/>
      <c r="GX43" s="166"/>
      <c r="GY43" s="166"/>
      <c r="GZ43" s="166"/>
      <c r="HA43" s="166"/>
      <c r="HB43" s="166"/>
      <c r="HC43" s="166"/>
      <c r="HD43" s="166"/>
      <c r="HE43" s="166"/>
      <c r="HF43" s="166"/>
      <c r="HG43" s="166"/>
      <c r="HH43" s="166"/>
      <c r="HI43" s="166"/>
      <c r="HJ43" s="166"/>
      <c r="HK43" s="166"/>
      <c r="HL43" s="166"/>
      <c r="HM43" s="166"/>
      <c r="HN43" s="166"/>
      <c r="HO43" s="166"/>
      <c r="HP43" s="166"/>
      <c r="HQ43" s="166"/>
      <c r="HR43" s="166"/>
      <c r="HS43" s="166"/>
      <c r="HT43" s="166"/>
      <c r="HU43" s="166"/>
      <c r="HV43" s="166"/>
      <c r="HW43" s="166"/>
      <c r="HX43" s="166"/>
      <c r="HY43" s="166"/>
      <c r="HZ43" s="166"/>
      <c r="IA43" s="166"/>
      <c r="IB43" s="166"/>
      <c r="IC43" s="166"/>
      <c r="ID43" s="166"/>
      <c r="IE43" s="166"/>
      <c r="IF43" s="166"/>
      <c r="IG43" s="166"/>
      <c r="IH43" s="166"/>
      <c r="II43" s="166"/>
      <c r="IJ43" s="166"/>
      <c r="IK43" s="166"/>
      <c r="IL43" s="166"/>
      <c r="IM43" s="166"/>
      <c r="IN43" s="166"/>
      <c r="IO43" s="166"/>
      <c r="IP43" s="166"/>
      <c r="IQ43" s="166"/>
      <c r="IR43" s="166"/>
      <c r="IS43" s="166"/>
      <c r="IT43" s="166"/>
      <c r="IU43" s="166"/>
      <c r="IV43" s="166"/>
      <c r="IW43" s="166"/>
      <c r="IX43" s="166"/>
      <c r="IY43" s="166"/>
      <c r="IZ43" s="166"/>
      <c r="JA43" s="166"/>
      <c r="JB43" s="166"/>
      <c r="JC43" s="166"/>
      <c r="JD43" s="166"/>
      <c r="JE43" s="166"/>
      <c r="JF43" s="166"/>
      <c r="JG43" s="166"/>
      <c r="JH43" s="166"/>
      <c r="JI43" s="166"/>
      <c r="JJ43" s="166"/>
      <c r="JK43" s="166"/>
      <c r="JL43" s="166"/>
      <c r="JM43" s="166"/>
      <c r="JN43" s="166"/>
      <c r="JO43" s="166"/>
      <c r="JP43" s="166"/>
      <c r="JQ43" s="166"/>
      <c r="JR43" s="166"/>
      <c r="JS43" s="166"/>
      <c r="JT43" s="166"/>
      <c r="JU43" s="166"/>
      <c r="JV43" s="166"/>
      <c r="JW43" s="166"/>
      <c r="JX43" s="166"/>
      <c r="JY43" s="166"/>
      <c r="JZ43" s="166"/>
      <c r="KA43" s="166"/>
      <c r="KB43" s="166"/>
      <c r="KC43" s="166"/>
      <c r="KD43" s="166"/>
      <c r="KE43" s="166"/>
      <c r="KF43" s="166"/>
      <c r="KG43" s="166"/>
      <c r="KH43" s="166"/>
      <c r="KI43" s="166"/>
    </row>
    <row r="44" spans="1:295" s="2" customFormat="1" ht="18.75">
      <c r="A44" s="122" t="s">
        <v>49</v>
      </c>
      <c r="B44" s="348"/>
      <c r="C44" s="103"/>
      <c r="D44" s="27"/>
      <c r="E44" s="27"/>
      <c r="F44" s="27"/>
      <c r="G44" s="27"/>
      <c r="H44" s="27"/>
      <c r="I44" s="27"/>
      <c r="J44" s="115"/>
      <c r="K44" s="115"/>
      <c r="L44" s="115"/>
      <c r="M44" s="115"/>
      <c r="N44" s="116"/>
      <c r="O44" s="116"/>
      <c r="P44" s="116"/>
      <c r="Q44" s="116"/>
      <c r="R44" s="110"/>
      <c r="S44" s="125"/>
      <c r="T44" s="27"/>
      <c r="U44" s="27"/>
      <c r="V44" s="27"/>
      <c r="W44" s="27"/>
      <c r="X44" s="27"/>
      <c r="Y44" s="27"/>
      <c r="Z44" s="138"/>
      <c r="AA44" s="138"/>
      <c r="AB44" s="138"/>
      <c r="AC44" s="138"/>
      <c r="AD44" s="139"/>
      <c r="AE44" s="139"/>
      <c r="AF44" s="139"/>
      <c r="AG44" s="139"/>
      <c r="AH44" s="27"/>
      <c r="AI44" s="134"/>
      <c r="AJ44" s="103"/>
      <c r="AK44" s="27"/>
      <c r="AL44" s="27"/>
      <c r="AM44" s="27"/>
      <c r="AN44" s="27"/>
      <c r="AO44" s="27"/>
      <c r="AP44" s="27"/>
      <c r="AQ44" s="115"/>
      <c r="AR44" s="115"/>
      <c r="AS44" s="115"/>
      <c r="AT44" s="115"/>
      <c r="AU44" s="116"/>
      <c r="AV44" s="116"/>
      <c r="AW44" s="116"/>
      <c r="AX44" s="116"/>
      <c r="AY44" s="27"/>
      <c r="AZ44" s="109"/>
      <c r="BA44" s="27"/>
      <c r="BB44" s="27"/>
      <c r="BC44" s="27"/>
      <c r="BD44" s="27"/>
      <c r="BE44" s="27"/>
      <c r="BF44" s="27"/>
      <c r="BG44" s="115"/>
      <c r="BH44" s="115"/>
      <c r="BI44" s="115"/>
      <c r="BJ44" s="115"/>
      <c r="BK44" s="116"/>
      <c r="BL44" s="116"/>
      <c r="BM44" s="116"/>
      <c r="BN44" s="116"/>
      <c r="BO44" s="36"/>
      <c r="BP44" s="31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</row>
    <row r="45" spans="1:295" s="2" customFormat="1">
      <c r="A45" s="16" t="s">
        <v>9</v>
      </c>
      <c r="B45" s="348" t="s">
        <v>159</v>
      </c>
      <c r="C45" s="103"/>
      <c r="D45" s="27">
        <v>7600.5</v>
      </c>
      <c r="E45" s="27">
        <v>9.67</v>
      </c>
      <c r="F45" s="27">
        <v>9120.6</v>
      </c>
      <c r="G45" s="27">
        <v>11.603999999999999</v>
      </c>
      <c r="H45" s="27">
        <v>3505.07</v>
      </c>
      <c r="I45" s="27">
        <v>11.6</v>
      </c>
      <c r="J45" s="115"/>
      <c r="K45" s="115"/>
      <c r="L45" s="115"/>
      <c r="M45" s="115"/>
      <c r="N45" s="312">
        <v>6.5100000000000005E-2</v>
      </c>
      <c r="O45" s="116">
        <v>239.78</v>
      </c>
      <c r="P45" s="312">
        <v>6.0100000000000001E-2</v>
      </c>
      <c r="Q45" s="116">
        <v>222.25</v>
      </c>
      <c r="R45" s="110" t="s">
        <v>934</v>
      </c>
      <c r="S45" s="176"/>
      <c r="T45" s="27">
        <v>8740.57</v>
      </c>
      <c r="U45" s="27">
        <v>9.67</v>
      </c>
      <c r="V45" s="27">
        <v>10488.69</v>
      </c>
      <c r="W45" s="27">
        <v>11.603999999999999</v>
      </c>
      <c r="X45" s="27">
        <v>3505.07</v>
      </c>
      <c r="Y45" s="27">
        <v>11.6</v>
      </c>
      <c r="Z45" s="138"/>
      <c r="AA45" s="138"/>
      <c r="AB45" s="138"/>
      <c r="AC45" s="138"/>
      <c r="AD45" s="311">
        <v>6.5100000000000005E-2</v>
      </c>
      <c r="AE45" s="139">
        <v>239.78</v>
      </c>
      <c r="AF45" s="311">
        <v>6.0100000000000001E-2</v>
      </c>
      <c r="AG45" s="139">
        <v>222.25</v>
      </c>
      <c r="AH45" s="110" t="s">
        <v>934</v>
      </c>
      <c r="AI45" s="289"/>
      <c r="AJ45" s="103"/>
      <c r="AK45" s="27"/>
      <c r="AL45" s="27"/>
      <c r="AM45" s="27"/>
      <c r="AN45" s="27"/>
      <c r="AO45" s="27"/>
      <c r="AP45" s="27"/>
      <c r="AQ45" s="115"/>
      <c r="AR45" s="115"/>
      <c r="AS45" s="115"/>
      <c r="AT45" s="115"/>
      <c r="AU45" s="116"/>
      <c r="AV45" s="116"/>
      <c r="AW45" s="116"/>
      <c r="AX45" s="116"/>
      <c r="AY45" s="27"/>
      <c r="AZ45" s="109"/>
      <c r="BA45" s="27"/>
      <c r="BB45" s="27"/>
      <c r="BC45" s="27"/>
      <c r="BD45" s="27"/>
      <c r="BE45" s="27"/>
      <c r="BF45" s="27"/>
      <c r="BG45" s="115"/>
      <c r="BH45" s="115"/>
      <c r="BI45" s="115"/>
      <c r="BJ45" s="115"/>
      <c r="BK45" s="116"/>
      <c r="BL45" s="116"/>
      <c r="BM45" s="116"/>
      <c r="BN45" s="116"/>
      <c r="BO45" s="36"/>
      <c r="BP45" s="31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</row>
    <row r="46" spans="1:295" s="167" customFormat="1">
      <c r="A46" s="157"/>
      <c r="B46" s="445"/>
      <c r="C46" s="162"/>
      <c r="D46" s="159"/>
      <c r="E46" s="159"/>
      <c r="F46" s="159"/>
      <c r="G46" s="159"/>
      <c r="H46" s="159"/>
      <c r="I46" s="159"/>
      <c r="J46" s="163"/>
      <c r="K46" s="163"/>
      <c r="L46" s="163"/>
      <c r="M46" s="163"/>
      <c r="N46" s="172"/>
      <c r="O46" s="128"/>
      <c r="P46" s="172"/>
      <c r="Q46" s="128"/>
      <c r="R46" s="145"/>
      <c r="S46" s="169"/>
      <c r="T46" s="159"/>
      <c r="U46" s="159"/>
      <c r="V46" s="159">
        <v>10488.68</v>
      </c>
      <c r="W46" s="159"/>
      <c r="X46" s="159"/>
      <c r="Y46" s="159"/>
      <c r="Z46" s="163"/>
      <c r="AA46" s="163"/>
      <c r="AB46" s="163"/>
      <c r="AC46" s="163"/>
      <c r="AD46" s="172"/>
      <c r="AE46" s="128"/>
      <c r="AF46" s="172"/>
      <c r="AG46" s="128"/>
      <c r="AH46" s="145"/>
      <c r="AI46" s="168" t="s">
        <v>935</v>
      </c>
      <c r="AJ46" s="162"/>
      <c r="AK46" s="159"/>
      <c r="AL46" s="159"/>
      <c r="AM46" s="159"/>
      <c r="AN46" s="159"/>
      <c r="AO46" s="159"/>
      <c r="AP46" s="159"/>
      <c r="AQ46" s="163"/>
      <c r="AR46" s="163"/>
      <c r="AS46" s="163"/>
      <c r="AT46" s="163"/>
      <c r="AU46" s="128"/>
      <c r="AV46" s="128"/>
      <c r="AW46" s="128"/>
      <c r="AX46" s="128"/>
      <c r="AY46" s="159"/>
      <c r="AZ46" s="129"/>
      <c r="BA46" s="159"/>
      <c r="BB46" s="159"/>
      <c r="BC46" s="159"/>
      <c r="BD46" s="159"/>
      <c r="BE46" s="159"/>
      <c r="BF46" s="159"/>
      <c r="BG46" s="163"/>
      <c r="BH46" s="163"/>
      <c r="BI46" s="163"/>
      <c r="BJ46" s="163"/>
      <c r="BK46" s="128"/>
      <c r="BL46" s="128"/>
      <c r="BM46" s="128"/>
      <c r="BN46" s="128"/>
      <c r="BO46" s="169"/>
      <c r="BP46" s="213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  <c r="GE46" s="166"/>
      <c r="GF46" s="166"/>
      <c r="GG46" s="166"/>
      <c r="GH46" s="166"/>
      <c r="GI46" s="166"/>
      <c r="GJ46" s="166"/>
      <c r="GK46" s="166"/>
      <c r="GL46" s="166"/>
      <c r="GM46" s="166"/>
      <c r="GN46" s="166"/>
      <c r="GO46" s="166"/>
      <c r="GP46" s="166"/>
      <c r="GQ46" s="166"/>
      <c r="GR46" s="166"/>
      <c r="GS46" s="166"/>
      <c r="GT46" s="166"/>
      <c r="GU46" s="166"/>
      <c r="GV46" s="166"/>
      <c r="GW46" s="166"/>
      <c r="GX46" s="166"/>
      <c r="GY46" s="166"/>
      <c r="GZ46" s="166"/>
      <c r="HA46" s="166"/>
      <c r="HB46" s="166"/>
      <c r="HC46" s="166"/>
      <c r="HD46" s="166"/>
      <c r="HE46" s="166"/>
      <c r="HF46" s="166"/>
      <c r="HG46" s="166"/>
      <c r="HH46" s="166"/>
      <c r="HI46" s="166"/>
      <c r="HJ46" s="166"/>
      <c r="HK46" s="166"/>
      <c r="HL46" s="166"/>
      <c r="HM46" s="166"/>
      <c r="HN46" s="166"/>
      <c r="HO46" s="166"/>
      <c r="HP46" s="166"/>
      <c r="HQ46" s="166"/>
      <c r="HR46" s="166"/>
      <c r="HS46" s="166"/>
      <c r="HT46" s="166"/>
      <c r="HU46" s="166"/>
      <c r="HV46" s="166"/>
      <c r="HW46" s="166"/>
      <c r="HX46" s="166"/>
      <c r="HY46" s="166"/>
      <c r="HZ46" s="166"/>
      <c r="IA46" s="166"/>
      <c r="IB46" s="166"/>
      <c r="IC46" s="166"/>
      <c r="ID46" s="166"/>
      <c r="IE46" s="166"/>
      <c r="IF46" s="166"/>
      <c r="IG46" s="166"/>
      <c r="IH46" s="166"/>
      <c r="II46" s="166"/>
      <c r="IJ46" s="166"/>
      <c r="IK46" s="166"/>
      <c r="IL46" s="166"/>
      <c r="IM46" s="166"/>
      <c r="IN46" s="166"/>
      <c r="IO46" s="166"/>
      <c r="IP46" s="166"/>
      <c r="IQ46" s="166"/>
      <c r="IR46" s="166"/>
      <c r="IS46" s="166"/>
      <c r="IT46" s="166"/>
      <c r="IU46" s="166"/>
      <c r="IV46" s="166"/>
      <c r="IW46" s="166"/>
      <c r="IX46" s="166"/>
      <c r="IY46" s="166"/>
      <c r="IZ46" s="166"/>
      <c r="JA46" s="166"/>
      <c r="JB46" s="166"/>
      <c r="JC46" s="166"/>
      <c r="JD46" s="166"/>
      <c r="JE46" s="166"/>
      <c r="JF46" s="166"/>
      <c r="JG46" s="166"/>
      <c r="JH46" s="166"/>
      <c r="JI46" s="166"/>
      <c r="JJ46" s="166"/>
      <c r="JK46" s="166"/>
      <c r="JL46" s="166"/>
      <c r="JM46" s="166"/>
      <c r="JN46" s="166"/>
      <c r="JO46" s="166"/>
      <c r="JP46" s="166"/>
      <c r="JQ46" s="166"/>
      <c r="JR46" s="166"/>
      <c r="JS46" s="166"/>
      <c r="JT46" s="166"/>
      <c r="JU46" s="166"/>
      <c r="JV46" s="166"/>
      <c r="JW46" s="166"/>
      <c r="JX46" s="166"/>
      <c r="JY46" s="166"/>
      <c r="JZ46" s="166"/>
      <c r="KA46" s="166"/>
      <c r="KB46" s="166"/>
      <c r="KC46" s="166"/>
      <c r="KD46" s="166"/>
      <c r="KE46" s="166"/>
      <c r="KF46" s="166"/>
      <c r="KG46" s="166"/>
      <c r="KH46" s="166"/>
      <c r="KI46" s="166"/>
    </row>
    <row r="47" spans="1:295" s="2" customFormat="1" ht="36" customHeight="1">
      <c r="A47" s="16" t="s">
        <v>10</v>
      </c>
      <c r="B47" s="422" t="s">
        <v>586</v>
      </c>
      <c r="C47" s="103"/>
      <c r="D47" s="27">
        <v>6436.54</v>
      </c>
      <c r="E47" s="27">
        <v>51.26</v>
      </c>
      <c r="F47" s="27">
        <v>7723.848</v>
      </c>
      <c r="G47" s="27">
        <v>61.511999999999993</v>
      </c>
      <c r="H47" s="27">
        <v>3900</v>
      </c>
      <c r="I47" s="27">
        <v>53.52</v>
      </c>
      <c r="J47" s="115"/>
      <c r="K47" s="115"/>
      <c r="L47" s="115"/>
      <c r="M47" s="115"/>
      <c r="N47" s="288">
        <v>5.9200000000000003E-2</v>
      </c>
      <c r="O47" s="139">
        <v>284.39999999999998</v>
      </c>
      <c r="P47" s="119"/>
      <c r="Q47" s="128"/>
      <c r="R47" s="110" t="s">
        <v>920</v>
      </c>
      <c r="S47" s="134"/>
      <c r="T47" s="27">
        <v>7402.02</v>
      </c>
      <c r="U47" s="27">
        <v>51.6</v>
      </c>
      <c r="V47" s="27">
        <v>8882.4240000000009</v>
      </c>
      <c r="W47" s="27">
        <v>61.92</v>
      </c>
      <c r="X47" s="27">
        <v>3875</v>
      </c>
      <c r="Y47" s="27">
        <v>55</v>
      </c>
      <c r="Z47" s="138"/>
      <c r="AA47" s="138"/>
      <c r="AB47" s="138"/>
      <c r="AC47" s="138"/>
      <c r="AD47" s="288">
        <v>5.9200000000000003E-2</v>
      </c>
      <c r="AE47" s="139">
        <v>284.39999999999998</v>
      </c>
      <c r="AF47" s="288"/>
      <c r="AG47" s="139"/>
      <c r="AH47" s="110" t="s">
        <v>920</v>
      </c>
      <c r="AI47" s="134"/>
      <c r="AJ47" s="103"/>
      <c r="AK47" s="27"/>
      <c r="AL47" s="27"/>
      <c r="AM47" s="27"/>
      <c r="AN47" s="27"/>
      <c r="AO47" s="27"/>
      <c r="AP47" s="27"/>
      <c r="AQ47" s="115"/>
      <c r="AR47" s="115"/>
      <c r="AS47" s="115"/>
      <c r="AT47" s="115"/>
      <c r="AU47" s="116"/>
      <c r="AV47" s="116"/>
      <c r="AW47" s="116"/>
      <c r="AX47" s="116"/>
      <c r="AY47" s="27"/>
      <c r="AZ47" s="109"/>
      <c r="BA47" s="27"/>
      <c r="BB47" s="27"/>
      <c r="BC47" s="27"/>
      <c r="BD47" s="27"/>
      <c r="BE47" s="27"/>
      <c r="BF47" s="27"/>
      <c r="BG47" s="115"/>
      <c r="BH47" s="115"/>
      <c r="BI47" s="115"/>
      <c r="BJ47" s="115"/>
      <c r="BK47" s="116"/>
      <c r="BL47" s="116"/>
      <c r="BM47" s="116"/>
      <c r="BN47" s="116"/>
      <c r="BO47" s="36"/>
      <c r="BP47" s="31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</row>
    <row r="48" spans="1:295" s="2" customFormat="1" ht="18.75">
      <c r="A48" s="122" t="s">
        <v>50</v>
      </c>
      <c r="B48" s="348"/>
      <c r="C48" s="103"/>
      <c r="D48" s="27"/>
      <c r="E48" s="27"/>
      <c r="F48" s="27"/>
      <c r="G48" s="27"/>
      <c r="H48" s="27"/>
      <c r="I48" s="27"/>
      <c r="J48" s="115"/>
      <c r="K48" s="115"/>
      <c r="L48" s="115"/>
      <c r="M48" s="115"/>
      <c r="N48" s="116"/>
      <c r="O48" s="116"/>
      <c r="P48" s="116"/>
      <c r="Q48" s="116"/>
      <c r="R48" s="110"/>
      <c r="S48" s="125"/>
      <c r="T48" s="27"/>
      <c r="U48" s="27"/>
      <c r="V48" s="27"/>
      <c r="W48" s="27"/>
      <c r="X48" s="27"/>
      <c r="Y48" s="27"/>
      <c r="Z48" s="138"/>
      <c r="AA48" s="138"/>
      <c r="AB48" s="138"/>
      <c r="AC48" s="138"/>
      <c r="AD48" s="139"/>
      <c r="AE48" s="139"/>
      <c r="AF48" s="139"/>
      <c r="AG48" s="139"/>
      <c r="AH48" s="27"/>
      <c r="AI48" s="134"/>
      <c r="AJ48" s="103"/>
      <c r="AK48" s="27"/>
      <c r="AL48" s="27"/>
      <c r="AM48" s="27"/>
      <c r="AN48" s="27"/>
      <c r="AO48" s="27"/>
      <c r="AP48" s="27"/>
      <c r="AQ48" s="115"/>
      <c r="AR48" s="115"/>
      <c r="AS48" s="115"/>
      <c r="AT48" s="115"/>
      <c r="AU48" s="116"/>
      <c r="AV48" s="116"/>
      <c r="AW48" s="116"/>
      <c r="AX48" s="116"/>
      <c r="AY48" s="27"/>
      <c r="AZ48" s="109"/>
      <c r="BA48" s="27"/>
      <c r="BB48" s="27"/>
      <c r="BC48" s="27"/>
      <c r="BD48" s="27"/>
      <c r="BE48" s="27"/>
      <c r="BF48" s="27"/>
      <c r="BG48" s="115"/>
      <c r="BH48" s="115"/>
      <c r="BI48" s="115"/>
      <c r="BJ48" s="115"/>
      <c r="BK48" s="116"/>
      <c r="BL48" s="116"/>
      <c r="BM48" s="116"/>
      <c r="BN48" s="116"/>
      <c r="BO48" s="36"/>
      <c r="BP48" s="31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</row>
    <row r="49" spans="1:295" s="2" customFormat="1">
      <c r="A49" s="16" t="s">
        <v>9</v>
      </c>
      <c r="B49" s="348" t="s">
        <v>159</v>
      </c>
      <c r="C49" s="103"/>
      <c r="D49" s="27">
        <v>10376.74</v>
      </c>
      <c r="E49" s="27">
        <v>5.51</v>
      </c>
      <c r="F49" s="27">
        <v>12452.088</v>
      </c>
      <c r="G49" s="27">
        <v>6.6119999999999992</v>
      </c>
      <c r="H49" s="27">
        <v>3900</v>
      </c>
      <c r="I49" s="27">
        <v>6.61</v>
      </c>
      <c r="J49" s="115"/>
      <c r="K49" s="115"/>
      <c r="L49" s="115"/>
      <c r="M49" s="115"/>
      <c r="N49" s="312">
        <v>5.79E-2</v>
      </c>
      <c r="O49" s="116">
        <v>232.42</v>
      </c>
      <c r="P49" s="312">
        <v>5.3499999999999999E-2</v>
      </c>
      <c r="Q49" s="116">
        <v>215.26</v>
      </c>
      <c r="R49" s="110" t="s">
        <v>936</v>
      </c>
      <c r="S49" s="176"/>
      <c r="T49" s="27">
        <v>11933.25</v>
      </c>
      <c r="U49" s="27">
        <v>5.74</v>
      </c>
      <c r="V49" s="27">
        <v>14319.9</v>
      </c>
      <c r="W49" s="27">
        <v>6.8879999999999999</v>
      </c>
      <c r="X49" s="27">
        <v>3894.77</v>
      </c>
      <c r="Y49" s="27">
        <v>6.89</v>
      </c>
      <c r="Z49" s="138"/>
      <c r="AA49" s="138"/>
      <c r="AB49" s="138"/>
      <c r="AC49" s="138"/>
      <c r="AD49" s="311">
        <v>5.79E-2</v>
      </c>
      <c r="AE49" s="139">
        <v>232.4</v>
      </c>
      <c r="AF49" s="311">
        <v>5.3499999999999999E-2</v>
      </c>
      <c r="AG49" s="139">
        <v>215.26</v>
      </c>
      <c r="AH49" s="176" t="s">
        <v>936</v>
      </c>
      <c r="AI49" s="289"/>
      <c r="AJ49" s="103"/>
      <c r="AK49" s="27"/>
      <c r="AL49" s="27"/>
      <c r="AM49" s="27"/>
      <c r="AN49" s="27"/>
      <c r="AO49" s="27"/>
      <c r="AP49" s="27"/>
      <c r="AQ49" s="115"/>
      <c r="AR49" s="115"/>
      <c r="AS49" s="115"/>
      <c r="AT49" s="115"/>
      <c r="AU49" s="116"/>
      <c r="AV49" s="116"/>
      <c r="AW49" s="116"/>
      <c r="AX49" s="116"/>
      <c r="AY49" s="110"/>
      <c r="AZ49" s="109"/>
      <c r="BA49" s="27"/>
      <c r="BB49" s="27"/>
      <c r="BC49" s="27"/>
      <c r="BD49" s="27"/>
      <c r="BE49" s="27"/>
      <c r="BF49" s="27"/>
      <c r="BG49" s="115"/>
      <c r="BH49" s="115"/>
      <c r="BI49" s="115"/>
      <c r="BJ49" s="115"/>
      <c r="BK49" s="116"/>
      <c r="BL49" s="116"/>
      <c r="BM49" s="116"/>
      <c r="BN49" s="116"/>
      <c r="BO49" s="36"/>
      <c r="BP49" s="31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</row>
    <row r="50" spans="1:295" s="178" customFormat="1">
      <c r="A50" s="173" t="s">
        <v>27</v>
      </c>
      <c r="B50" s="374" t="s">
        <v>890</v>
      </c>
      <c r="C50" s="175"/>
      <c r="D50" s="49">
        <v>12059.73</v>
      </c>
      <c r="E50" s="49">
        <v>52.86</v>
      </c>
      <c r="F50" s="49">
        <v>12059.73</v>
      </c>
      <c r="G50" s="49">
        <v>52.86</v>
      </c>
      <c r="H50" s="49">
        <v>3460</v>
      </c>
      <c r="I50" s="49">
        <v>52.86</v>
      </c>
      <c r="J50" s="138"/>
      <c r="K50" s="138"/>
      <c r="L50" s="138"/>
      <c r="M50" s="138"/>
      <c r="N50" s="288">
        <v>5.8200000000000002E-2</v>
      </c>
      <c r="O50" s="139">
        <v>254.23</v>
      </c>
      <c r="P50" s="288"/>
      <c r="Q50" s="139"/>
      <c r="R50" s="110" t="s">
        <v>926</v>
      </c>
      <c r="S50" s="134"/>
      <c r="T50" s="49">
        <v>12980.74</v>
      </c>
      <c r="U50" s="49">
        <v>53.11</v>
      </c>
      <c r="V50" s="49">
        <v>12980.74</v>
      </c>
      <c r="W50" s="49">
        <v>53.11</v>
      </c>
      <c r="X50" s="49">
        <v>3500</v>
      </c>
      <c r="Y50" s="49">
        <v>53.11</v>
      </c>
      <c r="Z50" s="138"/>
      <c r="AA50" s="138"/>
      <c r="AB50" s="138"/>
      <c r="AC50" s="138"/>
      <c r="AD50" s="288">
        <v>5.8200000000000002E-2</v>
      </c>
      <c r="AE50" s="139">
        <v>256.81</v>
      </c>
      <c r="AF50" s="288"/>
      <c r="AG50" s="139"/>
      <c r="AH50" s="176" t="s">
        <v>926</v>
      </c>
      <c r="AI50" s="134"/>
      <c r="AJ50" s="175"/>
      <c r="AK50" s="49">
        <v>12059.73</v>
      </c>
      <c r="AL50" s="49">
        <v>52.86</v>
      </c>
      <c r="AM50" s="49">
        <v>12059.73</v>
      </c>
      <c r="AN50" s="49">
        <v>52.86</v>
      </c>
      <c r="AO50" s="49">
        <v>3460</v>
      </c>
      <c r="AP50" s="49">
        <v>52.86</v>
      </c>
      <c r="AQ50" s="138"/>
      <c r="AR50" s="138"/>
      <c r="AS50" s="138"/>
      <c r="AT50" s="138"/>
      <c r="AU50" s="288">
        <v>7.22E-2</v>
      </c>
      <c r="AV50" s="139">
        <v>302.67</v>
      </c>
      <c r="AW50" s="139"/>
      <c r="AX50" s="139"/>
      <c r="AY50" s="125" t="s">
        <v>926</v>
      </c>
      <c r="AZ50" s="289"/>
      <c r="BA50" s="49">
        <v>12980.74</v>
      </c>
      <c r="BB50" s="49">
        <v>53.11</v>
      </c>
      <c r="BC50" s="49">
        <v>12980.74</v>
      </c>
      <c r="BD50" s="49">
        <v>53.11</v>
      </c>
      <c r="BE50" s="49">
        <v>3500</v>
      </c>
      <c r="BF50" s="49">
        <v>53.11</v>
      </c>
      <c r="BG50" s="138"/>
      <c r="BH50" s="138"/>
      <c r="BI50" s="138"/>
      <c r="BJ50" s="138"/>
      <c r="BK50" s="288">
        <v>7.22E-2</v>
      </c>
      <c r="BL50" s="139">
        <v>305.81</v>
      </c>
      <c r="BM50" s="139"/>
      <c r="BN50" s="139"/>
      <c r="BO50" s="125" t="s">
        <v>926</v>
      </c>
      <c r="BP50" s="289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7"/>
      <c r="EV50" s="177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7"/>
      <c r="FI50" s="177"/>
      <c r="FJ50" s="177"/>
      <c r="FK50" s="177"/>
      <c r="FL50" s="177"/>
      <c r="FM50" s="177"/>
      <c r="FN50" s="177"/>
      <c r="FO50" s="177"/>
      <c r="FP50" s="177"/>
      <c r="FQ50" s="177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7"/>
      <c r="GI50" s="177"/>
      <c r="GJ50" s="177"/>
      <c r="GK50" s="177"/>
      <c r="GL50" s="177"/>
      <c r="GM50" s="177"/>
      <c r="GN50" s="177"/>
      <c r="GO50" s="177"/>
      <c r="GP50" s="177"/>
      <c r="GQ50" s="177"/>
      <c r="GR50" s="177"/>
      <c r="GS50" s="177"/>
      <c r="GT50" s="177"/>
      <c r="GU50" s="177"/>
      <c r="GV50" s="177"/>
      <c r="GW50" s="177"/>
      <c r="GX50" s="177"/>
      <c r="GY50" s="177"/>
      <c r="GZ50" s="177"/>
      <c r="HA50" s="177"/>
      <c r="HB50" s="177"/>
      <c r="HC50" s="177"/>
      <c r="HD50" s="177"/>
      <c r="HE50" s="177"/>
      <c r="HF50" s="177"/>
      <c r="HG50" s="177"/>
      <c r="HH50" s="177"/>
      <c r="HI50" s="177"/>
      <c r="HJ50" s="177"/>
      <c r="HK50" s="177"/>
      <c r="HL50" s="177"/>
      <c r="HM50" s="177"/>
      <c r="HN50" s="177"/>
      <c r="HO50" s="177"/>
      <c r="HP50" s="177"/>
      <c r="HQ50" s="177"/>
      <c r="HR50" s="177"/>
      <c r="HS50" s="177"/>
      <c r="HT50" s="177"/>
      <c r="HU50" s="177"/>
      <c r="HV50" s="177"/>
      <c r="HW50" s="177"/>
      <c r="HX50" s="177"/>
      <c r="HY50" s="177"/>
      <c r="HZ50" s="177"/>
      <c r="IA50" s="177"/>
      <c r="IB50" s="177"/>
      <c r="IC50" s="177"/>
      <c r="ID50" s="177"/>
      <c r="IE50" s="177"/>
      <c r="IF50" s="177"/>
      <c r="IG50" s="177"/>
      <c r="IH50" s="177"/>
      <c r="II50" s="177"/>
      <c r="IJ50" s="177"/>
      <c r="IK50" s="177"/>
      <c r="IL50" s="177"/>
      <c r="IM50" s="177"/>
      <c r="IN50" s="177"/>
      <c r="IO50" s="177"/>
      <c r="IP50" s="177"/>
      <c r="IQ50" s="177"/>
      <c r="IR50" s="177"/>
      <c r="IS50" s="177"/>
      <c r="IT50" s="177"/>
      <c r="IU50" s="177"/>
      <c r="IV50" s="177"/>
      <c r="IW50" s="177"/>
      <c r="IX50" s="177"/>
      <c r="IY50" s="177"/>
      <c r="IZ50" s="177"/>
      <c r="JA50" s="177"/>
      <c r="JB50" s="177"/>
      <c r="JC50" s="177"/>
      <c r="JD50" s="177"/>
      <c r="JE50" s="177"/>
      <c r="JF50" s="177"/>
      <c r="JG50" s="177"/>
      <c r="JH50" s="177"/>
      <c r="JI50" s="177"/>
      <c r="JJ50" s="177"/>
      <c r="JK50" s="177"/>
      <c r="JL50" s="177"/>
      <c r="JM50" s="177"/>
      <c r="JN50" s="177"/>
      <c r="JO50" s="177"/>
      <c r="JP50" s="177"/>
      <c r="JQ50" s="177"/>
      <c r="JR50" s="177"/>
      <c r="JS50" s="177"/>
      <c r="JT50" s="177"/>
      <c r="JU50" s="177"/>
      <c r="JV50" s="177"/>
      <c r="JW50" s="177"/>
      <c r="JX50" s="177"/>
      <c r="JY50" s="177"/>
      <c r="JZ50" s="177"/>
      <c r="KA50" s="177"/>
      <c r="KB50" s="177"/>
      <c r="KC50" s="177"/>
      <c r="KD50" s="177"/>
      <c r="KE50" s="177"/>
      <c r="KF50" s="177"/>
      <c r="KG50" s="177"/>
      <c r="KH50" s="177"/>
      <c r="KI50" s="177"/>
    </row>
    <row r="51" spans="1:295" s="2" customFormat="1" ht="18.75">
      <c r="A51" s="122" t="s">
        <v>51</v>
      </c>
      <c r="B51" s="348"/>
      <c r="C51" s="103"/>
      <c r="D51" s="27"/>
      <c r="E51" s="27"/>
      <c r="F51" s="27"/>
      <c r="G51" s="27"/>
      <c r="H51" s="27"/>
      <c r="I51" s="27"/>
      <c r="J51" s="115"/>
      <c r="K51" s="115"/>
      <c r="L51" s="115"/>
      <c r="M51" s="115"/>
      <c r="N51" s="105"/>
      <c r="O51" s="105"/>
      <c r="P51" s="119"/>
      <c r="Q51" s="128"/>
      <c r="R51" s="110"/>
      <c r="S51" s="134"/>
      <c r="T51" s="27"/>
      <c r="U51" s="27"/>
      <c r="V51" s="27"/>
      <c r="W51" s="27"/>
      <c r="X51" s="27"/>
      <c r="Y51" s="27"/>
      <c r="Z51" s="138"/>
      <c r="AA51" s="138"/>
      <c r="AB51" s="138"/>
      <c r="AC51" s="138"/>
      <c r="AD51" s="139"/>
      <c r="AE51" s="139"/>
      <c r="AF51" s="139"/>
      <c r="AG51" s="139"/>
      <c r="AH51" s="27"/>
      <c r="AI51" s="134"/>
      <c r="AJ51" s="103"/>
      <c r="AK51" s="27"/>
      <c r="AL51" s="27"/>
      <c r="AM51" s="27"/>
      <c r="AN51" s="27"/>
      <c r="AO51" s="27"/>
      <c r="AP51" s="27"/>
      <c r="AQ51" s="115"/>
      <c r="AR51" s="115"/>
      <c r="AS51" s="115"/>
      <c r="AT51" s="115"/>
      <c r="AU51" s="116"/>
      <c r="AV51" s="116"/>
      <c r="AW51" s="116"/>
      <c r="AX51" s="116"/>
      <c r="AY51" s="110"/>
      <c r="AZ51" s="284"/>
      <c r="BA51" s="27"/>
      <c r="BB51" s="27"/>
      <c r="BC51" s="27"/>
      <c r="BD51" s="27"/>
      <c r="BE51" s="27"/>
      <c r="BF51" s="27"/>
      <c r="BG51" s="115"/>
      <c r="BH51" s="115"/>
      <c r="BI51" s="115"/>
      <c r="BJ51" s="115"/>
      <c r="BK51" s="116"/>
      <c r="BL51" s="116"/>
      <c r="BM51" s="116"/>
      <c r="BN51" s="116"/>
      <c r="BO51" s="36"/>
      <c r="BP51" s="31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</row>
    <row r="52" spans="1:295" s="341" customFormat="1">
      <c r="A52" s="173" t="s">
        <v>9</v>
      </c>
      <c r="B52" s="351" t="s">
        <v>212</v>
      </c>
      <c r="C52" s="203"/>
      <c r="D52" s="49">
        <v>2936.89</v>
      </c>
      <c r="E52" s="49">
        <v>1.0900000000000001</v>
      </c>
      <c r="F52" s="49">
        <v>3524.2679999999996</v>
      </c>
      <c r="G52" s="49">
        <v>1.3080000000000001</v>
      </c>
      <c r="H52" s="49">
        <v>2365</v>
      </c>
      <c r="I52" s="49">
        <v>1.31</v>
      </c>
      <c r="J52" s="138"/>
      <c r="K52" s="138"/>
      <c r="L52" s="138"/>
      <c r="M52" s="138"/>
      <c r="N52" s="288">
        <v>6.6600000000000006E-2</v>
      </c>
      <c r="O52" s="139">
        <v>158.82</v>
      </c>
      <c r="P52" s="139"/>
      <c r="Q52" s="139"/>
      <c r="R52" s="176" t="s">
        <v>918</v>
      </c>
      <c r="S52" s="176"/>
      <c r="T52" s="49">
        <v>3288.11</v>
      </c>
      <c r="U52" s="49">
        <v>1.1299999999999999</v>
      </c>
      <c r="V52" s="49">
        <v>3945.732</v>
      </c>
      <c r="W52" s="49">
        <v>1.3559999999999999</v>
      </c>
      <c r="X52" s="49">
        <v>2436</v>
      </c>
      <c r="Y52" s="49">
        <v>1.36</v>
      </c>
      <c r="Z52" s="138"/>
      <c r="AA52" s="138"/>
      <c r="AB52" s="138"/>
      <c r="AC52" s="138"/>
      <c r="AD52" s="288">
        <v>6.6600000000000006E-2</v>
      </c>
      <c r="AE52" s="139">
        <v>163.6</v>
      </c>
      <c r="AF52" s="139"/>
      <c r="AG52" s="139"/>
      <c r="AH52" s="176" t="s">
        <v>918</v>
      </c>
      <c r="AI52" s="176"/>
      <c r="AJ52" s="203"/>
      <c r="AK52" s="49"/>
      <c r="AL52" s="49"/>
      <c r="AM52" s="49"/>
      <c r="AN52" s="49"/>
      <c r="AO52" s="49"/>
      <c r="AP52" s="49"/>
      <c r="AQ52" s="138"/>
      <c r="AR52" s="138"/>
      <c r="AS52" s="138"/>
      <c r="AT52" s="138"/>
      <c r="AU52" s="139"/>
      <c r="AV52" s="139"/>
      <c r="AW52" s="139"/>
      <c r="AX52" s="139"/>
      <c r="AY52" s="125"/>
      <c r="AZ52" s="289"/>
      <c r="BA52" s="49"/>
      <c r="BB52" s="49"/>
      <c r="BC52" s="49"/>
      <c r="BD52" s="49"/>
      <c r="BE52" s="49"/>
      <c r="BF52" s="49"/>
      <c r="BG52" s="138"/>
      <c r="BH52" s="138"/>
      <c r="BI52" s="138"/>
      <c r="BJ52" s="138"/>
      <c r="BK52" s="139"/>
      <c r="BL52" s="139"/>
      <c r="BM52" s="139"/>
      <c r="BN52" s="139"/>
      <c r="BO52" s="176"/>
      <c r="BP52" s="289"/>
      <c r="BQ52" s="724"/>
      <c r="BR52" s="724"/>
      <c r="BS52" s="724"/>
      <c r="BT52" s="724"/>
      <c r="BU52" s="724"/>
      <c r="BV52" s="724"/>
      <c r="BW52" s="724"/>
      <c r="BX52" s="724"/>
      <c r="BY52" s="724"/>
      <c r="BZ52" s="724"/>
      <c r="CA52" s="724"/>
      <c r="CB52" s="724"/>
      <c r="CC52" s="724"/>
      <c r="CD52" s="724"/>
      <c r="CE52" s="724"/>
      <c r="CF52" s="724"/>
      <c r="CG52" s="724"/>
      <c r="CH52" s="724"/>
      <c r="CI52" s="724"/>
      <c r="CJ52" s="724"/>
      <c r="CK52" s="724"/>
      <c r="CL52" s="724"/>
      <c r="CM52" s="724"/>
      <c r="CN52" s="724"/>
      <c r="CO52" s="724"/>
      <c r="CP52" s="724"/>
      <c r="CQ52" s="724"/>
      <c r="CR52" s="724"/>
      <c r="CS52" s="724"/>
      <c r="CT52" s="724"/>
      <c r="CU52" s="724"/>
      <c r="CV52" s="724"/>
      <c r="CW52" s="724"/>
      <c r="CX52" s="724"/>
      <c r="CY52" s="724"/>
      <c r="CZ52" s="724"/>
      <c r="DA52" s="724"/>
      <c r="DB52" s="724"/>
      <c r="DC52" s="724"/>
      <c r="DD52" s="724"/>
      <c r="DE52" s="724"/>
      <c r="DF52" s="724"/>
      <c r="DG52" s="724"/>
      <c r="DH52" s="724"/>
      <c r="DI52" s="724"/>
      <c r="DJ52" s="724"/>
      <c r="DK52" s="724"/>
      <c r="DL52" s="724"/>
      <c r="DM52" s="724"/>
      <c r="DN52" s="724"/>
      <c r="DO52" s="724"/>
      <c r="DP52" s="724"/>
      <c r="DQ52" s="724"/>
      <c r="DR52" s="724"/>
      <c r="DS52" s="724"/>
      <c r="DT52" s="724"/>
      <c r="DU52" s="724"/>
      <c r="DV52" s="724"/>
      <c r="DW52" s="724"/>
      <c r="DX52" s="724"/>
      <c r="DY52" s="724"/>
      <c r="DZ52" s="724"/>
      <c r="EA52" s="724"/>
      <c r="EB52" s="724"/>
      <c r="EC52" s="724"/>
      <c r="ED52" s="724"/>
      <c r="EE52" s="724"/>
      <c r="EF52" s="724"/>
      <c r="EG52" s="724"/>
      <c r="EH52" s="724"/>
      <c r="EI52" s="724"/>
      <c r="EJ52" s="724"/>
      <c r="EK52" s="724"/>
      <c r="EL52" s="724"/>
      <c r="EM52" s="724"/>
      <c r="EN52" s="724"/>
      <c r="EO52" s="724"/>
      <c r="EP52" s="724"/>
      <c r="EQ52" s="724"/>
      <c r="ER52" s="724"/>
      <c r="ES52" s="724"/>
      <c r="ET52" s="724"/>
      <c r="EU52" s="724"/>
      <c r="EV52" s="724"/>
      <c r="EW52" s="724"/>
      <c r="EX52" s="724"/>
      <c r="EY52" s="724"/>
      <c r="EZ52" s="724"/>
      <c r="FA52" s="724"/>
      <c r="FB52" s="724"/>
      <c r="FC52" s="724"/>
      <c r="FD52" s="724"/>
      <c r="FE52" s="724"/>
      <c r="FF52" s="724"/>
      <c r="FG52" s="724"/>
      <c r="FH52" s="724"/>
      <c r="FI52" s="724"/>
      <c r="FJ52" s="724"/>
      <c r="FK52" s="724"/>
      <c r="FL52" s="724"/>
      <c r="FM52" s="724"/>
      <c r="FN52" s="724"/>
      <c r="FO52" s="724"/>
      <c r="FP52" s="724"/>
      <c r="FQ52" s="724"/>
      <c r="FR52" s="724"/>
      <c r="FS52" s="724"/>
      <c r="FT52" s="724"/>
      <c r="FU52" s="724"/>
      <c r="FV52" s="724"/>
      <c r="FW52" s="724"/>
      <c r="FX52" s="724"/>
      <c r="FY52" s="724"/>
      <c r="FZ52" s="724"/>
      <c r="GA52" s="724"/>
      <c r="GB52" s="724"/>
      <c r="GC52" s="724"/>
      <c r="GD52" s="724"/>
      <c r="GE52" s="724"/>
      <c r="GF52" s="724"/>
      <c r="GG52" s="724"/>
      <c r="GH52" s="724"/>
      <c r="GI52" s="724"/>
      <c r="GJ52" s="724"/>
      <c r="GK52" s="724"/>
      <c r="GL52" s="724"/>
      <c r="GM52" s="724"/>
      <c r="GN52" s="724"/>
      <c r="GO52" s="724"/>
      <c r="GP52" s="724"/>
      <c r="GQ52" s="724"/>
      <c r="GR52" s="724"/>
      <c r="GS52" s="724"/>
      <c r="GT52" s="724"/>
      <c r="GU52" s="724"/>
      <c r="GV52" s="724"/>
      <c r="GW52" s="724"/>
      <c r="GX52" s="724"/>
      <c r="GY52" s="724"/>
      <c r="GZ52" s="724"/>
      <c r="HA52" s="724"/>
      <c r="HB52" s="724"/>
      <c r="HC52" s="724"/>
      <c r="HD52" s="724"/>
      <c r="HE52" s="724"/>
      <c r="HF52" s="724"/>
      <c r="HG52" s="724"/>
      <c r="HH52" s="724"/>
      <c r="HI52" s="724"/>
      <c r="HJ52" s="724"/>
      <c r="HK52" s="724"/>
      <c r="HL52" s="724"/>
      <c r="HM52" s="724"/>
      <c r="HN52" s="724"/>
      <c r="HO52" s="724"/>
      <c r="HP52" s="724"/>
      <c r="HQ52" s="724"/>
      <c r="HR52" s="724"/>
      <c r="HS52" s="724"/>
      <c r="HT52" s="724"/>
      <c r="HU52" s="724"/>
      <c r="HV52" s="724"/>
      <c r="HW52" s="724"/>
      <c r="HX52" s="724"/>
      <c r="HY52" s="724"/>
      <c r="HZ52" s="724"/>
      <c r="IA52" s="724"/>
      <c r="IB52" s="724"/>
      <c r="IC52" s="724"/>
      <c r="ID52" s="724"/>
      <c r="IE52" s="724"/>
      <c r="IF52" s="724"/>
      <c r="IG52" s="724"/>
      <c r="IH52" s="724"/>
      <c r="II52" s="724"/>
      <c r="IJ52" s="724"/>
      <c r="IK52" s="724"/>
      <c r="IL52" s="724"/>
      <c r="IM52" s="724"/>
      <c r="IN52" s="724"/>
      <c r="IO52" s="724"/>
      <c r="IP52" s="724"/>
      <c r="IQ52" s="724"/>
      <c r="IR52" s="724"/>
      <c r="IS52" s="724"/>
      <c r="IT52" s="724"/>
      <c r="IU52" s="724"/>
      <c r="IV52" s="724"/>
      <c r="IW52" s="724"/>
      <c r="IX52" s="724"/>
      <c r="IY52" s="724"/>
      <c r="IZ52" s="724"/>
      <c r="JA52" s="724"/>
      <c r="JB52" s="724"/>
      <c r="JC52" s="724"/>
      <c r="JD52" s="724"/>
      <c r="JE52" s="724"/>
      <c r="JF52" s="724"/>
      <c r="JG52" s="724"/>
      <c r="JH52" s="724"/>
      <c r="JI52" s="724"/>
      <c r="JJ52" s="724"/>
      <c r="JK52" s="724"/>
      <c r="JL52" s="724"/>
      <c r="JM52" s="724"/>
      <c r="JN52" s="724"/>
      <c r="JO52" s="724"/>
      <c r="JP52" s="724"/>
      <c r="JQ52" s="724"/>
      <c r="JR52" s="724"/>
      <c r="JS52" s="724"/>
      <c r="JT52" s="724"/>
      <c r="JU52" s="724"/>
      <c r="JV52" s="724"/>
      <c r="JW52" s="724"/>
      <c r="JX52" s="724"/>
      <c r="JY52" s="724"/>
      <c r="JZ52" s="724"/>
      <c r="KA52" s="724"/>
      <c r="KB52" s="724"/>
      <c r="KC52" s="724"/>
      <c r="KD52" s="724"/>
      <c r="KE52" s="724"/>
      <c r="KF52" s="724"/>
      <c r="KG52" s="724"/>
      <c r="KH52" s="724"/>
      <c r="KI52" s="724"/>
    </row>
    <row r="53" spans="1:295" s="341" customFormat="1">
      <c r="A53" s="173"/>
      <c r="B53" s="351" t="s">
        <v>497</v>
      </c>
      <c r="C53" s="203"/>
      <c r="D53" s="49"/>
      <c r="E53" s="49"/>
      <c r="F53" s="49"/>
      <c r="G53" s="49"/>
      <c r="H53" s="49"/>
      <c r="I53" s="49"/>
      <c r="J53" s="138"/>
      <c r="K53" s="138"/>
      <c r="L53" s="138"/>
      <c r="M53" s="138"/>
      <c r="N53" s="288"/>
      <c r="O53" s="139"/>
      <c r="P53" s="139"/>
      <c r="Q53" s="139"/>
      <c r="R53" s="125"/>
      <c r="S53" s="134"/>
      <c r="T53" s="49"/>
      <c r="U53" s="49"/>
      <c r="V53" s="49"/>
      <c r="W53" s="49"/>
      <c r="X53" s="49"/>
      <c r="Y53" s="49"/>
      <c r="Z53" s="138"/>
      <c r="AA53" s="138"/>
      <c r="AB53" s="138"/>
      <c r="AC53" s="138"/>
      <c r="AD53" s="288"/>
      <c r="AE53" s="139"/>
      <c r="AF53" s="139"/>
      <c r="AG53" s="139"/>
      <c r="AH53" s="125"/>
      <c r="AI53" s="134"/>
      <c r="AJ53" s="203"/>
      <c r="AK53" s="49"/>
      <c r="AL53" s="49"/>
      <c r="AM53" s="49"/>
      <c r="AN53" s="49"/>
      <c r="AO53" s="49"/>
      <c r="AP53" s="49"/>
      <c r="AQ53" s="138"/>
      <c r="AR53" s="138"/>
      <c r="AS53" s="138"/>
      <c r="AT53" s="138"/>
      <c r="AU53" s="139"/>
      <c r="AV53" s="139"/>
      <c r="AW53" s="139"/>
      <c r="AX53" s="139"/>
      <c r="AY53" s="125"/>
      <c r="AZ53" s="289"/>
      <c r="BA53" s="49"/>
      <c r="BB53" s="49"/>
      <c r="BC53" s="49"/>
      <c r="BD53" s="49"/>
      <c r="BE53" s="49"/>
      <c r="BF53" s="49"/>
      <c r="BG53" s="138"/>
      <c r="BH53" s="138"/>
      <c r="BI53" s="138"/>
      <c r="BJ53" s="138"/>
      <c r="BK53" s="139"/>
      <c r="BL53" s="139"/>
      <c r="BM53" s="139"/>
      <c r="BN53" s="139"/>
      <c r="BO53" s="176"/>
      <c r="BP53" s="289"/>
      <c r="BQ53" s="724"/>
      <c r="BR53" s="724"/>
      <c r="BS53" s="724"/>
      <c r="BT53" s="724"/>
      <c r="BU53" s="724"/>
      <c r="BV53" s="724"/>
      <c r="BW53" s="724"/>
      <c r="BX53" s="724"/>
      <c r="BY53" s="724"/>
      <c r="BZ53" s="724"/>
      <c r="CA53" s="724"/>
      <c r="CB53" s="724"/>
      <c r="CC53" s="724"/>
      <c r="CD53" s="724"/>
      <c r="CE53" s="724"/>
      <c r="CF53" s="724"/>
      <c r="CG53" s="724"/>
      <c r="CH53" s="724"/>
      <c r="CI53" s="724"/>
      <c r="CJ53" s="724"/>
      <c r="CK53" s="724"/>
      <c r="CL53" s="724"/>
      <c r="CM53" s="724"/>
      <c r="CN53" s="724"/>
      <c r="CO53" s="724"/>
      <c r="CP53" s="724"/>
      <c r="CQ53" s="724"/>
      <c r="CR53" s="724"/>
      <c r="CS53" s="724"/>
      <c r="CT53" s="724"/>
      <c r="CU53" s="724"/>
      <c r="CV53" s="724"/>
      <c r="CW53" s="724"/>
      <c r="CX53" s="724"/>
      <c r="CY53" s="724"/>
      <c r="CZ53" s="724"/>
      <c r="DA53" s="724"/>
      <c r="DB53" s="724"/>
      <c r="DC53" s="724"/>
      <c r="DD53" s="724"/>
      <c r="DE53" s="724"/>
      <c r="DF53" s="724"/>
      <c r="DG53" s="724"/>
      <c r="DH53" s="724"/>
      <c r="DI53" s="724"/>
      <c r="DJ53" s="724"/>
      <c r="DK53" s="724"/>
      <c r="DL53" s="724"/>
      <c r="DM53" s="724"/>
      <c r="DN53" s="724"/>
      <c r="DO53" s="724"/>
      <c r="DP53" s="724"/>
      <c r="DQ53" s="724"/>
      <c r="DR53" s="724"/>
      <c r="DS53" s="724"/>
      <c r="DT53" s="724"/>
      <c r="DU53" s="724"/>
      <c r="DV53" s="724"/>
      <c r="DW53" s="724"/>
      <c r="DX53" s="724"/>
      <c r="DY53" s="724"/>
      <c r="DZ53" s="724"/>
      <c r="EA53" s="724"/>
      <c r="EB53" s="724"/>
      <c r="EC53" s="724"/>
      <c r="ED53" s="724"/>
      <c r="EE53" s="724"/>
      <c r="EF53" s="724"/>
      <c r="EG53" s="724"/>
      <c r="EH53" s="724"/>
      <c r="EI53" s="724"/>
      <c r="EJ53" s="724"/>
      <c r="EK53" s="724"/>
      <c r="EL53" s="724"/>
      <c r="EM53" s="724"/>
      <c r="EN53" s="724"/>
      <c r="EO53" s="724"/>
      <c r="EP53" s="724"/>
      <c r="EQ53" s="724"/>
      <c r="ER53" s="724"/>
      <c r="ES53" s="724"/>
      <c r="ET53" s="724"/>
      <c r="EU53" s="724"/>
      <c r="EV53" s="724"/>
      <c r="EW53" s="724"/>
      <c r="EX53" s="724"/>
      <c r="EY53" s="724"/>
      <c r="EZ53" s="724"/>
      <c r="FA53" s="724"/>
      <c r="FB53" s="724"/>
      <c r="FC53" s="724"/>
      <c r="FD53" s="724"/>
      <c r="FE53" s="724"/>
      <c r="FF53" s="724"/>
      <c r="FG53" s="724"/>
      <c r="FH53" s="724"/>
      <c r="FI53" s="724"/>
      <c r="FJ53" s="724"/>
      <c r="FK53" s="724"/>
      <c r="FL53" s="724"/>
      <c r="FM53" s="724"/>
      <c r="FN53" s="724"/>
      <c r="FO53" s="724"/>
      <c r="FP53" s="724"/>
      <c r="FQ53" s="724"/>
      <c r="FR53" s="724"/>
      <c r="FS53" s="724"/>
      <c r="FT53" s="724"/>
      <c r="FU53" s="724"/>
      <c r="FV53" s="724"/>
      <c r="FW53" s="724"/>
      <c r="FX53" s="724"/>
      <c r="FY53" s="724"/>
      <c r="FZ53" s="724"/>
      <c r="GA53" s="724"/>
      <c r="GB53" s="724"/>
      <c r="GC53" s="724"/>
      <c r="GD53" s="724"/>
      <c r="GE53" s="724"/>
      <c r="GF53" s="724"/>
      <c r="GG53" s="724"/>
      <c r="GH53" s="724"/>
      <c r="GI53" s="724"/>
      <c r="GJ53" s="724"/>
      <c r="GK53" s="724"/>
      <c r="GL53" s="724"/>
      <c r="GM53" s="724"/>
      <c r="GN53" s="724"/>
      <c r="GO53" s="724"/>
      <c r="GP53" s="724"/>
      <c r="GQ53" s="724"/>
      <c r="GR53" s="724"/>
      <c r="GS53" s="724"/>
      <c r="GT53" s="724"/>
      <c r="GU53" s="724"/>
      <c r="GV53" s="724"/>
      <c r="GW53" s="724"/>
      <c r="GX53" s="724"/>
      <c r="GY53" s="724"/>
      <c r="GZ53" s="724"/>
      <c r="HA53" s="724"/>
      <c r="HB53" s="724"/>
      <c r="HC53" s="724"/>
      <c r="HD53" s="724"/>
      <c r="HE53" s="724"/>
      <c r="HF53" s="724"/>
      <c r="HG53" s="724"/>
      <c r="HH53" s="724"/>
      <c r="HI53" s="724"/>
      <c r="HJ53" s="724"/>
      <c r="HK53" s="724"/>
      <c r="HL53" s="724"/>
      <c r="HM53" s="724"/>
      <c r="HN53" s="724"/>
      <c r="HO53" s="724"/>
      <c r="HP53" s="724"/>
      <c r="HQ53" s="724"/>
      <c r="HR53" s="724"/>
      <c r="HS53" s="724"/>
      <c r="HT53" s="724"/>
      <c r="HU53" s="724"/>
      <c r="HV53" s="724"/>
      <c r="HW53" s="724"/>
      <c r="HX53" s="724"/>
      <c r="HY53" s="724"/>
      <c r="HZ53" s="724"/>
      <c r="IA53" s="724"/>
      <c r="IB53" s="724"/>
      <c r="IC53" s="724"/>
      <c r="ID53" s="724"/>
      <c r="IE53" s="724"/>
      <c r="IF53" s="724"/>
      <c r="IG53" s="724"/>
      <c r="IH53" s="724"/>
      <c r="II53" s="724"/>
      <c r="IJ53" s="724"/>
      <c r="IK53" s="724"/>
      <c r="IL53" s="724"/>
      <c r="IM53" s="724"/>
      <c r="IN53" s="724"/>
      <c r="IO53" s="724"/>
      <c r="IP53" s="724"/>
      <c r="IQ53" s="724"/>
      <c r="IR53" s="724"/>
      <c r="IS53" s="724"/>
      <c r="IT53" s="724"/>
      <c r="IU53" s="724"/>
      <c r="IV53" s="724"/>
      <c r="IW53" s="724"/>
      <c r="IX53" s="724"/>
      <c r="IY53" s="724"/>
      <c r="IZ53" s="724"/>
      <c r="JA53" s="724"/>
      <c r="JB53" s="724"/>
      <c r="JC53" s="724"/>
      <c r="JD53" s="724"/>
      <c r="JE53" s="724"/>
      <c r="JF53" s="724"/>
      <c r="JG53" s="724"/>
      <c r="JH53" s="724"/>
      <c r="JI53" s="724"/>
      <c r="JJ53" s="724"/>
      <c r="JK53" s="724"/>
      <c r="JL53" s="724"/>
      <c r="JM53" s="724"/>
      <c r="JN53" s="724"/>
      <c r="JO53" s="724"/>
      <c r="JP53" s="724"/>
      <c r="JQ53" s="724"/>
      <c r="JR53" s="724"/>
      <c r="JS53" s="724"/>
      <c r="JT53" s="724"/>
      <c r="JU53" s="724"/>
      <c r="JV53" s="724"/>
      <c r="JW53" s="724"/>
      <c r="JX53" s="724"/>
      <c r="JY53" s="724"/>
      <c r="JZ53" s="724"/>
      <c r="KA53" s="724"/>
      <c r="KB53" s="724"/>
      <c r="KC53" s="724"/>
      <c r="KD53" s="724"/>
      <c r="KE53" s="724"/>
      <c r="KF53" s="724"/>
      <c r="KG53" s="724"/>
      <c r="KH53" s="724"/>
      <c r="KI53" s="724"/>
    </row>
    <row r="54" spans="1:295" s="341" customFormat="1">
      <c r="A54" s="173"/>
      <c r="B54" s="351" t="s">
        <v>812</v>
      </c>
      <c r="C54" s="203"/>
      <c r="D54" s="49"/>
      <c r="E54" s="49"/>
      <c r="F54" s="49"/>
      <c r="G54" s="49"/>
      <c r="H54" s="49"/>
      <c r="I54" s="49"/>
      <c r="J54" s="138"/>
      <c r="K54" s="138"/>
      <c r="L54" s="138"/>
      <c r="M54" s="138"/>
      <c r="N54" s="288"/>
      <c r="O54" s="139"/>
      <c r="P54" s="139"/>
      <c r="Q54" s="139"/>
      <c r="R54" s="125"/>
      <c r="S54" s="134"/>
      <c r="T54" s="49"/>
      <c r="U54" s="49"/>
      <c r="V54" s="49"/>
      <c r="W54" s="49"/>
      <c r="X54" s="49"/>
      <c r="Y54" s="49"/>
      <c r="Z54" s="138"/>
      <c r="AA54" s="138"/>
      <c r="AB54" s="138"/>
      <c r="AC54" s="138"/>
      <c r="AD54" s="288"/>
      <c r="AE54" s="139"/>
      <c r="AF54" s="139"/>
      <c r="AG54" s="139"/>
      <c r="AH54" s="125"/>
      <c r="AI54" s="134"/>
      <c r="AJ54" s="203"/>
      <c r="AK54" s="49"/>
      <c r="AL54" s="49"/>
      <c r="AM54" s="49"/>
      <c r="AN54" s="49"/>
      <c r="AO54" s="49"/>
      <c r="AP54" s="49"/>
      <c r="AQ54" s="138"/>
      <c r="AR54" s="138"/>
      <c r="AS54" s="138"/>
      <c r="AT54" s="138"/>
      <c r="AU54" s="139"/>
      <c r="AV54" s="139"/>
      <c r="AW54" s="139"/>
      <c r="AX54" s="139"/>
      <c r="AY54" s="125"/>
      <c r="AZ54" s="289"/>
      <c r="BA54" s="49"/>
      <c r="BB54" s="49"/>
      <c r="BC54" s="49"/>
      <c r="BD54" s="49"/>
      <c r="BE54" s="49"/>
      <c r="BF54" s="49"/>
      <c r="BG54" s="138"/>
      <c r="BH54" s="138"/>
      <c r="BI54" s="138"/>
      <c r="BJ54" s="138"/>
      <c r="BK54" s="139"/>
      <c r="BL54" s="139"/>
      <c r="BM54" s="139"/>
      <c r="BN54" s="139"/>
      <c r="BO54" s="176"/>
      <c r="BP54" s="289"/>
      <c r="BQ54" s="724"/>
      <c r="BR54" s="724"/>
      <c r="BS54" s="724"/>
      <c r="BT54" s="724"/>
      <c r="BU54" s="724"/>
      <c r="BV54" s="724"/>
      <c r="BW54" s="724"/>
      <c r="BX54" s="724"/>
      <c r="BY54" s="724"/>
      <c r="BZ54" s="724"/>
      <c r="CA54" s="724"/>
      <c r="CB54" s="724"/>
      <c r="CC54" s="724"/>
      <c r="CD54" s="724"/>
      <c r="CE54" s="724"/>
      <c r="CF54" s="724"/>
      <c r="CG54" s="724"/>
      <c r="CH54" s="724"/>
      <c r="CI54" s="724"/>
      <c r="CJ54" s="724"/>
      <c r="CK54" s="724"/>
      <c r="CL54" s="724"/>
      <c r="CM54" s="724"/>
      <c r="CN54" s="724"/>
      <c r="CO54" s="724"/>
      <c r="CP54" s="724"/>
      <c r="CQ54" s="724"/>
      <c r="CR54" s="724"/>
      <c r="CS54" s="724"/>
      <c r="CT54" s="724"/>
      <c r="CU54" s="724"/>
      <c r="CV54" s="724"/>
      <c r="CW54" s="724"/>
      <c r="CX54" s="724"/>
      <c r="CY54" s="724"/>
      <c r="CZ54" s="724"/>
      <c r="DA54" s="724"/>
      <c r="DB54" s="724"/>
      <c r="DC54" s="724"/>
      <c r="DD54" s="724"/>
      <c r="DE54" s="724"/>
      <c r="DF54" s="724"/>
      <c r="DG54" s="724"/>
      <c r="DH54" s="724"/>
      <c r="DI54" s="724"/>
      <c r="DJ54" s="724"/>
      <c r="DK54" s="724"/>
      <c r="DL54" s="724"/>
      <c r="DM54" s="724"/>
      <c r="DN54" s="724"/>
      <c r="DO54" s="724"/>
      <c r="DP54" s="724"/>
      <c r="DQ54" s="724"/>
      <c r="DR54" s="724"/>
      <c r="DS54" s="724"/>
      <c r="DT54" s="724"/>
      <c r="DU54" s="724"/>
      <c r="DV54" s="724"/>
      <c r="DW54" s="724"/>
      <c r="DX54" s="724"/>
      <c r="DY54" s="724"/>
      <c r="DZ54" s="724"/>
      <c r="EA54" s="724"/>
      <c r="EB54" s="724"/>
      <c r="EC54" s="724"/>
      <c r="ED54" s="724"/>
      <c r="EE54" s="724"/>
      <c r="EF54" s="724"/>
      <c r="EG54" s="724"/>
      <c r="EH54" s="724"/>
      <c r="EI54" s="724"/>
      <c r="EJ54" s="724"/>
      <c r="EK54" s="724"/>
      <c r="EL54" s="724"/>
      <c r="EM54" s="724"/>
      <c r="EN54" s="724"/>
      <c r="EO54" s="724"/>
      <c r="EP54" s="724"/>
      <c r="EQ54" s="724"/>
      <c r="ER54" s="724"/>
      <c r="ES54" s="724"/>
      <c r="ET54" s="724"/>
      <c r="EU54" s="724"/>
      <c r="EV54" s="724"/>
      <c r="EW54" s="724"/>
      <c r="EX54" s="724"/>
      <c r="EY54" s="724"/>
      <c r="EZ54" s="724"/>
      <c r="FA54" s="724"/>
      <c r="FB54" s="724"/>
      <c r="FC54" s="724"/>
      <c r="FD54" s="724"/>
      <c r="FE54" s="724"/>
      <c r="FF54" s="724"/>
      <c r="FG54" s="724"/>
      <c r="FH54" s="724"/>
      <c r="FI54" s="724"/>
      <c r="FJ54" s="724"/>
      <c r="FK54" s="724"/>
      <c r="FL54" s="724"/>
      <c r="FM54" s="724"/>
      <c r="FN54" s="724"/>
      <c r="FO54" s="724"/>
      <c r="FP54" s="724"/>
      <c r="FQ54" s="724"/>
      <c r="FR54" s="724"/>
      <c r="FS54" s="724"/>
      <c r="FT54" s="724"/>
      <c r="FU54" s="724"/>
      <c r="FV54" s="724"/>
      <c r="FW54" s="724"/>
      <c r="FX54" s="724"/>
      <c r="FY54" s="724"/>
      <c r="FZ54" s="724"/>
      <c r="GA54" s="724"/>
      <c r="GB54" s="724"/>
      <c r="GC54" s="724"/>
      <c r="GD54" s="724"/>
      <c r="GE54" s="724"/>
      <c r="GF54" s="724"/>
      <c r="GG54" s="724"/>
      <c r="GH54" s="724"/>
      <c r="GI54" s="724"/>
      <c r="GJ54" s="724"/>
      <c r="GK54" s="724"/>
      <c r="GL54" s="724"/>
      <c r="GM54" s="724"/>
      <c r="GN54" s="724"/>
      <c r="GO54" s="724"/>
      <c r="GP54" s="724"/>
      <c r="GQ54" s="724"/>
      <c r="GR54" s="724"/>
      <c r="GS54" s="724"/>
      <c r="GT54" s="724"/>
      <c r="GU54" s="724"/>
      <c r="GV54" s="724"/>
      <c r="GW54" s="724"/>
      <c r="GX54" s="724"/>
      <c r="GY54" s="724"/>
      <c r="GZ54" s="724"/>
      <c r="HA54" s="724"/>
      <c r="HB54" s="724"/>
      <c r="HC54" s="724"/>
      <c r="HD54" s="724"/>
      <c r="HE54" s="724"/>
      <c r="HF54" s="724"/>
      <c r="HG54" s="724"/>
      <c r="HH54" s="724"/>
      <c r="HI54" s="724"/>
      <c r="HJ54" s="724"/>
      <c r="HK54" s="724"/>
      <c r="HL54" s="724"/>
      <c r="HM54" s="724"/>
      <c r="HN54" s="724"/>
      <c r="HO54" s="724"/>
      <c r="HP54" s="724"/>
      <c r="HQ54" s="724"/>
      <c r="HR54" s="724"/>
      <c r="HS54" s="724"/>
      <c r="HT54" s="724"/>
      <c r="HU54" s="724"/>
      <c r="HV54" s="724"/>
      <c r="HW54" s="724"/>
      <c r="HX54" s="724"/>
      <c r="HY54" s="724"/>
      <c r="HZ54" s="724"/>
      <c r="IA54" s="724"/>
      <c r="IB54" s="724"/>
      <c r="IC54" s="724"/>
      <c r="ID54" s="724"/>
      <c r="IE54" s="724"/>
      <c r="IF54" s="724"/>
      <c r="IG54" s="724"/>
      <c r="IH54" s="724"/>
      <c r="II54" s="724"/>
      <c r="IJ54" s="724"/>
      <c r="IK54" s="724"/>
      <c r="IL54" s="724"/>
      <c r="IM54" s="724"/>
      <c r="IN54" s="724"/>
      <c r="IO54" s="724"/>
      <c r="IP54" s="724"/>
      <c r="IQ54" s="724"/>
      <c r="IR54" s="724"/>
      <c r="IS54" s="724"/>
      <c r="IT54" s="724"/>
      <c r="IU54" s="724"/>
      <c r="IV54" s="724"/>
      <c r="IW54" s="724"/>
      <c r="IX54" s="724"/>
      <c r="IY54" s="724"/>
      <c r="IZ54" s="724"/>
      <c r="JA54" s="724"/>
      <c r="JB54" s="724"/>
      <c r="JC54" s="724"/>
      <c r="JD54" s="724"/>
      <c r="JE54" s="724"/>
      <c r="JF54" s="724"/>
      <c r="JG54" s="724"/>
      <c r="JH54" s="724"/>
      <c r="JI54" s="724"/>
      <c r="JJ54" s="724"/>
      <c r="JK54" s="724"/>
      <c r="JL54" s="724"/>
      <c r="JM54" s="724"/>
      <c r="JN54" s="724"/>
      <c r="JO54" s="724"/>
      <c r="JP54" s="724"/>
      <c r="JQ54" s="724"/>
      <c r="JR54" s="724"/>
      <c r="JS54" s="724"/>
      <c r="JT54" s="724"/>
      <c r="JU54" s="724"/>
      <c r="JV54" s="724"/>
      <c r="JW54" s="724"/>
      <c r="JX54" s="724"/>
      <c r="JY54" s="724"/>
      <c r="JZ54" s="724"/>
      <c r="KA54" s="724"/>
      <c r="KB54" s="724"/>
      <c r="KC54" s="724"/>
      <c r="KD54" s="724"/>
      <c r="KE54" s="724"/>
      <c r="KF54" s="724"/>
      <c r="KG54" s="724"/>
      <c r="KH54" s="724"/>
      <c r="KI54" s="724"/>
    </row>
    <row r="55" spans="1:295" s="2" customFormat="1" ht="31.5">
      <c r="A55" s="16" t="s">
        <v>10</v>
      </c>
      <c r="B55" s="396" t="s">
        <v>663</v>
      </c>
      <c r="C55" s="103"/>
      <c r="D55" s="27">
        <v>7282.04</v>
      </c>
      <c r="E55" s="27">
        <v>39.200000000000003</v>
      </c>
      <c r="F55" s="27">
        <v>8738.4480000000003</v>
      </c>
      <c r="G55" s="27">
        <v>47.04</v>
      </c>
      <c r="H55" s="27">
        <v>2246</v>
      </c>
      <c r="I55" s="27">
        <v>47.04</v>
      </c>
      <c r="J55" s="115"/>
      <c r="K55" s="115"/>
      <c r="L55" s="115"/>
      <c r="M55" s="115"/>
      <c r="N55" s="116"/>
      <c r="O55" s="116"/>
      <c r="P55" s="116"/>
      <c r="Q55" s="116"/>
      <c r="R55" s="110" t="s">
        <v>920</v>
      </c>
      <c r="S55" s="134"/>
      <c r="T55" s="27">
        <v>7877.14</v>
      </c>
      <c r="U55" s="27">
        <v>39.22</v>
      </c>
      <c r="V55" s="27">
        <v>9452.5679999999993</v>
      </c>
      <c r="W55" s="27">
        <v>47.064</v>
      </c>
      <c r="X55" s="27">
        <v>2313</v>
      </c>
      <c r="Y55" s="27">
        <v>47.06</v>
      </c>
      <c r="Z55" s="138"/>
      <c r="AA55" s="138"/>
      <c r="AB55" s="138"/>
      <c r="AC55" s="138"/>
      <c r="AD55" s="139"/>
      <c r="AE55" s="139"/>
      <c r="AF55" s="139"/>
      <c r="AG55" s="139"/>
      <c r="AH55" s="110" t="s">
        <v>920</v>
      </c>
      <c r="AI55" s="134"/>
      <c r="AJ55" s="103"/>
      <c r="AK55" s="27">
        <v>7282.04</v>
      </c>
      <c r="AL55" s="27">
        <v>39.200000000000003</v>
      </c>
      <c r="AM55" s="27">
        <v>8738.4480000000003</v>
      </c>
      <c r="AN55" s="27">
        <v>47.04</v>
      </c>
      <c r="AO55" s="27">
        <v>2246</v>
      </c>
      <c r="AP55" s="27">
        <v>47.04</v>
      </c>
      <c r="AQ55" s="115"/>
      <c r="AR55" s="115"/>
      <c r="AS55" s="115"/>
      <c r="AT55" s="115"/>
      <c r="AU55" s="288">
        <v>7.22E-2</v>
      </c>
      <c r="AV55" s="139">
        <v>209.2</v>
      </c>
      <c r="AW55" s="312"/>
      <c r="AX55" s="116"/>
      <c r="AY55" s="110" t="s">
        <v>937</v>
      </c>
      <c r="AZ55" s="168"/>
      <c r="BA55" s="27">
        <v>7877.14</v>
      </c>
      <c r="BB55" s="27">
        <v>39.22</v>
      </c>
      <c r="BC55" s="27">
        <v>9452.5679999999993</v>
      </c>
      <c r="BD55" s="27">
        <v>47.064</v>
      </c>
      <c r="BE55" s="27">
        <v>2313</v>
      </c>
      <c r="BF55" s="27">
        <v>47.06</v>
      </c>
      <c r="BG55" s="115"/>
      <c r="BH55" s="115"/>
      <c r="BI55" s="115"/>
      <c r="BJ55" s="115"/>
      <c r="BK55" s="288">
        <v>7.22E-2</v>
      </c>
      <c r="BL55" s="139">
        <v>214.06</v>
      </c>
      <c r="BM55" s="312"/>
      <c r="BN55" s="116"/>
      <c r="BO55" s="110" t="s">
        <v>937</v>
      </c>
      <c r="BP55" s="289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</row>
    <row r="56" spans="1:295" s="2" customFormat="1" ht="18.75">
      <c r="A56" s="122" t="s">
        <v>52</v>
      </c>
      <c r="B56" s="348"/>
      <c r="C56" s="103"/>
      <c r="D56" s="27"/>
      <c r="E56" s="27"/>
      <c r="F56" s="27"/>
      <c r="G56" s="27"/>
      <c r="H56" s="27"/>
      <c r="I56" s="27"/>
      <c r="J56" s="115"/>
      <c r="K56" s="115"/>
      <c r="L56" s="115"/>
      <c r="M56" s="115"/>
      <c r="N56" s="116"/>
      <c r="O56" s="116"/>
      <c r="P56" s="116"/>
      <c r="Q56" s="116"/>
      <c r="R56" s="110"/>
      <c r="S56" s="134"/>
      <c r="T56" s="27"/>
      <c r="U56" s="27"/>
      <c r="V56" s="27"/>
      <c r="W56" s="27"/>
      <c r="X56" s="27"/>
      <c r="Y56" s="27"/>
      <c r="Z56" s="138"/>
      <c r="AA56" s="138"/>
      <c r="AB56" s="138"/>
      <c r="AC56" s="138"/>
      <c r="AD56" s="139"/>
      <c r="AE56" s="139"/>
      <c r="AF56" s="139"/>
      <c r="AG56" s="139"/>
      <c r="AH56" s="27"/>
      <c r="AI56" s="134"/>
      <c r="AJ56" s="103"/>
      <c r="AK56" s="27"/>
      <c r="AL56" s="27"/>
      <c r="AM56" s="27"/>
      <c r="AN56" s="27"/>
      <c r="AO56" s="27"/>
      <c r="AP56" s="27"/>
      <c r="AQ56" s="115"/>
      <c r="AR56" s="115"/>
      <c r="AS56" s="115"/>
      <c r="AT56" s="115"/>
      <c r="AU56" s="116"/>
      <c r="AV56" s="116"/>
      <c r="AW56" s="116"/>
      <c r="AX56" s="116"/>
      <c r="AY56" s="110"/>
      <c r="AZ56" s="109"/>
      <c r="BA56" s="27"/>
      <c r="BB56" s="27"/>
      <c r="BC56" s="27"/>
      <c r="BD56" s="27"/>
      <c r="BE56" s="27"/>
      <c r="BF56" s="27"/>
      <c r="BG56" s="115"/>
      <c r="BH56" s="115"/>
      <c r="BI56" s="115"/>
      <c r="BJ56" s="115"/>
      <c r="BK56" s="116"/>
      <c r="BL56" s="116"/>
      <c r="BM56" s="116"/>
      <c r="BN56" s="116"/>
      <c r="BO56" s="36"/>
      <c r="BP56" s="31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</row>
    <row r="57" spans="1:295" s="2" customFormat="1">
      <c r="A57" s="16" t="s">
        <v>9</v>
      </c>
      <c r="B57" s="348" t="s">
        <v>159</v>
      </c>
      <c r="C57" s="103"/>
      <c r="D57" s="27">
        <v>7700.45</v>
      </c>
      <c r="E57" s="27">
        <v>9.67</v>
      </c>
      <c r="F57" s="27">
        <v>9240.5399999999991</v>
      </c>
      <c r="G57" s="27">
        <v>11.603999999999999</v>
      </c>
      <c r="H57" s="27">
        <v>3900</v>
      </c>
      <c r="I57" s="27">
        <v>11.6</v>
      </c>
      <c r="J57" s="115"/>
      <c r="K57" s="115"/>
      <c r="L57" s="115"/>
      <c r="M57" s="115"/>
      <c r="N57" s="312">
        <v>6.5100000000000005E-2</v>
      </c>
      <c r="O57" s="116">
        <v>265.49</v>
      </c>
      <c r="P57" s="116"/>
      <c r="Q57" s="116"/>
      <c r="R57" s="110" t="s">
        <v>938</v>
      </c>
      <c r="S57" s="289"/>
      <c r="T57" s="27">
        <v>8559.09</v>
      </c>
      <c r="U57" s="27">
        <v>9.67</v>
      </c>
      <c r="V57" s="27">
        <v>10270.907999999999</v>
      </c>
      <c r="W57" s="27">
        <v>11.603999999999999</v>
      </c>
      <c r="X57" s="27">
        <v>3900</v>
      </c>
      <c r="Y57" s="27">
        <v>11.6</v>
      </c>
      <c r="Z57" s="138"/>
      <c r="AA57" s="138"/>
      <c r="AB57" s="138"/>
      <c r="AC57" s="138"/>
      <c r="AD57" s="288">
        <v>6.5100000000000005E-2</v>
      </c>
      <c r="AE57" s="139">
        <v>265.49</v>
      </c>
      <c r="AF57" s="139"/>
      <c r="AG57" s="139"/>
      <c r="AH57" s="134" t="s">
        <v>938</v>
      </c>
      <c r="AI57" s="289"/>
      <c r="AJ57" s="103"/>
      <c r="AK57" s="27"/>
      <c r="AL57" s="27"/>
      <c r="AM57" s="27"/>
      <c r="AN57" s="27"/>
      <c r="AO57" s="27"/>
      <c r="AP57" s="27"/>
      <c r="AQ57" s="115"/>
      <c r="AR57" s="115"/>
      <c r="AS57" s="115"/>
      <c r="AT57" s="115"/>
      <c r="AU57" s="116"/>
      <c r="AV57" s="116"/>
      <c r="AW57" s="116"/>
      <c r="AX57" s="116"/>
      <c r="AY57" s="110"/>
      <c r="AZ57" s="109"/>
      <c r="BA57" s="27"/>
      <c r="BB57" s="27"/>
      <c r="BC57" s="27"/>
      <c r="BD57" s="27"/>
      <c r="BE57" s="27"/>
      <c r="BF57" s="27"/>
      <c r="BG57" s="115"/>
      <c r="BH57" s="115"/>
      <c r="BI57" s="115"/>
      <c r="BJ57" s="115"/>
      <c r="BK57" s="116"/>
      <c r="BL57" s="116"/>
      <c r="BM57" s="116"/>
      <c r="BN57" s="116"/>
      <c r="BO57" s="36"/>
      <c r="BP57" s="31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</row>
    <row r="58" spans="1:295" s="2" customFormat="1" ht="31.5">
      <c r="A58" s="16" t="s">
        <v>10</v>
      </c>
      <c r="B58" s="396" t="s">
        <v>588</v>
      </c>
      <c r="C58" s="103"/>
      <c r="D58" s="27">
        <v>18611.990000000002</v>
      </c>
      <c r="E58" s="27">
        <v>73.56</v>
      </c>
      <c r="F58" s="27">
        <v>22334.388000000003</v>
      </c>
      <c r="G58" s="27">
        <v>88.272000000000006</v>
      </c>
      <c r="H58" s="27">
        <v>3836.54</v>
      </c>
      <c r="I58" s="27">
        <v>26.16</v>
      </c>
      <c r="J58" s="115"/>
      <c r="K58" s="115"/>
      <c r="L58" s="115"/>
      <c r="M58" s="115"/>
      <c r="N58" s="288">
        <v>6.3500000000000001E-2</v>
      </c>
      <c r="O58" s="139">
        <v>269.77999999999997</v>
      </c>
      <c r="P58" s="139"/>
      <c r="Q58" s="116"/>
      <c r="R58" s="110" t="s">
        <v>920</v>
      </c>
      <c r="S58" s="134"/>
      <c r="T58" s="27">
        <v>18840.63</v>
      </c>
      <c r="U58" s="27">
        <v>62.3</v>
      </c>
      <c r="V58" s="27">
        <v>22608.756000000001</v>
      </c>
      <c r="W58" s="27">
        <v>74.759999999999991</v>
      </c>
      <c r="X58" s="27">
        <v>3823.31</v>
      </c>
      <c r="Y58" s="27">
        <v>27</v>
      </c>
      <c r="Z58" s="138"/>
      <c r="AA58" s="138"/>
      <c r="AB58" s="138"/>
      <c r="AC58" s="138"/>
      <c r="AD58" s="288">
        <v>6.3500000000000001E-2</v>
      </c>
      <c r="AE58" s="139">
        <v>269.77999999999997</v>
      </c>
      <c r="AF58" s="139"/>
      <c r="AG58" s="139"/>
      <c r="AH58" s="134" t="s">
        <v>920</v>
      </c>
      <c r="AI58" s="134"/>
      <c r="AJ58" s="103"/>
      <c r="AK58" s="27"/>
      <c r="AL58" s="27"/>
      <c r="AM58" s="27"/>
      <c r="AN58" s="27"/>
      <c r="AO58" s="27"/>
      <c r="AP58" s="27"/>
      <c r="AQ58" s="115"/>
      <c r="AR58" s="115"/>
      <c r="AS58" s="115"/>
      <c r="AT58" s="115"/>
      <c r="AU58" s="116"/>
      <c r="AV58" s="116"/>
      <c r="AW58" s="116"/>
      <c r="AX58" s="116"/>
      <c r="AY58" s="27"/>
      <c r="AZ58" s="109"/>
      <c r="BA58" s="27"/>
      <c r="BB58" s="27"/>
      <c r="BC58" s="27"/>
      <c r="BD58" s="27"/>
      <c r="BE58" s="27"/>
      <c r="BF58" s="27"/>
      <c r="BG58" s="115"/>
      <c r="BH58" s="115"/>
      <c r="BI58" s="115"/>
      <c r="BJ58" s="115"/>
      <c r="BK58" s="116"/>
      <c r="BL58" s="116"/>
      <c r="BM58" s="116"/>
      <c r="BN58" s="116"/>
      <c r="BO58" s="36"/>
      <c r="BP58" s="31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</row>
    <row r="59" spans="1:295" s="405" customFormat="1">
      <c r="A59" s="397" t="s">
        <v>33</v>
      </c>
      <c r="B59" s="374" t="s">
        <v>892</v>
      </c>
      <c r="C59" s="400"/>
      <c r="D59" s="373">
        <v>10294.030000000001</v>
      </c>
      <c r="E59" s="373">
        <v>88.27</v>
      </c>
      <c r="F59" s="373">
        <v>10294.030000000001</v>
      </c>
      <c r="G59" s="373">
        <v>88.27</v>
      </c>
      <c r="H59" s="373" t="s">
        <v>146</v>
      </c>
      <c r="I59" s="373" t="s">
        <v>146</v>
      </c>
      <c r="J59" s="382"/>
      <c r="K59" s="382"/>
      <c r="L59" s="382"/>
      <c r="M59" s="382"/>
      <c r="N59" s="288"/>
      <c r="O59" s="139"/>
      <c r="P59" s="383"/>
      <c r="Q59" s="383"/>
      <c r="R59" s="125" t="s">
        <v>926</v>
      </c>
      <c r="S59" s="376"/>
      <c r="T59" s="373">
        <v>11838.14</v>
      </c>
      <c r="U59" s="373">
        <v>74.760000000000005</v>
      </c>
      <c r="V59" s="373">
        <v>11838.14</v>
      </c>
      <c r="W59" s="373">
        <v>74.760000000000005</v>
      </c>
      <c r="X59" s="49" t="s">
        <v>146</v>
      </c>
      <c r="Y59" s="49" t="s">
        <v>146</v>
      </c>
      <c r="Z59" s="382"/>
      <c r="AA59" s="382"/>
      <c r="AB59" s="382"/>
      <c r="AC59" s="382"/>
      <c r="AD59" s="288"/>
      <c r="AE59" s="139"/>
      <c r="AF59" s="139"/>
      <c r="AG59" s="139"/>
      <c r="AH59" s="125" t="s">
        <v>926</v>
      </c>
      <c r="AI59" s="376"/>
      <c r="AJ59" s="400"/>
      <c r="AK59" s="373"/>
      <c r="AL59" s="373"/>
      <c r="AM59" s="373"/>
      <c r="AN59" s="373"/>
      <c r="AO59" s="373"/>
      <c r="AP59" s="373"/>
      <c r="AQ59" s="382"/>
      <c r="AR59" s="382"/>
      <c r="AS59" s="382"/>
      <c r="AT59" s="382"/>
      <c r="AU59" s="383"/>
      <c r="AV59" s="383"/>
      <c r="AW59" s="383"/>
      <c r="AX59" s="383"/>
      <c r="AY59" s="373"/>
      <c r="AZ59" s="376"/>
      <c r="BA59" s="373"/>
      <c r="BB59" s="373"/>
      <c r="BC59" s="373"/>
      <c r="BD59" s="373"/>
      <c r="BE59" s="373"/>
      <c r="BF59" s="373"/>
      <c r="BG59" s="382"/>
      <c r="BH59" s="382"/>
      <c r="BI59" s="382"/>
      <c r="BJ59" s="382"/>
      <c r="BK59" s="383"/>
      <c r="BL59" s="383"/>
      <c r="BM59" s="383"/>
      <c r="BN59" s="383"/>
      <c r="BO59" s="399"/>
      <c r="BP59" s="403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404"/>
      <c r="DQ59" s="404"/>
      <c r="DR59" s="404"/>
      <c r="DS59" s="404"/>
      <c r="DT59" s="404"/>
      <c r="DU59" s="404"/>
      <c r="DV59" s="404"/>
      <c r="DW59" s="404"/>
      <c r="DX59" s="404"/>
      <c r="DY59" s="404"/>
      <c r="DZ59" s="404"/>
      <c r="EA59" s="404"/>
      <c r="EB59" s="404"/>
      <c r="EC59" s="404"/>
      <c r="ED59" s="404"/>
      <c r="EE59" s="404"/>
      <c r="EF59" s="404"/>
      <c r="EG59" s="404"/>
      <c r="EH59" s="404"/>
      <c r="EI59" s="404"/>
      <c r="EJ59" s="404"/>
      <c r="EK59" s="404"/>
      <c r="EL59" s="404"/>
      <c r="EM59" s="404"/>
      <c r="EN59" s="404"/>
      <c r="EO59" s="404"/>
      <c r="EP59" s="404"/>
      <c r="EQ59" s="404"/>
      <c r="ER59" s="404"/>
      <c r="ES59" s="404"/>
      <c r="ET59" s="404"/>
      <c r="EU59" s="404"/>
      <c r="EV59" s="404"/>
      <c r="EW59" s="404"/>
      <c r="EX59" s="404"/>
      <c r="EY59" s="404"/>
      <c r="EZ59" s="404"/>
      <c r="FA59" s="404"/>
      <c r="FB59" s="404"/>
      <c r="FC59" s="404"/>
      <c r="FD59" s="404"/>
      <c r="FE59" s="404"/>
      <c r="FF59" s="404"/>
      <c r="FG59" s="404"/>
      <c r="FH59" s="404"/>
      <c r="FI59" s="404"/>
      <c r="FJ59" s="404"/>
      <c r="FK59" s="404"/>
      <c r="FL59" s="404"/>
      <c r="FM59" s="404"/>
      <c r="FN59" s="404"/>
      <c r="FO59" s="404"/>
      <c r="FP59" s="404"/>
      <c r="FQ59" s="404"/>
      <c r="FR59" s="404"/>
      <c r="FS59" s="404"/>
      <c r="FT59" s="404"/>
      <c r="FU59" s="404"/>
      <c r="FV59" s="404"/>
      <c r="FW59" s="404"/>
      <c r="FX59" s="404"/>
      <c r="FY59" s="404"/>
      <c r="FZ59" s="404"/>
      <c r="GA59" s="404"/>
      <c r="GB59" s="404"/>
      <c r="GC59" s="404"/>
      <c r="GD59" s="404"/>
      <c r="GE59" s="404"/>
      <c r="GF59" s="404"/>
      <c r="GG59" s="404"/>
      <c r="GH59" s="404"/>
      <c r="GI59" s="404"/>
      <c r="GJ59" s="404"/>
      <c r="GK59" s="404"/>
      <c r="GL59" s="404"/>
      <c r="GM59" s="404"/>
      <c r="GN59" s="404"/>
      <c r="GO59" s="404"/>
      <c r="GP59" s="404"/>
      <c r="GQ59" s="404"/>
      <c r="GR59" s="404"/>
      <c r="GS59" s="404"/>
      <c r="GT59" s="404"/>
      <c r="GU59" s="404"/>
      <c r="GV59" s="404"/>
      <c r="GW59" s="404"/>
      <c r="GX59" s="404"/>
      <c r="GY59" s="404"/>
      <c r="GZ59" s="404"/>
      <c r="HA59" s="404"/>
      <c r="HB59" s="404"/>
      <c r="HC59" s="404"/>
      <c r="HD59" s="404"/>
      <c r="HE59" s="404"/>
      <c r="HF59" s="404"/>
      <c r="HG59" s="404"/>
      <c r="HH59" s="404"/>
      <c r="HI59" s="404"/>
      <c r="HJ59" s="404"/>
      <c r="HK59" s="404"/>
      <c r="HL59" s="404"/>
      <c r="HM59" s="404"/>
      <c r="HN59" s="404"/>
      <c r="HO59" s="404"/>
      <c r="HP59" s="404"/>
      <c r="HQ59" s="404"/>
      <c r="HR59" s="404"/>
      <c r="HS59" s="404"/>
      <c r="HT59" s="404"/>
      <c r="HU59" s="404"/>
      <c r="HV59" s="404"/>
      <c r="HW59" s="404"/>
      <c r="HX59" s="404"/>
      <c r="HY59" s="404"/>
      <c r="HZ59" s="404"/>
      <c r="IA59" s="404"/>
      <c r="IB59" s="404"/>
      <c r="IC59" s="404"/>
      <c r="ID59" s="404"/>
      <c r="IE59" s="404"/>
      <c r="IF59" s="404"/>
      <c r="IG59" s="404"/>
      <c r="IH59" s="404"/>
      <c r="II59" s="404"/>
      <c r="IJ59" s="404"/>
      <c r="IK59" s="404"/>
      <c r="IL59" s="404"/>
      <c r="IM59" s="404"/>
      <c r="IN59" s="404"/>
      <c r="IO59" s="404"/>
      <c r="IP59" s="404"/>
      <c r="IQ59" s="404"/>
      <c r="IR59" s="404"/>
      <c r="IS59" s="404"/>
      <c r="IT59" s="404"/>
      <c r="IU59" s="404"/>
      <c r="IV59" s="404"/>
      <c r="IW59" s="404"/>
      <c r="IX59" s="404"/>
      <c r="IY59" s="404"/>
      <c r="IZ59" s="404"/>
      <c r="JA59" s="404"/>
      <c r="JB59" s="404"/>
      <c r="JC59" s="404"/>
      <c r="JD59" s="404"/>
      <c r="JE59" s="404"/>
      <c r="JF59" s="404"/>
      <c r="JG59" s="404"/>
      <c r="JH59" s="404"/>
      <c r="JI59" s="404"/>
      <c r="JJ59" s="404"/>
      <c r="JK59" s="404"/>
      <c r="JL59" s="404"/>
      <c r="JM59" s="404"/>
      <c r="JN59" s="404"/>
      <c r="JO59" s="404"/>
      <c r="JP59" s="404"/>
      <c r="JQ59" s="404"/>
      <c r="JR59" s="404"/>
      <c r="JS59" s="404"/>
      <c r="JT59" s="404"/>
      <c r="JU59" s="404"/>
      <c r="JV59" s="404"/>
      <c r="JW59" s="404"/>
      <c r="JX59" s="404"/>
      <c r="JY59" s="404"/>
      <c r="JZ59" s="404"/>
      <c r="KA59" s="404"/>
      <c r="KB59" s="404"/>
      <c r="KC59" s="404"/>
      <c r="KD59" s="404"/>
      <c r="KE59" s="404"/>
      <c r="KF59" s="404"/>
      <c r="KG59" s="404"/>
      <c r="KH59" s="404"/>
      <c r="KI59" s="404"/>
    </row>
    <row r="60" spans="1:295" s="2" customFormat="1" ht="18.75">
      <c r="A60" s="189" t="s">
        <v>53</v>
      </c>
      <c r="B60" s="421"/>
      <c r="C60" s="175"/>
      <c r="D60" s="49"/>
      <c r="E60" s="49"/>
      <c r="F60" s="49"/>
      <c r="G60" s="49"/>
      <c r="H60" s="49"/>
      <c r="I60" s="49"/>
      <c r="J60" s="138"/>
      <c r="K60" s="138"/>
      <c r="L60" s="138"/>
      <c r="M60" s="138"/>
      <c r="N60" s="139"/>
      <c r="O60" s="139"/>
      <c r="P60" s="139"/>
      <c r="Q60" s="139"/>
      <c r="R60" s="125"/>
      <c r="S60" s="134"/>
      <c r="T60" s="49"/>
      <c r="U60" s="49"/>
      <c r="V60" s="49"/>
      <c r="W60" s="49"/>
      <c r="X60" s="49"/>
      <c r="Y60" s="49"/>
      <c r="Z60" s="138"/>
      <c r="AA60" s="138"/>
      <c r="AB60" s="138"/>
      <c r="AC60" s="138"/>
      <c r="AD60" s="139"/>
      <c r="AE60" s="139"/>
      <c r="AF60" s="139"/>
      <c r="AG60" s="139"/>
      <c r="AH60" s="49"/>
      <c r="AI60" s="134"/>
      <c r="AJ60" s="175"/>
      <c r="AK60" s="49"/>
      <c r="AL60" s="49"/>
      <c r="AM60" s="49"/>
      <c r="AN60" s="49"/>
      <c r="AO60" s="49"/>
      <c r="AP60" s="49"/>
      <c r="AQ60" s="138"/>
      <c r="AR60" s="138"/>
      <c r="AS60" s="138"/>
      <c r="AT60" s="138"/>
      <c r="AU60" s="139"/>
      <c r="AV60" s="139"/>
      <c r="AW60" s="139"/>
      <c r="AX60" s="139"/>
      <c r="AY60" s="49"/>
      <c r="AZ60" s="134"/>
      <c r="BA60" s="49"/>
      <c r="BB60" s="49"/>
      <c r="BC60" s="49"/>
      <c r="BD60" s="49"/>
      <c r="BE60" s="49"/>
      <c r="BF60" s="49"/>
      <c r="BG60" s="138"/>
      <c r="BH60" s="138"/>
      <c r="BI60" s="138"/>
      <c r="BJ60" s="138"/>
      <c r="BK60" s="139"/>
      <c r="BL60" s="139"/>
      <c r="BM60" s="139"/>
      <c r="BN60" s="139"/>
      <c r="BO60" s="176"/>
      <c r="BP60" s="31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</row>
    <row r="61" spans="1:295" s="2" customFormat="1">
      <c r="A61" s="173" t="s">
        <v>9</v>
      </c>
      <c r="B61" s="502" t="s">
        <v>159</v>
      </c>
      <c r="C61" s="175"/>
      <c r="D61" s="49"/>
      <c r="E61" s="49"/>
      <c r="F61" s="49"/>
      <c r="G61" s="49"/>
      <c r="H61" s="49"/>
      <c r="I61" s="49"/>
      <c r="J61" s="138"/>
      <c r="K61" s="138"/>
      <c r="L61" s="138"/>
      <c r="M61" s="138"/>
      <c r="N61" s="311"/>
      <c r="O61" s="139"/>
      <c r="P61" s="311"/>
      <c r="Q61" s="139"/>
      <c r="R61" s="110"/>
      <c r="S61" s="134"/>
      <c r="T61" s="49"/>
      <c r="U61" s="49"/>
      <c r="V61" s="49"/>
      <c r="W61" s="49"/>
      <c r="X61" s="49"/>
      <c r="Y61" s="49"/>
      <c r="Z61" s="138"/>
      <c r="AA61" s="138"/>
      <c r="AB61" s="138"/>
      <c r="AC61" s="138"/>
      <c r="AD61" s="311"/>
      <c r="AE61" s="139"/>
      <c r="AF61" s="311"/>
      <c r="AG61" s="139"/>
      <c r="AH61" s="110"/>
      <c r="AI61" s="289"/>
      <c r="AJ61" s="175"/>
      <c r="AK61" s="49"/>
      <c r="AL61" s="49"/>
      <c r="AM61" s="49"/>
      <c r="AN61" s="49"/>
      <c r="AO61" s="49"/>
      <c r="AP61" s="49"/>
      <c r="AQ61" s="138"/>
      <c r="AR61" s="138"/>
      <c r="AS61" s="138"/>
      <c r="AT61" s="138"/>
      <c r="AU61" s="139"/>
      <c r="AV61" s="139"/>
      <c r="AW61" s="139"/>
      <c r="AX61" s="139"/>
      <c r="AY61" s="49"/>
      <c r="AZ61" s="134"/>
      <c r="BA61" s="49"/>
      <c r="BB61" s="49"/>
      <c r="BC61" s="49"/>
      <c r="BD61" s="49"/>
      <c r="BE61" s="49"/>
      <c r="BF61" s="49"/>
      <c r="BG61" s="138"/>
      <c r="BH61" s="138"/>
      <c r="BI61" s="138"/>
      <c r="BJ61" s="138"/>
      <c r="BK61" s="139"/>
      <c r="BL61" s="139"/>
      <c r="BM61" s="139"/>
      <c r="BN61" s="139"/>
      <c r="BO61" s="176"/>
      <c r="BP61" s="31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</row>
    <row r="62" spans="1:295" s="167" customFormat="1">
      <c r="A62" s="157"/>
      <c r="B62" s="561"/>
      <c r="C62" s="162"/>
      <c r="D62" s="159"/>
      <c r="E62" s="159"/>
      <c r="F62" s="159"/>
      <c r="G62" s="159"/>
      <c r="H62" s="159"/>
      <c r="I62" s="159"/>
      <c r="J62" s="163"/>
      <c r="K62" s="163"/>
      <c r="L62" s="163"/>
      <c r="M62" s="163"/>
      <c r="N62" s="172"/>
      <c r="O62" s="128"/>
      <c r="P62" s="172"/>
      <c r="Q62" s="128"/>
      <c r="R62" s="145"/>
      <c r="S62" s="129"/>
      <c r="T62" s="159"/>
      <c r="U62" s="159"/>
      <c r="V62" s="159"/>
      <c r="W62" s="159"/>
      <c r="X62" s="159"/>
      <c r="Y62" s="159"/>
      <c r="Z62" s="163"/>
      <c r="AA62" s="163"/>
      <c r="AB62" s="163"/>
      <c r="AC62" s="163"/>
      <c r="AD62" s="172"/>
      <c r="AE62" s="128"/>
      <c r="AF62" s="172"/>
      <c r="AG62" s="128"/>
      <c r="AH62" s="145"/>
      <c r="AI62" s="168"/>
      <c r="AJ62" s="162"/>
      <c r="AK62" s="159"/>
      <c r="AL62" s="159"/>
      <c r="AM62" s="159"/>
      <c r="AN62" s="159"/>
      <c r="AO62" s="159"/>
      <c r="AP62" s="159"/>
      <c r="AQ62" s="163"/>
      <c r="AR62" s="163"/>
      <c r="AS62" s="163"/>
      <c r="AT62" s="163"/>
      <c r="AU62" s="128"/>
      <c r="AV62" s="128"/>
      <c r="AW62" s="128"/>
      <c r="AX62" s="128"/>
      <c r="AY62" s="159"/>
      <c r="AZ62" s="129"/>
      <c r="BA62" s="159"/>
      <c r="BB62" s="159"/>
      <c r="BC62" s="159"/>
      <c r="BD62" s="159"/>
      <c r="BE62" s="159"/>
      <c r="BF62" s="159"/>
      <c r="BG62" s="163"/>
      <c r="BH62" s="163"/>
      <c r="BI62" s="163"/>
      <c r="BJ62" s="163"/>
      <c r="BK62" s="128"/>
      <c r="BL62" s="128"/>
      <c r="BM62" s="128"/>
      <c r="BN62" s="128"/>
      <c r="BO62" s="169"/>
      <c r="BP62" s="213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166"/>
      <c r="FK62" s="166"/>
      <c r="FL62" s="166"/>
      <c r="FM62" s="166"/>
      <c r="FN62" s="166"/>
      <c r="FO62" s="166"/>
      <c r="FP62" s="166"/>
      <c r="FQ62" s="166"/>
      <c r="FR62" s="166"/>
      <c r="FS62" s="166"/>
      <c r="FT62" s="166"/>
      <c r="FU62" s="166"/>
      <c r="FV62" s="166"/>
      <c r="FW62" s="166"/>
      <c r="FX62" s="166"/>
      <c r="FY62" s="166"/>
      <c r="FZ62" s="166"/>
      <c r="GA62" s="166"/>
      <c r="GB62" s="166"/>
      <c r="GC62" s="166"/>
      <c r="GD62" s="166"/>
      <c r="GE62" s="166"/>
      <c r="GF62" s="166"/>
      <c r="GG62" s="166"/>
      <c r="GH62" s="166"/>
      <c r="GI62" s="166"/>
      <c r="GJ62" s="166"/>
      <c r="GK62" s="166"/>
      <c r="GL62" s="166"/>
      <c r="GM62" s="166"/>
      <c r="GN62" s="166"/>
      <c r="GO62" s="166"/>
      <c r="GP62" s="166"/>
      <c r="GQ62" s="166"/>
      <c r="GR62" s="166"/>
      <c r="GS62" s="166"/>
      <c r="GT62" s="166"/>
      <c r="GU62" s="166"/>
      <c r="GV62" s="166"/>
      <c r="GW62" s="166"/>
      <c r="GX62" s="166"/>
      <c r="GY62" s="166"/>
      <c r="GZ62" s="166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6"/>
      <c r="HM62" s="166"/>
      <c r="HN62" s="166"/>
      <c r="HO62" s="166"/>
      <c r="HP62" s="166"/>
      <c r="HQ62" s="166"/>
      <c r="HR62" s="166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  <c r="IL62" s="166"/>
      <c r="IM62" s="166"/>
      <c r="IN62" s="166"/>
      <c r="IO62" s="166"/>
      <c r="IP62" s="166"/>
      <c r="IQ62" s="166"/>
      <c r="IR62" s="166"/>
      <c r="IS62" s="166"/>
      <c r="IT62" s="166"/>
      <c r="IU62" s="166"/>
      <c r="IV62" s="166"/>
      <c r="IW62" s="166"/>
      <c r="IX62" s="166"/>
      <c r="IY62" s="166"/>
      <c r="IZ62" s="166"/>
      <c r="JA62" s="166"/>
      <c r="JB62" s="166"/>
      <c r="JC62" s="166"/>
      <c r="JD62" s="166"/>
      <c r="JE62" s="166"/>
      <c r="JF62" s="166"/>
      <c r="JG62" s="166"/>
      <c r="JH62" s="166"/>
      <c r="JI62" s="166"/>
      <c r="JJ62" s="166"/>
      <c r="JK62" s="166"/>
      <c r="JL62" s="166"/>
      <c r="JM62" s="166"/>
      <c r="JN62" s="166"/>
      <c r="JO62" s="166"/>
      <c r="JP62" s="166"/>
      <c r="JQ62" s="166"/>
      <c r="JR62" s="166"/>
      <c r="JS62" s="166"/>
      <c r="JT62" s="166"/>
      <c r="JU62" s="166"/>
      <c r="JV62" s="166"/>
      <c r="JW62" s="166"/>
      <c r="JX62" s="166"/>
      <c r="JY62" s="166"/>
      <c r="JZ62" s="166"/>
      <c r="KA62" s="166"/>
      <c r="KB62" s="166"/>
      <c r="KC62" s="166"/>
      <c r="KD62" s="166"/>
      <c r="KE62" s="166"/>
      <c r="KF62" s="166"/>
      <c r="KG62" s="166"/>
      <c r="KH62" s="166"/>
      <c r="KI62" s="166"/>
    </row>
    <row r="63" spans="1:295" s="178" customFormat="1">
      <c r="A63" s="173"/>
      <c r="B63" s="421" t="s">
        <v>749</v>
      </c>
      <c r="C63" s="175"/>
      <c r="D63" s="49">
        <v>9892.83</v>
      </c>
      <c r="E63" s="49">
        <v>23.67</v>
      </c>
      <c r="F63" s="49">
        <v>11871.395999999999</v>
      </c>
      <c r="G63" s="49">
        <v>28.404</v>
      </c>
      <c r="H63" s="49">
        <v>3900</v>
      </c>
      <c r="I63" s="49">
        <v>28.4</v>
      </c>
      <c r="J63" s="138"/>
      <c r="K63" s="138"/>
      <c r="L63" s="138"/>
      <c r="M63" s="138"/>
      <c r="N63" s="311">
        <v>6.1699999999999998E-2</v>
      </c>
      <c r="O63" s="139">
        <v>269.02999999999997</v>
      </c>
      <c r="P63" s="311">
        <v>5.6899999999999999E-2</v>
      </c>
      <c r="Q63" s="139">
        <v>250.31</v>
      </c>
      <c r="R63" s="110" t="s">
        <v>939</v>
      </c>
      <c r="S63" s="134"/>
      <c r="T63" s="49">
        <v>11376.75</v>
      </c>
      <c r="U63" s="49">
        <v>24.8</v>
      </c>
      <c r="V63" s="49">
        <v>13652.11</v>
      </c>
      <c r="W63" s="49">
        <v>29.759999999999998</v>
      </c>
      <c r="X63" s="49">
        <v>3877.96</v>
      </c>
      <c r="Y63" s="49">
        <v>29.76</v>
      </c>
      <c r="Z63" s="138"/>
      <c r="AA63" s="138"/>
      <c r="AB63" s="138"/>
      <c r="AC63" s="138"/>
      <c r="AD63" s="311">
        <v>6.1699999999999998E-2</v>
      </c>
      <c r="AE63" s="139">
        <v>269.02999999999997</v>
      </c>
      <c r="AF63" s="311">
        <v>5.6899999999999999E-2</v>
      </c>
      <c r="AG63" s="139">
        <v>250.42</v>
      </c>
      <c r="AH63" s="125" t="s">
        <v>939</v>
      </c>
      <c r="AI63" s="289"/>
      <c r="AJ63" s="175"/>
      <c r="AK63" s="49"/>
      <c r="AL63" s="49"/>
      <c r="AM63" s="49"/>
      <c r="AN63" s="49"/>
      <c r="AO63" s="49"/>
      <c r="AP63" s="49"/>
      <c r="AQ63" s="138"/>
      <c r="AR63" s="138"/>
      <c r="AS63" s="138"/>
      <c r="AT63" s="138"/>
      <c r="AU63" s="139"/>
      <c r="AV63" s="139"/>
      <c r="AW63" s="139"/>
      <c r="AX63" s="139"/>
      <c r="AY63" s="49"/>
      <c r="AZ63" s="134"/>
      <c r="BA63" s="49"/>
      <c r="BB63" s="49"/>
      <c r="BC63" s="49"/>
      <c r="BD63" s="49"/>
      <c r="BE63" s="49"/>
      <c r="BF63" s="49"/>
      <c r="BG63" s="138"/>
      <c r="BH63" s="138"/>
      <c r="BI63" s="138"/>
      <c r="BJ63" s="138"/>
      <c r="BK63" s="139"/>
      <c r="BL63" s="139"/>
      <c r="BM63" s="139"/>
      <c r="BN63" s="139"/>
      <c r="BO63" s="176"/>
      <c r="BP63" s="313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7"/>
      <c r="DG63" s="177"/>
      <c r="DH63" s="177"/>
      <c r="DI63" s="177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7"/>
      <c r="EN63" s="177"/>
      <c r="EO63" s="177"/>
      <c r="EP63" s="177"/>
      <c r="EQ63" s="177"/>
      <c r="ER63" s="177"/>
      <c r="ES63" s="177"/>
      <c r="ET63" s="177"/>
      <c r="EU63" s="177"/>
      <c r="EV63" s="177"/>
      <c r="EW63" s="177"/>
      <c r="EX63" s="177"/>
      <c r="EY63" s="177"/>
      <c r="EZ63" s="177"/>
      <c r="FA63" s="177"/>
      <c r="FB63" s="177"/>
      <c r="FC63" s="177"/>
      <c r="FD63" s="177"/>
      <c r="FE63" s="177"/>
      <c r="FF63" s="177"/>
      <c r="FG63" s="177"/>
      <c r="FH63" s="177"/>
      <c r="FI63" s="177"/>
      <c r="FJ63" s="177"/>
      <c r="FK63" s="177"/>
      <c r="FL63" s="177"/>
      <c r="FM63" s="177"/>
      <c r="FN63" s="177"/>
      <c r="FO63" s="177"/>
      <c r="FP63" s="177"/>
      <c r="FQ63" s="177"/>
      <c r="FR63" s="177"/>
      <c r="FS63" s="177"/>
      <c r="FT63" s="177"/>
      <c r="FU63" s="177"/>
      <c r="FV63" s="177"/>
      <c r="FW63" s="177"/>
      <c r="FX63" s="177"/>
      <c r="FY63" s="177"/>
      <c r="FZ63" s="177"/>
      <c r="GA63" s="177"/>
      <c r="GB63" s="177"/>
      <c r="GC63" s="177"/>
      <c r="GD63" s="177"/>
      <c r="GE63" s="177"/>
      <c r="GF63" s="177"/>
      <c r="GG63" s="177"/>
      <c r="GH63" s="177"/>
      <c r="GI63" s="177"/>
      <c r="GJ63" s="177"/>
      <c r="GK63" s="177"/>
      <c r="GL63" s="177"/>
      <c r="GM63" s="177"/>
      <c r="GN63" s="177"/>
      <c r="GO63" s="177"/>
      <c r="GP63" s="177"/>
      <c r="GQ63" s="177"/>
      <c r="GR63" s="177"/>
      <c r="GS63" s="177"/>
      <c r="GT63" s="177"/>
      <c r="GU63" s="177"/>
      <c r="GV63" s="177"/>
      <c r="GW63" s="177"/>
      <c r="GX63" s="177"/>
      <c r="GY63" s="177"/>
      <c r="GZ63" s="177"/>
      <c r="HA63" s="177"/>
      <c r="HB63" s="177"/>
      <c r="HC63" s="177"/>
      <c r="HD63" s="177"/>
      <c r="HE63" s="177"/>
      <c r="HF63" s="177"/>
      <c r="HG63" s="177"/>
      <c r="HH63" s="177"/>
      <c r="HI63" s="177"/>
      <c r="HJ63" s="177"/>
      <c r="HK63" s="177"/>
      <c r="HL63" s="177"/>
      <c r="HM63" s="177"/>
      <c r="HN63" s="177"/>
      <c r="HO63" s="177"/>
      <c r="HP63" s="177"/>
      <c r="HQ63" s="177"/>
      <c r="HR63" s="177"/>
      <c r="HS63" s="177"/>
      <c r="HT63" s="177"/>
      <c r="HU63" s="177"/>
      <c r="HV63" s="177"/>
      <c r="HW63" s="177"/>
      <c r="HX63" s="177"/>
      <c r="HY63" s="177"/>
      <c r="HZ63" s="177"/>
      <c r="IA63" s="177"/>
      <c r="IB63" s="177"/>
      <c r="IC63" s="177"/>
      <c r="ID63" s="177"/>
      <c r="IE63" s="177"/>
      <c r="IF63" s="177"/>
      <c r="IG63" s="177"/>
      <c r="IH63" s="177"/>
      <c r="II63" s="177"/>
      <c r="IJ63" s="177"/>
      <c r="IK63" s="177"/>
      <c r="IL63" s="177"/>
      <c r="IM63" s="177"/>
      <c r="IN63" s="177"/>
      <c r="IO63" s="177"/>
      <c r="IP63" s="177"/>
      <c r="IQ63" s="177"/>
      <c r="IR63" s="177"/>
      <c r="IS63" s="177"/>
      <c r="IT63" s="177"/>
      <c r="IU63" s="177"/>
      <c r="IV63" s="177"/>
      <c r="IW63" s="177"/>
      <c r="IX63" s="177"/>
      <c r="IY63" s="177"/>
      <c r="IZ63" s="177"/>
      <c r="JA63" s="177"/>
      <c r="JB63" s="177"/>
      <c r="JC63" s="177"/>
      <c r="JD63" s="177"/>
      <c r="JE63" s="177"/>
      <c r="JF63" s="177"/>
      <c r="JG63" s="177"/>
      <c r="JH63" s="177"/>
      <c r="JI63" s="177"/>
      <c r="JJ63" s="177"/>
      <c r="JK63" s="177"/>
      <c r="JL63" s="177"/>
      <c r="JM63" s="177"/>
      <c r="JN63" s="177"/>
      <c r="JO63" s="177"/>
      <c r="JP63" s="177"/>
      <c r="JQ63" s="177"/>
      <c r="JR63" s="177"/>
      <c r="JS63" s="177"/>
      <c r="JT63" s="177"/>
      <c r="JU63" s="177"/>
      <c r="JV63" s="177"/>
      <c r="JW63" s="177"/>
      <c r="JX63" s="177"/>
      <c r="JY63" s="177"/>
      <c r="JZ63" s="177"/>
      <c r="KA63" s="177"/>
      <c r="KB63" s="177"/>
      <c r="KC63" s="177"/>
      <c r="KD63" s="177"/>
      <c r="KE63" s="177"/>
      <c r="KF63" s="177"/>
      <c r="KG63" s="177"/>
      <c r="KH63" s="177"/>
      <c r="KI63" s="177"/>
    </row>
    <row r="64" spans="1:295" s="178" customFormat="1">
      <c r="A64" s="173"/>
      <c r="B64" s="421"/>
      <c r="C64" s="175"/>
      <c r="D64" s="49"/>
      <c r="E64" s="49"/>
      <c r="F64" s="49"/>
      <c r="G64" s="49"/>
      <c r="H64" s="49"/>
      <c r="I64" s="49"/>
      <c r="J64" s="138"/>
      <c r="K64" s="138"/>
      <c r="L64" s="138"/>
      <c r="M64" s="138"/>
      <c r="N64" s="311"/>
      <c r="O64" s="139"/>
      <c r="P64" s="311"/>
      <c r="Q64" s="139"/>
      <c r="R64" s="110"/>
      <c r="S64" s="134"/>
      <c r="T64" s="49"/>
      <c r="U64" s="49"/>
      <c r="V64" s="159">
        <v>13652.1</v>
      </c>
      <c r="W64" s="49"/>
      <c r="X64" s="49"/>
      <c r="Y64" s="49"/>
      <c r="Z64" s="138"/>
      <c r="AA64" s="138"/>
      <c r="AB64" s="138"/>
      <c r="AC64" s="138"/>
      <c r="AD64" s="311"/>
      <c r="AE64" s="139"/>
      <c r="AF64" s="311"/>
      <c r="AG64" s="139"/>
      <c r="AH64" s="125"/>
      <c r="AI64" s="168" t="s">
        <v>940</v>
      </c>
      <c r="AJ64" s="175"/>
      <c r="AK64" s="49"/>
      <c r="AL64" s="49"/>
      <c r="AM64" s="49"/>
      <c r="AN64" s="49"/>
      <c r="AO64" s="49"/>
      <c r="AP64" s="49"/>
      <c r="AQ64" s="138"/>
      <c r="AR64" s="138"/>
      <c r="AS64" s="138"/>
      <c r="AT64" s="138"/>
      <c r="AU64" s="139"/>
      <c r="AV64" s="139"/>
      <c r="AW64" s="139"/>
      <c r="AX64" s="139"/>
      <c r="AY64" s="49"/>
      <c r="AZ64" s="134"/>
      <c r="BA64" s="49"/>
      <c r="BB64" s="49"/>
      <c r="BC64" s="49"/>
      <c r="BD64" s="49"/>
      <c r="BE64" s="49"/>
      <c r="BF64" s="49"/>
      <c r="BG64" s="138"/>
      <c r="BH64" s="138"/>
      <c r="BI64" s="138"/>
      <c r="BJ64" s="138"/>
      <c r="BK64" s="139"/>
      <c r="BL64" s="139"/>
      <c r="BM64" s="139"/>
      <c r="BN64" s="139"/>
      <c r="BO64" s="176"/>
      <c r="BP64" s="313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  <c r="EO64" s="177"/>
      <c r="EP64" s="177"/>
      <c r="EQ64" s="177"/>
      <c r="ER64" s="177"/>
      <c r="ES64" s="177"/>
      <c r="ET64" s="177"/>
      <c r="EU64" s="177"/>
      <c r="EV64" s="177"/>
      <c r="EW64" s="177"/>
      <c r="EX64" s="177"/>
      <c r="EY64" s="177"/>
      <c r="EZ64" s="177"/>
      <c r="FA64" s="177"/>
      <c r="FB64" s="177"/>
      <c r="FC64" s="177"/>
      <c r="FD64" s="177"/>
      <c r="FE64" s="177"/>
      <c r="FF64" s="177"/>
      <c r="FG64" s="177"/>
      <c r="FH64" s="177"/>
      <c r="FI64" s="177"/>
      <c r="FJ64" s="177"/>
      <c r="FK64" s="177"/>
      <c r="FL64" s="177"/>
      <c r="FM64" s="177"/>
      <c r="FN64" s="177"/>
      <c r="FO64" s="177"/>
      <c r="FP64" s="177"/>
      <c r="FQ64" s="177"/>
      <c r="FR64" s="177"/>
      <c r="FS64" s="177"/>
      <c r="FT64" s="177"/>
      <c r="FU64" s="177"/>
      <c r="FV64" s="177"/>
      <c r="FW64" s="177"/>
      <c r="FX64" s="177"/>
      <c r="FY64" s="177"/>
      <c r="FZ64" s="177"/>
      <c r="GA64" s="177"/>
      <c r="GB64" s="177"/>
      <c r="GC64" s="177"/>
      <c r="GD64" s="177"/>
      <c r="GE64" s="177"/>
      <c r="GF64" s="177"/>
      <c r="GG64" s="177"/>
      <c r="GH64" s="177"/>
      <c r="GI64" s="177"/>
      <c r="GJ64" s="177"/>
      <c r="GK64" s="177"/>
      <c r="GL64" s="177"/>
      <c r="GM64" s="177"/>
      <c r="GN64" s="177"/>
      <c r="GO64" s="177"/>
      <c r="GP64" s="177"/>
      <c r="GQ64" s="177"/>
      <c r="GR64" s="177"/>
      <c r="GS64" s="177"/>
      <c r="GT64" s="177"/>
      <c r="GU64" s="177"/>
      <c r="GV64" s="177"/>
      <c r="GW64" s="177"/>
      <c r="GX64" s="177"/>
      <c r="GY64" s="177"/>
      <c r="GZ64" s="177"/>
      <c r="HA64" s="177"/>
      <c r="HB64" s="177"/>
      <c r="HC64" s="177"/>
      <c r="HD64" s="177"/>
      <c r="HE64" s="177"/>
      <c r="HF64" s="177"/>
      <c r="HG64" s="177"/>
      <c r="HH64" s="177"/>
      <c r="HI64" s="177"/>
      <c r="HJ64" s="177"/>
      <c r="HK64" s="177"/>
      <c r="HL64" s="177"/>
      <c r="HM64" s="177"/>
      <c r="HN64" s="177"/>
      <c r="HO64" s="177"/>
      <c r="HP64" s="177"/>
      <c r="HQ64" s="177"/>
      <c r="HR64" s="177"/>
      <c r="HS64" s="177"/>
      <c r="HT64" s="177"/>
      <c r="HU64" s="177"/>
      <c r="HV64" s="177"/>
      <c r="HW64" s="177"/>
      <c r="HX64" s="177"/>
      <c r="HY64" s="177"/>
      <c r="HZ64" s="177"/>
      <c r="IA64" s="177"/>
      <c r="IB64" s="177"/>
      <c r="IC64" s="177"/>
      <c r="ID64" s="177"/>
      <c r="IE64" s="177"/>
      <c r="IF64" s="177"/>
      <c r="IG64" s="177"/>
      <c r="IH64" s="177"/>
      <c r="II64" s="177"/>
      <c r="IJ64" s="177"/>
      <c r="IK64" s="177"/>
      <c r="IL64" s="177"/>
      <c r="IM64" s="177"/>
      <c r="IN64" s="177"/>
      <c r="IO64" s="177"/>
      <c r="IP64" s="177"/>
      <c r="IQ64" s="177"/>
      <c r="IR64" s="177"/>
      <c r="IS64" s="177"/>
      <c r="IT64" s="177"/>
      <c r="IU64" s="177"/>
      <c r="IV64" s="177"/>
      <c r="IW64" s="177"/>
      <c r="IX64" s="177"/>
      <c r="IY64" s="177"/>
      <c r="IZ64" s="177"/>
      <c r="JA64" s="177"/>
      <c r="JB64" s="177"/>
      <c r="JC64" s="177"/>
      <c r="JD64" s="177"/>
      <c r="JE64" s="177"/>
      <c r="JF64" s="177"/>
      <c r="JG64" s="177"/>
      <c r="JH64" s="177"/>
      <c r="JI64" s="177"/>
      <c r="JJ64" s="177"/>
      <c r="JK64" s="177"/>
      <c r="JL64" s="177"/>
      <c r="JM64" s="177"/>
      <c r="JN64" s="177"/>
      <c r="JO64" s="177"/>
      <c r="JP64" s="177"/>
      <c r="JQ64" s="177"/>
      <c r="JR64" s="177"/>
      <c r="JS64" s="177"/>
      <c r="JT64" s="177"/>
      <c r="JU64" s="177"/>
      <c r="JV64" s="177"/>
      <c r="JW64" s="177"/>
      <c r="JX64" s="177"/>
      <c r="JY64" s="177"/>
      <c r="JZ64" s="177"/>
      <c r="KA64" s="177"/>
      <c r="KB64" s="177"/>
      <c r="KC64" s="177"/>
      <c r="KD64" s="177"/>
      <c r="KE64" s="177"/>
      <c r="KF64" s="177"/>
      <c r="KG64" s="177"/>
      <c r="KH64" s="177"/>
      <c r="KI64" s="177"/>
    </row>
    <row r="65" spans="1:295" s="178" customFormat="1">
      <c r="A65" s="173"/>
      <c r="B65" s="421" t="s">
        <v>750</v>
      </c>
      <c r="C65" s="175"/>
      <c r="D65" s="49">
        <v>9892.83</v>
      </c>
      <c r="E65" s="49">
        <v>24.32</v>
      </c>
      <c r="F65" s="49">
        <v>11871.395999999999</v>
      </c>
      <c r="G65" s="49">
        <v>29.183999999999997</v>
      </c>
      <c r="H65" s="49">
        <v>3900</v>
      </c>
      <c r="I65" s="49">
        <v>29.18</v>
      </c>
      <c r="J65" s="138"/>
      <c r="K65" s="138"/>
      <c r="L65" s="138"/>
      <c r="M65" s="138"/>
      <c r="N65" s="311">
        <v>6.1699999999999998E-2</v>
      </c>
      <c r="O65" s="139">
        <v>269.81</v>
      </c>
      <c r="P65" s="311">
        <v>5.6899999999999999E-2</v>
      </c>
      <c r="Q65" s="139">
        <v>251.09</v>
      </c>
      <c r="R65" s="110" t="s">
        <v>939</v>
      </c>
      <c r="S65" s="134"/>
      <c r="T65" s="49">
        <v>11376.75</v>
      </c>
      <c r="U65" s="49">
        <v>25.05</v>
      </c>
      <c r="V65" s="49">
        <v>13652.11</v>
      </c>
      <c r="W65" s="49">
        <v>30.06</v>
      </c>
      <c r="X65" s="49">
        <v>3884.53</v>
      </c>
      <c r="Y65" s="49">
        <v>30.06</v>
      </c>
      <c r="Z65" s="138"/>
      <c r="AA65" s="138"/>
      <c r="AB65" s="138"/>
      <c r="AC65" s="138"/>
      <c r="AD65" s="311">
        <v>6.1699999999999998E-2</v>
      </c>
      <c r="AE65" s="139">
        <v>269.74</v>
      </c>
      <c r="AF65" s="311">
        <v>5.6899999999999999E-2</v>
      </c>
      <c r="AG65" s="139">
        <v>251.09</v>
      </c>
      <c r="AH65" s="125" t="s">
        <v>939</v>
      </c>
      <c r="AI65" s="289"/>
      <c r="AJ65" s="175"/>
      <c r="AK65" s="49"/>
      <c r="AL65" s="49"/>
      <c r="AM65" s="49"/>
      <c r="AN65" s="49"/>
      <c r="AO65" s="49"/>
      <c r="AP65" s="49"/>
      <c r="AQ65" s="138"/>
      <c r="AR65" s="138"/>
      <c r="AS65" s="138"/>
      <c r="AT65" s="138"/>
      <c r="AU65" s="139"/>
      <c r="AV65" s="139"/>
      <c r="AW65" s="139"/>
      <c r="AX65" s="139"/>
      <c r="AY65" s="49"/>
      <c r="AZ65" s="134"/>
      <c r="BA65" s="49"/>
      <c r="BB65" s="49"/>
      <c r="BC65" s="49"/>
      <c r="BD65" s="49"/>
      <c r="BE65" s="49"/>
      <c r="BF65" s="49"/>
      <c r="BG65" s="138"/>
      <c r="BH65" s="138"/>
      <c r="BI65" s="138"/>
      <c r="BJ65" s="138"/>
      <c r="BK65" s="139"/>
      <c r="BL65" s="139"/>
      <c r="BM65" s="139"/>
      <c r="BN65" s="139"/>
      <c r="BO65" s="176"/>
      <c r="BP65" s="313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177"/>
      <c r="DH65" s="177"/>
      <c r="DI65" s="177"/>
      <c r="DJ65" s="177"/>
      <c r="DK65" s="177"/>
      <c r="DL65" s="177"/>
      <c r="DM65" s="177"/>
      <c r="DN65" s="177"/>
      <c r="DO65" s="177"/>
      <c r="DP65" s="177"/>
      <c r="DQ65" s="177"/>
      <c r="DR65" s="177"/>
      <c r="DS65" s="177"/>
      <c r="DT65" s="177"/>
      <c r="DU65" s="177"/>
      <c r="DV65" s="177"/>
      <c r="DW65" s="177"/>
      <c r="DX65" s="177"/>
      <c r="DY65" s="177"/>
      <c r="DZ65" s="177"/>
      <c r="EA65" s="177"/>
      <c r="EB65" s="177"/>
      <c r="EC65" s="177"/>
      <c r="ED65" s="177"/>
      <c r="EE65" s="177"/>
      <c r="EF65" s="177"/>
      <c r="EG65" s="177"/>
      <c r="EH65" s="177"/>
      <c r="EI65" s="177"/>
      <c r="EJ65" s="177"/>
      <c r="EK65" s="177"/>
      <c r="EL65" s="177"/>
      <c r="EM65" s="177"/>
      <c r="EN65" s="177"/>
      <c r="EO65" s="177"/>
      <c r="EP65" s="177"/>
      <c r="EQ65" s="177"/>
      <c r="ER65" s="177"/>
      <c r="ES65" s="177"/>
      <c r="ET65" s="177"/>
      <c r="EU65" s="177"/>
      <c r="EV65" s="177"/>
      <c r="EW65" s="177"/>
      <c r="EX65" s="177"/>
      <c r="EY65" s="177"/>
      <c r="EZ65" s="177"/>
      <c r="FA65" s="177"/>
      <c r="FB65" s="177"/>
      <c r="FC65" s="177"/>
      <c r="FD65" s="177"/>
      <c r="FE65" s="177"/>
      <c r="FF65" s="177"/>
      <c r="FG65" s="177"/>
      <c r="FH65" s="177"/>
      <c r="FI65" s="177"/>
      <c r="FJ65" s="177"/>
      <c r="FK65" s="177"/>
      <c r="FL65" s="177"/>
      <c r="FM65" s="177"/>
      <c r="FN65" s="177"/>
      <c r="FO65" s="177"/>
      <c r="FP65" s="177"/>
      <c r="FQ65" s="177"/>
      <c r="FR65" s="177"/>
      <c r="FS65" s="177"/>
      <c r="FT65" s="177"/>
      <c r="FU65" s="177"/>
      <c r="FV65" s="177"/>
      <c r="FW65" s="177"/>
      <c r="FX65" s="177"/>
      <c r="FY65" s="177"/>
      <c r="FZ65" s="177"/>
      <c r="GA65" s="177"/>
      <c r="GB65" s="177"/>
      <c r="GC65" s="177"/>
      <c r="GD65" s="177"/>
      <c r="GE65" s="177"/>
      <c r="GF65" s="177"/>
      <c r="GG65" s="177"/>
      <c r="GH65" s="177"/>
      <c r="GI65" s="177"/>
      <c r="GJ65" s="177"/>
      <c r="GK65" s="177"/>
      <c r="GL65" s="177"/>
      <c r="GM65" s="177"/>
      <c r="GN65" s="177"/>
      <c r="GO65" s="177"/>
      <c r="GP65" s="177"/>
      <c r="GQ65" s="177"/>
      <c r="GR65" s="177"/>
      <c r="GS65" s="177"/>
      <c r="GT65" s="177"/>
      <c r="GU65" s="177"/>
      <c r="GV65" s="177"/>
      <c r="GW65" s="177"/>
      <c r="GX65" s="177"/>
      <c r="GY65" s="177"/>
      <c r="GZ65" s="177"/>
      <c r="HA65" s="177"/>
      <c r="HB65" s="177"/>
      <c r="HC65" s="177"/>
      <c r="HD65" s="177"/>
      <c r="HE65" s="177"/>
      <c r="HF65" s="177"/>
      <c r="HG65" s="177"/>
      <c r="HH65" s="177"/>
      <c r="HI65" s="177"/>
      <c r="HJ65" s="177"/>
      <c r="HK65" s="177"/>
      <c r="HL65" s="177"/>
      <c r="HM65" s="177"/>
      <c r="HN65" s="177"/>
      <c r="HO65" s="177"/>
      <c r="HP65" s="177"/>
      <c r="HQ65" s="177"/>
      <c r="HR65" s="177"/>
      <c r="HS65" s="177"/>
      <c r="HT65" s="177"/>
      <c r="HU65" s="177"/>
      <c r="HV65" s="177"/>
      <c r="HW65" s="177"/>
      <c r="HX65" s="177"/>
      <c r="HY65" s="177"/>
      <c r="HZ65" s="177"/>
      <c r="IA65" s="177"/>
      <c r="IB65" s="177"/>
      <c r="IC65" s="177"/>
      <c r="ID65" s="177"/>
      <c r="IE65" s="177"/>
      <c r="IF65" s="177"/>
      <c r="IG65" s="177"/>
      <c r="IH65" s="177"/>
      <c r="II65" s="177"/>
      <c r="IJ65" s="177"/>
      <c r="IK65" s="177"/>
      <c r="IL65" s="177"/>
      <c r="IM65" s="177"/>
      <c r="IN65" s="177"/>
      <c r="IO65" s="177"/>
      <c r="IP65" s="177"/>
      <c r="IQ65" s="177"/>
      <c r="IR65" s="177"/>
      <c r="IS65" s="177"/>
      <c r="IT65" s="177"/>
      <c r="IU65" s="177"/>
      <c r="IV65" s="177"/>
      <c r="IW65" s="177"/>
      <c r="IX65" s="177"/>
      <c r="IY65" s="177"/>
      <c r="IZ65" s="177"/>
      <c r="JA65" s="177"/>
      <c r="JB65" s="177"/>
      <c r="JC65" s="177"/>
      <c r="JD65" s="177"/>
      <c r="JE65" s="177"/>
      <c r="JF65" s="177"/>
      <c r="JG65" s="177"/>
      <c r="JH65" s="177"/>
      <c r="JI65" s="177"/>
      <c r="JJ65" s="177"/>
      <c r="JK65" s="177"/>
      <c r="JL65" s="177"/>
      <c r="JM65" s="177"/>
      <c r="JN65" s="177"/>
      <c r="JO65" s="177"/>
      <c r="JP65" s="177"/>
      <c r="JQ65" s="177"/>
      <c r="JR65" s="177"/>
      <c r="JS65" s="177"/>
      <c r="JT65" s="177"/>
      <c r="JU65" s="177"/>
      <c r="JV65" s="177"/>
      <c r="JW65" s="177"/>
      <c r="JX65" s="177"/>
      <c r="JY65" s="177"/>
      <c r="JZ65" s="177"/>
      <c r="KA65" s="177"/>
      <c r="KB65" s="177"/>
      <c r="KC65" s="177"/>
      <c r="KD65" s="177"/>
      <c r="KE65" s="177"/>
      <c r="KF65" s="177"/>
      <c r="KG65" s="177"/>
      <c r="KH65" s="177"/>
      <c r="KI65" s="177"/>
    </row>
    <row r="66" spans="1:295" s="178" customFormat="1">
      <c r="A66" s="173"/>
      <c r="B66" s="421"/>
      <c r="C66" s="175"/>
      <c r="D66" s="49"/>
      <c r="E66" s="49"/>
      <c r="F66" s="49"/>
      <c r="G66" s="49"/>
      <c r="H66" s="49"/>
      <c r="I66" s="49"/>
      <c r="J66" s="138"/>
      <c r="K66" s="138"/>
      <c r="L66" s="138"/>
      <c r="M66" s="138"/>
      <c r="N66" s="311"/>
      <c r="O66" s="139"/>
      <c r="P66" s="311"/>
      <c r="Q66" s="139"/>
      <c r="R66" s="110"/>
      <c r="S66" s="134"/>
      <c r="T66" s="49"/>
      <c r="U66" s="49"/>
      <c r="V66" s="159">
        <v>13652.1</v>
      </c>
      <c r="W66" s="49"/>
      <c r="X66" s="49"/>
      <c r="Y66" s="49"/>
      <c r="Z66" s="138"/>
      <c r="AA66" s="138"/>
      <c r="AB66" s="138"/>
      <c r="AC66" s="138"/>
      <c r="AD66" s="311"/>
      <c r="AE66" s="139"/>
      <c r="AF66" s="311"/>
      <c r="AG66" s="139"/>
      <c r="AH66" s="125"/>
      <c r="AI66" s="168" t="s">
        <v>940</v>
      </c>
      <c r="AJ66" s="175"/>
      <c r="AK66" s="49"/>
      <c r="AL66" s="49"/>
      <c r="AM66" s="49"/>
      <c r="AN66" s="49"/>
      <c r="AO66" s="49"/>
      <c r="AP66" s="49"/>
      <c r="AQ66" s="138"/>
      <c r="AR66" s="138"/>
      <c r="AS66" s="138"/>
      <c r="AT66" s="138"/>
      <c r="AU66" s="139"/>
      <c r="AV66" s="139"/>
      <c r="AW66" s="139"/>
      <c r="AX66" s="139"/>
      <c r="AY66" s="49"/>
      <c r="AZ66" s="134"/>
      <c r="BA66" s="49"/>
      <c r="BB66" s="49"/>
      <c r="BC66" s="49"/>
      <c r="BD66" s="49"/>
      <c r="BE66" s="49"/>
      <c r="BF66" s="49"/>
      <c r="BG66" s="138"/>
      <c r="BH66" s="138"/>
      <c r="BI66" s="138"/>
      <c r="BJ66" s="138"/>
      <c r="BK66" s="139"/>
      <c r="BL66" s="139"/>
      <c r="BM66" s="139"/>
      <c r="BN66" s="139"/>
      <c r="BO66" s="176"/>
      <c r="BP66" s="313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  <c r="FW66" s="177"/>
      <c r="FX66" s="177"/>
      <c r="FY66" s="177"/>
      <c r="FZ66" s="177"/>
      <c r="GA66" s="177"/>
      <c r="GB66" s="177"/>
      <c r="GC66" s="177"/>
      <c r="GD66" s="177"/>
      <c r="GE66" s="177"/>
      <c r="GF66" s="177"/>
      <c r="GG66" s="177"/>
      <c r="GH66" s="177"/>
      <c r="GI66" s="177"/>
      <c r="GJ66" s="177"/>
      <c r="GK66" s="177"/>
      <c r="GL66" s="177"/>
      <c r="GM66" s="177"/>
      <c r="GN66" s="177"/>
      <c r="GO66" s="177"/>
      <c r="GP66" s="177"/>
      <c r="GQ66" s="177"/>
      <c r="GR66" s="177"/>
      <c r="GS66" s="177"/>
      <c r="GT66" s="177"/>
      <c r="GU66" s="177"/>
      <c r="GV66" s="177"/>
      <c r="GW66" s="177"/>
      <c r="GX66" s="177"/>
      <c r="GY66" s="177"/>
      <c r="GZ66" s="177"/>
      <c r="HA66" s="177"/>
      <c r="HB66" s="177"/>
      <c r="HC66" s="177"/>
      <c r="HD66" s="177"/>
      <c r="HE66" s="177"/>
      <c r="HF66" s="177"/>
      <c r="HG66" s="177"/>
      <c r="HH66" s="177"/>
      <c r="HI66" s="177"/>
      <c r="HJ66" s="177"/>
      <c r="HK66" s="177"/>
      <c r="HL66" s="177"/>
      <c r="HM66" s="177"/>
      <c r="HN66" s="177"/>
      <c r="HO66" s="177"/>
      <c r="HP66" s="177"/>
      <c r="HQ66" s="177"/>
      <c r="HR66" s="177"/>
      <c r="HS66" s="177"/>
      <c r="HT66" s="177"/>
      <c r="HU66" s="177"/>
      <c r="HV66" s="177"/>
      <c r="HW66" s="177"/>
      <c r="HX66" s="177"/>
      <c r="HY66" s="177"/>
      <c r="HZ66" s="177"/>
      <c r="IA66" s="177"/>
      <c r="IB66" s="177"/>
      <c r="IC66" s="177"/>
      <c r="ID66" s="177"/>
      <c r="IE66" s="177"/>
      <c r="IF66" s="177"/>
      <c r="IG66" s="177"/>
      <c r="IH66" s="177"/>
      <c r="II66" s="177"/>
      <c r="IJ66" s="177"/>
      <c r="IK66" s="177"/>
      <c r="IL66" s="177"/>
      <c r="IM66" s="177"/>
      <c r="IN66" s="177"/>
      <c r="IO66" s="177"/>
      <c r="IP66" s="177"/>
      <c r="IQ66" s="177"/>
      <c r="IR66" s="177"/>
      <c r="IS66" s="177"/>
      <c r="IT66" s="177"/>
      <c r="IU66" s="177"/>
      <c r="IV66" s="177"/>
      <c r="IW66" s="177"/>
      <c r="IX66" s="177"/>
      <c r="IY66" s="177"/>
      <c r="IZ66" s="177"/>
      <c r="JA66" s="177"/>
      <c r="JB66" s="177"/>
      <c r="JC66" s="177"/>
      <c r="JD66" s="177"/>
      <c r="JE66" s="177"/>
      <c r="JF66" s="177"/>
      <c r="JG66" s="177"/>
      <c r="JH66" s="177"/>
      <c r="JI66" s="177"/>
      <c r="JJ66" s="177"/>
      <c r="JK66" s="177"/>
      <c r="JL66" s="177"/>
      <c r="JM66" s="177"/>
      <c r="JN66" s="177"/>
      <c r="JO66" s="177"/>
      <c r="JP66" s="177"/>
      <c r="JQ66" s="177"/>
      <c r="JR66" s="177"/>
      <c r="JS66" s="177"/>
      <c r="JT66" s="177"/>
      <c r="JU66" s="177"/>
      <c r="JV66" s="177"/>
      <c r="JW66" s="177"/>
      <c r="JX66" s="177"/>
      <c r="JY66" s="177"/>
      <c r="JZ66" s="177"/>
      <c r="KA66" s="177"/>
      <c r="KB66" s="177"/>
      <c r="KC66" s="177"/>
      <c r="KD66" s="177"/>
      <c r="KE66" s="177"/>
      <c r="KF66" s="177"/>
      <c r="KG66" s="177"/>
      <c r="KH66" s="177"/>
      <c r="KI66" s="177"/>
    </row>
    <row r="67" spans="1:295" s="2" customFormat="1" ht="31.5">
      <c r="A67" s="173" t="s">
        <v>10</v>
      </c>
      <c r="B67" s="374" t="s">
        <v>815</v>
      </c>
      <c r="C67" s="175"/>
      <c r="D67" s="49">
        <v>7537.7</v>
      </c>
      <c r="E67" s="49">
        <v>23.67</v>
      </c>
      <c r="F67" s="49">
        <v>9045.24</v>
      </c>
      <c r="G67" s="49">
        <v>28.404</v>
      </c>
      <c r="H67" s="49">
        <v>3900</v>
      </c>
      <c r="I67" s="49">
        <v>28.4</v>
      </c>
      <c r="J67" s="138"/>
      <c r="K67" s="138"/>
      <c r="L67" s="138"/>
      <c r="M67" s="138"/>
      <c r="N67" s="288">
        <v>5.5599999999999997E-2</v>
      </c>
      <c r="O67" s="139">
        <v>245.24</v>
      </c>
      <c r="P67" s="288"/>
      <c r="Q67" s="139"/>
      <c r="R67" s="110" t="s">
        <v>941</v>
      </c>
      <c r="S67" s="289"/>
      <c r="T67" s="49">
        <v>9351.31</v>
      </c>
      <c r="U67" s="49">
        <v>24.8</v>
      </c>
      <c r="V67" s="49">
        <v>11221.571999999998</v>
      </c>
      <c r="W67" s="49">
        <v>29.759999999999998</v>
      </c>
      <c r="X67" s="49">
        <v>3875.54</v>
      </c>
      <c r="Y67" s="49">
        <v>29.76</v>
      </c>
      <c r="Z67" s="138"/>
      <c r="AA67" s="138"/>
      <c r="AB67" s="138"/>
      <c r="AC67" s="138"/>
      <c r="AD67" s="288">
        <v>5.5599999999999997E-2</v>
      </c>
      <c r="AE67" s="139">
        <v>245.24</v>
      </c>
      <c r="AF67" s="288"/>
      <c r="AG67" s="139"/>
      <c r="AH67" s="125" t="s">
        <v>941</v>
      </c>
      <c r="AI67" s="289"/>
      <c r="AJ67" s="175"/>
      <c r="AK67" s="49"/>
      <c r="AL67" s="49"/>
      <c r="AM67" s="49"/>
      <c r="AN67" s="49"/>
      <c r="AO67" s="49"/>
      <c r="AP67" s="49"/>
      <c r="AQ67" s="138"/>
      <c r="AR67" s="138"/>
      <c r="AS67" s="138"/>
      <c r="AT67" s="138"/>
      <c r="AU67" s="139"/>
      <c r="AV67" s="139"/>
      <c r="AW67" s="139"/>
      <c r="AX67" s="139"/>
      <c r="AY67" s="49"/>
      <c r="AZ67" s="134"/>
      <c r="BA67" s="49"/>
      <c r="BB67" s="49"/>
      <c r="BC67" s="49"/>
      <c r="BD67" s="49"/>
      <c r="BE67" s="49"/>
      <c r="BF67" s="49"/>
      <c r="BG67" s="138"/>
      <c r="BH67" s="138"/>
      <c r="BI67" s="138"/>
      <c r="BJ67" s="138"/>
      <c r="BK67" s="139"/>
      <c r="BL67" s="139"/>
      <c r="BM67" s="139"/>
      <c r="BN67" s="139"/>
      <c r="BO67" s="176"/>
      <c r="BP67" s="31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</row>
    <row r="68" spans="1:295" s="100" customFormat="1" ht="26.25">
      <c r="A68" s="355" t="s">
        <v>19</v>
      </c>
      <c r="B68" s="72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55"/>
      <c r="AZ68" s="355"/>
      <c r="BA68" s="355"/>
      <c r="BB68" s="355"/>
      <c r="BC68" s="355"/>
      <c r="BD68" s="355"/>
      <c r="BE68" s="355"/>
      <c r="BF68" s="355"/>
      <c r="BG68" s="355"/>
      <c r="BH68" s="355"/>
      <c r="BI68" s="355"/>
      <c r="BJ68" s="355"/>
      <c r="BK68" s="355"/>
      <c r="BL68" s="355"/>
      <c r="BM68" s="355"/>
      <c r="BN68" s="355"/>
      <c r="BO68" s="355"/>
      <c r="BP68" s="355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  <c r="IV68" s="99"/>
      <c r="IW68" s="99"/>
      <c r="IX68" s="99"/>
      <c r="IY68" s="99"/>
      <c r="IZ68" s="99"/>
      <c r="JA68" s="99"/>
      <c r="JB68" s="99"/>
      <c r="JC68" s="99"/>
      <c r="JD68" s="99"/>
      <c r="JE68" s="99"/>
      <c r="JF68" s="99"/>
      <c r="JG68" s="99"/>
      <c r="JH68" s="99"/>
      <c r="JI68" s="99"/>
      <c r="JJ68" s="99"/>
      <c r="JK68" s="99"/>
      <c r="JL68" s="99"/>
      <c r="JM68" s="99"/>
      <c r="JN68" s="99"/>
      <c r="JO68" s="99"/>
      <c r="JP68" s="99"/>
      <c r="JQ68" s="99"/>
      <c r="JR68" s="99"/>
      <c r="JS68" s="99"/>
      <c r="JT68" s="99"/>
      <c r="JU68" s="99"/>
      <c r="JV68" s="99"/>
      <c r="JW68" s="99"/>
      <c r="JX68" s="99"/>
      <c r="JY68" s="99"/>
      <c r="JZ68" s="99"/>
      <c r="KA68" s="99"/>
      <c r="KB68" s="99"/>
      <c r="KC68" s="99"/>
      <c r="KD68" s="99"/>
      <c r="KE68" s="99"/>
      <c r="KF68" s="99"/>
      <c r="KG68" s="99"/>
      <c r="KH68" s="99"/>
      <c r="KI68" s="99"/>
    </row>
    <row r="69" spans="1:295" ht="18.75">
      <c r="A69" s="201" t="s">
        <v>56</v>
      </c>
      <c r="B69" s="421"/>
      <c r="C69" s="175"/>
      <c r="D69" s="49"/>
      <c r="E69" s="49"/>
      <c r="F69" s="49"/>
      <c r="G69" s="49"/>
      <c r="H69" s="49"/>
      <c r="I69" s="49"/>
      <c r="J69" s="138"/>
      <c r="K69" s="138"/>
      <c r="L69" s="138"/>
      <c r="M69" s="138"/>
      <c r="N69" s="139"/>
      <c r="O69" s="139"/>
      <c r="P69" s="139"/>
      <c r="Q69" s="139"/>
      <c r="R69" s="125"/>
      <c r="S69" s="125"/>
      <c r="T69" s="49"/>
      <c r="U69" s="49"/>
      <c r="V69" s="49"/>
      <c r="W69" s="49"/>
      <c r="X69" s="49"/>
      <c r="Y69" s="49"/>
      <c r="Z69" s="138"/>
      <c r="AA69" s="138"/>
      <c r="AB69" s="138"/>
      <c r="AC69" s="138"/>
      <c r="AD69" s="139"/>
      <c r="AE69" s="139"/>
      <c r="AF69" s="139"/>
      <c r="AG69" s="139"/>
      <c r="AH69" s="49"/>
      <c r="AI69" s="134"/>
      <c r="AJ69" s="175"/>
      <c r="AK69" s="190"/>
      <c r="AL69" s="190"/>
      <c r="AM69" s="190"/>
      <c r="AN69" s="190"/>
      <c r="AO69" s="190"/>
      <c r="AP69" s="190"/>
      <c r="AQ69" s="204"/>
      <c r="AR69" s="204"/>
      <c r="AS69" s="204"/>
      <c r="AT69" s="204"/>
      <c r="AU69" s="205"/>
      <c r="AV69" s="205"/>
      <c r="AW69" s="205"/>
      <c r="AX69" s="205"/>
      <c r="AY69" s="190"/>
      <c r="AZ69" s="313"/>
      <c r="BA69" s="190"/>
      <c r="BB69" s="190"/>
      <c r="BC69" s="190"/>
      <c r="BD69" s="190"/>
      <c r="BE69" s="190"/>
      <c r="BF69" s="190"/>
      <c r="BG69" s="204"/>
      <c r="BH69" s="204"/>
      <c r="BI69" s="204"/>
      <c r="BJ69" s="204"/>
      <c r="BK69" s="205"/>
      <c r="BL69" s="205"/>
      <c r="BM69" s="205"/>
      <c r="BN69" s="205"/>
      <c r="BO69" s="198"/>
      <c r="BP69" s="316"/>
    </row>
    <row r="70" spans="1:295" s="178" customFormat="1">
      <c r="A70" s="173" t="s">
        <v>9</v>
      </c>
      <c r="B70" s="421" t="s">
        <v>165</v>
      </c>
      <c r="C70" s="175"/>
      <c r="D70" s="49">
        <v>7200</v>
      </c>
      <c r="E70" s="49">
        <v>169.07</v>
      </c>
      <c r="F70" s="49">
        <v>8640</v>
      </c>
      <c r="G70" s="49">
        <v>202.88399999999999</v>
      </c>
      <c r="H70" s="49">
        <v>2182.8000000000002</v>
      </c>
      <c r="I70" s="49">
        <v>75.599999999999994</v>
      </c>
      <c r="J70" s="138"/>
      <c r="K70" s="138"/>
      <c r="L70" s="138"/>
      <c r="M70" s="138"/>
      <c r="N70" s="139"/>
      <c r="O70" s="139"/>
      <c r="P70" s="311">
        <v>6.0100000000000001E-2</v>
      </c>
      <c r="Q70" s="139">
        <v>206.79</v>
      </c>
      <c r="R70" s="176" t="s">
        <v>942</v>
      </c>
      <c r="S70" s="289"/>
      <c r="T70" s="49">
        <v>7373.04</v>
      </c>
      <c r="U70" s="49">
        <v>173.71</v>
      </c>
      <c r="V70" s="49">
        <v>8847.6479999999992</v>
      </c>
      <c r="W70" s="49">
        <v>208.452</v>
      </c>
      <c r="X70" s="49">
        <v>2235</v>
      </c>
      <c r="Y70" s="49">
        <v>77.88</v>
      </c>
      <c r="Z70" s="138"/>
      <c r="AA70" s="138"/>
      <c r="AB70" s="138"/>
      <c r="AC70" s="138"/>
      <c r="AD70" s="139"/>
      <c r="AE70" s="139"/>
      <c r="AF70" s="311">
        <v>6.0100000000000001E-2</v>
      </c>
      <c r="AG70" s="139">
        <v>212.2</v>
      </c>
      <c r="AH70" s="176" t="s">
        <v>942</v>
      </c>
      <c r="AI70" s="289"/>
      <c r="AJ70" s="175"/>
      <c r="AK70" s="190"/>
      <c r="AL70" s="190"/>
      <c r="AM70" s="190"/>
      <c r="AN70" s="190"/>
      <c r="AO70" s="190"/>
      <c r="AP70" s="190"/>
      <c r="AQ70" s="204"/>
      <c r="AR70" s="204"/>
      <c r="AS70" s="204"/>
      <c r="AT70" s="204"/>
      <c r="AU70" s="205"/>
      <c r="AV70" s="205"/>
      <c r="AW70" s="205"/>
      <c r="AX70" s="205"/>
      <c r="AY70" s="190"/>
      <c r="AZ70" s="313"/>
      <c r="BA70" s="190"/>
      <c r="BB70" s="190"/>
      <c r="BC70" s="190"/>
      <c r="BD70" s="190"/>
      <c r="BE70" s="190"/>
      <c r="BF70" s="190"/>
      <c r="BG70" s="204"/>
      <c r="BH70" s="204"/>
      <c r="BI70" s="204"/>
      <c r="BJ70" s="204"/>
      <c r="BK70" s="205"/>
      <c r="BL70" s="205"/>
      <c r="BM70" s="205"/>
      <c r="BN70" s="205"/>
      <c r="BO70" s="176"/>
      <c r="BP70" s="313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  <c r="EO70" s="177"/>
      <c r="EP70" s="177"/>
      <c r="EQ70" s="177"/>
      <c r="ER70" s="177"/>
      <c r="ES70" s="177"/>
      <c r="ET70" s="177"/>
      <c r="EU70" s="177"/>
      <c r="EV70" s="177"/>
      <c r="EW70" s="177"/>
      <c r="EX70" s="177"/>
      <c r="EY70" s="177"/>
      <c r="EZ70" s="177"/>
      <c r="FA70" s="177"/>
      <c r="FB70" s="177"/>
      <c r="FC70" s="177"/>
      <c r="FD70" s="177"/>
      <c r="FE70" s="177"/>
      <c r="FF70" s="177"/>
      <c r="FG70" s="177"/>
      <c r="FH70" s="177"/>
      <c r="FI70" s="177"/>
      <c r="FJ70" s="177"/>
      <c r="FK70" s="177"/>
      <c r="FL70" s="177"/>
      <c r="FM70" s="177"/>
      <c r="FN70" s="177"/>
      <c r="FO70" s="177"/>
      <c r="FP70" s="177"/>
      <c r="FQ70" s="177"/>
      <c r="FR70" s="177"/>
      <c r="FS70" s="177"/>
      <c r="FT70" s="177"/>
      <c r="FU70" s="177"/>
      <c r="FV70" s="177"/>
      <c r="FW70" s="177"/>
      <c r="FX70" s="177"/>
      <c r="FY70" s="177"/>
      <c r="FZ70" s="177"/>
      <c r="GA70" s="177"/>
      <c r="GB70" s="177"/>
      <c r="GC70" s="177"/>
      <c r="GD70" s="177"/>
      <c r="GE70" s="177"/>
      <c r="GF70" s="177"/>
      <c r="GG70" s="177"/>
      <c r="GH70" s="177"/>
      <c r="GI70" s="177"/>
      <c r="GJ70" s="177"/>
      <c r="GK70" s="177"/>
      <c r="GL70" s="177"/>
      <c r="GM70" s="177"/>
      <c r="GN70" s="177"/>
      <c r="GO70" s="177"/>
      <c r="GP70" s="177"/>
      <c r="GQ70" s="177"/>
      <c r="GR70" s="177"/>
      <c r="GS70" s="177"/>
      <c r="GT70" s="177"/>
      <c r="GU70" s="177"/>
      <c r="GV70" s="177"/>
      <c r="GW70" s="177"/>
      <c r="GX70" s="177"/>
      <c r="GY70" s="177"/>
      <c r="GZ70" s="177"/>
      <c r="HA70" s="177"/>
      <c r="HB70" s="177"/>
      <c r="HC70" s="177"/>
      <c r="HD70" s="177"/>
      <c r="HE70" s="177"/>
      <c r="HF70" s="177"/>
      <c r="HG70" s="177"/>
      <c r="HH70" s="177"/>
      <c r="HI70" s="177"/>
      <c r="HJ70" s="177"/>
      <c r="HK70" s="177"/>
      <c r="HL70" s="177"/>
      <c r="HM70" s="177"/>
      <c r="HN70" s="177"/>
      <c r="HO70" s="177"/>
      <c r="HP70" s="177"/>
      <c r="HQ70" s="177"/>
      <c r="HR70" s="177"/>
      <c r="HS70" s="177"/>
      <c r="HT70" s="177"/>
      <c r="HU70" s="177"/>
      <c r="HV70" s="177"/>
      <c r="HW70" s="177"/>
      <c r="HX70" s="177"/>
      <c r="HY70" s="177"/>
      <c r="HZ70" s="177"/>
      <c r="IA70" s="177"/>
      <c r="IB70" s="177"/>
      <c r="IC70" s="177"/>
      <c r="ID70" s="177"/>
      <c r="IE70" s="177"/>
      <c r="IF70" s="177"/>
      <c r="IG70" s="177"/>
      <c r="IH70" s="177"/>
      <c r="II70" s="177"/>
      <c r="IJ70" s="177"/>
      <c r="IK70" s="177"/>
      <c r="IL70" s="177"/>
      <c r="IM70" s="177"/>
      <c r="IN70" s="177"/>
      <c r="IO70" s="177"/>
      <c r="IP70" s="177"/>
      <c r="IQ70" s="177"/>
      <c r="IR70" s="177"/>
      <c r="IS70" s="177"/>
      <c r="IT70" s="177"/>
      <c r="IU70" s="177"/>
      <c r="IV70" s="177"/>
      <c r="IW70" s="177"/>
      <c r="IX70" s="177"/>
      <c r="IY70" s="177"/>
      <c r="IZ70" s="177"/>
      <c r="JA70" s="177"/>
      <c r="JB70" s="177"/>
      <c r="JC70" s="177"/>
      <c r="JD70" s="177"/>
      <c r="JE70" s="177"/>
      <c r="JF70" s="177"/>
      <c r="JG70" s="177"/>
      <c r="JH70" s="177"/>
      <c r="JI70" s="177"/>
      <c r="JJ70" s="177"/>
      <c r="JK70" s="177"/>
      <c r="JL70" s="177"/>
      <c r="JM70" s="177"/>
      <c r="JN70" s="177"/>
      <c r="JO70" s="177"/>
      <c r="JP70" s="177"/>
      <c r="JQ70" s="177"/>
      <c r="JR70" s="177"/>
      <c r="JS70" s="177"/>
      <c r="JT70" s="177"/>
      <c r="JU70" s="177"/>
      <c r="JV70" s="177"/>
      <c r="JW70" s="177"/>
      <c r="JX70" s="177"/>
      <c r="JY70" s="177"/>
      <c r="JZ70" s="177"/>
      <c r="KA70" s="177"/>
      <c r="KB70" s="177"/>
      <c r="KC70" s="177"/>
      <c r="KD70" s="177"/>
      <c r="KE70" s="177"/>
      <c r="KF70" s="177"/>
      <c r="KG70" s="177"/>
      <c r="KH70" s="177"/>
      <c r="KI70" s="177"/>
    </row>
    <row r="71" spans="1:295" s="2" customFormat="1" ht="18.75">
      <c r="A71" s="122" t="s">
        <v>55</v>
      </c>
      <c r="B71" s="348"/>
      <c r="C71" s="103"/>
      <c r="D71" s="27"/>
      <c r="E71" s="27"/>
      <c r="F71" s="27"/>
      <c r="G71" s="27"/>
      <c r="H71" s="27"/>
      <c r="I71" s="27"/>
      <c r="J71" s="115"/>
      <c r="K71" s="115"/>
      <c r="L71" s="115"/>
      <c r="M71" s="115"/>
      <c r="N71" s="128"/>
      <c r="O71" s="128"/>
      <c r="P71" s="128"/>
      <c r="Q71" s="128"/>
      <c r="R71" s="110"/>
      <c r="S71" s="134"/>
      <c r="T71" s="27"/>
      <c r="U71" s="27"/>
      <c r="V71" s="27"/>
      <c r="W71" s="27"/>
      <c r="X71" s="27"/>
      <c r="Y71" s="27"/>
      <c r="Z71" s="138"/>
      <c r="AA71" s="138"/>
      <c r="AB71" s="138"/>
      <c r="AC71" s="138"/>
      <c r="AD71" s="139"/>
      <c r="AE71" s="139"/>
      <c r="AF71" s="139"/>
      <c r="AG71" s="139"/>
      <c r="AH71" s="27"/>
      <c r="AI71" s="134"/>
      <c r="AJ71" s="103"/>
      <c r="AK71" s="12"/>
      <c r="AL71" s="12"/>
      <c r="AM71" s="12"/>
      <c r="AN71" s="12"/>
      <c r="AO71" s="12"/>
      <c r="AP71" s="12"/>
      <c r="AQ71" s="104"/>
      <c r="AR71" s="104"/>
      <c r="AS71" s="104"/>
      <c r="AT71" s="104"/>
      <c r="AU71" s="105"/>
      <c r="AV71" s="105"/>
      <c r="AW71" s="105"/>
      <c r="AX71" s="105"/>
      <c r="AY71" s="12"/>
      <c r="AZ71" s="284"/>
      <c r="BA71" s="12"/>
      <c r="BB71" s="12"/>
      <c r="BC71" s="12"/>
      <c r="BD71" s="12"/>
      <c r="BE71" s="12"/>
      <c r="BF71" s="12"/>
      <c r="BG71" s="104"/>
      <c r="BH71" s="104"/>
      <c r="BI71" s="104"/>
      <c r="BJ71" s="104"/>
      <c r="BK71" s="105"/>
      <c r="BL71" s="105"/>
      <c r="BM71" s="105"/>
      <c r="BN71" s="105"/>
      <c r="BO71" s="36"/>
      <c r="BP71" s="31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</row>
    <row r="72" spans="1:295" s="178" customFormat="1">
      <c r="A72" s="173" t="s">
        <v>9</v>
      </c>
      <c r="B72" s="421" t="s">
        <v>592</v>
      </c>
      <c r="C72" s="175"/>
      <c r="D72" s="49">
        <v>9206.01</v>
      </c>
      <c r="E72" s="49">
        <v>124.35</v>
      </c>
      <c r="F72" s="49">
        <v>11047.212</v>
      </c>
      <c r="G72" s="49">
        <v>149.22</v>
      </c>
      <c r="H72" s="49">
        <v>1877</v>
      </c>
      <c r="I72" s="49">
        <v>90</v>
      </c>
      <c r="J72" s="138"/>
      <c r="K72" s="138"/>
      <c r="L72" s="138"/>
      <c r="M72" s="138"/>
      <c r="N72" s="311">
        <v>5.8099999999999999E-2</v>
      </c>
      <c r="O72" s="139">
        <v>199.05</v>
      </c>
      <c r="P72" s="311">
        <v>5.7140000000000003E-2</v>
      </c>
      <c r="Q72" s="139">
        <v>197.18</v>
      </c>
      <c r="R72" s="125" t="s">
        <v>943</v>
      </c>
      <c r="S72" s="289"/>
      <c r="T72" s="49">
        <v>10032.44</v>
      </c>
      <c r="U72" s="49">
        <v>130.84</v>
      </c>
      <c r="V72" s="49">
        <v>12038.928</v>
      </c>
      <c r="W72" s="49">
        <v>157.00800000000001</v>
      </c>
      <c r="X72" s="49">
        <v>1933</v>
      </c>
      <c r="Y72" s="49">
        <v>90</v>
      </c>
      <c r="Z72" s="138"/>
      <c r="AA72" s="138"/>
      <c r="AB72" s="138"/>
      <c r="AC72" s="138"/>
      <c r="AD72" s="288">
        <v>5.8099999999999999E-2</v>
      </c>
      <c r="AE72" s="317">
        <v>202.31</v>
      </c>
      <c r="AF72" s="288">
        <v>5.7099999999999998E-2</v>
      </c>
      <c r="AG72" s="317">
        <v>200.37</v>
      </c>
      <c r="AH72" s="125" t="s">
        <v>943</v>
      </c>
      <c r="AI72" s="289"/>
      <c r="AJ72" s="175"/>
      <c r="AK72" s="190"/>
      <c r="AL72" s="190"/>
      <c r="AM72" s="190"/>
      <c r="AN72" s="190"/>
      <c r="AO72" s="190"/>
      <c r="AP72" s="190"/>
      <c r="AQ72" s="204"/>
      <c r="AR72" s="204"/>
      <c r="AS72" s="204"/>
      <c r="AT72" s="204"/>
      <c r="AU72" s="205"/>
      <c r="AV72" s="205"/>
      <c r="AW72" s="205"/>
      <c r="AX72" s="205"/>
      <c r="AY72" s="190"/>
      <c r="AZ72" s="313"/>
      <c r="BA72" s="190"/>
      <c r="BB72" s="190"/>
      <c r="BC72" s="190"/>
      <c r="BD72" s="190"/>
      <c r="BE72" s="190"/>
      <c r="BF72" s="190"/>
      <c r="BG72" s="204"/>
      <c r="BH72" s="204"/>
      <c r="BI72" s="204"/>
      <c r="BJ72" s="204"/>
      <c r="BK72" s="205"/>
      <c r="BL72" s="205"/>
      <c r="BM72" s="205"/>
      <c r="BN72" s="205"/>
      <c r="BO72" s="176"/>
      <c r="BP72" s="313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7"/>
      <c r="EN72" s="177"/>
      <c r="EO72" s="177"/>
      <c r="EP72" s="177"/>
      <c r="EQ72" s="177"/>
      <c r="ER72" s="177"/>
      <c r="ES72" s="177"/>
      <c r="ET72" s="177"/>
      <c r="EU72" s="177"/>
      <c r="EV72" s="177"/>
      <c r="EW72" s="177"/>
      <c r="EX72" s="177"/>
      <c r="EY72" s="177"/>
      <c r="EZ72" s="177"/>
      <c r="FA72" s="177"/>
      <c r="FB72" s="177"/>
      <c r="FC72" s="177"/>
      <c r="FD72" s="177"/>
      <c r="FE72" s="177"/>
      <c r="FF72" s="177"/>
      <c r="FG72" s="177"/>
      <c r="FH72" s="177"/>
      <c r="FI72" s="177"/>
      <c r="FJ72" s="177"/>
      <c r="FK72" s="177"/>
      <c r="FL72" s="177"/>
      <c r="FM72" s="177"/>
      <c r="FN72" s="177"/>
      <c r="FO72" s="177"/>
      <c r="FP72" s="177"/>
      <c r="FQ72" s="177"/>
      <c r="FR72" s="177"/>
      <c r="FS72" s="177"/>
      <c r="FT72" s="177"/>
      <c r="FU72" s="177"/>
      <c r="FV72" s="177"/>
      <c r="FW72" s="177"/>
      <c r="FX72" s="177"/>
      <c r="FY72" s="177"/>
      <c r="FZ72" s="177"/>
      <c r="GA72" s="177"/>
      <c r="GB72" s="177"/>
      <c r="GC72" s="177"/>
      <c r="GD72" s="177"/>
      <c r="GE72" s="177"/>
      <c r="GF72" s="177"/>
      <c r="GG72" s="177"/>
      <c r="GH72" s="177"/>
      <c r="GI72" s="177"/>
      <c r="GJ72" s="177"/>
      <c r="GK72" s="177"/>
      <c r="GL72" s="177"/>
      <c r="GM72" s="177"/>
      <c r="GN72" s="177"/>
      <c r="GO72" s="177"/>
      <c r="GP72" s="177"/>
      <c r="GQ72" s="177"/>
      <c r="GR72" s="177"/>
      <c r="GS72" s="177"/>
      <c r="GT72" s="177"/>
      <c r="GU72" s="177"/>
      <c r="GV72" s="177"/>
      <c r="GW72" s="177"/>
      <c r="GX72" s="177"/>
      <c r="GY72" s="177"/>
      <c r="GZ72" s="177"/>
      <c r="HA72" s="177"/>
      <c r="HB72" s="177"/>
      <c r="HC72" s="177"/>
      <c r="HD72" s="177"/>
      <c r="HE72" s="177"/>
      <c r="HF72" s="177"/>
      <c r="HG72" s="177"/>
      <c r="HH72" s="177"/>
      <c r="HI72" s="177"/>
      <c r="HJ72" s="177"/>
      <c r="HK72" s="177"/>
      <c r="HL72" s="177"/>
      <c r="HM72" s="177"/>
      <c r="HN72" s="177"/>
      <c r="HO72" s="177"/>
      <c r="HP72" s="177"/>
      <c r="HQ72" s="177"/>
      <c r="HR72" s="177"/>
      <c r="HS72" s="177"/>
      <c r="HT72" s="177"/>
      <c r="HU72" s="177"/>
      <c r="HV72" s="177"/>
      <c r="HW72" s="177"/>
      <c r="HX72" s="177"/>
      <c r="HY72" s="177"/>
      <c r="HZ72" s="177"/>
      <c r="IA72" s="177"/>
      <c r="IB72" s="177"/>
      <c r="IC72" s="177"/>
      <c r="ID72" s="177"/>
      <c r="IE72" s="177"/>
      <c r="IF72" s="177"/>
      <c r="IG72" s="177"/>
      <c r="IH72" s="177"/>
      <c r="II72" s="177"/>
      <c r="IJ72" s="177"/>
      <c r="IK72" s="177"/>
      <c r="IL72" s="177"/>
      <c r="IM72" s="177"/>
      <c r="IN72" s="177"/>
      <c r="IO72" s="177"/>
      <c r="IP72" s="177"/>
      <c r="IQ72" s="177"/>
      <c r="IR72" s="177"/>
      <c r="IS72" s="177"/>
      <c r="IT72" s="177"/>
      <c r="IU72" s="177"/>
      <c r="IV72" s="177"/>
      <c r="IW72" s="177"/>
      <c r="IX72" s="177"/>
      <c r="IY72" s="177"/>
      <c r="IZ72" s="177"/>
      <c r="JA72" s="177"/>
      <c r="JB72" s="177"/>
      <c r="JC72" s="177"/>
      <c r="JD72" s="177"/>
      <c r="JE72" s="177"/>
      <c r="JF72" s="177"/>
      <c r="JG72" s="177"/>
      <c r="JH72" s="177"/>
      <c r="JI72" s="177"/>
      <c r="JJ72" s="177"/>
      <c r="JK72" s="177"/>
      <c r="JL72" s="177"/>
      <c r="JM72" s="177"/>
      <c r="JN72" s="177"/>
      <c r="JO72" s="177"/>
      <c r="JP72" s="177"/>
      <c r="JQ72" s="177"/>
      <c r="JR72" s="177"/>
      <c r="JS72" s="177"/>
      <c r="JT72" s="177"/>
      <c r="JU72" s="177"/>
      <c r="JV72" s="177"/>
      <c r="JW72" s="177"/>
      <c r="JX72" s="177"/>
      <c r="JY72" s="177"/>
      <c r="JZ72" s="177"/>
      <c r="KA72" s="177"/>
      <c r="KB72" s="177"/>
      <c r="KC72" s="177"/>
      <c r="KD72" s="177"/>
      <c r="KE72" s="177"/>
      <c r="KF72" s="177"/>
      <c r="KG72" s="177"/>
      <c r="KH72" s="177"/>
      <c r="KI72" s="177"/>
    </row>
    <row r="73" spans="1:295" s="2" customFormat="1" ht="18.75">
      <c r="A73" s="122" t="s">
        <v>58</v>
      </c>
      <c r="B73" s="348"/>
      <c r="C73" s="103"/>
      <c r="D73" s="27"/>
      <c r="E73" s="27"/>
      <c r="F73" s="27"/>
      <c r="G73" s="27"/>
      <c r="H73" s="27"/>
      <c r="I73" s="27"/>
      <c r="J73" s="115"/>
      <c r="K73" s="115"/>
      <c r="L73" s="115"/>
      <c r="M73" s="115"/>
      <c r="N73" s="116"/>
      <c r="O73" s="116"/>
      <c r="P73" s="116"/>
      <c r="Q73" s="116"/>
      <c r="R73" s="110"/>
      <c r="S73" s="125"/>
      <c r="T73" s="27"/>
      <c r="U73" s="27"/>
      <c r="V73" s="27"/>
      <c r="W73" s="27"/>
      <c r="X73" s="27"/>
      <c r="Y73" s="27"/>
      <c r="Z73" s="138"/>
      <c r="AA73" s="138"/>
      <c r="AB73" s="138"/>
      <c r="AC73" s="138"/>
      <c r="AD73" s="139"/>
      <c r="AE73" s="139"/>
      <c r="AF73" s="139"/>
      <c r="AG73" s="139"/>
      <c r="AH73" s="27"/>
      <c r="AI73" s="134"/>
      <c r="AJ73" s="103"/>
      <c r="AK73" s="12"/>
      <c r="AL73" s="12"/>
      <c r="AM73" s="12"/>
      <c r="AN73" s="12"/>
      <c r="AO73" s="12"/>
      <c r="AP73" s="12"/>
      <c r="AQ73" s="104"/>
      <c r="AR73" s="104"/>
      <c r="AS73" s="104"/>
      <c r="AT73" s="104"/>
      <c r="AU73" s="105"/>
      <c r="AV73" s="105"/>
      <c r="AW73" s="105"/>
      <c r="AX73" s="105"/>
      <c r="AY73" s="12"/>
      <c r="AZ73" s="284"/>
      <c r="BA73" s="12"/>
      <c r="BB73" s="12"/>
      <c r="BC73" s="12"/>
      <c r="BD73" s="12"/>
      <c r="BE73" s="12"/>
      <c r="BF73" s="12"/>
      <c r="BG73" s="104"/>
      <c r="BH73" s="104"/>
      <c r="BI73" s="104"/>
      <c r="BJ73" s="104"/>
      <c r="BK73" s="105"/>
      <c r="BL73" s="105"/>
      <c r="BM73" s="105"/>
      <c r="BN73" s="105"/>
      <c r="BO73" s="36"/>
      <c r="BP73" s="31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</row>
    <row r="74" spans="1:295" s="2" customFormat="1" ht="36.75" customHeight="1">
      <c r="A74" s="16" t="s">
        <v>9</v>
      </c>
      <c r="B74" s="396" t="s">
        <v>944</v>
      </c>
      <c r="C74" s="726"/>
      <c r="D74" s="615"/>
      <c r="E74" s="615"/>
      <c r="F74" s="615"/>
      <c r="G74" s="615"/>
      <c r="H74" s="615"/>
      <c r="I74" s="615"/>
      <c r="J74" s="616"/>
      <c r="K74" s="616"/>
      <c r="L74" s="616"/>
      <c r="M74" s="616"/>
      <c r="N74" s="617"/>
      <c r="O74" s="617"/>
      <c r="P74" s="617"/>
      <c r="Q74" s="617"/>
      <c r="R74" s="618"/>
      <c r="S74" s="615"/>
      <c r="T74" s="615"/>
      <c r="U74" s="615"/>
      <c r="V74" s="615"/>
      <c r="W74" s="615"/>
      <c r="X74" s="615"/>
      <c r="Y74" s="615"/>
      <c r="Z74" s="616"/>
      <c r="AA74" s="616"/>
      <c r="AB74" s="616"/>
      <c r="AC74" s="616"/>
      <c r="AD74" s="617"/>
      <c r="AE74" s="617"/>
      <c r="AF74" s="617"/>
      <c r="AG74" s="617"/>
      <c r="AH74" s="615"/>
      <c r="AI74" s="615"/>
      <c r="AJ74" s="103"/>
      <c r="AK74" s="12"/>
      <c r="AL74" s="12"/>
      <c r="AM74" s="12"/>
      <c r="AN74" s="12"/>
      <c r="AO74" s="12"/>
      <c r="AP74" s="12"/>
      <c r="AQ74" s="104"/>
      <c r="AR74" s="104"/>
      <c r="AS74" s="104"/>
      <c r="AT74" s="104"/>
      <c r="AU74" s="105"/>
      <c r="AV74" s="105"/>
      <c r="AW74" s="105"/>
      <c r="AX74" s="105"/>
      <c r="AY74" s="12"/>
      <c r="AZ74" s="284"/>
      <c r="BA74" s="12"/>
      <c r="BB74" s="12"/>
      <c r="BC74" s="12"/>
      <c r="BD74" s="12"/>
      <c r="BE74" s="12"/>
      <c r="BF74" s="12"/>
      <c r="BG74" s="104"/>
      <c r="BH74" s="104"/>
      <c r="BI74" s="104"/>
      <c r="BJ74" s="104"/>
      <c r="BK74" s="105"/>
      <c r="BL74" s="105"/>
      <c r="BM74" s="105"/>
      <c r="BN74" s="105"/>
      <c r="BO74" s="36"/>
      <c r="BP74" s="31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</row>
    <row r="75" spans="1:295" s="2" customFormat="1" ht="18.75">
      <c r="A75" s="122" t="s">
        <v>54</v>
      </c>
      <c r="B75" s="348"/>
      <c r="C75" s="103"/>
      <c r="D75" s="27"/>
      <c r="E75" s="27"/>
      <c r="F75" s="27"/>
      <c r="G75" s="27"/>
      <c r="H75" s="27"/>
      <c r="I75" s="27"/>
      <c r="J75" s="138"/>
      <c r="K75" s="138"/>
      <c r="L75" s="115"/>
      <c r="M75" s="115"/>
      <c r="N75" s="116"/>
      <c r="O75" s="116"/>
      <c r="P75" s="116"/>
      <c r="Q75" s="116"/>
      <c r="R75" s="110"/>
      <c r="S75" s="125"/>
      <c r="T75" s="27"/>
      <c r="U75" s="27"/>
      <c r="V75" s="27"/>
      <c r="W75" s="27"/>
      <c r="X75" s="27"/>
      <c r="Y75" s="27"/>
      <c r="Z75" s="138"/>
      <c r="AA75" s="138"/>
      <c r="AB75" s="138"/>
      <c r="AC75" s="138"/>
      <c r="AD75" s="139"/>
      <c r="AE75" s="139"/>
      <c r="AF75" s="139"/>
      <c r="AG75" s="139"/>
      <c r="AH75" s="27"/>
      <c r="AI75" s="134"/>
      <c r="AJ75" s="103"/>
      <c r="AK75" s="12"/>
      <c r="AL75" s="12"/>
      <c r="AM75" s="12"/>
      <c r="AN75" s="12"/>
      <c r="AO75" s="12"/>
      <c r="AP75" s="12"/>
      <c r="AQ75" s="104"/>
      <c r="AR75" s="104"/>
      <c r="AS75" s="104"/>
      <c r="AT75" s="104"/>
      <c r="AU75" s="105"/>
      <c r="AV75" s="105"/>
      <c r="AW75" s="105"/>
      <c r="AX75" s="105"/>
      <c r="AY75" s="12"/>
      <c r="AZ75" s="284"/>
      <c r="BA75" s="12"/>
      <c r="BB75" s="12"/>
      <c r="BC75" s="12"/>
      <c r="BD75" s="12"/>
      <c r="BE75" s="12"/>
      <c r="BF75" s="12"/>
      <c r="BG75" s="104"/>
      <c r="BH75" s="104"/>
      <c r="BI75" s="104"/>
      <c r="BJ75" s="104"/>
      <c r="BK75" s="105"/>
      <c r="BL75" s="105"/>
      <c r="BM75" s="105"/>
      <c r="BN75" s="105"/>
      <c r="BO75" s="36"/>
      <c r="BP75" s="31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</row>
    <row r="76" spans="1:295" s="2" customFormat="1">
      <c r="A76" s="16" t="s">
        <v>9</v>
      </c>
      <c r="B76" s="348" t="s">
        <v>592</v>
      </c>
      <c r="C76" s="103"/>
      <c r="D76" s="49">
        <v>9400</v>
      </c>
      <c r="E76" s="49">
        <v>125.52</v>
      </c>
      <c r="F76" s="49">
        <v>11280</v>
      </c>
      <c r="G76" s="49">
        <v>150.624</v>
      </c>
      <c r="H76" s="49">
        <v>1877</v>
      </c>
      <c r="I76" s="49">
        <v>90</v>
      </c>
      <c r="J76" s="138"/>
      <c r="K76" s="138"/>
      <c r="L76" s="138"/>
      <c r="M76" s="138"/>
      <c r="N76" s="311">
        <v>5.8099999999999999E-2</v>
      </c>
      <c r="O76" s="139">
        <v>199.05</v>
      </c>
      <c r="P76" s="311">
        <v>5.7099999999999998E-2</v>
      </c>
      <c r="Q76" s="139">
        <v>197.18</v>
      </c>
      <c r="R76" s="125" t="s">
        <v>943</v>
      </c>
      <c r="S76" s="125"/>
      <c r="T76" s="49">
        <v>9847.4699999999993</v>
      </c>
      <c r="U76" s="49">
        <v>132.77000000000001</v>
      </c>
      <c r="V76" s="49">
        <v>11816.963999999998</v>
      </c>
      <c r="W76" s="49">
        <v>159.32400000000001</v>
      </c>
      <c r="X76" s="49">
        <v>1933</v>
      </c>
      <c r="Y76" s="49">
        <v>90</v>
      </c>
      <c r="Z76" s="138"/>
      <c r="AA76" s="138"/>
      <c r="AB76" s="138"/>
      <c r="AC76" s="138"/>
      <c r="AD76" s="288">
        <v>5.8099999999999999E-2</v>
      </c>
      <c r="AE76" s="317">
        <v>202.31</v>
      </c>
      <c r="AF76" s="288">
        <v>5.7099999999999998E-2</v>
      </c>
      <c r="AG76" s="317">
        <v>200.37</v>
      </c>
      <c r="AH76" s="110" t="s">
        <v>943</v>
      </c>
      <c r="AI76" s="289"/>
      <c r="AJ76" s="103"/>
      <c r="AK76" s="12"/>
      <c r="AL76" s="12"/>
      <c r="AM76" s="12"/>
      <c r="AN76" s="12"/>
      <c r="AO76" s="12"/>
      <c r="AP76" s="12"/>
      <c r="AQ76" s="104"/>
      <c r="AR76" s="104"/>
      <c r="AS76" s="104"/>
      <c r="AT76" s="104"/>
      <c r="AU76" s="105"/>
      <c r="AV76" s="105"/>
      <c r="AW76" s="105"/>
      <c r="AX76" s="105"/>
      <c r="AY76" s="12"/>
      <c r="AZ76" s="284"/>
      <c r="BA76" s="12"/>
      <c r="BB76" s="12"/>
      <c r="BC76" s="12"/>
      <c r="BD76" s="12"/>
      <c r="BE76" s="12"/>
      <c r="BF76" s="12"/>
      <c r="BG76" s="104"/>
      <c r="BH76" s="104"/>
      <c r="BI76" s="104"/>
      <c r="BJ76" s="104"/>
      <c r="BK76" s="105"/>
      <c r="BL76" s="105"/>
      <c r="BM76" s="105"/>
      <c r="BN76" s="105"/>
      <c r="BO76" s="36"/>
      <c r="BP76" s="31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</row>
    <row r="77" spans="1:295" s="2" customFormat="1" ht="18.75">
      <c r="A77" s="122" t="s">
        <v>57</v>
      </c>
      <c r="B77" s="348"/>
      <c r="C77" s="103"/>
      <c r="D77" s="27"/>
      <c r="E77" s="27"/>
      <c r="F77" s="27"/>
      <c r="G77" s="27"/>
      <c r="H77" s="27"/>
      <c r="I77" s="27"/>
      <c r="J77" s="115"/>
      <c r="K77" s="115"/>
      <c r="L77" s="115"/>
      <c r="M77" s="115"/>
      <c r="N77" s="116"/>
      <c r="O77" s="116"/>
      <c r="P77" s="116"/>
      <c r="Q77" s="116"/>
      <c r="R77" s="110"/>
      <c r="S77" s="134"/>
      <c r="T77" s="27"/>
      <c r="U77" s="27"/>
      <c r="V77" s="27"/>
      <c r="W77" s="27"/>
      <c r="X77" s="27"/>
      <c r="Y77" s="27"/>
      <c r="Z77" s="138"/>
      <c r="AA77" s="138"/>
      <c r="AB77" s="138"/>
      <c r="AC77" s="138"/>
      <c r="AD77" s="139"/>
      <c r="AE77" s="139"/>
      <c r="AF77" s="139"/>
      <c r="AG77" s="139"/>
      <c r="AH77" s="27"/>
      <c r="AI77" s="134"/>
      <c r="AJ77" s="103"/>
      <c r="AK77" s="12"/>
      <c r="AL77" s="12"/>
      <c r="AM77" s="12"/>
      <c r="AN77" s="12"/>
      <c r="AO77" s="12"/>
      <c r="AP77" s="12"/>
      <c r="AQ77" s="104"/>
      <c r="AR77" s="104"/>
      <c r="AS77" s="104"/>
      <c r="AT77" s="104"/>
      <c r="AU77" s="105"/>
      <c r="AV77" s="105"/>
      <c r="AW77" s="105"/>
      <c r="AX77" s="105"/>
      <c r="AY77" s="12"/>
      <c r="AZ77" s="284"/>
      <c r="BA77" s="12"/>
      <c r="BB77" s="12"/>
      <c r="BC77" s="12"/>
      <c r="BD77" s="12"/>
      <c r="BE77" s="12"/>
      <c r="BF77" s="12"/>
      <c r="BG77" s="104"/>
      <c r="BH77" s="104"/>
      <c r="BI77" s="104"/>
      <c r="BJ77" s="104"/>
      <c r="BK77" s="105"/>
      <c r="BL77" s="105"/>
      <c r="BM77" s="105"/>
      <c r="BN77" s="105"/>
      <c r="BO77" s="36"/>
      <c r="BP77" s="31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</row>
    <row r="78" spans="1:295" s="178" customFormat="1">
      <c r="A78" s="173" t="s">
        <v>9</v>
      </c>
      <c r="B78" s="421" t="s">
        <v>162</v>
      </c>
      <c r="C78" s="175"/>
      <c r="D78" s="49">
        <v>14700</v>
      </c>
      <c r="E78" s="49">
        <v>85.64</v>
      </c>
      <c r="F78" s="49">
        <v>17640</v>
      </c>
      <c r="G78" s="49">
        <v>102.768</v>
      </c>
      <c r="H78" s="49">
        <v>2093</v>
      </c>
      <c r="I78" s="49">
        <v>82.3</v>
      </c>
      <c r="J78" s="138"/>
      <c r="K78" s="138"/>
      <c r="L78" s="138"/>
      <c r="M78" s="138"/>
      <c r="N78" s="139"/>
      <c r="O78" s="139"/>
      <c r="P78" s="288">
        <v>6.0299999999999999E-2</v>
      </c>
      <c r="Q78" s="181">
        <v>208.51</v>
      </c>
      <c r="R78" s="125" t="s">
        <v>945</v>
      </c>
      <c r="S78" s="289"/>
      <c r="T78" s="49">
        <v>15614.04</v>
      </c>
      <c r="U78" s="49">
        <v>89.55</v>
      </c>
      <c r="V78" s="49">
        <v>18736.848000000002</v>
      </c>
      <c r="W78" s="49">
        <v>107.46</v>
      </c>
      <c r="X78" s="49">
        <v>2156</v>
      </c>
      <c r="Y78" s="49">
        <v>85.6</v>
      </c>
      <c r="Z78" s="138"/>
      <c r="AA78" s="138"/>
      <c r="AB78" s="138"/>
      <c r="AC78" s="138"/>
      <c r="AD78" s="139"/>
      <c r="AE78" s="139"/>
      <c r="AF78" s="288">
        <v>6.0299999999999999E-2</v>
      </c>
      <c r="AG78" s="317">
        <v>215.61</v>
      </c>
      <c r="AH78" s="134" t="s">
        <v>945</v>
      </c>
      <c r="AI78" s="289"/>
      <c r="AJ78" s="175"/>
      <c r="AK78" s="190"/>
      <c r="AL78" s="190"/>
      <c r="AM78" s="190"/>
      <c r="AN78" s="190"/>
      <c r="AO78" s="190"/>
      <c r="AP78" s="190"/>
      <c r="AQ78" s="204"/>
      <c r="AR78" s="204"/>
      <c r="AS78" s="204"/>
      <c r="AT78" s="204"/>
      <c r="AU78" s="205"/>
      <c r="AV78" s="205"/>
      <c r="AW78" s="205"/>
      <c r="AX78" s="205"/>
      <c r="AY78" s="190"/>
      <c r="AZ78" s="313"/>
      <c r="BA78" s="190"/>
      <c r="BB78" s="190"/>
      <c r="BC78" s="190"/>
      <c r="BD78" s="190"/>
      <c r="BE78" s="190"/>
      <c r="BF78" s="190"/>
      <c r="BG78" s="204"/>
      <c r="BH78" s="204"/>
      <c r="BI78" s="204"/>
      <c r="BJ78" s="204"/>
      <c r="BK78" s="205"/>
      <c r="BL78" s="205"/>
      <c r="BM78" s="205"/>
      <c r="BN78" s="205"/>
      <c r="BO78" s="176"/>
      <c r="BP78" s="313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177"/>
      <c r="DH78" s="177"/>
      <c r="DI78" s="177"/>
      <c r="DJ78" s="177"/>
      <c r="DK78" s="177"/>
      <c r="DL78" s="177"/>
      <c r="DM78" s="177"/>
      <c r="DN78" s="177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  <c r="EI78" s="177"/>
      <c r="EJ78" s="177"/>
      <c r="EK78" s="177"/>
      <c r="EL78" s="177"/>
      <c r="EM78" s="177"/>
      <c r="EN78" s="177"/>
      <c r="EO78" s="177"/>
      <c r="EP78" s="177"/>
      <c r="EQ78" s="177"/>
      <c r="ER78" s="177"/>
      <c r="ES78" s="177"/>
      <c r="ET78" s="177"/>
      <c r="EU78" s="177"/>
      <c r="EV78" s="177"/>
      <c r="EW78" s="177"/>
      <c r="EX78" s="177"/>
      <c r="EY78" s="177"/>
      <c r="EZ78" s="177"/>
      <c r="FA78" s="177"/>
      <c r="FB78" s="177"/>
      <c r="FC78" s="177"/>
      <c r="FD78" s="177"/>
      <c r="FE78" s="177"/>
      <c r="FF78" s="177"/>
      <c r="FG78" s="177"/>
      <c r="FH78" s="177"/>
      <c r="FI78" s="177"/>
      <c r="FJ78" s="177"/>
      <c r="FK78" s="177"/>
      <c r="FL78" s="177"/>
      <c r="FM78" s="177"/>
      <c r="FN78" s="177"/>
      <c r="FO78" s="177"/>
      <c r="FP78" s="177"/>
      <c r="FQ78" s="177"/>
      <c r="FR78" s="177"/>
      <c r="FS78" s="177"/>
      <c r="FT78" s="177"/>
      <c r="FU78" s="177"/>
      <c r="FV78" s="177"/>
      <c r="FW78" s="177"/>
      <c r="FX78" s="177"/>
      <c r="FY78" s="177"/>
      <c r="FZ78" s="177"/>
      <c r="GA78" s="177"/>
      <c r="GB78" s="177"/>
      <c r="GC78" s="177"/>
      <c r="GD78" s="177"/>
      <c r="GE78" s="177"/>
      <c r="GF78" s="177"/>
      <c r="GG78" s="177"/>
      <c r="GH78" s="177"/>
      <c r="GI78" s="177"/>
      <c r="GJ78" s="177"/>
      <c r="GK78" s="177"/>
      <c r="GL78" s="177"/>
      <c r="GM78" s="177"/>
      <c r="GN78" s="177"/>
      <c r="GO78" s="177"/>
      <c r="GP78" s="177"/>
      <c r="GQ78" s="177"/>
      <c r="GR78" s="177"/>
      <c r="GS78" s="177"/>
      <c r="GT78" s="177"/>
      <c r="GU78" s="177"/>
      <c r="GV78" s="177"/>
      <c r="GW78" s="177"/>
      <c r="GX78" s="177"/>
      <c r="GY78" s="177"/>
      <c r="GZ78" s="177"/>
      <c r="HA78" s="177"/>
      <c r="HB78" s="177"/>
      <c r="HC78" s="177"/>
      <c r="HD78" s="177"/>
      <c r="HE78" s="177"/>
      <c r="HF78" s="177"/>
      <c r="HG78" s="177"/>
      <c r="HH78" s="177"/>
      <c r="HI78" s="177"/>
      <c r="HJ78" s="177"/>
      <c r="HK78" s="177"/>
      <c r="HL78" s="177"/>
      <c r="HM78" s="177"/>
      <c r="HN78" s="177"/>
      <c r="HO78" s="177"/>
      <c r="HP78" s="177"/>
      <c r="HQ78" s="177"/>
      <c r="HR78" s="177"/>
      <c r="HS78" s="177"/>
      <c r="HT78" s="177"/>
      <c r="HU78" s="177"/>
      <c r="HV78" s="177"/>
      <c r="HW78" s="177"/>
      <c r="HX78" s="177"/>
      <c r="HY78" s="177"/>
      <c r="HZ78" s="177"/>
      <c r="IA78" s="177"/>
      <c r="IB78" s="177"/>
      <c r="IC78" s="177"/>
      <c r="ID78" s="177"/>
      <c r="IE78" s="177"/>
      <c r="IF78" s="177"/>
      <c r="IG78" s="177"/>
      <c r="IH78" s="177"/>
      <c r="II78" s="177"/>
      <c r="IJ78" s="177"/>
      <c r="IK78" s="177"/>
      <c r="IL78" s="177"/>
      <c r="IM78" s="177"/>
      <c r="IN78" s="177"/>
      <c r="IO78" s="177"/>
      <c r="IP78" s="177"/>
      <c r="IQ78" s="177"/>
      <c r="IR78" s="177"/>
      <c r="IS78" s="177"/>
      <c r="IT78" s="177"/>
      <c r="IU78" s="177"/>
      <c r="IV78" s="177"/>
      <c r="IW78" s="177"/>
      <c r="IX78" s="177"/>
      <c r="IY78" s="177"/>
      <c r="IZ78" s="177"/>
      <c r="JA78" s="177"/>
      <c r="JB78" s="177"/>
      <c r="JC78" s="177"/>
      <c r="JD78" s="177"/>
      <c r="JE78" s="177"/>
      <c r="JF78" s="177"/>
      <c r="JG78" s="177"/>
      <c r="JH78" s="177"/>
      <c r="JI78" s="177"/>
      <c r="JJ78" s="177"/>
      <c r="JK78" s="177"/>
      <c r="JL78" s="177"/>
      <c r="JM78" s="177"/>
      <c r="JN78" s="177"/>
      <c r="JO78" s="177"/>
      <c r="JP78" s="177"/>
      <c r="JQ78" s="177"/>
      <c r="JR78" s="177"/>
      <c r="JS78" s="177"/>
      <c r="JT78" s="177"/>
      <c r="JU78" s="177"/>
      <c r="JV78" s="177"/>
      <c r="JW78" s="177"/>
      <c r="JX78" s="177"/>
      <c r="JY78" s="177"/>
      <c r="JZ78" s="177"/>
      <c r="KA78" s="177"/>
      <c r="KB78" s="177"/>
      <c r="KC78" s="177"/>
      <c r="KD78" s="177"/>
      <c r="KE78" s="177"/>
      <c r="KF78" s="177"/>
      <c r="KG78" s="177"/>
      <c r="KH78" s="177"/>
      <c r="KI78" s="177"/>
    </row>
    <row r="79" spans="1:295" s="100" customFormat="1" ht="26.25">
      <c r="A79" s="354" t="s">
        <v>20</v>
      </c>
      <c r="B79" s="721"/>
      <c r="C79" s="354"/>
      <c r="D79" s="354"/>
      <c r="E79" s="354"/>
      <c r="F79" s="354"/>
      <c r="G79" s="354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5"/>
      <c r="T79" s="354"/>
      <c r="U79" s="354"/>
      <c r="V79" s="354"/>
      <c r="W79" s="354"/>
      <c r="X79" s="354"/>
      <c r="Y79" s="354"/>
      <c r="Z79" s="355"/>
      <c r="AA79" s="355"/>
      <c r="AB79" s="355"/>
      <c r="AC79" s="355"/>
      <c r="AD79" s="355"/>
      <c r="AE79" s="355"/>
      <c r="AF79" s="355"/>
      <c r="AG79" s="355"/>
      <c r="AH79" s="354"/>
      <c r="AI79" s="355"/>
      <c r="AJ79" s="354"/>
      <c r="AK79" s="354"/>
      <c r="AL79" s="354"/>
      <c r="AM79" s="354"/>
      <c r="AN79" s="354"/>
      <c r="AO79" s="354"/>
      <c r="AP79" s="354"/>
      <c r="AQ79" s="354"/>
      <c r="AR79" s="354"/>
      <c r="AS79" s="354"/>
      <c r="AT79" s="354"/>
      <c r="AU79" s="354"/>
      <c r="AV79" s="354"/>
      <c r="AW79" s="354"/>
      <c r="AX79" s="354"/>
      <c r="AY79" s="354"/>
      <c r="AZ79" s="354"/>
      <c r="BA79" s="354"/>
      <c r="BB79" s="354"/>
      <c r="BC79" s="354"/>
      <c r="BD79" s="354"/>
      <c r="BE79" s="354"/>
      <c r="BF79" s="354"/>
      <c r="BG79" s="354"/>
      <c r="BH79" s="354"/>
      <c r="BI79" s="354"/>
      <c r="BJ79" s="354"/>
      <c r="BK79" s="354"/>
      <c r="BL79" s="354"/>
      <c r="BM79" s="354"/>
      <c r="BN79" s="354"/>
      <c r="BO79" s="354"/>
      <c r="BP79" s="355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99"/>
      <c r="GF79" s="99"/>
      <c r="GG79" s="99"/>
      <c r="GH79" s="99"/>
      <c r="GI79" s="99"/>
      <c r="GJ79" s="99"/>
      <c r="GK79" s="99"/>
      <c r="GL79" s="99"/>
      <c r="GM79" s="99"/>
      <c r="GN79" s="99"/>
      <c r="GO79" s="99"/>
      <c r="GP79" s="99"/>
      <c r="GQ79" s="99"/>
      <c r="GR79" s="99"/>
      <c r="GS79" s="99"/>
      <c r="GT79" s="99"/>
      <c r="GU79" s="99"/>
      <c r="GV79" s="99"/>
      <c r="GW79" s="99"/>
      <c r="GX79" s="99"/>
      <c r="GY79" s="99"/>
      <c r="GZ79" s="99"/>
      <c r="HA79" s="99"/>
      <c r="HB79" s="99"/>
      <c r="HC79" s="99"/>
      <c r="HD79" s="99"/>
      <c r="HE79" s="99"/>
      <c r="HF79" s="99"/>
      <c r="HG79" s="99"/>
      <c r="HH79" s="99"/>
      <c r="HI79" s="99"/>
      <c r="HJ79" s="99"/>
      <c r="HK79" s="99"/>
      <c r="HL79" s="99"/>
      <c r="HM79" s="99"/>
      <c r="HN79" s="99"/>
      <c r="HO79" s="99"/>
      <c r="HP79" s="99"/>
      <c r="HQ79" s="99"/>
      <c r="HR79" s="99"/>
      <c r="HS79" s="99"/>
      <c r="HT79" s="99"/>
      <c r="HU79" s="99"/>
      <c r="HV79" s="99"/>
      <c r="HW79" s="99"/>
      <c r="HX79" s="99"/>
      <c r="HY79" s="99"/>
      <c r="HZ79" s="99"/>
      <c r="IA79" s="99"/>
      <c r="IB79" s="99"/>
      <c r="IC79" s="99"/>
      <c r="ID79" s="99"/>
      <c r="IE79" s="99"/>
      <c r="IF79" s="99"/>
      <c r="IG79" s="99"/>
      <c r="IH79" s="99"/>
      <c r="II79" s="99"/>
      <c r="IJ79" s="99"/>
      <c r="IK79" s="99"/>
      <c r="IL79" s="99"/>
      <c r="IM79" s="99"/>
      <c r="IN79" s="99"/>
      <c r="IO79" s="99"/>
      <c r="IP79" s="99"/>
      <c r="IQ79" s="99"/>
      <c r="IR79" s="99"/>
      <c r="IS79" s="99"/>
      <c r="IT79" s="99"/>
      <c r="IU79" s="99"/>
      <c r="IV79" s="99"/>
      <c r="IW79" s="99"/>
      <c r="IX79" s="99"/>
      <c r="IY79" s="99"/>
      <c r="IZ79" s="99"/>
      <c r="JA79" s="99"/>
      <c r="JB79" s="99"/>
      <c r="JC79" s="99"/>
      <c r="JD79" s="99"/>
      <c r="JE79" s="99"/>
      <c r="JF79" s="99"/>
      <c r="JG79" s="99"/>
      <c r="JH79" s="99"/>
      <c r="JI79" s="99"/>
      <c r="JJ79" s="99"/>
      <c r="JK79" s="99"/>
      <c r="JL79" s="99"/>
      <c r="JM79" s="99"/>
      <c r="JN79" s="99"/>
      <c r="JO79" s="99"/>
      <c r="JP79" s="99"/>
      <c r="JQ79" s="99"/>
      <c r="JR79" s="99"/>
      <c r="JS79" s="99"/>
      <c r="JT79" s="99"/>
      <c r="JU79" s="99"/>
      <c r="JV79" s="99"/>
      <c r="JW79" s="99"/>
      <c r="JX79" s="99"/>
      <c r="JY79" s="99"/>
      <c r="JZ79" s="99"/>
      <c r="KA79" s="99"/>
      <c r="KB79" s="99"/>
      <c r="KC79" s="99"/>
      <c r="KD79" s="99"/>
      <c r="KE79" s="99"/>
      <c r="KF79" s="99"/>
      <c r="KG79" s="99"/>
      <c r="KH79" s="99"/>
      <c r="KI79" s="99"/>
    </row>
    <row r="80" spans="1:295" ht="18.75">
      <c r="A80" s="101" t="s">
        <v>88</v>
      </c>
      <c r="B80" s="348"/>
      <c r="C80" s="103"/>
      <c r="D80" s="27"/>
      <c r="E80" s="27"/>
      <c r="F80" s="27"/>
      <c r="G80" s="27"/>
      <c r="H80" s="27"/>
      <c r="I80" s="27"/>
      <c r="J80" s="115"/>
      <c r="K80" s="115"/>
      <c r="L80" s="115"/>
      <c r="M80" s="115"/>
      <c r="N80" s="116"/>
      <c r="O80" s="116"/>
      <c r="P80" s="116"/>
      <c r="Q80" s="116"/>
      <c r="R80" s="110"/>
      <c r="S80" s="125"/>
      <c r="T80" s="27"/>
      <c r="U80" s="27"/>
      <c r="V80" s="27"/>
      <c r="W80" s="27"/>
      <c r="X80" s="27"/>
      <c r="Y80" s="27"/>
      <c r="Z80" s="138"/>
      <c r="AA80" s="138"/>
      <c r="AB80" s="138"/>
      <c r="AC80" s="138"/>
      <c r="AD80" s="139"/>
      <c r="AE80" s="139"/>
      <c r="AF80" s="139"/>
      <c r="AG80" s="139"/>
      <c r="AH80" s="27"/>
      <c r="AI80" s="134"/>
      <c r="AJ80" s="103"/>
      <c r="AK80" s="27"/>
      <c r="AL80" s="27"/>
      <c r="AM80" s="27"/>
      <c r="AN80" s="27"/>
      <c r="AO80" s="27"/>
      <c r="AP80" s="27"/>
      <c r="AQ80" s="115"/>
      <c r="AR80" s="115"/>
      <c r="AS80" s="115"/>
      <c r="AT80" s="115"/>
      <c r="AU80" s="116"/>
      <c r="AV80" s="116"/>
      <c r="AW80" s="116"/>
      <c r="AX80" s="116"/>
      <c r="AY80" s="27"/>
      <c r="AZ80" s="109"/>
      <c r="BA80" s="27"/>
      <c r="BB80" s="27"/>
      <c r="BC80" s="27"/>
      <c r="BD80" s="27"/>
      <c r="BE80" s="27"/>
      <c r="BF80" s="27"/>
      <c r="BG80" s="115"/>
      <c r="BH80" s="115"/>
      <c r="BI80" s="115"/>
      <c r="BJ80" s="115"/>
      <c r="BK80" s="116"/>
      <c r="BL80" s="116"/>
      <c r="BM80" s="116"/>
      <c r="BN80" s="116"/>
      <c r="BO80" s="19"/>
      <c r="BP80" s="316"/>
    </row>
    <row r="81" spans="1:295" s="178" customFormat="1">
      <c r="A81" s="173" t="s">
        <v>9</v>
      </c>
      <c r="B81" s="351" t="s">
        <v>150</v>
      </c>
      <c r="C81" s="175"/>
      <c r="D81" s="49">
        <v>13456.91</v>
      </c>
      <c r="E81" s="49">
        <v>51.54</v>
      </c>
      <c r="F81" s="49">
        <v>16148.291999999999</v>
      </c>
      <c r="G81" s="49">
        <v>61.847999999999999</v>
      </c>
      <c r="H81" s="49">
        <v>3000</v>
      </c>
      <c r="I81" s="49">
        <v>30.6</v>
      </c>
      <c r="J81" s="287">
        <v>5.4399999999999997E-2</v>
      </c>
      <c r="K81" s="138">
        <v>193.8</v>
      </c>
      <c r="L81" s="204"/>
      <c r="M81" s="138"/>
      <c r="N81" s="139"/>
      <c r="O81" s="139"/>
      <c r="P81" s="139"/>
      <c r="Q81" s="139"/>
      <c r="R81" s="125" t="s">
        <v>946</v>
      </c>
      <c r="S81" s="134"/>
      <c r="T81" s="49">
        <v>14119.18</v>
      </c>
      <c r="U81" s="49">
        <v>53.6</v>
      </c>
      <c r="V81" s="49">
        <v>16943.016</v>
      </c>
      <c r="W81" s="49">
        <v>64.319999999999993</v>
      </c>
      <c r="X81" s="49">
        <v>3090</v>
      </c>
      <c r="Y81" s="49">
        <v>30.6</v>
      </c>
      <c r="Z81" s="286">
        <v>5.4399999999999997E-2</v>
      </c>
      <c r="AA81" s="138">
        <v>198.7</v>
      </c>
      <c r="AB81" s="138"/>
      <c r="AC81" s="138"/>
      <c r="AD81" s="139"/>
      <c r="AE81" s="139"/>
      <c r="AF81" s="139"/>
      <c r="AG81" s="139"/>
      <c r="AH81" s="134" t="s">
        <v>946</v>
      </c>
      <c r="AI81" s="169"/>
      <c r="AJ81" s="175"/>
      <c r="AK81" s="49"/>
      <c r="AL81" s="49"/>
      <c r="AM81" s="49"/>
      <c r="AN81" s="49"/>
      <c r="AO81" s="49"/>
      <c r="AP81" s="49"/>
      <c r="AQ81" s="138"/>
      <c r="AR81" s="138"/>
      <c r="AS81" s="138"/>
      <c r="AT81" s="138"/>
      <c r="AU81" s="139"/>
      <c r="AV81" s="139"/>
      <c r="AW81" s="139"/>
      <c r="AX81" s="139"/>
      <c r="AY81" s="49"/>
      <c r="AZ81" s="134"/>
      <c r="BA81" s="49"/>
      <c r="BB81" s="49"/>
      <c r="BC81" s="49"/>
      <c r="BD81" s="49"/>
      <c r="BE81" s="49"/>
      <c r="BF81" s="49"/>
      <c r="BG81" s="138"/>
      <c r="BH81" s="138"/>
      <c r="BI81" s="138"/>
      <c r="BJ81" s="138"/>
      <c r="BK81" s="139"/>
      <c r="BL81" s="139"/>
      <c r="BM81" s="139"/>
      <c r="BN81" s="139"/>
      <c r="BO81" s="176"/>
      <c r="BP81" s="313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177"/>
      <c r="DH81" s="177"/>
      <c r="DI81" s="177"/>
      <c r="DJ81" s="177"/>
      <c r="DK81" s="177"/>
      <c r="DL81" s="177"/>
      <c r="DM81" s="177"/>
      <c r="DN81" s="177"/>
      <c r="DO81" s="177"/>
      <c r="DP81" s="177"/>
      <c r="DQ81" s="177"/>
      <c r="DR81" s="177"/>
      <c r="DS81" s="177"/>
      <c r="DT81" s="177"/>
      <c r="DU81" s="177"/>
      <c r="DV81" s="177"/>
      <c r="DW81" s="177"/>
      <c r="DX81" s="177"/>
      <c r="DY81" s="177"/>
      <c r="DZ81" s="177"/>
      <c r="EA81" s="177"/>
      <c r="EB81" s="177"/>
      <c r="EC81" s="177"/>
      <c r="ED81" s="177"/>
      <c r="EE81" s="177"/>
      <c r="EF81" s="177"/>
      <c r="EG81" s="177"/>
      <c r="EH81" s="177"/>
      <c r="EI81" s="177"/>
      <c r="EJ81" s="177"/>
      <c r="EK81" s="177"/>
      <c r="EL81" s="177"/>
      <c r="EM81" s="177"/>
      <c r="EN81" s="177"/>
      <c r="EO81" s="177"/>
      <c r="EP81" s="177"/>
      <c r="EQ81" s="177"/>
      <c r="ER81" s="177"/>
      <c r="ES81" s="177"/>
      <c r="ET81" s="177"/>
      <c r="EU81" s="177"/>
      <c r="EV81" s="177"/>
      <c r="EW81" s="177"/>
      <c r="EX81" s="177"/>
      <c r="EY81" s="177"/>
      <c r="EZ81" s="177"/>
      <c r="FA81" s="177"/>
      <c r="FB81" s="177"/>
      <c r="FC81" s="177"/>
      <c r="FD81" s="177"/>
      <c r="FE81" s="177"/>
      <c r="FF81" s="177"/>
      <c r="FG81" s="177"/>
      <c r="FH81" s="177"/>
      <c r="FI81" s="177"/>
      <c r="FJ81" s="177"/>
      <c r="FK81" s="177"/>
      <c r="FL81" s="177"/>
      <c r="FM81" s="177"/>
      <c r="FN81" s="177"/>
      <c r="FO81" s="177"/>
      <c r="FP81" s="177"/>
      <c r="FQ81" s="177"/>
      <c r="FR81" s="177"/>
      <c r="FS81" s="177"/>
      <c r="FT81" s="177"/>
      <c r="FU81" s="177"/>
      <c r="FV81" s="177"/>
      <c r="FW81" s="177"/>
      <c r="FX81" s="177"/>
      <c r="FY81" s="177"/>
      <c r="FZ81" s="177"/>
      <c r="GA81" s="177"/>
      <c r="GB81" s="177"/>
      <c r="GC81" s="177"/>
      <c r="GD81" s="177"/>
      <c r="GE81" s="177"/>
      <c r="GF81" s="177"/>
      <c r="GG81" s="177"/>
      <c r="GH81" s="177"/>
      <c r="GI81" s="177"/>
      <c r="GJ81" s="177"/>
      <c r="GK81" s="177"/>
      <c r="GL81" s="177"/>
      <c r="GM81" s="177"/>
      <c r="GN81" s="177"/>
      <c r="GO81" s="177"/>
      <c r="GP81" s="177"/>
      <c r="GQ81" s="177"/>
      <c r="GR81" s="177"/>
      <c r="GS81" s="177"/>
      <c r="GT81" s="177"/>
      <c r="GU81" s="177"/>
      <c r="GV81" s="177"/>
      <c r="GW81" s="177"/>
      <c r="GX81" s="177"/>
      <c r="GY81" s="177"/>
      <c r="GZ81" s="177"/>
      <c r="HA81" s="177"/>
      <c r="HB81" s="177"/>
      <c r="HC81" s="177"/>
      <c r="HD81" s="177"/>
      <c r="HE81" s="177"/>
      <c r="HF81" s="177"/>
      <c r="HG81" s="177"/>
      <c r="HH81" s="177"/>
      <c r="HI81" s="177"/>
      <c r="HJ81" s="177"/>
      <c r="HK81" s="177"/>
      <c r="HL81" s="177"/>
      <c r="HM81" s="177"/>
      <c r="HN81" s="177"/>
      <c r="HO81" s="177"/>
      <c r="HP81" s="177"/>
      <c r="HQ81" s="177"/>
      <c r="HR81" s="177"/>
      <c r="HS81" s="177"/>
      <c r="HT81" s="177"/>
      <c r="HU81" s="177"/>
      <c r="HV81" s="177"/>
      <c r="HW81" s="177"/>
      <c r="HX81" s="177"/>
      <c r="HY81" s="177"/>
      <c r="HZ81" s="177"/>
      <c r="IA81" s="177"/>
      <c r="IB81" s="177"/>
      <c r="IC81" s="177"/>
      <c r="ID81" s="177"/>
      <c r="IE81" s="177"/>
      <c r="IF81" s="177"/>
      <c r="IG81" s="177"/>
      <c r="IH81" s="177"/>
      <c r="II81" s="177"/>
      <c r="IJ81" s="177"/>
      <c r="IK81" s="177"/>
      <c r="IL81" s="177"/>
      <c r="IM81" s="177"/>
      <c r="IN81" s="177"/>
      <c r="IO81" s="177"/>
      <c r="IP81" s="177"/>
      <c r="IQ81" s="177"/>
      <c r="IR81" s="177"/>
      <c r="IS81" s="177"/>
      <c r="IT81" s="177"/>
      <c r="IU81" s="177"/>
      <c r="IV81" s="177"/>
      <c r="IW81" s="177"/>
      <c r="IX81" s="177"/>
      <c r="IY81" s="177"/>
      <c r="IZ81" s="177"/>
      <c r="JA81" s="177"/>
      <c r="JB81" s="177"/>
      <c r="JC81" s="177"/>
      <c r="JD81" s="177"/>
      <c r="JE81" s="177"/>
      <c r="JF81" s="177"/>
      <c r="JG81" s="177"/>
      <c r="JH81" s="177"/>
      <c r="JI81" s="177"/>
      <c r="JJ81" s="177"/>
      <c r="JK81" s="177"/>
      <c r="JL81" s="177"/>
      <c r="JM81" s="177"/>
      <c r="JN81" s="177"/>
      <c r="JO81" s="177"/>
      <c r="JP81" s="177"/>
      <c r="JQ81" s="177"/>
      <c r="JR81" s="177"/>
      <c r="JS81" s="177"/>
      <c r="JT81" s="177"/>
      <c r="JU81" s="177"/>
      <c r="JV81" s="177"/>
      <c r="JW81" s="177"/>
      <c r="JX81" s="177"/>
      <c r="JY81" s="177"/>
      <c r="JZ81" s="177"/>
      <c r="KA81" s="177"/>
      <c r="KB81" s="177"/>
      <c r="KC81" s="177"/>
      <c r="KD81" s="177"/>
      <c r="KE81" s="177"/>
      <c r="KF81" s="177"/>
      <c r="KG81" s="177"/>
      <c r="KH81" s="177"/>
      <c r="KI81" s="177"/>
    </row>
    <row r="82" spans="1:295" s="2" customFormat="1" ht="18.75">
      <c r="A82" s="122" t="s">
        <v>89</v>
      </c>
      <c r="B82" s="348"/>
      <c r="C82" s="103"/>
      <c r="D82" s="27"/>
      <c r="E82" s="27"/>
      <c r="F82" s="27"/>
      <c r="G82" s="27"/>
      <c r="H82" s="27"/>
      <c r="I82" s="27"/>
      <c r="J82" s="321"/>
      <c r="K82" s="115"/>
      <c r="L82" s="104"/>
      <c r="M82" s="115"/>
      <c r="N82" s="116"/>
      <c r="O82" s="116"/>
      <c r="P82" s="116"/>
      <c r="Q82" s="116"/>
      <c r="R82" s="110"/>
      <c r="S82" s="125"/>
      <c r="T82" s="27"/>
      <c r="U82" s="27"/>
      <c r="V82" s="27"/>
      <c r="W82" s="27"/>
      <c r="X82" s="27"/>
      <c r="Y82" s="27"/>
      <c r="Z82" s="138"/>
      <c r="AA82" s="138"/>
      <c r="AB82" s="138"/>
      <c r="AC82" s="138"/>
      <c r="AD82" s="139"/>
      <c r="AE82" s="139"/>
      <c r="AF82" s="139"/>
      <c r="AG82" s="139"/>
      <c r="AH82" s="27"/>
      <c r="AI82" s="134"/>
      <c r="AJ82" s="103"/>
      <c r="AK82" s="27"/>
      <c r="AL82" s="27"/>
      <c r="AM82" s="27"/>
      <c r="AN82" s="27"/>
      <c r="AO82" s="27"/>
      <c r="AP82" s="27"/>
      <c r="AQ82" s="115"/>
      <c r="AR82" s="115"/>
      <c r="AS82" s="115"/>
      <c r="AT82" s="115"/>
      <c r="AU82" s="116"/>
      <c r="AV82" s="116"/>
      <c r="AW82" s="116"/>
      <c r="AX82" s="116"/>
      <c r="AY82" s="27"/>
      <c r="AZ82" s="109"/>
      <c r="BA82" s="27"/>
      <c r="BB82" s="27"/>
      <c r="BC82" s="27"/>
      <c r="BD82" s="27"/>
      <c r="BE82" s="27"/>
      <c r="BF82" s="27"/>
      <c r="BG82" s="115"/>
      <c r="BH82" s="115"/>
      <c r="BI82" s="115"/>
      <c r="BJ82" s="115"/>
      <c r="BK82" s="116"/>
      <c r="BL82" s="116"/>
      <c r="BM82" s="116"/>
      <c r="BN82" s="116"/>
      <c r="BO82" s="36"/>
      <c r="BP82" s="31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</row>
    <row r="83" spans="1:295" s="178" customFormat="1" ht="18.75">
      <c r="A83" s="173" t="s">
        <v>9</v>
      </c>
      <c r="B83" s="421" t="s">
        <v>530</v>
      </c>
      <c r="C83" s="175"/>
      <c r="D83" s="49">
        <v>10220.01</v>
      </c>
      <c r="E83" s="49">
        <v>51.54</v>
      </c>
      <c r="F83" s="49">
        <v>12264.012000000001</v>
      </c>
      <c r="G83" s="49">
        <v>61.847999999999999</v>
      </c>
      <c r="H83" s="49">
        <v>3162.16</v>
      </c>
      <c r="I83" s="49">
        <v>30.6</v>
      </c>
      <c r="J83" s="287"/>
      <c r="K83" s="455"/>
      <c r="L83" s="204"/>
      <c r="M83" s="138"/>
      <c r="N83" s="288">
        <v>7.0300000000000001E-2</v>
      </c>
      <c r="O83" s="139">
        <v>252.9</v>
      </c>
      <c r="P83" s="288">
        <v>5.2600000000000001E-2</v>
      </c>
      <c r="Q83" s="139">
        <v>196.93</v>
      </c>
      <c r="R83" s="134" t="s">
        <v>947</v>
      </c>
      <c r="S83" s="289"/>
      <c r="T83" s="49">
        <v>11727.87</v>
      </c>
      <c r="U83" s="49">
        <v>53.6</v>
      </c>
      <c r="V83" s="49">
        <v>14073.444000000001</v>
      </c>
      <c r="W83" s="49">
        <v>64.319999999999993</v>
      </c>
      <c r="X83" s="49">
        <v>3162.16</v>
      </c>
      <c r="Y83" s="49">
        <v>30.6</v>
      </c>
      <c r="Z83" s="138"/>
      <c r="AA83" s="138"/>
      <c r="AB83" s="138"/>
      <c r="AC83" s="138"/>
      <c r="AD83" s="288">
        <v>7.0300000000000001E-2</v>
      </c>
      <c r="AE83" s="139">
        <v>252.9</v>
      </c>
      <c r="AF83" s="288">
        <v>5.2600000000000001E-2</v>
      </c>
      <c r="AG83" s="139">
        <v>196.93</v>
      </c>
      <c r="AH83" s="134" t="s">
        <v>947</v>
      </c>
      <c r="AI83" s="289"/>
      <c r="AJ83" s="175"/>
      <c r="AK83" s="49">
        <v>10220.01</v>
      </c>
      <c r="AL83" s="49">
        <v>51.54</v>
      </c>
      <c r="AM83" s="49">
        <v>12264.012000000001</v>
      </c>
      <c r="AN83" s="49">
        <v>61.847999999999999</v>
      </c>
      <c r="AO83" s="49">
        <v>3600</v>
      </c>
      <c r="AP83" s="49">
        <v>30.6</v>
      </c>
      <c r="AQ83" s="138"/>
      <c r="AR83" s="138"/>
      <c r="AS83" s="138"/>
      <c r="AT83" s="138"/>
      <c r="AU83" s="288">
        <v>7.0199999999999999E-2</v>
      </c>
      <c r="AV83" s="139">
        <v>283.32</v>
      </c>
      <c r="AW83" s="288">
        <v>6.4799999999999996E-2</v>
      </c>
      <c r="AX83" s="139">
        <v>263.88</v>
      </c>
      <c r="AY83" s="125" t="s">
        <v>947</v>
      </c>
      <c r="AZ83" s="289"/>
      <c r="BA83" s="49">
        <v>11727.87</v>
      </c>
      <c r="BB83" s="49">
        <v>53.6</v>
      </c>
      <c r="BC83" s="49">
        <v>14073.444000000001</v>
      </c>
      <c r="BD83" s="49">
        <v>64.319999999999993</v>
      </c>
      <c r="BE83" s="49">
        <v>3600</v>
      </c>
      <c r="BF83" s="49">
        <v>30.6</v>
      </c>
      <c r="BG83" s="138"/>
      <c r="BH83" s="138"/>
      <c r="BI83" s="138"/>
      <c r="BJ83" s="138"/>
      <c r="BK83" s="288">
        <v>7.0199999999999999E-2</v>
      </c>
      <c r="BL83" s="139">
        <v>283.32</v>
      </c>
      <c r="BM83" s="288">
        <v>6.4799999999999996E-2</v>
      </c>
      <c r="BN83" s="139">
        <v>263.88</v>
      </c>
      <c r="BO83" s="125" t="s">
        <v>947</v>
      </c>
      <c r="BP83" s="289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7"/>
      <c r="ES83" s="177"/>
      <c r="ET83" s="177"/>
      <c r="EU83" s="177"/>
      <c r="EV83" s="177"/>
      <c r="EW83" s="177"/>
      <c r="EX83" s="177"/>
      <c r="EY83" s="177"/>
      <c r="EZ83" s="177"/>
      <c r="FA83" s="177"/>
      <c r="FB83" s="177"/>
      <c r="FC83" s="177"/>
      <c r="FD83" s="177"/>
      <c r="FE83" s="177"/>
      <c r="FF83" s="177"/>
      <c r="FG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177"/>
      <c r="FV83" s="177"/>
      <c r="FW83" s="177"/>
      <c r="FX83" s="177"/>
      <c r="FY83" s="177"/>
      <c r="FZ83" s="177"/>
      <c r="GA83" s="177"/>
      <c r="GB83" s="177"/>
      <c r="GC83" s="177"/>
      <c r="GD83" s="177"/>
      <c r="GE83" s="177"/>
      <c r="GF83" s="177"/>
      <c r="GG83" s="177"/>
      <c r="GH83" s="177"/>
      <c r="GI83" s="177"/>
      <c r="GJ83" s="177"/>
      <c r="GK83" s="177"/>
      <c r="GL83" s="177"/>
      <c r="GM83" s="177"/>
      <c r="GN83" s="177"/>
      <c r="GO83" s="177"/>
      <c r="GP83" s="177"/>
      <c r="GQ83" s="177"/>
      <c r="GR83" s="177"/>
      <c r="GS83" s="177"/>
      <c r="GT83" s="177"/>
      <c r="GU83" s="177"/>
      <c r="GV83" s="177"/>
      <c r="GW83" s="177"/>
      <c r="GX83" s="177"/>
      <c r="GY83" s="177"/>
      <c r="GZ83" s="177"/>
      <c r="HA83" s="177"/>
      <c r="HB83" s="177"/>
      <c r="HC83" s="177"/>
      <c r="HD83" s="177"/>
      <c r="HE83" s="177"/>
      <c r="HF83" s="177"/>
      <c r="HG83" s="177"/>
      <c r="HH83" s="177"/>
      <c r="HI83" s="177"/>
      <c r="HJ83" s="177"/>
      <c r="HK83" s="177"/>
      <c r="HL83" s="177"/>
      <c r="HM83" s="177"/>
      <c r="HN83" s="177"/>
      <c r="HO83" s="177"/>
      <c r="HP83" s="177"/>
      <c r="HQ83" s="177"/>
      <c r="HR83" s="177"/>
      <c r="HS83" s="177"/>
      <c r="HT83" s="177"/>
      <c r="HU83" s="177"/>
      <c r="HV83" s="177"/>
      <c r="HW83" s="177"/>
      <c r="HX83" s="177"/>
      <c r="HY83" s="177"/>
      <c r="HZ83" s="177"/>
      <c r="IA83" s="177"/>
      <c r="IB83" s="177"/>
      <c r="IC83" s="177"/>
      <c r="ID83" s="177"/>
      <c r="IE83" s="177"/>
      <c r="IF83" s="177"/>
      <c r="IG83" s="177"/>
      <c r="IH83" s="177"/>
      <c r="II83" s="177"/>
      <c r="IJ83" s="177"/>
      <c r="IK83" s="177"/>
      <c r="IL83" s="177"/>
      <c r="IM83" s="177"/>
      <c r="IN83" s="177"/>
      <c r="IO83" s="177"/>
      <c r="IP83" s="177"/>
      <c r="IQ83" s="177"/>
      <c r="IR83" s="177"/>
      <c r="IS83" s="177"/>
      <c r="IT83" s="177"/>
      <c r="IU83" s="177"/>
      <c r="IV83" s="177"/>
      <c r="IW83" s="177"/>
      <c r="IX83" s="177"/>
      <c r="IY83" s="177"/>
      <c r="IZ83" s="177"/>
      <c r="JA83" s="177"/>
      <c r="JB83" s="177"/>
      <c r="JC83" s="177"/>
      <c r="JD83" s="177"/>
      <c r="JE83" s="177"/>
      <c r="JF83" s="177"/>
      <c r="JG83" s="177"/>
      <c r="JH83" s="177"/>
      <c r="JI83" s="177"/>
      <c r="JJ83" s="177"/>
      <c r="JK83" s="177"/>
      <c r="JL83" s="177"/>
      <c r="JM83" s="177"/>
      <c r="JN83" s="177"/>
      <c r="JO83" s="177"/>
      <c r="JP83" s="177"/>
      <c r="JQ83" s="177"/>
      <c r="JR83" s="177"/>
      <c r="JS83" s="177"/>
      <c r="JT83" s="177"/>
      <c r="JU83" s="177"/>
      <c r="JV83" s="177"/>
      <c r="JW83" s="177"/>
      <c r="JX83" s="177"/>
      <c r="JY83" s="177"/>
      <c r="JZ83" s="177"/>
      <c r="KA83" s="177"/>
      <c r="KB83" s="177"/>
      <c r="KC83" s="177"/>
      <c r="KD83" s="177"/>
      <c r="KE83" s="177"/>
      <c r="KF83" s="177"/>
      <c r="KG83" s="177"/>
      <c r="KH83" s="177"/>
      <c r="KI83" s="177"/>
    </row>
    <row r="84" spans="1:295" s="167" customFormat="1" ht="18.75">
      <c r="A84" s="157"/>
      <c r="B84" s="445"/>
      <c r="C84" s="162"/>
      <c r="D84" s="159"/>
      <c r="E84" s="159"/>
      <c r="F84" s="159"/>
      <c r="G84" s="159"/>
      <c r="H84" s="159"/>
      <c r="I84" s="159"/>
      <c r="J84" s="320"/>
      <c r="K84" s="727"/>
      <c r="L84" s="208"/>
      <c r="M84" s="163"/>
      <c r="N84" s="119"/>
      <c r="O84" s="128"/>
      <c r="P84" s="119"/>
      <c r="Q84" s="128"/>
      <c r="R84" s="129"/>
      <c r="S84" s="168"/>
      <c r="T84" s="159"/>
      <c r="U84" s="159"/>
      <c r="V84" s="159"/>
      <c r="W84" s="159"/>
      <c r="X84" s="159"/>
      <c r="Y84" s="159"/>
      <c r="Z84" s="163"/>
      <c r="AA84" s="163"/>
      <c r="AB84" s="163"/>
      <c r="AC84" s="163"/>
      <c r="AD84" s="119"/>
      <c r="AE84" s="128"/>
      <c r="AF84" s="119"/>
      <c r="AG84" s="128"/>
      <c r="AH84" s="129"/>
      <c r="AI84" s="168"/>
      <c r="AJ84" s="162"/>
      <c r="AK84" s="159"/>
      <c r="AL84" s="159"/>
      <c r="AM84" s="159"/>
      <c r="AN84" s="159"/>
      <c r="AO84" s="159"/>
      <c r="AP84" s="159"/>
      <c r="AQ84" s="163"/>
      <c r="AR84" s="163"/>
      <c r="AS84" s="163"/>
      <c r="AT84" s="163"/>
      <c r="AU84" s="119"/>
      <c r="AV84" s="128"/>
      <c r="AW84" s="119"/>
      <c r="AX84" s="128"/>
      <c r="AY84" s="145"/>
      <c r="AZ84" s="168"/>
      <c r="BA84" s="159"/>
      <c r="BB84" s="159"/>
      <c r="BC84" s="159"/>
      <c r="BD84" s="159"/>
      <c r="BE84" s="159"/>
      <c r="BF84" s="159"/>
      <c r="BG84" s="163"/>
      <c r="BH84" s="163"/>
      <c r="BI84" s="163"/>
      <c r="BJ84" s="163"/>
      <c r="BK84" s="119"/>
      <c r="BL84" s="128"/>
      <c r="BM84" s="119"/>
      <c r="BN84" s="128"/>
      <c r="BO84" s="145"/>
      <c r="BP84" s="168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  <c r="EU84" s="166"/>
      <c r="EV84" s="166"/>
      <c r="EW84" s="166"/>
      <c r="EX84" s="166"/>
      <c r="EY84" s="166"/>
      <c r="EZ84" s="166"/>
      <c r="FA84" s="166"/>
      <c r="FB84" s="166"/>
      <c r="FC84" s="166"/>
      <c r="FD84" s="166"/>
      <c r="FE84" s="166"/>
      <c r="FF84" s="166"/>
      <c r="FG84" s="166"/>
      <c r="FH84" s="166"/>
      <c r="FI84" s="166"/>
      <c r="FJ84" s="166"/>
      <c r="FK84" s="166"/>
      <c r="FL84" s="166"/>
      <c r="FM84" s="166"/>
      <c r="FN84" s="166"/>
      <c r="FO84" s="166"/>
      <c r="FP84" s="166"/>
      <c r="FQ84" s="166"/>
      <c r="FR84" s="166"/>
      <c r="FS84" s="166"/>
      <c r="FT84" s="166"/>
      <c r="FU84" s="166"/>
      <c r="FV84" s="166"/>
      <c r="FW84" s="166"/>
      <c r="FX84" s="166"/>
      <c r="FY84" s="166"/>
      <c r="FZ84" s="166"/>
      <c r="GA84" s="166"/>
      <c r="GB84" s="166"/>
      <c r="GC84" s="166"/>
      <c r="GD84" s="166"/>
      <c r="GE84" s="166"/>
      <c r="GF84" s="166"/>
      <c r="GG84" s="166"/>
      <c r="GH84" s="166"/>
      <c r="GI84" s="166"/>
      <c r="GJ84" s="166"/>
      <c r="GK84" s="166"/>
      <c r="GL84" s="166"/>
      <c r="GM84" s="166"/>
      <c r="GN84" s="166"/>
      <c r="GO84" s="166"/>
      <c r="GP84" s="166"/>
      <c r="GQ84" s="166"/>
      <c r="GR84" s="166"/>
      <c r="GS84" s="166"/>
      <c r="GT84" s="166"/>
      <c r="GU84" s="166"/>
      <c r="GV84" s="166"/>
      <c r="GW84" s="166"/>
      <c r="GX84" s="166"/>
      <c r="GY84" s="166"/>
      <c r="GZ84" s="166"/>
      <c r="HA84" s="166"/>
      <c r="HB84" s="166"/>
      <c r="HC84" s="166"/>
      <c r="HD84" s="166"/>
      <c r="HE84" s="166"/>
      <c r="HF84" s="166"/>
      <c r="HG84" s="166"/>
      <c r="HH84" s="166"/>
      <c r="HI84" s="166"/>
      <c r="HJ84" s="166"/>
      <c r="HK84" s="166"/>
      <c r="HL84" s="166"/>
      <c r="HM84" s="166"/>
      <c r="HN84" s="166"/>
      <c r="HO84" s="166"/>
      <c r="HP84" s="166"/>
      <c r="HQ84" s="166"/>
      <c r="HR84" s="166"/>
      <c r="HS84" s="166"/>
      <c r="HT84" s="166"/>
      <c r="HU84" s="166"/>
      <c r="HV84" s="166"/>
      <c r="HW84" s="166"/>
      <c r="HX84" s="166"/>
      <c r="HY84" s="166"/>
      <c r="HZ84" s="166"/>
      <c r="IA84" s="166"/>
      <c r="IB84" s="166"/>
      <c r="IC84" s="166"/>
      <c r="ID84" s="166"/>
      <c r="IE84" s="166"/>
      <c r="IF84" s="166"/>
      <c r="IG84" s="166"/>
      <c r="IH84" s="166"/>
      <c r="II84" s="166"/>
      <c r="IJ84" s="166"/>
      <c r="IK84" s="166"/>
      <c r="IL84" s="166"/>
      <c r="IM84" s="166"/>
      <c r="IN84" s="166"/>
      <c r="IO84" s="166"/>
      <c r="IP84" s="166"/>
      <c r="IQ84" s="166"/>
      <c r="IR84" s="166"/>
      <c r="IS84" s="166"/>
      <c r="IT84" s="166"/>
      <c r="IU84" s="166"/>
      <c r="IV84" s="166"/>
      <c r="IW84" s="166"/>
      <c r="IX84" s="166"/>
      <c r="IY84" s="166"/>
      <c r="IZ84" s="166"/>
      <c r="JA84" s="166"/>
      <c r="JB84" s="166"/>
      <c r="JC84" s="166"/>
      <c r="JD84" s="166"/>
      <c r="JE84" s="166"/>
      <c r="JF84" s="166"/>
      <c r="JG84" s="166"/>
      <c r="JH84" s="166"/>
      <c r="JI84" s="166"/>
      <c r="JJ84" s="166"/>
      <c r="JK84" s="166"/>
      <c r="JL84" s="166"/>
      <c r="JM84" s="166"/>
      <c r="JN84" s="166"/>
      <c r="JO84" s="166"/>
      <c r="JP84" s="166"/>
      <c r="JQ84" s="166"/>
      <c r="JR84" s="166"/>
      <c r="JS84" s="166"/>
      <c r="JT84" s="166"/>
      <c r="JU84" s="166"/>
      <c r="JV84" s="166"/>
      <c r="JW84" s="166"/>
      <c r="JX84" s="166"/>
      <c r="JY84" s="166"/>
      <c r="JZ84" s="166"/>
      <c r="KA84" s="166"/>
      <c r="KB84" s="166"/>
      <c r="KC84" s="166"/>
      <c r="KD84" s="166"/>
      <c r="KE84" s="166"/>
      <c r="KF84" s="166"/>
      <c r="KG84" s="166"/>
      <c r="KH84" s="166"/>
      <c r="KI84" s="166"/>
    </row>
    <row r="85" spans="1:295" s="178" customFormat="1">
      <c r="A85" s="173" t="s">
        <v>10</v>
      </c>
      <c r="B85" s="351" t="s">
        <v>350</v>
      </c>
      <c r="C85" s="175"/>
      <c r="D85" s="49">
        <v>13456.91</v>
      </c>
      <c r="E85" s="49">
        <v>51.54</v>
      </c>
      <c r="F85" s="49">
        <v>16148.291999999999</v>
      </c>
      <c r="G85" s="49">
        <v>61.847999999999999</v>
      </c>
      <c r="H85" s="49">
        <v>3200</v>
      </c>
      <c r="I85" s="49">
        <v>30.6</v>
      </c>
      <c r="J85" s="287">
        <v>5.4399999999999997E-2</v>
      </c>
      <c r="K85" s="138">
        <v>204.68</v>
      </c>
      <c r="L85" s="204"/>
      <c r="M85" s="138"/>
      <c r="N85" s="139"/>
      <c r="O85" s="139"/>
      <c r="P85" s="139"/>
      <c r="Q85" s="139"/>
      <c r="R85" s="125" t="s">
        <v>946</v>
      </c>
      <c r="S85" s="134"/>
      <c r="T85" s="142">
        <v>14119.18</v>
      </c>
      <c r="U85" s="142">
        <v>53.6</v>
      </c>
      <c r="V85" s="142">
        <v>16943.016</v>
      </c>
      <c r="W85" s="142">
        <v>64.319999999999993</v>
      </c>
      <c r="X85" s="142">
        <v>3296</v>
      </c>
      <c r="Y85" s="142">
        <v>30.6</v>
      </c>
      <c r="Z85" s="728">
        <v>5.4399999999999997E-2</v>
      </c>
      <c r="AA85" s="138">
        <v>209.9</v>
      </c>
      <c r="AB85" s="138"/>
      <c r="AC85" s="138"/>
      <c r="AD85" s="139"/>
      <c r="AE85" s="139"/>
      <c r="AF85" s="139"/>
      <c r="AG85" s="139"/>
      <c r="AH85" s="134" t="s">
        <v>946</v>
      </c>
      <c r="AI85" s="169"/>
      <c r="AJ85" s="175"/>
      <c r="AK85" s="49"/>
      <c r="AL85" s="49"/>
      <c r="AM85" s="49"/>
      <c r="AN85" s="49"/>
      <c r="AO85" s="49"/>
      <c r="AP85" s="49"/>
      <c r="AQ85" s="138"/>
      <c r="AR85" s="138"/>
      <c r="AS85" s="138"/>
      <c r="AT85" s="138"/>
      <c r="AU85" s="139"/>
      <c r="AV85" s="139"/>
      <c r="AW85" s="139"/>
      <c r="AX85" s="139"/>
      <c r="AY85" s="49"/>
      <c r="AZ85" s="134"/>
      <c r="BA85" s="49"/>
      <c r="BB85" s="49"/>
      <c r="BC85" s="49"/>
      <c r="BD85" s="49"/>
      <c r="BE85" s="49"/>
      <c r="BF85" s="49"/>
      <c r="BG85" s="138"/>
      <c r="BH85" s="138"/>
      <c r="BI85" s="138"/>
      <c r="BJ85" s="138"/>
      <c r="BK85" s="139"/>
      <c r="BL85" s="139"/>
      <c r="BM85" s="139"/>
      <c r="BN85" s="139"/>
      <c r="BO85" s="176"/>
      <c r="BP85" s="313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177"/>
      <c r="EL85" s="177"/>
      <c r="EM85" s="177"/>
      <c r="EN85" s="177"/>
      <c r="EO85" s="177"/>
      <c r="EP85" s="177"/>
      <c r="EQ85" s="177"/>
      <c r="ER85" s="177"/>
      <c r="ES85" s="177"/>
      <c r="ET85" s="177"/>
      <c r="EU85" s="177"/>
      <c r="EV85" s="177"/>
      <c r="EW85" s="177"/>
      <c r="EX85" s="177"/>
      <c r="EY85" s="177"/>
      <c r="EZ85" s="177"/>
      <c r="FA85" s="177"/>
      <c r="FB85" s="177"/>
      <c r="FC85" s="177"/>
      <c r="FD85" s="177"/>
      <c r="FE85" s="177"/>
      <c r="FF85" s="177"/>
      <c r="FG85" s="177"/>
      <c r="FH85" s="177"/>
      <c r="FI85" s="177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7"/>
      <c r="FU85" s="177"/>
      <c r="FV85" s="177"/>
      <c r="FW85" s="177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7"/>
      <c r="GI85" s="177"/>
      <c r="GJ85" s="177"/>
      <c r="GK85" s="177"/>
      <c r="GL85" s="177"/>
      <c r="GM85" s="177"/>
      <c r="GN85" s="177"/>
      <c r="GO85" s="177"/>
      <c r="GP85" s="177"/>
      <c r="GQ85" s="177"/>
      <c r="GR85" s="177"/>
      <c r="GS85" s="177"/>
      <c r="GT85" s="177"/>
      <c r="GU85" s="177"/>
      <c r="GV85" s="177"/>
      <c r="GW85" s="177"/>
      <c r="GX85" s="177"/>
      <c r="GY85" s="177"/>
      <c r="GZ85" s="177"/>
      <c r="HA85" s="177"/>
      <c r="HB85" s="177"/>
      <c r="HC85" s="177"/>
      <c r="HD85" s="177"/>
      <c r="HE85" s="177"/>
      <c r="HF85" s="177"/>
      <c r="HG85" s="177"/>
      <c r="HH85" s="177"/>
      <c r="HI85" s="177"/>
      <c r="HJ85" s="177"/>
      <c r="HK85" s="177"/>
      <c r="HL85" s="177"/>
      <c r="HM85" s="177"/>
      <c r="HN85" s="177"/>
      <c r="HO85" s="177"/>
      <c r="HP85" s="177"/>
      <c r="HQ85" s="177"/>
      <c r="HR85" s="177"/>
      <c r="HS85" s="177"/>
      <c r="HT85" s="177"/>
      <c r="HU85" s="177"/>
      <c r="HV85" s="177"/>
      <c r="HW85" s="177"/>
      <c r="HX85" s="177"/>
      <c r="HY85" s="177"/>
      <c r="HZ85" s="177"/>
      <c r="IA85" s="177"/>
      <c r="IB85" s="177"/>
      <c r="IC85" s="177"/>
      <c r="ID85" s="177"/>
      <c r="IE85" s="177"/>
      <c r="IF85" s="177"/>
      <c r="IG85" s="177"/>
      <c r="IH85" s="177"/>
      <c r="II85" s="177"/>
      <c r="IJ85" s="177"/>
      <c r="IK85" s="177"/>
      <c r="IL85" s="177"/>
      <c r="IM85" s="177"/>
      <c r="IN85" s="177"/>
      <c r="IO85" s="177"/>
      <c r="IP85" s="177"/>
      <c r="IQ85" s="177"/>
      <c r="IR85" s="177"/>
      <c r="IS85" s="177"/>
      <c r="IT85" s="177"/>
      <c r="IU85" s="177"/>
      <c r="IV85" s="177"/>
      <c r="IW85" s="177"/>
      <c r="IX85" s="177"/>
      <c r="IY85" s="177"/>
      <c r="IZ85" s="177"/>
      <c r="JA85" s="177"/>
      <c r="JB85" s="177"/>
      <c r="JC85" s="177"/>
      <c r="JD85" s="177"/>
      <c r="JE85" s="177"/>
      <c r="JF85" s="177"/>
      <c r="JG85" s="177"/>
      <c r="JH85" s="177"/>
      <c r="JI85" s="177"/>
      <c r="JJ85" s="177"/>
      <c r="JK85" s="177"/>
      <c r="JL85" s="177"/>
      <c r="JM85" s="177"/>
      <c r="JN85" s="177"/>
      <c r="JO85" s="177"/>
      <c r="JP85" s="177"/>
      <c r="JQ85" s="177"/>
      <c r="JR85" s="177"/>
      <c r="JS85" s="177"/>
      <c r="JT85" s="177"/>
      <c r="JU85" s="177"/>
      <c r="JV85" s="177"/>
      <c r="JW85" s="177"/>
      <c r="JX85" s="177"/>
      <c r="JY85" s="177"/>
      <c r="JZ85" s="177"/>
      <c r="KA85" s="177"/>
      <c r="KB85" s="177"/>
      <c r="KC85" s="177"/>
      <c r="KD85" s="177"/>
      <c r="KE85" s="177"/>
      <c r="KF85" s="177"/>
      <c r="KG85" s="177"/>
      <c r="KH85" s="177"/>
      <c r="KI85" s="177"/>
    </row>
    <row r="86" spans="1:295" s="100" customFormat="1" ht="26.25">
      <c r="A86" s="354" t="s">
        <v>21</v>
      </c>
      <c r="B86" s="721"/>
      <c r="C86" s="35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5"/>
      <c r="T86" s="354"/>
      <c r="U86" s="354"/>
      <c r="V86" s="354"/>
      <c r="W86" s="354"/>
      <c r="X86" s="354"/>
      <c r="Y86" s="354"/>
      <c r="Z86" s="355"/>
      <c r="AA86" s="355"/>
      <c r="AB86" s="355"/>
      <c r="AC86" s="355"/>
      <c r="AD86" s="355"/>
      <c r="AE86" s="355"/>
      <c r="AF86" s="355"/>
      <c r="AG86" s="355"/>
      <c r="AH86" s="354"/>
      <c r="AI86" s="355"/>
      <c r="AJ86" s="354"/>
      <c r="AK86" s="354"/>
      <c r="AL86" s="354"/>
      <c r="AM86" s="354"/>
      <c r="AN86" s="354"/>
      <c r="AO86" s="354"/>
      <c r="AP86" s="354"/>
      <c r="AQ86" s="354"/>
      <c r="AR86" s="354"/>
      <c r="AS86" s="354"/>
      <c r="AT86" s="354"/>
      <c r="AU86" s="354"/>
      <c r="AV86" s="354"/>
      <c r="AW86" s="354"/>
      <c r="AX86" s="354"/>
      <c r="AY86" s="354"/>
      <c r="AZ86" s="354"/>
      <c r="BA86" s="354"/>
      <c r="BB86" s="354"/>
      <c r="BC86" s="354"/>
      <c r="BD86" s="354"/>
      <c r="BE86" s="354"/>
      <c r="BF86" s="354"/>
      <c r="BG86" s="354"/>
      <c r="BH86" s="354"/>
      <c r="BI86" s="354"/>
      <c r="BJ86" s="354"/>
      <c r="BK86" s="354"/>
      <c r="BL86" s="354"/>
      <c r="BM86" s="354"/>
      <c r="BN86" s="354"/>
      <c r="BO86" s="354"/>
      <c r="BP86" s="355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</row>
    <row r="87" spans="1:295" ht="18.75">
      <c r="A87" s="101" t="s">
        <v>61</v>
      </c>
      <c r="B87" s="348"/>
      <c r="C87" s="103"/>
      <c r="D87" s="27"/>
      <c r="E87" s="27"/>
      <c r="F87" s="27"/>
      <c r="G87" s="27"/>
      <c r="H87" s="27"/>
      <c r="I87" s="27"/>
      <c r="J87" s="115"/>
      <c r="K87" s="115"/>
      <c r="L87" s="115"/>
      <c r="M87" s="115"/>
      <c r="N87" s="116"/>
      <c r="O87" s="116"/>
      <c r="P87" s="116"/>
      <c r="Q87" s="116"/>
      <c r="R87" s="110"/>
      <c r="S87" s="125"/>
      <c r="T87" s="27"/>
      <c r="U87" s="27"/>
      <c r="V87" s="27"/>
      <c r="W87" s="27"/>
      <c r="X87" s="27"/>
      <c r="Y87" s="27"/>
      <c r="Z87" s="138"/>
      <c r="AA87" s="138"/>
      <c r="AB87" s="138"/>
      <c r="AC87" s="138"/>
      <c r="AD87" s="139"/>
      <c r="AE87" s="139"/>
      <c r="AF87" s="139"/>
      <c r="AG87" s="139"/>
      <c r="AH87" s="27"/>
      <c r="AI87" s="134"/>
      <c r="AJ87" s="103"/>
      <c r="AK87" s="12"/>
      <c r="AL87" s="12"/>
      <c r="AM87" s="12"/>
      <c r="AN87" s="12"/>
      <c r="AO87" s="12"/>
      <c r="AP87" s="12"/>
      <c r="AQ87" s="104"/>
      <c r="AR87" s="104"/>
      <c r="AS87" s="104"/>
      <c r="AT87" s="104"/>
      <c r="AU87" s="105"/>
      <c r="AV87" s="105"/>
      <c r="AW87" s="105"/>
      <c r="AX87" s="105"/>
      <c r="AY87" s="12"/>
      <c r="AZ87" s="284"/>
      <c r="BA87" s="12"/>
      <c r="BB87" s="12"/>
      <c r="BC87" s="12"/>
      <c r="BD87" s="12"/>
      <c r="BE87" s="12"/>
      <c r="BF87" s="12"/>
      <c r="BG87" s="104"/>
      <c r="BH87" s="104"/>
      <c r="BI87" s="104"/>
      <c r="BJ87" s="104"/>
      <c r="BK87" s="105"/>
      <c r="BL87" s="105"/>
      <c r="BM87" s="105"/>
      <c r="BN87" s="105"/>
      <c r="BO87" s="19"/>
      <c r="BP87" s="316"/>
    </row>
    <row r="88" spans="1:295" s="178" customFormat="1">
      <c r="A88" s="173" t="s">
        <v>9</v>
      </c>
      <c r="B88" s="421" t="s">
        <v>162</v>
      </c>
      <c r="C88" s="175"/>
      <c r="D88" s="49">
        <v>21500</v>
      </c>
      <c r="E88" s="49">
        <v>137.33000000000001</v>
      </c>
      <c r="F88" s="49">
        <v>25800</v>
      </c>
      <c r="G88" s="49">
        <v>164.79600000000002</v>
      </c>
      <c r="H88" s="49">
        <v>1385</v>
      </c>
      <c r="I88" s="49">
        <v>90</v>
      </c>
      <c r="J88" s="138"/>
      <c r="K88" s="138"/>
      <c r="L88" s="138"/>
      <c r="M88" s="138"/>
      <c r="N88" s="311"/>
      <c r="O88" s="139"/>
      <c r="P88" s="288">
        <v>5.8799999999999998E-2</v>
      </c>
      <c r="Q88" s="181">
        <v>171.43</v>
      </c>
      <c r="R88" s="125" t="s">
        <v>948</v>
      </c>
      <c r="S88" s="289"/>
      <c r="T88" s="49">
        <v>22251.11</v>
      </c>
      <c r="U88" s="49">
        <v>143.07</v>
      </c>
      <c r="V88" s="49">
        <v>26701.33</v>
      </c>
      <c r="W88" s="49">
        <v>171.68</v>
      </c>
      <c r="X88" s="49">
        <v>1427</v>
      </c>
      <c r="Y88" s="49">
        <v>90</v>
      </c>
      <c r="Z88" s="138"/>
      <c r="AA88" s="138"/>
      <c r="AB88" s="138"/>
      <c r="AC88" s="138"/>
      <c r="AD88" s="139"/>
      <c r="AE88" s="139"/>
      <c r="AF88" s="288">
        <v>5.8799999999999998E-2</v>
      </c>
      <c r="AG88" s="181">
        <v>173.91</v>
      </c>
      <c r="AH88" s="125" t="s">
        <v>948</v>
      </c>
      <c r="AI88" s="289"/>
      <c r="AJ88" s="175"/>
      <c r="AK88" s="190"/>
      <c r="AL88" s="190"/>
      <c r="AM88" s="190"/>
      <c r="AN88" s="190"/>
      <c r="AO88" s="190"/>
      <c r="AP88" s="190"/>
      <c r="AQ88" s="204"/>
      <c r="AR88" s="204"/>
      <c r="AS88" s="204"/>
      <c r="AT88" s="204"/>
      <c r="AU88" s="205"/>
      <c r="AV88" s="205"/>
      <c r="AW88" s="205"/>
      <c r="AX88" s="205"/>
      <c r="AY88" s="190"/>
      <c r="AZ88" s="313"/>
      <c r="BA88" s="190"/>
      <c r="BB88" s="190"/>
      <c r="BC88" s="190"/>
      <c r="BD88" s="190"/>
      <c r="BE88" s="190"/>
      <c r="BF88" s="190"/>
      <c r="BG88" s="204"/>
      <c r="BH88" s="204"/>
      <c r="BI88" s="204"/>
      <c r="BJ88" s="204"/>
      <c r="BK88" s="205"/>
      <c r="BL88" s="205"/>
      <c r="BM88" s="205"/>
      <c r="BN88" s="205"/>
      <c r="BO88" s="176"/>
      <c r="BP88" s="313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  <c r="EO88" s="177"/>
      <c r="EP88" s="177"/>
      <c r="EQ88" s="177"/>
      <c r="ER88" s="177"/>
      <c r="ES88" s="177"/>
      <c r="ET88" s="177"/>
      <c r="EU88" s="177"/>
      <c r="EV88" s="177"/>
      <c r="EW88" s="177"/>
      <c r="EX88" s="177"/>
      <c r="EY88" s="177"/>
      <c r="EZ88" s="177"/>
      <c r="FA88" s="177"/>
      <c r="FB88" s="177"/>
      <c r="FC88" s="177"/>
      <c r="FD88" s="177"/>
      <c r="FE88" s="177"/>
      <c r="FF88" s="177"/>
      <c r="FG88" s="177"/>
      <c r="FH88" s="177"/>
      <c r="FI88" s="177"/>
      <c r="FJ88" s="177"/>
      <c r="FK88" s="177"/>
      <c r="FL88" s="177"/>
      <c r="FM88" s="177"/>
      <c r="FN88" s="177"/>
      <c r="FO88" s="177"/>
      <c r="FP88" s="177"/>
      <c r="FQ88" s="177"/>
      <c r="FR88" s="177"/>
      <c r="FS88" s="177"/>
      <c r="FT88" s="177"/>
      <c r="FU88" s="177"/>
      <c r="FV88" s="177"/>
      <c r="FW88" s="177"/>
      <c r="FX88" s="177"/>
      <c r="FY88" s="177"/>
      <c r="FZ88" s="177"/>
      <c r="GA88" s="177"/>
      <c r="GB88" s="177"/>
      <c r="GC88" s="177"/>
      <c r="GD88" s="177"/>
      <c r="GE88" s="177"/>
      <c r="GF88" s="177"/>
      <c r="GG88" s="177"/>
      <c r="GH88" s="177"/>
      <c r="GI88" s="177"/>
      <c r="GJ88" s="177"/>
      <c r="GK88" s="177"/>
      <c r="GL88" s="177"/>
      <c r="GM88" s="177"/>
      <c r="GN88" s="177"/>
      <c r="GO88" s="177"/>
      <c r="GP88" s="177"/>
      <c r="GQ88" s="177"/>
      <c r="GR88" s="177"/>
      <c r="GS88" s="177"/>
      <c r="GT88" s="177"/>
      <c r="GU88" s="177"/>
      <c r="GV88" s="177"/>
      <c r="GW88" s="177"/>
      <c r="GX88" s="177"/>
      <c r="GY88" s="177"/>
      <c r="GZ88" s="177"/>
      <c r="HA88" s="177"/>
      <c r="HB88" s="177"/>
      <c r="HC88" s="177"/>
      <c r="HD88" s="177"/>
      <c r="HE88" s="177"/>
      <c r="HF88" s="177"/>
      <c r="HG88" s="177"/>
      <c r="HH88" s="177"/>
      <c r="HI88" s="177"/>
      <c r="HJ88" s="177"/>
      <c r="HK88" s="177"/>
      <c r="HL88" s="177"/>
      <c r="HM88" s="177"/>
      <c r="HN88" s="177"/>
      <c r="HO88" s="177"/>
      <c r="HP88" s="177"/>
      <c r="HQ88" s="177"/>
      <c r="HR88" s="177"/>
      <c r="HS88" s="177"/>
      <c r="HT88" s="177"/>
      <c r="HU88" s="177"/>
      <c r="HV88" s="177"/>
      <c r="HW88" s="177"/>
      <c r="HX88" s="177"/>
      <c r="HY88" s="177"/>
      <c r="HZ88" s="177"/>
      <c r="IA88" s="177"/>
      <c r="IB88" s="177"/>
      <c r="IC88" s="177"/>
      <c r="ID88" s="177"/>
      <c r="IE88" s="177"/>
      <c r="IF88" s="177"/>
      <c r="IG88" s="177"/>
      <c r="IH88" s="177"/>
      <c r="II88" s="177"/>
      <c r="IJ88" s="177"/>
      <c r="IK88" s="177"/>
      <c r="IL88" s="177"/>
      <c r="IM88" s="177"/>
      <c r="IN88" s="177"/>
      <c r="IO88" s="177"/>
      <c r="IP88" s="177"/>
      <c r="IQ88" s="177"/>
      <c r="IR88" s="177"/>
      <c r="IS88" s="177"/>
      <c r="IT88" s="177"/>
      <c r="IU88" s="177"/>
      <c r="IV88" s="177"/>
      <c r="IW88" s="177"/>
      <c r="IX88" s="177"/>
      <c r="IY88" s="177"/>
      <c r="IZ88" s="177"/>
      <c r="JA88" s="177"/>
      <c r="JB88" s="177"/>
      <c r="JC88" s="177"/>
      <c r="JD88" s="177"/>
      <c r="JE88" s="177"/>
      <c r="JF88" s="177"/>
      <c r="JG88" s="177"/>
      <c r="JH88" s="177"/>
      <c r="JI88" s="177"/>
      <c r="JJ88" s="177"/>
      <c r="JK88" s="177"/>
      <c r="JL88" s="177"/>
      <c r="JM88" s="177"/>
      <c r="JN88" s="177"/>
      <c r="JO88" s="177"/>
      <c r="JP88" s="177"/>
      <c r="JQ88" s="177"/>
      <c r="JR88" s="177"/>
      <c r="JS88" s="177"/>
      <c r="JT88" s="177"/>
      <c r="JU88" s="177"/>
      <c r="JV88" s="177"/>
      <c r="JW88" s="177"/>
      <c r="JX88" s="177"/>
      <c r="JY88" s="177"/>
      <c r="JZ88" s="177"/>
      <c r="KA88" s="177"/>
      <c r="KB88" s="177"/>
      <c r="KC88" s="177"/>
      <c r="KD88" s="177"/>
      <c r="KE88" s="177"/>
      <c r="KF88" s="177"/>
      <c r="KG88" s="177"/>
      <c r="KH88" s="177"/>
      <c r="KI88" s="177"/>
    </row>
    <row r="89" spans="1:295" s="2" customFormat="1" ht="18.75">
      <c r="A89" s="122" t="s">
        <v>65</v>
      </c>
      <c r="B89" s="348"/>
      <c r="C89" s="103"/>
      <c r="D89" s="27"/>
      <c r="E89" s="27"/>
      <c r="F89" s="27"/>
      <c r="G89" s="27"/>
      <c r="H89" s="27"/>
      <c r="I89" s="27"/>
      <c r="J89" s="115"/>
      <c r="K89" s="115"/>
      <c r="L89" s="115"/>
      <c r="M89" s="115"/>
      <c r="N89" s="116"/>
      <c r="O89" s="116"/>
      <c r="P89" s="116"/>
      <c r="Q89" s="116"/>
      <c r="R89" s="110"/>
      <c r="S89" s="125"/>
      <c r="T89" s="27"/>
      <c r="U89" s="27"/>
      <c r="V89" s="27"/>
      <c r="W89" s="27"/>
      <c r="X89" s="27"/>
      <c r="Y89" s="27"/>
      <c r="Z89" s="138"/>
      <c r="AA89" s="138"/>
      <c r="AB89" s="138"/>
      <c r="AC89" s="138"/>
      <c r="AD89" s="139"/>
      <c r="AE89" s="139"/>
      <c r="AF89" s="139"/>
      <c r="AG89" s="139"/>
      <c r="AH89" s="27"/>
      <c r="AI89" s="134"/>
      <c r="AJ89" s="103"/>
      <c r="AK89" s="12"/>
      <c r="AL89" s="12"/>
      <c r="AM89" s="12"/>
      <c r="AN89" s="12"/>
      <c r="AO89" s="12"/>
      <c r="AP89" s="12"/>
      <c r="AQ89" s="104"/>
      <c r="AR89" s="104"/>
      <c r="AS89" s="104"/>
      <c r="AT89" s="104"/>
      <c r="AU89" s="105"/>
      <c r="AV89" s="105"/>
      <c r="AW89" s="105"/>
      <c r="AX89" s="105"/>
      <c r="AY89" s="12"/>
      <c r="AZ89" s="284"/>
      <c r="BA89" s="12"/>
      <c r="BB89" s="12"/>
      <c r="BC89" s="12"/>
      <c r="BD89" s="12"/>
      <c r="BE89" s="12"/>
      <c r="BF89" s="12"/>
      <c r="BG89" s="104"/>
      <c r="BH89" s="104"/>
      <c r="BI89" s="104"/>
      <c r="BJ89" s="104"/>
      <c r="BK89" s="105"/>
      <c r="BL89" s="105"/>
      <c r="BM89" s="105"/>
      <c r="BN89" s="105"/>
      <c r="BO89" s="36"/>
      <c r="BP89" s="31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</row>
    <row r="90" spans="1:295" s="2" customFormat="1">
      <c r="A90" s="16" t="s">
        <v>9</v>
      </c>
      <c r="B90" s="348" t="s">
        <v>162</v>
      </c>
      <c r="C90" s="103"/>
      <c r="D90" s="27"/>
      <c r="E90" s="27"/>
      <c r="F90" s="27"/>
      <c r="G90" s="27"/>
      <c r="H90" s="27"/>
      <c r="I90" s="27"/>
      <c r="J90" s="115"/>
      <c r="K90" s="115"/>
      <c r="L90" s="115"/>
      <c r="M90" s="115"/>
      <c r="N90" s="116"/>
      <c r="O90" s="116"/>
      <c r="P90" s="116"/>
      <c r="Q90" s="116"/>
      <c r="R90" s="110"/>
      <c r="S90" s="125"/>
      <c r="T90" s="27"/>
      <c r="U90" s="27"/>
      <c r="V90" s="27"/>
      <c r="W90" s="27"/>
      <c r="X90" s="27"/>
      <c r="Y90" s="27"/>
      <c r="Z90" s="138"/>
      <c r="AA90" s="138"/>
      <c r="AB90" s="138"/>
      <c r="AC90" s="138"/>
      <c r="AD90" s="139"/>
      <c r="AE90" s="139"/>
      <c r="AF90" s="139"/>
      <c r="AG90" s="139"/>
      <c r="AH90" s="27"/>
      <c r="AI90" s="134"/>
      <c r="AJ90" s="103"/>
      <c r="AK90" s="12"/>
      <c r="AL90" s="12"/>
      <c r="AM90" s="12"/>
      <c r="AN90" s="12"/>
      <c r="AO90" s="12"/>
      <c r="AP90" s="12"/>
      <c r="AQ90" s="104"/>
      <c r="AR90" s="104"/>
      <c r="AS90" s="104"/>
      <c r="AT90" s="104"/>
      <c r="AU90" s="105"/>
      <c r="AV90" s="105"/>
      <c r="AW90" s="105"/>
      <c r="AX90" s="105"/>
      <c r="AY90" s="12"/>
      <c r="AZ90" s="284"/>
      <c r="BA90" s="12"/>
      <c r="BB90" s="12"/>
      <c r="BC90" s="12"/>
      <c r="BD90" s="12"/>
      <c r="BE90" s="12"/>
      <c r="BF90" s="12"/>
      <c r="BG90" s="104"/>
      <c r="BH90" s="104"/>
      <c r="BI90" s="104"/>
      <c r="BJ90" s="104"/>
      <c r="BK90" s="105"/>
      <c r="BL90" s="105"/>
      <c r="BM90" s="105"/>
      <c r="BN90" s="105"/>
      <c r="BO90" s="36"/>
      <c r="BP90" s="31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</row>
    <row r="91" spans="1:295" s="2" customFormat="1" ht="18.75">
      <c r="A91" s="122" t="s">
        <v>163</v>
      </c>
      <c r="B91" s="348"/>
      <c r="C91" s="103"/>
      <c r="D91" s="27"/>
      <c r="E91" s="27"/>
      <c r="F91" s="27"/>
      <c r="G91" s="27"/>
      <c r="H91" s="27"/>
      <c r="I91" s="27"/>
      <c r="J91" s="115"/>
      <c r="K91" s="115"/>
      <c r="L91" s="115"/>
      <c r="M91" s="115"/>
      <c r="N91" s="116"/>
      <c r="O91" s="116"/>
      <c r="P91" s="116"/>
      <c r="Q91" s="116"/>
      <c r="R91" s="110"/>
      <c r="S91" s="125"/>
      <c r="T91" s="27"/>
      <c r="U91" s="27"/>
      <c r="V91" s="27"/>
      <c r="W91" s="27"/>
      <c r="X91" s="27"/>
      <c r="Y91" s="27"/>
      <c r="Z91" s="138"/>
      <c r="AA91" s="138"/>
      <c r="AB91" s="138"/>
      <c r="AC91" s="138"/>
      <c r="AD91" s="139"/>
      <c r="AE91" s="139"/>
      <c r="AF91" s="139"/>
      <c r="AG91" s="139"/>
      <c r="AH91" s="27"/>
      <c r="AI91" s="134"/>
      <c r="AJ91" s="103"/>
      <c r="AK91" s="12"/>
      <c r="AL91" s="12"/>
      <c r="AM91" s="12"/>
      <c r="AN91" s="12"/>
      <c r="AO91" s="12"/>
      <c r="AP91" s="12"/>
      <c r="AQ91" s="104"/>
      <c r="AR91" s="104"/>
      <c r="AS91" s="104"/>
      <c r="AT91" s="104"/>
      <c r="AU91" s="105"/>
      <c r="AV91" s="105"/>
      <c r="AW91" s="105"/>
      <c r="AX91" s="105"/>
      <c r="AY91" s="12"/>
      <c r="AZ91" s="284"/>
      <c r="BA91" s="12"/>
      <c r="BB91" s="12"/>
      <c r="BC91" s="12"/>
      <c r="BD91" s="12"/>
      <c r="BE91" s="12"/>
      <c r="BF91" s="12"/>
      <c r="BG91" s="104"/>
      <c r="BH91" s="104"/>
      <c r="BI91" s="104"/>
      <c r="BJ91" s="104"/>
      <c r="BK91" s="105"/>
      <c r="BL91" s="105"/>
      <c r="BM91" s="105"/>
      <c r="BN91" s="105"/>
      <c r="BO91" s="36"/>
      <c r="BP91" s="31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</row>
    <row r="92" spans="1:295" s="2" customFormat="1">
      <c r="A92" s="16" t="s">
        <v>9</v>
      </c>
      <c r="B92" s="348" t="s">
        <v>162</v>
      </c>
      <c r="C92" s="103"/>
      <c r="D92" s="27"/>
      <c r="E92" s="27"/>
      <c r="F92" s="27"/>
      <c r="G92" s="27"/>
      <c r="H92" s="27"/>
      <c r="I92" s="27"/>
      <c r="J92" s="115"/>
      <c r="K92" s="115"/>
      <c r="L92" s="115"/>
      <c r="M92" s="115"/>
      <c r="N92" s="116"/>
      <c r="O92" s="116"/>
      <c r="P92" s="116"/>
      <c r="Q92" s="116"/>
      <c r="R92" s="110"/>
      <c r="S92" s="125"/>
      <c r="T92" s="27"/>
      <c r="U92" s="27"/>
      <c r="V92" s="27"/>
      <c r="W92" s="27"/>
      <c r="X92" s="27"/>
      <c r="Y92" s="27"/>
      <c r="Z92" s="138"/>
      <c r="AA92" s="138"/>
      <c r="AB92" s="138"/>
      <c r="AC92" s="138"/>
      <c r="AD92" s="139"/>
      <c r="AE92" s="139"/>
      <c r="AF92" s="139"/>
      <c r="AG92" s="139"/>
      <c r="AH92" s="27"/>
      <c r="AI92" s="134"/>
      <c r="AJ92" s="103"/>
      <c r="AK92" s="12"/>
      <c r="AL92" s="12"/>
      <c r="AM92" s="12"/>
      <c r="AN92" s="12"/>
      <c r="AO92" s="12"/>
      <c r="AP92" s="12"/>
      <c r="AQ92" s="104"/>
      <c r="AR92" s="104"/>
      <c r="AS92" s="104"/>
      <c r="AT92" s="104"/>
      <c r="AU92" s="105"/>
      <c r="AV92" s="105"/>
      <c r="AW92" s="105"/>
      <c r="AX92" s="105"/>
      <c r="AY92" s="12"/>
      <c r="AZ92" s="284"/>
      <c r="BA92" s="12"/>
      <c r="BB92" s="12"/>
      <c r="BC92" s="12"/>
      <c r="BD92" s="12"/>
      <c r="BE92" s="12"/>
      <c r="BF92" s="12"/>
      <c r="BG92" s="104"/>
      <c r="BH92" s="104"/>
      <c r="BI92" s="104"/>
      <c r="BJ92" s="104"/>
      <c r="BK92" s="105"/>
      <c r="BL92" s="105"/>
      <c r="BM92" s="105"/>
      <c r="BN92" s="105"/>
      <c r="BO92" s="36"/>
      <c r="BP92" s="31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</row>
    <row r="93" spans="1:295" s="2" customFormat="1" ht="18.75">
      <c r="A93" s="122" t="s">
        <v>62</v>
      </c>
      <c r="B93" s="348"/>
      <c r="C93" s="103"/>
      <c r="D93" s="27"/>
      <c r="E93" s="27"/>
      <c r="F93" s="27"/>
      <c r="G93" s="27"/>
      <c r="H93" s="27"/>
      <c r="I93" s="27"/>
      <c r="J93" s="115"/>
      <c r="K93" s="115"/>
      <c r="L93" s="115"/>
      <c r="M93" s="115"/>
      <c r="N93" s="116"/>
      <c r="O93" s="116"/>
      <c r="P93" s="116"/>
      <c r="Q93" s="116"/>
      <c r="R93" s="110"/>
      <c r="S93" s="125"/>
      <c r="T93" s="27"/>
      <c r="U93" s="27"/>
      <c r="V93" s="27"/>
      <c r="W93" s="27"/>
      <c r="X93" s="27"/>
      <c r="Y93" s="27"/>
      <c r="Z93" s="138"/>
      <c r="AA93" s="138"/>
      <c r="AB93" s="138"/>
      <c r="AC93" s="138"/>
      <c r="AD93" s="139"/>
      <c r="AE93" s="139"/>
      <c r="AF93" s="139"/>
      <c r="AG93" s="139"/>
      <c r="AH93" s="27"/>
      <c r="AI93" s="134"/>
      <c r="AJ93" s="103"/>
      <c r="AK93" s="12"/>
      <c r="AL93" s="12"/>
      <c r="AM93" s="12"/>
      <c r="AN93" s="12"/>
      <c r="AO93" s="12"/>
      <c r="AP93" s="12"/>
      <c r="AQ93" s="104"/>
      <c r="AR93" s="104"/>
      <c r="AS93" s="104"/>
      <c r="AT93" s="104"/>
      <c r="AU93" s="105"/>
      <c r="AV93" s="105"/>
      <c r="AW93" s="105"/>
      <c r="AX93" s="105"/>
      <c r="AY93" s="12"/>
      <c r="AZ93" s="284"/>
      <c r="BA93" s="12"/>
      <c r="BB93" s="12"/>
      <c r="BC93" s="12"/>
      <c r="BD93" s="12"/>
      <c r="BE93" s="12"/>
      <c r="BF93" s="12"/>
      <c r="BG93" s="104"/>
      <c r="BH93" s="104"/>
      <c r="BI93" s="104"/>
      <c r="BJ93" s="104"/>
      <c r="BK93" s="105"/>
      <c r="BL93" s="105"/>
      <c r="BM93" s="105"/>
      <c r="BN93" s="105"/>
      <c r="BO93" s="36"/>
      <c r="BP93" s="31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</row>
    <row r="94" spans="1:295" s="178" customFormat="1">
      <c r="A94" s="173" t="s">
        <v>9</v>
      </c>
      <c r="B94" s="421" t="s">
        <v>870</v>
      </c>
      <c r="C94" s="175"/>
      <c r="D94" s="49">
        <v>12837.78</v>
      </c>
      <c r="E94" s="49">
        <v>7.39</v>
      </c>
      <c r="F94" s="49">
        <v>12837.78</v>
      </c>
      <c r="G94" s="49">
        <v>7.39</v>
      </c>
      <c r="H94" s="49">
        <v>1205</v>
      </c>
      <c r="I94" s="49">
        <v>7.39</v>
      </c>
      <c r="J94" s="138"/>
      <c r="K94" s="138"/>
      <c r="L94" s="138"/>
      <c r="M94" s="138"/>
      <c r="N94" s="139"/>
      <c r="O94" s="139"/>
      <c r="P94" s="288">
        <v>5.8799999999999998E-2</v>
      </c>
      <c r="Q94" s="181">
        <v>78.239999999999995</v>
      </c>
      <c r="R94" s="134" t="s">
        <v>949</v>
      </c>
      <c r="S94" s="134"/>
      <c r="T94" s="49">
        <v>14830.29</v>
      </c>
      <c r="U94" s="49">
        <v>7.61</v>
      </c>
      <c r="V94" s="49">
        <v>14830.29</v>
      </c>
      <c r="W94" s="49">
        <v>7.61</v>
      </c>
      <c r="X94" s="49">
        <v>1255</v>
      </c>
      <c r="Y94" s="49">
        <v>7.61</v>
      </c>
      <c r="Z94" s="138"/>
      <c r="AA94" s="138"/>
      <c r="AB94" s="138"/>
      <c r="AC94" s="138"/>
      <c r="AD94" s="139"/>
      <c r="AE94" s="139"/>
      <c r="AF94" s="288">
        <v>5.8799999999999998E-2</v>
      </c>
      <c r="AG94" s="317">
        <v>81.400000000000006</v>
      </c>
      <c r="AH94" s="134" t="s">
        <v>949</v>
      </c>
      <c r="AI94" s="134"/>
      <c r="AJ94" s="175"/>
      <c r="AK94" s="190"/>
      <c r="AL94" s="190"/>
      <c r="AM94" s="190"/>
      <c r="AN94" s="190"/>
      <c r="AO94" s="190"/>
      <c r="AP94" s="190"/>
      <c r="AQ94" s="204"/>
      <c r="AR94" s="204"/>
      <c r="AS94" s="204"/>
      <c r="AT94" s="204"/>
      <c r="AU94" s="205"/>
      <c r="AV94" s="205"/>
      <c r="AW94" s="205"/>
      <c r="AX94" s="205"/>
      <c r="AY94" s="190"/>
      <c r="AZ94" s="313"/>
      <c r="BA94" s="190"/>
      <c r="BB94" s="190"/>
      <c r="BC94" s="190"/>
      <c r="BD94" s="190"/>
      <c r="BE94" s="190"/>
      <c r="BF94" s="190"/>
      <c r="BG94" s="204"/>
      <c r="BH94" s="204"/>
      <c r="BI94" s="204"/>
      <c r="BJ94" s="204"/>
      <c r="BK94" s="205"/>
      <c r="BL94" s="205"/>
      <c r="BM94" s="205"/>
      <c r="BN94" s="205"/>
      <c r="BO94" s="176"/>
      <c r="BP94" s="313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  <c r="GE94" s="177"/>
      <c r="GF94" s="177"/>
      <c r="GG94" s="177"/>
      <c r="GH94" s="177"/>
      <c r="GI94" s="177"/>
      <c r="GJ94" s="177"/>
      <c r="GK94" s="177"/>
      <c r="GL94" s="177"/>
      <c r="GM94" s="177"/>
      <c r="GN94" s="177"/>
      <c r="GO94" s="177"/>
      <c r="GP94" s="177"/>
      <c r="GQ94" s="177"/>
      <c r="GR94" s="177"/>
      <c r="GS94" s="177"/>
      <c r="GT94" s="177"/>
      <c r="GU94" s="177"/>
      <c r="GV94" s="177"/>
      <c r="GW94" s="177"/>
      <c r="GX94" s="177"/>
      <c r="GY94" s="177"/>
      <c r="GZ94" s="177"/>
      <c r="HA94" s="177"/>
      <c r="HB94" s="177"/>
      <c r="HC94" s="177"/>
      <c r="HD94" s="177"/>
      <c r="HE94" s="177"/>
      <c r="HF94" s="177"/>
      <c r="HG94" s="177"/>
      <c r="HH94" s="177"/>
      <c r="HI94" s="177"/>
      <c r="HJ94" s="177"/>
      <c r="HK94" s="177"/>
      <c r="HL94" s="177"/>
      <c r="HM94" s="177"/>
      <c r="HN94" s="177"/>
      <c r="HO94" s="177"/>
      <c r="HP94" s="177"/>
      <c r="HQ94" s="177"/>
      <c r="HR94" s="177"/>
      <c r="HS94" s="177"/>
      <c r="HT94" s="177"/>
      <c r="HU94" s="177"/>
      <c r="HV94" s="177"/>
      <c r="HW94" s="177"/>
      <c r="HX94" s="177"/>
      <c r="HY94" s="177"/>
      <c r="HZ94" s="177"/>
      <c r="IA94" s="177"/>
      <c r="IB94" s="177"/>
      <c r="IC94" s="177"/>
      <c r="ID94" s="177"/>
      <c r="IE94" s="177"/>
      <c r="IF94" s="177"/>
      <c r="IG94" s="177"/>
      <c r="IH94" s="177"/>
      <c r="II94" s="177"/>
      <c r="IJ94" s="177"/>
      <c r="IK94" s="177"/>
      <c r="IL94" s="177"/>
      <c r="IM94" s="177"/>
      <c r="IN94" s="177"/>
      <c r="IO94" s="177"/>
      <c r="IP94" s="177"/>
      <c r="IQ94" s="177"/>
      <c r="IR94" s="177"/>
      <c r="IS94" s="177"/>
      <c r="IT94" s="177"/>
      <c r="IU94" s="177"/>
      <c r="IV94" s="177"/>
      <c r="IW94" s="177"/>
      <c r="IX94" s="177"/>
      <c r="IY94" s="177"/>
      <c r="IZ94" s="177"/>
      <c r="JA94" s="177"/>
      <c r="JB94" s="177"/>
      <c r="JC94" s="177"/>
      <c r="JD94" s="177"/>
      <c r="JE94" s="177"/>
      <c r="JF94" s="177"/>
      <c r="JG94" s="177"/>
      <c r="JH94" s="177"/>
      <c r="JI94" s="177"/>
      <c r="JJ94" s="177"/>
      <c r="JK94" s="177"/>
      <c r="JL94" s="177"/>
      <c r="JM94" s="177"/>
      <c r="JN94" s="177"/>
      <c r="JO94" s="177"/>
      <c r="JP94" s="177"/>
      <c r="JQ94" s="177"/>
      <c r="JR94" s="177"/>
      <c r="JS94" s="177"/>
      <c r="JT94" s="177"/>
      <c r="JU94" s="177"/>
      <c r="JV94" s="177"/>
      <c r="JW94" s="177"/>
      <c r="JX94" s="177"/>
      <c r="JY94" s="177"/>
      <c r="JZ94" s="177"/>
      <c r="KA94" s="177"/>
      <c r="KB94" s="177"/>
      <c r="KC94" s="177"/>
      <c r="KD94" s="177"/>
      <c r="KE94" s="177"/>
      <c r="KF94" s="177"/>
      <c r="KG94" s="177"/>
      <c r="KH94" s="177"/>
      <c r="KI94" s="177"/>
    </row>
    <row r="95" spans="1:295" s="2" customFormat="1" ht="18.75">
      <c r="A95" s="122" t="s">
        <v>164</v>
      </c>
      <c r="B95" s="348"/>
      <c r="C95" s="103"/>
      <c r="D95" s="27"/>
      <c r="E95" s="27"/>
      <c r="F95" s="27"/>
      <c r="G95" s="27"/>
      <c r="H95" s="27"/>
      <c r="I95" s="27"/>
      <c r="J95" s="115"/>
      <c r="K95" s="115"/>
      <c r="L95" s="461"/>
      <c r="M95" s="115"/>
      <c r="N95" s="116"/>
      <c r="O95" s="116"/>
      <c r="P95" s="116"/>
      <c r="Q95" s="116"/>
      <c r="R95" s="110"/>
      <c r="S95" s="134"/>
      <c r="T95" s="27"/>
      <c r="U95" s="27"/>
      <c r="V95" s="27"/>
      <c r="W95" s="27"/>
      <c r="X95" s="27"/>
      <c r="Y95" s="27"/>
      <c r="Z95" s="138"/>
      <c r="AA95" s="138"/>
      <c r="AB95" s="138"/>
      <c r="AC95" s="138"/>
      <c r="AD95" s="139"/>
      <c r="AE95" s="139"/>
      <c r="AF95" s="139"/>
      <c r="AG95" s="139"/>
      <c r="AH95" s="27"/>
      <c r="AI95" s="134"/>
      <c r="AJ95" s="103"/>
      <c r="AK95" s="12"/>
      <c r="AL95" s="12"/>
      <c r="AM95" s="12"/>
      <c r="AN95" s="12"/>
      <c r="AO95" s="12"/>
      <c r="AP95" s="12"/>
      <c r="AQ95" s="104"/>
      <c r="AR95" s="104"/>
      <c r="AS95" s="104"/>
      <c r="AT95" s="104"/>
      <c r="AU95" s="105"/>
      <c r="AV95" s="105"/>
      <c r="AW95" s="105"/>
      <c r="AX95" s="105"/>
      <c r="AY95" s="12"/>
      <c r="AZ95" s="284"/>
      <c r="BA95" s="12"/>
      <c r="BB95" s="12"/>
      <c r="BC95" s="12"/>
      <c r="BD95" s="12"/>
      <c r="BE95" s="12"/>
      <c r="BF95" s="12"/>
      <c r="BG95" s="104"/>
      <c r="BH95" s="104"/>
      <c r="BI95" s="104"/>
      <c r="BJ95" s="104"/>
      <c r="BK95" s="105"/>
      <c r="BL95" s="105"/>
      <c r="BM95" s="105"/>
      <c r="BN95" s="105"/>
      <c r="BO95" s="36"/>
      <c r="BP95" s="31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</row>
    <row r="96" spans="1:295" s="2" customFormat="1">
      <c r="A96" s="16" t="s">
        <v>9</v>
      </c>
      <c r="B96" s="348" t="s">
        <v>162</v>
      </c>
      <c r="C96" s="103"/>
      <c r="D96" s="27"/>
      <c r="E96" s="27"/>
      <c r="F96" s="27"/>
      <c r="G96" s="27"/>
      <c r="H96" s="27"/>
      <c r="I96" s="27"/>
      <c r="J96" s="115"/>
      <c r="K96" s="115"/>
      <c r="L96" s="115"/>
      <c r="M96" s="115"/>
      <c r="N96" s="116"/>
      <c r="O96" s="116"/>
      <c r="P96" s="116"/>
      <c r="Q96" s="116"/>
      <c r="R96" s="110"/>
      <c r="S96" s="134"/>
      <c r="T96" s="27"/>
      <c r="U96" s="27"/>
      <c r="V96" s="27"/>
      <c r="W96" s="27"/>
      <c r="X96" s="27"/>
      <c r="Y96" s="27"/>
      <c r="Z96" s="138"/>
      <c r="AA96" s="138"/>
      <c r="AB96" s="138"/>
      <c r="AC96" s="138"/>
      <c r="AD96" s="139"/>
      <c r="AE96" s="139"/>
      <c r="AF96" s="139"/>
      <c r="AG96" s="139"/>
      <c r="AH96" s="27"/>
      <c r="AI96" s="134"/>
      <c r="AJ96" s="103"/>
      <c r="AK96" s="12"/>
      <c r="AL96" s="12"/>
      <c r="AM96" s="12"/>
      <c r="AN96" s="12"/>
      <c r="AO96" s="12"/>
      <c r="AP96" s="12"/>
      <c r="AQ96" s="104"/>
      <c r="AR96" s="104"/>
      <c r="AS96" s="104"/>
      <c r="AT96" s="104"/>
      <c r="AU96" s="105"/>
      <c r="AV96" s="105"/>
      <c r="AW96" s="105"/>
      <c r="AX96" s="105"/>
      <c r="AY96" s="12"/>
      <c r="AZ96" s="284"/>
      <c r="BA96" s="12"/>
      <c r="BB96" s="12"/>
      <c r="BC96" s="12"/>
      <c r="BD96" s="12"/>
      <c r="BE96" s="12"/>
      <c r="BF96" s="12"/>
      <c r="BG96" s="104"/>
      <c r="BH96" s="104"/>
      <c r="BI96" s="104"/>
      <c r="BJ96" s="104"/>
      <c r="BK96" s="105"/>
      <c r="BL96" s="105"/>
      <c r="BM96" s="105"/>
      <c r="BN96" s="105"/>
      <c r="BO96" s="36"/>
      <c r="BP96" s="31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</row>
    <row r="97" spans="1:295" s="2" customFormat="1" ht="18.75">
      <c r="A97" s="122" t="s">
        <v>63</v>
      </c>
      <c r="B97" s="348"/>
      <c r="C97" s="103"/>
      <c r="D97" s="27"/>
      <c r="E97" s="27"/>
      <c r="F97" s="27"/>
      <c r="G97" s="27"/>
      <c r="H97" s="27"/>
      <c r="I97" s="27"/>
      <c r="J97" s="115"/>
      <c r="K97" s="115"/>
      <c r="L97" s="115"/>
      <c r="M97" s="115"/>
      <c r="N97" s="116"/>
      <c r="O97" s="116"/>
      <c r="P97" s="116"/>
      <c r="Q97" s="116"/>
      <c r="R97" s="110"/>
      <c r="S97" s="134"/>
      <c r="T97" s="27"/>
      <c r="U97" s="27"/>
      <c r="V97" s="27"/>
      <c r="W97" s="27"/>
      <c r="X97" s="27"/>
      <c r="Y97" s="27"/>
      <c r="Z97" s="138"/>
      <c r="AA97" s="138"/>
      <c r="AB97" s="138"/>
      <c r="AC97" s="138"/>
      <c r="AD97" s="139"/>
      <c r="AE97" s="139"/>
      <c r="AF97" s="139"/>
      <c r="AG97" s="139"/>
      <c r="AH97" s="27"/>
      <c r="AI97" s="134"/>
      <c r="AJ97" s="103"/>
      <c r="AK97" s="12"/>
      <c r="AL97" s="12"/>
      <c r="AM97" s="12"/>
      <c r="AN97" s="12"/>
      <c r="AO97" s="12"/>
      <c r="AP97" s="12"/>
      <c r="AQ97" s="104"/>
      <c r="AR97" s="104"/>
      <c r="AS97" s="104"/>
      <c r="AT97" s="104"/>
      <c r="AU97" s="105"/>
      <c r="AV97" s="105"/>
      <c r="AW97" s="105"/>
      <c r="AX97" s="105"/>
      <c r="AY97" s="12"/>
      <c r="AZ97" s="284"/>
      <c r="BA97" s="12"/>
      <c r="BB97" s="12"/>
      <c r="BC97" s="12"/>
      <c r="BD97" s="12"/>
      <c r="BE97" s="12"/>
      <c r="BF97" s="12"/>
      <c r="BG97" s="104"/>
      <c r="BH97" s="104"/>
      <c r="BI97" s="104"/>
      <c r="BJ97" s="104"/>
      <c r="BK97" s="105"/>
      <c r="BL97" s="105"/>
      <c r="BM97" s="105"/>
      <c r="BN97" s="105"/>
      <c r="BO97" s="36"/>
      <c r="BP97" s="31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</row>
    <row r="98" spans="1:295" s="178" customFormat="1">
      <c r="A98" s="173" t="s">
        <v>9</v>
      </c>
      <c r="B98" s="421" t="s">
        <v>162</v>
      </c>
      <c r="C98" s="175"/>
      <c r="D98" s="49">
        <v>14992.28</v>
      </c>
      <c r="E98" s="49">
        <v>767.73</v>
      </c>
      <c r="F98" s="49">
        <v>17990.736000000001</v>
      </c>
      <c r="G98" s="49">
        <v>921.27599999999995</v>
      </c>
      <c r="H98" s="49">
        <v>1372</v>
      </c>
      <c r="I98" s="49">
        <v>90</v>
      </c>
      <c r="J98" s="138"/>
      <c r="K98" s="138"/>
      <c r="L98" s="138"/>
      <c r="M98" s="138"/>
      <c r="N98" s="139"/>
      <c r="O98" s="139"/>
      <c r="P98" s="288">
        <v>5.8799999999999998E-2</v>
      </c>
      <c r="Q98" s="317">
        <v>170.67</v>
      </c>
      <c r="R98" s="125" t="s">
        <v>950</v>
      </c>
      <c r="S98" s="134"/>
      <c r="T98" s="49">
        <v>14992.28</v>
      </c>
      <c r="U98" s="49">
        <v>797.15</v>
      </c>
      <c r="V98" s="49">
        <v>17990.736000000001</v>
      </c>
      <c r="W98" s="49">
        <v>956.57999999999993</v>
      </c>
      <c r="X98" s="49">
        <v>1413</v>
      </c>
      <c r="Y98" s="49">
        <v>90</v>
      </c>
      <c r="Z98" s="138"/>
      <c r="AA98" s="138"/>
      <c r="AB98" s="138"/>
      <c r="AC98" s="138"/>
      <c r="AD98" s="139"/>
      <c r="AE98" s="139"/>
      <c r="AF98" s="288">
        <v>5.8799999999999998E-2</v>
      </c>
      <c r="AG98" s="317">
        <v>173.08</v>
      </c>
      <c r="AH98" s="125" t="s">
        <v>950</v>
      </c>
      <c r="AI98" s="134"/>
      <c r="AJ98" s="175"/>
      <c r="AK98" s="190"/>
      <c r="AL98" s="190"/>
      <c r="AM98" s="190"/>
      <c r="AN98" s="190"/>
      <c r="AO98" s="190"/>
      <c r="AP98" s="190"/>
      <c r="AQ98" s="204"/>
      <c r="AR98" s="204"/>
      <c r="AS98" s="204"/>
      <c r="AT98" s="204"/>
      <c r="AU98" s="205"/>
      <c r="AV98" s="205"/>
      <c r="AW98" s="205"/>
      <c r="AX98" s="205"/>
      <c r="AY98" s="190"/>
      <c r="AZ98" s="313"/>
      <c r="BA98" s="190"/>
      <c r="BB98" s="190"/>
      <c r="BC98" s="190"/>
      <c r="BD98" s="190"/>
      <c r="BE98" s="190"/>
      <c r="BF98" s="190"/>
      <c r="BG98" s="204"/>
      <c r="BH98" s="204"/>
      <c r="BI98" s="204"/>
      <c r="BJ98" s="204"/>
      <c r="BK98" s="205"/>
      <c r="BL98" s="205"/>
      <c r="BM98" s="205"/>
      <c r="BN98" s="205"/>
      <c r="BO98" s="176"/>
      <c r="BP98" s="313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  <c r="DI98" s="177"/>
      <c r="DJ98" s="177"/>
      <c r="DK98" s="177"/>
      <c r="DL98" s="177"/>
      <c r="DM98" s="177"/>
      <c r="DN98" s="177"/>
      <c r="DO98" s="177"/>
      <c r="DP98" s="177"/>
      <c r="DQ98" s="177"/>
      <c r="DR98" s="177"/>
      <c r="DS98" s="177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7"/>
      <c r="EE98" s="177"/>
      <c r="EF98" s="177"/>
      <c r="EG98" s="177"/>
      <c r="EH98" s="177"/>
      <c r="EI98" s="177"/>
      <c r="EJ98" s="177"/>
      <c r="EK98" s="177"/>
      <c r="EL98" s="177"/>
      <c r="EM98" s="177"/>
      <c r="EN98" s="177"/>
      <c r="EO98" s="177"/>
      <c r="EP98" s="177"/>
      <c r="EQ98" s="177"/>
      <c r="ER98" s="177"/>
      <c r="ES98" s="177"/>
      <c r="ET98" s="177"/>
      <c r="EU98" s="177"/>
      <c r="EV98" s="177"/>
      <c r="EW98" s="177"/>
      <c r="EX98" s="177"/>
      <c r="EY98" s="177"/>
      <c r="EZ98" s="177"/>
      <c r="FA98" s="177"/>
      <c r="FB98" s="177"/>
      <c r="FC98" s="177"/>
      <c r="FD98" s="177"/>
      <c r="FE98" s="177"/>
      <c r="FF98" s="177"/>
      <c r="FG98" s="177"/>
      <c r="FH98" s="177"/>
      <c r="FI98" s="177"/>
      <c r="FJ98" s="177"/>
      <c r="FK98" s="177"/>
      <c r="FL98" s="177"/>
      <c r="FM98" s="177"/>
      <c r="FN98" s="177"/>
      <c r="FO98" s="177"/>
      <c r="FP98" s="177"/>
      <c r="FQ98" s="177"/>
      <c r="FR98" s="177"/>
      <c r="FS98" s="177"/>
      <c r="FT98" s="177"/>
      <c r="FU98" s="177"/>
      <c r="FV98" s="177"/>
      <c r="FW98" s="177"/>
      <c r="FX98" s="177"/>
      <c r="FY98" s="177"/>
      <c r="FZ98" s="177"/>
      <c r="GA98" s="177"/>
      <c r="GB98" s="177"/>
      <c r="GC98" s="177"/>
      <c r="GD98" s="177"/>
      <c r="GE98" s="177"/>
      <c r="GF98" s="177"/>
      <c r="GG98" s="177"/>
      <c r="GH98" s="177"/>
      <c r="GI98" s="177"/>
      <c r="GJ98" s="177"/>
      <c r="GK98" s="177"/>
      <c r="GL98" s="177"/>
      <c r="GM98" s="177"/>
      <c r="GN98" s="177"/>
      <c r="GO98" s="177"/>
      <c r="GP98" s="177"/>
      <c r="GQ98" s="177"/>
      <c r="GR98" s="177"/>
      <c r="GS98" s="177"/>
      <c r="GT98" s="177"/>
      <c r="GU98" s="177"/>
      <c r="GV98" s="177"/>
      <c r="GW98" s="177"/>
      <c r="GX98" s="177"/>
      <c r="GY98" s="177"/>
      <c r="GZ98" s="177"/>
      <c r="HA98" s="177"/>
      <c r="HB98" s="177"/>
      <c r="HC98" s="177"/>
      <c r="HD98" s="177"/>
      <c r="HE98" s="177"/>
      <c r="HF98" s="177"/>
      <c r="HG98" s="177"/>
      <c r="HH98" s="177"/>
      <c r="HI98" s="177"/>
      <c r="HJ98" s="177"/>
      <c r="HK98" s="177"/>
      <c r="HL98" s="177"/>
      <c r="HM98" s="177"/>
      <c r="HN98" s="177"/>
      <c r="HO98" s="177"/>
      <c r="HP98" s="177"/>
      <c r="HQ98" s="177"/>
      <c r="HR98" s="177"/>
      <c r="HS98" s="177"/>
      <c r="HT98" s="177"/>
      <c r="HU98" s="177"/>
      <c r="HV98" s="177"/>
      <c r="HW98" s="177"/>
      <c r="HX98" s="177"/>
      <c r="HY98" s="177"/>
      <c r="HZ98" s="177"/>
      <c r="IA98" s="177"/>
      <c r="IB98" s="177"/>
      <c r="IC98" s="177"/>
      <c r="ID98" s="177"/>
      <c r="IE98" s="177"/>
      <c r="IF98" s="177"/>
      <c r="IG98" s="177"/>
      <c r="IH98" s="177"/>
      <c r="II98" s="177"/>
      <c r="IJ98" s="177"/>
      <c r="IK98" s="177"/>
      <c r="IL98" s="177"/>
      <c r="IM98" s="177"/>
      <c r="IN98" s="177"/>
      <c r="IO98" s="177"/>
      <c r="IP98" s="177"/>
      <c r="IQ98" s="177"/>
      <c r="IR98" s="177"/>
      <c r="IS98" s="177"/>
      <c r="IT98" s="177"/>
      <c r="IU98" s="177"/>
      <c r="IV98" s="177"/>
      <c r="IW98" s="177"/>
      <c r="IX98" s="177"/>
      <c r="IY98" s="177"/>
      <c r="IZ98" s="177"/>
      <c r="JA98" s="177"/>
      <c r="JB98" s="177"/>
      <c r="JC98" s="177"/>
      <c r="JD98" s="177"/>
      <c r="JE98" s="177"/>
      <c r="JF98" s="177"/>
      <c r="JG98" s="177"/>
      <c r="JH98" s="177"/>
      <c r="JI98" s="177"/>
      <c r="JJ98" s="177"/>
      <c r="JK98" s="177"/>
      <c r="JL98" s="177"/>
      <c r="JM98" s="177"/>
      <c r="JN98" s="177"/>
      <c r="JO98" s="177"/>
      <c r="JP98" s="177"/>
      <c r="JQ98" s="177"/>
      <c r="JR98" s="177"/>
      <c r="JS98" s="177"/>
      <c r="JT98" s="177"/>
      <c r="JU98" s="177"/>
      <c r="JV98" s="177"/>
      <c r="JW98" s="177"/>
      <c r="JX98" s="177"/>
      <c r="JY98" s="177"/>
      <c r="JZ98" s="177"/>
      <c r="KA98" s="177"/>
      <c r="KB98" s="177"/>
      <c r="KC98" s="177"/>
      <c r="KD98" s="177"/>
      <c r="KE98" s="177"/>
      <c r="KF98" s="177"/>
      <c r="KG98" s="177"/>
      <c r="KH98" s="177"/>
      <c r="KI98" s="177"/>
    </row>
    <row r="99" spans="1:295" s="2" customFormat="1" ht="18.75">
      <c r="A99" s="122" t="s">
        <v>64</v>
      </c>
      <c r="B99" s="348"/>
      <c r="C99" s="103"/>
      <c r="D99" s="27"/>
      <c r="E99" s="27"/>
      <c r="F99" s="27"/>
      <c r="G99" s="27"/>
      <c r="H99" s="27"/>
      <c r="I99" s="27"/>
      <c r="J99" s="115"/>
      <c r="K99" s="115"/>
      <c r="L99" s="115"/>
      <c r="M99" s="115"/>
      <c r="N99" s="116"/>
      <c r="O99" s="116"/>
      <c r="P99" s="116"/>
      <c r="Q99" s="116"/>
      <c r="R99" s="110"/>
      <c r="S99" s="134"/>
      <c r="T99" s="27"/>
      <c r="U99" s="27"/>
      <c r="V99" s="27"/>
      <c r="W99" s="27"/>
      <c r="X99" s="27"/>
      <c r="Y99" s="27"/>
      <c r="Z99" s="138"/>
      <c r="AA99" s="138"/>
      <c r="AB99" s="138"/>
      <c r="AC99" s="138"/>
      <c r="AD99" s="139"/>
      <c r="AE99" s="139"/>
      <c r="AF99" s="139"/>
      <c r="AG99" s="139"/>
      <c r="AH99" s="27"/>
      <c r="AI99" s="134"/>
      <c r="AJ99" s="103"/>
      <c r="AK99" s="12"/>
      <c r="AL99" s="12"/>
      <c r="AM99" s="12"/>
      <c r="AN99" s="12"/>
      <c r="AO99" s="12"/>
      <c r="AP99" s="12"/>
      <c r="AQ99" s="104"/>
      <c r="AR99" s="104"/>
      <c r="AS99" s="104"/>
      <c r="AT99" s="104"/>
      <c r="AU99" s="105"/>
      <c r="AV99" s="105"/>
      <c r="AW99" s="105"/>
      <c r="AX99" s="105"/>
      <c r="AY99" s="12"/>
      <c r="AZ99" s="284"/>
      <c r="BA99" s="12"/>
      <c r="BB99" s="12"/>
      <c r="BC99" s="12"/>
      <c r="BD99" s="12"/>
      <c r="BE99" s="12"/>
      <c r="BF99" s="12"/>
      <c r="BG99" s="104"/>
      <c r="BH99" s="104"/>
      <c r="BI99" s="104"/>
      <c r="BJ99" s="104"/>
      <c r="BK99" s="105"/>
      <c r="BL99" s="105"/>
      <c r="BM99" s="105"/>
      <c r="BN99" s="105"/>
      <c r="BO99" s="36"/>
      <c r="BP99" s="31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</row>
    <row r="100" spans="1:295" s="178" customFormat="1">
      <c r="A100" s="173" t="s">
        <v>9</v>
      </c>
      <c r="B100" s="421" t="s">
        <v>162</v>
      </c>
      <c r="C100" s="175"/>
      <c r="D100" s="49">
        <v>21132.26</v>
      </c>
      <c r="E100" s="49">
        <v>194.71</v>
      </c>
      <c r="F100" s="49">
        <v>25358.711999999996</v>
      </c>
      <c r="G100" s="49">
        <v>233.65199999999999</v>
      </c>
      <c r="H100" s="49">
        <v>1604</v>
      </c>
      <c r="I100" s="49">
        <v>66.7</v>
      </c>
      <c r="J100" s="138"/>
      <c r="K100" s="138"/>
      <c r="L100" s="138"/>
      <c r="M100" s="138"/>
      <c r="N100" s="139"/>
      <c r="O100" s="139"/>
      <c r="P100" s="288">
        <v>5.8799999999999998E-2</v>
      </c>
      <c r="Q100" s="181">
        <v>161.02000000000001</v>
      </c>
      <c r="R100" s="125" t="s">
        <v>951</v>
      </c>
      <c r="S100" s="134"/>
      <c r="T100" s="49">
        <v>23133.02</v>
      </c>
      <c r="U100" s="49">
        <v>206.43</v>
      </c>
      <c r="V100" s="49">
        <v>27759.624</v>
      </c>
      <c r="W100" s="49">
        <v>247.71600000000001</v>
      </c>
      <c r="X100" s="49">
        <v>1525.53</v>
      </c>
      <c r="Y100" s="49">
        <v>69.400000000000006</v>
      </c>
      <c r="Z100" s="138"/>
      <c r="AA100" s="138"/>
      <c r="AB100" s="138"/>
      <c r="AC100" s="138"/>
      <c r="AD100" s="139"/>
      <c r="AE100" s="139"/>
      <c r="AF100" s="288">
        <v>5.8799999999999998E-2</v>
      </c>
      <c r="AG100" s="181">
        <v>159.1</v>
      </c>
      <c r="AH100" s="125" t="s">
        <v>951</v>
      </c>
      <c r="AI100" s="134"/>
      <c r="AJ100" s="175"/>
      <c r="AK100" s="190"/>
      <c r="AL100" s="190"/>
      <c r="AM100" s="190"/>
      <c r="AN100" s="190"/>
      <c r="AO100" s="190"/>
      <c r="AP100" s="190"/>
      <c r="AQ100" s="204"/>
      <c r="AR100" s="204"/>
      <c r="AS100" s="204"/>
      <c r="AT100" s="204"/>
      <c r="AU100" s="205"/>
      <c r="AV100" s="205"/>
      <c r="AW100" s="205"/>
      <c r="AX100" s="205"/>
      <c r="AY100" s="190"/>
      <c r="AZ100" s="313"/>
      <c r="BA100" s="190"/>
      <c r="BB100" s="190"/>
      <c r="BC100" s="190"/>
      <c r="BD100" s="190"/>
      <c r="BE100" s="190"/>
      <c r="BF100" s="190"/>
      <c r="BG100" s="204"/>
      <c r="BH100" s="204"/>
      <c r="BI100" s="204"/>
      <c r="BJ100" s="204"/>
      <c r="BK100" s="205"/>
      <c r="BL100" s="205"/>
      <c r="BM100" s="205"/>
      <c r="BN100" s="205"/>
      <c r="BO100" s="176"/>
      <c r="BP100" s="313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7"/>
      <c r="ES100" s="177"/>
      <c r="ET100" s="177"/>
      <c r="EU100" s="177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7"/>
      <c r="FF100" s="177"/>
      <c r="FG100" s="177"/>
      <c r="FH100" s="177"/>
      <c r="FI100" s="177"/>
      <c r="FJ100" s="177"/>
      <c r="FK100" s="177"/>
      <c r="FL100" s="177"/>
      <c r="FM100" s="177"/>
      <c r="FN100" s="177"/>
      <c r="FO100" s="177"/>
      <c r="FP100" s="177"/>
      <c r="FQ100" s="177"/>
      <c r="FR100" s="177"/>
      <c r="FS100" s="177"/>
      <c r="FT100" s="177"/>
      <c r="FU100" s="177"/>
      <c r="FV100" s="177"/>
      <c r="FW100" s="177"/>
      <c r="FX100" s="177"/>
      <c r="FY100" s="177"/>
      <c r="FZ100" s="177"/>
      <c r="GA100" s="177"/>
      <c r="GB100" s="177"/>
      <c r="GC100" s="177"/>
      <c r="GD100" s="177"/>
      <c r="GE100" s="177"/>
      <c r="GF100" s="177"/>
      <c r="GG100" s="177"/>
      <c r="GH100" s="177"/>
      <c r="GI100" s="177"/>
      <c r="GJ100" s="177"/>
      <c r="GK100" s="177"/>
      <c r="GL100" s="177"/>
      <c r="GM100" s="177"/>
      <c r="GN100" s="177"/>
      <c r="GO100" s="177"/>
      <c r="GP100" s="177"/>
      <c r="GQ100" s="177"/>
      <c r="GR100" s="177"/>
      <c r="GS100" s="177"/>
      <c r="GT100" s="177"/>
      <c r="GU100" s="177"/>
      <c r="GV100" s="177"/>
      <c r="GW100" s="177"/>
      <c r="GX100" s="177"/>
      <c r="GY100" s="177"/>
      <c r="GZ100" s="177"/>
      <c r="HA100" s="177"/>
      <c r="HB100" s="177"/>
      <c r="HC100" s="177"/>
      <c r="HD100" s="177"/>
      <c r="HE100" s="177"/>
      <c r="HF100" s="177"/>
      <c r="HG100" s="177"/>
      <c r="HH100" s="177"/>
      <c r="HI100" s="177"/>
      <c r="HJ100" s="177"/>
      <c r="HK100" s="177"/>
      <c r="HL100" s="177"/>
      <c r="HM100" s="177"/>
      <c r="HN100" s="177"/>
      <c r="HO100" s="177"/>
      <c r="HP100" s="177"/>
      <c r="HQ100" s="177"/>
      <c r="HR100" s="177"/>
      <c r="HS100" s="177"/>
      <c r="HT100" s="177"/>
      <c r="HU100" s="177"/>
      <c r="HV100" s="177"/>
      <c r="HW100" s="177"/>
      <c r="HX100" s="177"/>
      <c r="HY100" s="177"/>
      <c r="HZ100" s="177"/>
      <c r="IA100" s="177"/>
      <c r="IB100" s="177"/>
      <c r="IC100" s="177"/>
      <c r="ID100" s="177"/>
      <c r="IE100" s="177"/>
      <c r="IF100" s="177"/>
      <c r="IG100" s="177"/>
      <c r="IH100" s="177"/>
      <c r="II100" s="177"/>
      <c r="IJ100" s="177"/>
      <c r="IK100" s="177"/>
      <c r="IL100" s="177"/>
      <c r="IM100" s="177"/>
      <c r="IN100" s="177"/>
      <c r="IO100" s="177"/>
      <c r="IP100" s="177"/>
      <c r="IQ100" s="177"/>
      <c r="IR100" s="177"/>
      <c r="IS100" s="177"/>
      <c r="IT100" s="177"/>
      <c r="IU100" s="177"/>
      <c r="IV100" s="177"/>
      <c r="IW100" s="177"/>
      <c r="IX100" s="177"/>
      <c r="IY100" s="177"/>
      <c r="IZ100" s="177"/>
      <c r="JA100" s="177"/>
      <c r="JB100" s="177"/>
      <c r="JC100" s="177"/>
      <c r="JD100" s="177"/>
      <c r="JE100" s="177"/>
      <c r="JF100" s="177"/>
      <c r="JG100" s="177"/>
      <c r="JH100" s="177"/>
      <c r="JI100" s="177"/>
      <c r="JJ100" s="177"/>
      <c r="JK100" s="177"/>
      <c r="JL100" s="177"/>
      <c r="JM100" s="177"/>
      <c r="JN100" s="177"/>
      <c r="JO100" s="177"/>
      <c r="JP100" s="177"/>
      <c r="JQ100" s="177"/>
      <c r="JR100" s="177"/>
      <c r="JS100" s="177"/>
      <c r="JT100" s="177"/>
      <c r="JU100" s="177"/>
      <c r="JV100" s="177"/>
      <c r="JW100" s="177"/>
      <c r="JX100" s="177"/>
      <c r="JY100" s="177"/>
      <c r="JZ100" s="177"/>
      <c r="KA100" s="177"/>
      <c r="KB100" s="177"/>
      <c r="KC100" s="177"/>
      <c r="KD100" s="177"/>
      <c r="KE100" s="177"/>
      <c r="KF100" s="177"/>
      <c r="KG100" s="177"/>
      <c r="KH100" s="177"/>
      <c r="KI100" s="177"/>
    </row>
    <row r="101" spans="1:295" s="2" customFormat="1" ht="18.75">
      <c r="A101" s="122" t="s">
        <v>90</v>
      </c>
      <c r="B101" s="348"/>
      <c r="C101" s="103"/>
      <c r="D101" s="27"/>
      <c r="E101" s="27"/>
      <c r="F101" s="27"/>
      <c r="G101" s="27"/>
      <c r="H101" s="27"/>
      <c r="I101" s="27"/>
      <c r="J101" s="115"/>
      <c r="K101" s="115"/>
      <c r="L101" s="115"/>
      <c r="M101" s="115"/>
      <c r="N101" s="116"/>
      <c r="O101" s="116"/>
      <c r="P101" s="116"/>
      <c r="Q101" s="116"/>
      <c r="R101" s="110"/>
      <c r="S101" s="125"/>
      <c r="T101" s="27"/>
      <c r="U101" s="27"/>
      <c r="V101" s="27"/>
      <c r="W101" s="27"/>
      <c r="X101" s="27"/>
      <c r="Y101" s="27"/>
      <c r="Z101" s="138"/>
      <c r="AA101" s="138"/>
      <c r="AB101" s="138"/>
      <c r="AC101" s="138"/>
      <c r="AD101" s="139"/>
      <c r="AE101" s="139"/>
      <c r="AF101" s="139"/>
      <c r="AG101" s="139"/>
      <c r="AH101" s="27"/>
      <c r="AI101" s="134"/>
      <c r="AJ101" s="103"/>
      <c r="AK101" s="12"/>
      <c r="AL101" s="12"/>
      <c r="AM101" s="12"/>
      <c r="AN101" s="12"/>
      <c r="AO101" s="12"/>
      <c r="AP101" s="12"/>
      <c r="AQ101" s="104"/>
      <c r="AR101" s="104"/>
      <c r="AS101" s="104"/>
      <c r="AT101" s="104"/>
      <c r="AU101" s="105"/>
      <c r="AV101" s="105"/>
      <c r="AW101" s="105"/>
      <c r="AX101" s="105"/>
      <c r="AY101" s="12"/>
      <c r="AZ101" s="284"/>
      <c r="BA101" s="12"/>
      <c r="BB101" s="12"/>
      <c r="BC101" s="12"/>
      <c r="BD101" s="12"/>
      <c r="BE101" s="12"/>
      <c r="BF101" s="12"/>
      <c r="BG101" s="104"/>
      <c r="BH101" s="104"/>
      <c r="BI101" s="104"/>
      <c r="BJ101" s="104"/>
      <c r="BK101" s="105"/>
      <c r="BL101" s="105"/>
      <c r="BM101" s="105"/>
      <c r="BN101" s="105"/>
      <c r="BO101" s="36"/>
      <c r="BP101" s="31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</row>
    <row r="102" spans="1:295" s="2" customFormat="1">
      <c r="A102" s="16" t="s">
        <v>9</v>
      </c>
      <c r="B102" s="348" t="s">
        <v>162</v>
      </c>
      <c r="C102" s="103"/>
      <c r="D102" s="27"/>
      <c r="E102" s="27"/>
      <c r="F102" s="27"/>
      <c r="G102" s="27"/>
      <c r="H102" s="27"/>
      <c r="I102" s="27"/>
      <c r="J102" s="115"/>
      <c r="K102" s="115"/>
      <c r="L102" s="115"/>
      <c r="M102" s="115"/>
      <c r="N102" s="116"/>
      <c r="O102" s="116"/>
      <c r="P102" s="116"/>
      <c r="Q102" s="116"/>
      <c r="R102" s="110"/>
      <c r="S102" s="125"/>
      <c r="T102" s="27"/>
      <c r="U102" s="27"/>
      <c r="V102" s="27"/>
      <c r="W102" s="27"/>
      <c r="X102" s="27"/>
      <c r="Y102" s="27"/>
      <c r="Z102" s="138"/>
      <c r="AA102" s="138"/>
      <c r="AB102" s="138"/>
      <c r="AC102" s="138"/>
      <c r="AD102" s="139"/>
      <c r="AE102" s="139"/>
      <c r="AF102" s="139"/>
      <c r="AG102" s="139"/>
      <c r="AH102" s="27"/>
      <c r="AI102" s="134"/>
      <c r="AJ102" s="103"/>
      <c r="AK102" s="12"/>
      <c r="AL102" s="12"/>
      <c r="AM102" s="12"/>
      <c r="AN102" s="12"/>
      <c r="AO102" s="12"/>
      <c r="AP102" s="12"/>
      <c r="AQ102" s="104"/>
      <c r="AR102" s="104"/>
      <c r="AS102" s="104"/>
      <c r="AT102" s="104"/>
      <c r="AU102" s="105"/>
      <c r="AV102" s="105"/>
      <c r="AW102" s="105"/>
      <c r="AX102" s="105"/>
      <c r="AY102" s="12"/>
      <c r="AZ102" s="284"/>
      <c r="BA102" s="12"/>
      <c r="BB102" s="12"/>
      <c r="BC102" s="12"/>
      <c r="BD102" s="12"/>
      <c r="BE102" s="12"/>
      <c r="BF102" s="12"/>
      <c r="BG102" s="104"/>
      <c r="BH102" s="104"/>
      <c r="BI102" s="104"/>
      <c r="BJ102" s="104"/>
      <c r="BK102" s="105"/>
      <c r="BL102" s="105"/>
      <c r="BM102" s="105"/>
      <c r="BN102" s="105"/>
      <c r="BO102" s="36"/>
      <c r="BP102" s="31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</row>
    <row r="103" spans="1:295" s="100" customFormat="1" ht="26.25">
      <c r="A103" s="354" t="s">
        <v>22</v>
      </c>
      <c r="B103" s="721"/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5"/>
      <c r="T103" s="354"/>
      <c r="U103" s="354"/>
      <c r="V103" s="354"/>
      <c r="W103" s="354"/>
      <c r="X103" s="354"/>
      <c r="Y103" s="354"/>
      <c r="Z103" s="355"/>
      <c r="AA103" s="355"/>
      <c r="AB103" s="355"/>
      <c r="AC103" s="355"/>
      <c r="AD103" s="355"/>
      <c r="AE103" s="355"/>
      <c r="AF103" s="355"/>
      <c r="AG103" s="355"/>
      <c r="AH103" s="354"/>
      <c r="AI103" s="355"/>
      <c r="AJ103" s="354"/>
      <c r="AK103" s="354"/>
      <c r="AL103" s="354"/>
      <c r="AM103" s="354"/>
      <c r="AN103" s="354"/>
      <c r="AO103" s="354"/>
      <c r="AP103" s="354"/>
      <c r="AQ103" s="354"/>
      <c r="AR103" s="354"/>
      <c r="AS103" s="354"/>
      <c r="AT103" s="354"/>
      <c r="AU103" s="354"/>
      <c r="AV103" s="354"/>
      <c r="AW103" s="354"/>
      <c r="AX103" s="354"/>
      <c r="AY103" s="354"/>
      <c r="AZ103" s="354"/>
      <c r="BA103" s="354"/>
      <c r="BB103" s="354"/>
      <c r="BC103" s="354"/>
      <c r="BD103" s="354"/>
      <c r="BE103" s="354"/>
      <c r="BF103" s="354"/>
      <c r="BG103" s="354"/>
      <c r="BH103" s="354"/>
      <c r="BI103" s="354"/>
      <c r="BJ103" s="354"/>
      <c r="BK103" s="354"/>
      <c r="BL103" s="354"/>
      <c r="BM103" s="354"/>
      <c r="BN103" s="354"/>
      <c r="BO103" s="354"/>
      <c r="BP103" s="355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99"/>
      <c r="FF103" s="99"/>
      <c r="FG103" s="99"/>
      <c r="FH103" s="99"/>
      <c r="FI103" s="99"/>
      <c r="FJ103" s="99"/>
      <c r="FK103" s="99"/>
      <c r="FL103" s="99"/>
      <c r="FM103" s="99"/>
      <c r="FN103" s="99"/>
      <c r="FO103" s="99"/>
      <c r="FP103" s="99"/>
      <c r="FQ103" s="99"/>
      <c r="FR103" s="99"/>
      <c r="FS103" s="99"/>
      <c r="FT103" s="99"/>
      <c r="FU103" s="99"/>
      <c r="FV103" s="99"/>
      <c r="FW103" s="99"/>
      <c r="FX103" s="99"/>
      <c r="FY103" s="99"/>
      <c r="FZ103" s="99"/>
      <c r="GA103" s="99"/>
      <c r="GB103" s="99"/>
      <c r="GC103" s="99"/>
      <c r="GD103" s="99"/>
      <c r="GE103" s="99"/>
      <c r="GF103" s="99"/>
      <c r="GG103" s="99"/>
      <c r="GH103" s="99"/>
      <c r="GI103" s="99"/>
      <c r="GJ103" s="99"/>
      <c r="GK103" s="99"/>
      <c r="GL103" s="99"/>
      <c r="GM103" s="99"/>
      <c r="GN103" s="99"/>
      <c r="GO103" s="99"/>
      <c r="GP103" s="99"/>
      <c r="GQ103" s="99"/>
      <c r="GR103" s="99"/>
      <c r="GS103" s="99"/>
      <c r="GT103" s="99"/>
      <c r="GU103" s="99"/>
      <c r="GV103" s="99"/>
      <c r="GW103" s="99"/>
      <c r="GX103" s="99"/>
      <c r="GY103" s="99"/>
      <c r="GZ103" s="99"/>
      <c r="HA103" s="99"/>
      <c r="HB103" s="99"/>
      <c r="HC103" s="99"/>
      <c r="HD103" s="99"/>
      <c r="HE103" s="99"/>
      <c r="HF103" s="99"/>
      <c r="HG103" s="99"/>
      <c r="HH103" s="99"/>
      <c r="HI103" s="99"/>
      <c r="HJ103" s="99"/>
      <c r="HK103" s="99"/>
      <c r="HL103" s="99"/>
      <c r="HM103" s="99"/>
      <c r="HN103" s="99"/>
      <c r="HO103" s="99"/>
      <c r="HP103" s="99"/>
      <c r="HQ103" s="99"/>
      <c r="HR103" s="99"/>
      <c r="HS103" s="99"/>
      <c r="HT103" s="99"/>
      <c r="HU103" s="99"/>
      <c r="HV103" s="99"/>
      <c r="HW103" s="99"/>
      <c r="HX103" s="99"/>
      <c r="HY103" s="99"/>
      <c r="HZ103" s="99"/>
      <c r="IA103" s="99"/>
      <c r="IB103" s="99"/>
      <c r="IC103" s="99"/>
      <c r="ID103" s="99"/>
      <c r="IE103" s="99"/>
      <c r="IF103" s="99"/>
      <c r="IG103" s="99"/>
      <c r="IH103" s="99"/>
      <c r="II103" s="99"/>
      <c r="IJ103" s="99"/>
      <c r="IK103" s="99"/>
      <c r="IL103" s="99"/>
      <c r="IM103" s="99"/>
      <c r="IN103" s="99"/>
      <c r="IO103" s="99"/>
      <c r="IP103" s="99"/>
      <c r="IQ103" s="99"/>
      <c r="IR103" s="99"/>
      <c r="IS103" s="99"/>
      <c r="IT103" s="99"/>
      <c r="IU103" s="99"/>
      <c r="IV103" s="99"/>
      <c r="IW103" s="99"/>
      <c r="IX103" s="99"/>
      <c r="IY103" s="99"/>
      <c r="IZ103" s="99"/>
      <c r="JA103" s="99"/>
      <c r="JB103" s="99"/>
      <c r="JC103" s="99"/>
      <c r="JD103" s="99"/>
      <c r="JE103" s="99"/>
      <c r="JF103" s="99"/>
      <c r="JG103" s="99"/>
      <c r="JH103" s="99"/>
      <c r="JI103" s="99"/>
      <c r="JJ103" s="99"/>
      <c r="JK103" s="99"/>
      <c r="JL103" s="99"/>
      <c r="JM103" s="99"/>
      <c r="JN103" s="99"/>
      <c r="JO103" s="99"/>
      <c r="JP103" s="99"/>
      <c r="JQ103" s="99"/>
      <c r="JR103" s="99"/>
      <c r="JS103" s="99"/>
      <c r="JT103" s="99"/>
      <c r="JU103" s="99"/>
      <c r="JV103" s="99"/>
      <c r="JW103" s="99"/>
      <c r="JX103" s="99"/>
      <c r="JY103" s="99"/>
      <c r="JZ103" s="99"/>
      <c r="KA103" s="99"/>
      <c r="KB103" s="99"/>
      <c r="KC103" s="99"/>
      <c r="KD103" s="99"/>
      <c r="KE103" s="99"/>
      <c r="KF103" s="99"/>
      <c r="KG103" s="99"/>
      <c r="KH103" s="99"/>
      <c r="KI103" s="99"/>
    </row>
    <row r="104" spans="1:295" s="479" customFormat="1" ht="18.75">
      <c r="A104" s="201" t="s">
        <v>66</v>
      </c>
      <c r="B104" s="421"/>
      <c r="C104" s="175"/>
      <c r="D104" s="190"/>
      <c r="E104" s="190"/>
      <c r="F104" s="190"/>
      <c r="G104" s="190"/>
      <c r="H104" s="190"/>
      <c r="I104" s="190"/>
      <c r="J104" s="204"/>
      <c r="K104" s="204"/>
      <c r="L104" s="204"/>
      <c r="M104" s="204"/>
      <c r="N104" s="205"/>
      <c r="O104" s="205"/>
      <c r="P104" s="205"/>
      <c r="Q104" s="205"/>
      <c r="R104" s="349"/>
      <c r="S104" s="349"/>
      <c r="T104" s="190"/>
      <c r="U104" s="190"/>
      <c r="V104" s="190"/>
      <c r="W104" s="190"/>
      <c r="X104" s="190"/>
      <c r="Y104" s="190"/>
      <c r="Z104" s="204"/>
      <c r="AA104" s="204"/>
      <c r="AB104" s="204"/>
      <c r="AC104" s="204"/>
      <c r="AD104" s="205"/>
      <c r="AE104" s="205"/>
      <c r="AF104" s="205"/>
      <c r="AG104" s="205"/>
      <c r="AH104" s="190"/>
      <c r="AI104" s="313"/>
      <c r="AJ104" s="175"/>
      <c r="AK104" s="190"/>
      <c r="AL104" s="190"/>
      <c r="AM104" s="190"/>
      <c r="AN104" s="190"/>
      <c r="AO104" s="190"/>
      <c r="AP104" s="190"/>
      <c r="AQ104" s="204"/>
      <c r="AR104" s="204"/>
      <c r="AS104" s="204"/>
      <c r="AT104" s="204"/>
      <c r="AU104" s="205"/>
      <c r="AV104" s="205"/>
      <c r="AW104" s="205"/>
      <c r="AX104" s="205"/>
      <c r="AY104" s="190"/>
      <c r="AZ104" s="313"/>
      <c r="BA104" s="190"/>
      <c r="BB104" s="190"/>
      <c r="BC104" s="190"/>
      <c r="BD104" s="190"/>
      <c r="BE104" s="190"/>
      <c r="BF104" s="190"/>
      <c r="BG104" s="204"/>
      <c r="BH104" s="204"/>
      <c r="BI104" s="204"/>
      <c r="BJ104" s="204"/>
      <c r="BK104" s="205"/>
      <c r="BL104" s="205"/>
      <c r="BM104" s="205"/>
      <c r="BN104" s="205"/>
      <c r="BO104" s="198"/>
      <c r="BP104" s="316"/>
      <c r="BQ104" s="478"/>
      <c r="BR104" s="478"/>
      <c r="BS104" s="478"/>
      <c r="BT104" s="478"/>
      <c r="BU104" s="478"/>
      <c r="BV104" s="478"/>
      <c r="BW104" s="478"/>
      <c r="BX104" s="478"/>
      <c r="BY104" s="478"/>
      <c r="BZ104" s="478"/>
      <c r="CA104" s="478"/>
      <c r="CB104" s="478"/>
      <c r="CC104" s="478"/>
      <c r="CD104" s="478"/>
      <c r="CE104" s="478"/>
      <c r="CF104" s="478"/>
      <c r="CG104" s="478"/>
      <c r="CH104" s="478"/>
      <c r="CI104" s="478"/>
      <c r="CJ104" s="478"/>
      <c r="CK104" s="478"/>
      <c r="CL104" s="478"/>
      <c r="CM104" s="478"/>
      <c r="CN104" s="478"/>
      <c r="CO104" s="478"/>
      <c r="CP104" s="478"/>
      <c r="CQ104" s="478"/>
      <c r="CR104" s="478"/>
      <c r="CS104" s="478"/>
      <c r="CT104" s="478"/>
      <c r="CU104" s="478"/>
      <c r="CV104" s="478"/>
      <c r="CW104" s="478"/>
      <c r="CX104" s="478"/>
      <c r="CY104" s="478"/>
      <c r="CZ104" s="478"/>
      <c r="DA104" s="478"/>
      <c r="DB104" s="478"/>
      <c r="DC104" s="478"/>
      <c r="DD104" s="478"/>
      <c r="DE104" s="478"/>
      <c r="DF104" s="478"/>
      <c r="DG104" s="478"/>
      <c r="DH104" s="478"/>
      <c r="DI104" s="478"/>
      <c r="DJ104" s="478"/>
      <c r="DK104" s="478"/>
      <c r="DL104" s="478"/>
      <c r="DM104" s="478"/>
      <c r="DN104" s="478"/>
      <c r="DO104" s="478"/>
      <c r="DP104" s="478"/>
      <c r="DQ104" s="478"/>
      <c r="DR104" s="478"/>
      <c r="DS104" s="478"/>
      <c r="DT104" s="478"/>
      <c r="DU104" s="478"/>
      <c r="DV104" s="478"/>
      <c r="DW104" s="478"/>
      <c r="DX104" s="478"/>
      <c r="DY104" s="478"/>
      <c r="DZ104" s="478"/>
      <c r="EA104" s="478"/>
      <c r="EB104" s="478"/>
      <c r="EC104" s="478"/>
      <c r="ED104" s="478"/>
      <c r="EE104" s="478"/>
      <c r="EF104" s="478"/>
      <c r="EG104" s="478"/>
      <c r="EH104" s="478"/>
      <c r="EI104" s="478"/>
      <c r="EJ104" s="478"/>
      <c r="EK104" s="478"/>
      <c r="EL104" s="478"/>
      <c r="EM104" s="478"/>
      <c r="EN104" s="478"/>
      <c r="EO104" s="478"/>
      <c r="EP104" s="478"/>
      <c r="EQ104" s="478"/>
      <c r="ER104" s="478"/>
      <c r="ES104" s="478"/>
      <c r="ET104" s="478"/>
      <c r="EU104" s="478"/>
      <c r="EV104" s="478"/>
      <c r="EW104" s="478"/>
      <c r="EX104" s="478"/>
      <c r="EY104" s="478"/>
      <c r="EZ104" s="478"/>
      <c r="FA104" s="478"/>
      <c r="FB104" s="478"/>
      <c r="FC104" s="478"/>
      <c r="FD104" s="478"/>
      <c r="FE104" s="478"/>
      <c r="FF104" s="478"/>
      <c r="FG104" s="478"/>
      <c r="FH104" s="478"/>
      <c r="FI104" s="478"/>
      <c r="FJ104" s="478"/>
      <c r="FK104" s="478"/>
      <c r="FL104" s="478"/>
      <c r="FM104" s="478"/>
      <c r="FN104" s="478"/>
      <c r="FO104" s="478"/>
      <c r="FP104" s="478"/>
      <c r="FQ104" s="478"/>
      <c r="FR104" s="478"/>
      <c r="FS104" s="478"/>
      <c r="FT104" s="478"/>
      <c r="FU104" s="478"/>
      <c r="FV104" s="478"/>
      <c r="FW104" s="478"/>
      <c r="FX104" s="478"/>
      <c r="FY104" s="478"/>
      <c r="FZ104" s="478"/>
      <c r="GA104" s="478"/>
      <c r="GB104" s="478"/>
      <c r="GC104" s="478"/>
      <c r="GD104" s="478"/>
      <c r="GE104" s="478"/>
      <c r="GF104" s="478"/>
      <c r="GG104" s="478"/>
      <c r="GH104" s="478"/>
      <c r="GI104" s="478"/>
      <c r="GJ104" s="478"/>
      <c r="GK104" s="478"/>
      <c r="GL104" s="478"/>
      <c r="GM104" s="478"/>
      <c r="GN104" s="478"/>
      <c r="GO104" s="478"/>
      <c r="GP104" s="478"/>
      <c r="GQ104" s="478"/>
      <c r="GR104" s="478"/>
      <c r="GS104" s="478"/>
      <c r="GT104" s="478"/>
      <c r="GU104" s="478"/>
      <c r="GV104" s="478"/>
      <c r="GW104" s="478"/>
      <c r="GX104" s="478"/>
      <c r="GY104" s="478"/>
      <c r="GZ104" s="478"/>
      <c r="HA104" s="478"/>
      <c r="HB104" s="478"/>
      <c r="HC104" s="478"/>
      <c r="HD104" s="478"/>
      <c r="HE104" s="478"/>
      <c r="HF104" s="478"/>
      <c r="HG104" s="478"/>
      <c r="HH104" s="478"/>
      <c r="HI104" s="478"/>
      <c r="HJ104" s="478"/>
      <c r="HK104" s="478"/>
      <c r="HL104" s="478"/>
      <c r="HM104" s="478"/>
      <c r="HN104" s="478"/>
      <c r="HO104" s="478"/>
      <c r="HP104" s="478"/>
      <c r="HQ104" s="478"/>
      <c r="HR104" s="478"/>
      <c r="HS104" s="478"/>
      <c r="HT104" s="478"/>
      <c r="HU104" s="478"/>
      <c r="HV104" s="478"/>
      <c r="HW104" s="478"/>
      <c r="HX104" s="478"/>
      <c r="HY104" s="478"/>
      <c r="HZ104" s="478"/>
      <c r="IA104" s="478"/>
      <c r="IB104" s="478"/>
      <c r="IC104" s="478"/>
      <c r="ID104" s="478"/>
      <c r="IE104" s="478"/>
      <c r="IF104" s="478"/>
      <c r="IG104" s="478"/>
      <c r="IH104" s="478"/>
      <c r="II104" s="478"/>
      <c r="IJ104" s="478"/>
      <c r="IK104" s="478"/>
      <c r="IL104" s="478"/>
      <c r="IM104" s="478"/>
      <c r="IN104" s="478"/>
      <c r="IO104" s="478"/>
      <c r="IP104" s="478"/>
      <c r="IQ104" s="478"/>
      <c r="IR104" s="478"/>
      <c r="IS104" s="478"/>
      <c r="IT104" s="478"/>
      <c r="IU104" s="478"/>
      <c r="IV104" s="478"/>
      <c r="IW104" s="478"/>
      <c r="IX104" s="478"/>
      <c r="IY104" s="478"/>
      <c r="IZ104" s="478"/>
      <c r="JA104" s="478"/>
      <c r="JB104" s="478"/>
      <c r="JC104" s="478"/>
      <c r="JD104" s="478"/>
      <c r="JE104" s="478"/>
      <c r="JF104" s="478"/>
      <c r="JG104" s="478"/>
      <c r="JH104" s="478"/>
      <c r="JI104" s="478"/>
      <c r="JJ104" s="478"/>
      <c r="JK104" s="478"/>
      <c r="JL104" s="478"/>
      <c r="JM104" s="478"/>
      <c r="JN104" s="478"/>
      <c r="JO104" s="478"/>
      <c r="JP104" s="478"/>
      <c r="JQ104" s="478"/>
      <c r="JR104" s="478"/>
      <c r="JS104" s="478"/>
      <c r="JT104" s="478"/>
      <c r="JU104" s="478"/>
      <c r="JV104" s="478"/>
      <c r="JW104" s="478"/>
      <c r="JX104" s="478"/>
      <c r="JY104" s="478"/>
      <c r="JZ104" s="478"/>
      <c r="KA104" s="478"/>
      <c r="KB104" s="478"/>
      <c r="KC104" s="478"/>
      <c r="KD104" s="478"/>
      <c r="KE104" s="478"/>
      <c r="KF104" s="478"/>
      <c r="KG104" s="478"/>
      <c r="KH104" s="478"/>
      <c r="KI104" s="478"/>
    </row>
    <row r="105" spans="1:295" s="178" customFormat="1" ht="18.75">
      <c r="A105" s="173" t="s">
        <v>9</v>
      </c>
      <c r="B105" s="351" t="s">
        <v>150</v>
      </c>
      <c r="C105" s="175"/>
      <c r="D105" s="49">
        <v>15202.66</v>
      </c>
      <c r="E105" s="49">
        <v>39.81</v>
      </c>
      <c r="F105" s="49">
        <v>18243.191999999999</v>
      </c>
      <c r="G105" s="49">
        <v>47.771999999999998</v>
      </c>
      <c r="H105" s="49">
        <v>3135</v>
      </c>
      <c r="I105" s="49">
        <v>47.77</v>
      </c>
      <c r="J105" s="138"/>
      <c r="K105" s="138"/>
      <c r="L105" s="138"/>
      <c r="M105" s="138"/>
      <c r="N105" s="139"/>
      <c r="O105" s="139"/>
      <c r="P105" s="139"/>
      <c r="Q105" s="139"/>
      <c r="R105" s="125" t="s">
        <v>953</v>
      </c>
      <c r="S105" s="125"/>
      <c r="T105" s="49">
        <v>17483.07</v>
      </c>
      <c r="U105" s="49">
        <v>61.92</v>
      </c>
      <c r="V105" s="49">
        <v>20979.683999999997</v>
      </c>
      <c r="W105" s="49">
        <v>74.304000000000002</v>
      </c>
      <c r="X105" s="49">
        <v>322</v>
      </c>
      <c r="Y105" s="49">
        <v>49</v>
      </c>
      <c r="Z105" s="480"/>
      <c r="AA105" s="138"/>
      <c r="AB105" s="138"/>
      <c r="AC105" s="138"/>
      <c r="AD105" s="139"/>
      <c r="AE105" s="139"/>
      <c r="AF105" s="139"/>
      <c r="AG105" s="139"/>
      <c r="AH105" s="125" t="s">
        <v>952</v>
      </c>
      <c r="AI105" s="134"/>
      <c r="AJ105" s="175"/>
      <c r="AK105" s="190"/>
      <c r="AL105" s="190"/>
      <c r="AM105" s="190"/>
      <c r="AN105" s="190"/>
      <c r="AO105" s="190"/>
      <c r="AP105" s="190"/>
      <c r="AQ105" s="204"/>
      <c r="AR105" s="204"/>
      <c r="AS105" s="204"/>
      <c r="AT105" s="204"/>
      <c r="AU105" s="205"/>
      <c r="AV105" s="205"/>
      <c r="AW105" s="205"/>
      <c r="AX105" s="205"/>
      <c r="AY105" s="190"/>
      <c r="AZ105" s="313"/>
      <c r="BA105" s="190"/>
      <c r="BB105" s="190"/>
      <c r="BC105" s="190"/>
      <c r="BD105" s="190"/>
      <c r="BE105" s="190"/>
      <c r="BF105" s="190"/>
      <c r="BG105" s="204"/>
      <c r="BH105" s="204"/>
      <c r="BI105" s="204"/>
      <c r="BJ105" s="204"/>
      <c r="BK105" s="205"/>
      <c r="BL105" s="205"/>
      <c r="BM105" s="205"/>
      <c r="BN105" s="205"/>
      <c r="BO105" s="176"/>
      <c r="BP105" s="313"/>
      <c r="BQ105" s="177"/>
      <c r="BR105" s="177"/>
      <c r="BS105" s="177"/>
      <c r="BT105" s="177"/>
      <c r="BU105" s="177"/>
      <c r="BV105" s="177"/>
      <c r="BW105" s="177"/>
      <c r="BX105" s="177"/>
      <c r="BY105" s="177"/>
      <c r="BZ105" s="177"/>
      <c r="CA105" s="177"/>
      <c r="CB105" s="177"/>
      <c r="CC105" s="177"/>
      <c r="CD105" s="177"/>
      <c r="CE105" s="177"/>
      <c r="CF105" s="177"/>
      <c r="CG105" s="177"/>
      <c r="CH105" s="177"/>
      <c r="CI105" s="177"/>
      <c r="CJ105" s="177"/>
      <c r="CK105" s="177"/>
      <c r="CL105" s="177"/>
      <c r="CM105" s="177"/>
      <c r="CN105" s="177"/>
      <c r="CO105" s="177"/>
      <c r="CP105" s="177"/>
      <c r="CQ105" s="177"/>
      <c r="CR105" s="177"/>
      <c r="CS105" s="177"/>
      <c r="CT105" s="177"/>
      <c r="CU105" s="177"/>
      <c r="CV105" s="177"/>
      <c r="CW105" s="177"/>
      <c r="CX105" s="177"/>
      <c r="CY105" s="177"/>
      <c r="CZ105" s="177"/>
      <c r="DA105" s="177"/>
      <c r="DB105" s="177"/>
      <c r="DC105" s="177"/>
      <c r="DD105" s="177"/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  <c r="EI105" s="177"/>
      <c r="EJ105" s="177"/>
      <c r="EK105" s="177"/>
      <c r="EL105" s="177"/>
      <c r="EM105" s="177"/>
      <c r="EN105" s="177"/>
      <c r="EO105" s="177"/>
      <c r="EP105" s="177"/>
      <c r="EQ105" s="177"/>
      <c r="ER105" s="177"/>
      <c r="ES105" s="177"/>
      <c r="ET105" s="177"/>
      <c r="EU105" s="177"/>
      <c r="EV105" s="177"/>
      <c r="EW105" s="177"/>
      <c r="EX105" s="177"/>
      <c r="EY105" s="177"/>
      <c r="EZ105" s="177"/>
      <c r="FA105" s="177"/>
      <c r="FB105" s="177"/>
      <c r="FC105" s="177"/>
      <c r="FD105" s="177"/>
      <c r="FE105" s="177"/>
      <c r="FF105" s="177"/>
      <c r="FG105" s="177"/>
      <c r="FH105" s="177"/>
      <c r="FI105" s="177"/>
      <c r="FJ105" s="177"/>
      <c r="FK105" s="177"/>
      <c r="FL105" s="177"/>
      <c r="FM105" s="177"/>
      <c r="FN105" s="177"/>
      <c r="FO105" s="177"/>
      <c r="FP105" s="177"/>
      <c r="FQ105" s="177"/>
      <c r="FR105" s="177"/>
      <c r="FS105" s="177"/>
      <c r="FT105" s="177"/>
      <c r="FU105" s="177"/>
      <c r="FV105" s="177"/>
      <c r="FW105" s="177"/>
      <c r="FX105" s="177"/>
      <c r="FY105" s="177"/>
      <c r="FZ105" s="177"/>
      <c r="GA105" s="177"/>
      <c r="GB105" s="177"/>
      <c r="GC105" s="177"/>
      <c r="GD105" s="177"/>
      <c r="GE105" s="177"/>
      <c r="GF105" s="177"/>
      <c r="GG105" s="177"/>
      <c r="GH105" s="177"/>
      <c r="GI105" s="177"/>
      <c r="GJ105" s="177"/>
      <c r="GK105" s="177"/>
      <c r="GL105" s="177"/>
      <c r="GM105" s="177"/>
      <c r="GN105" s="177"/>
      <c r="GO105" s="177"/>
      <c r="GP105" s="177"/>
      <c r="GQ105" s="177"/>
      <c r="GR105" s="177"/>
      <c r="GS105" s="177"/>
      <c r="GT105" s="177"/>
      <c r="GU105" s="177"/>
      <c r="GV105" s="177"/>
      <c r="GW105" s="177"/>
      <c r="GX105" s="177"/>
      <c r="GY105" s="177"/>
      <c r="GZ105" s="177"/>
      <c r="HA105" s="177"/>
      <c r="HB105" s="177"/>
      <c r="HC105" s="177"/>
      <c r="HD105" s="177"/>
      <c r="HE105" s="177"/>
      <c r="HF105" s="177"/>
      <c r="HG105" s="177"/>
      <c r="HH105" s="177"/>
      <c r="HI105" s="177"/>
      <c r="HJ105" s="177"/>
      <c r="HK105" s="177"/>
      <c r="HL105" s="177"/>
      <c r="HM105" s="177"/>
      <c r="HN105" s="177"/>
      <c r="HO105" s="177"/>
      <c r="HP105" s="177"/>
      <c r="HQ105" s="177"/>
      <c r="HR105" s="177"/>
      <c r="HS105" s="177"/>
      <c r="HT105" s="177"/>
      <c r="HU105" s="177"/>
      <c r="HV105" s="177"/>
      <c r="HW105" s="177"/>
      <c r="HX105" s="177"/>
      <c r="HY105" s="177"/>
      <c r="HZ105" s="177"/>
      <c r="IA105" s="177"/>
      <c r="IB105" s="177"/>
      <c r="IC105" s="177"/>
      <c r="ID105" s="177"/>
      <c r="IE105" s="177"/>
      <c r="IF105" s="177"/>
      <c r="IG105" s="177"/>
      <c r="IH105" s="177"/>
      <c r="II105" s="177"/>
      <c r="IJ105" s="177"/>
      <c r="IK105" s="177"/>
      <c r="IL105" s="177"/>
      <c r="IM105" s="177"/>
      <c r="IN105" s="177"/>
      <c r="IO105" s="177"/>
      <c r="IP105" s="177"/>
      <c r="IQ105" s="177"/>
      <c r="IR105" s="177"/>
      <c r="IS105" s="177"/>
      <c r="IT105" s="177"/>
      <c r="IU105" s="177"/>
      <c r="IV105" s="177"/>
      <c r="IW105" s="177"/>
      <c r="IX105" s="177"/>
      <c r="IY105" s="177"/>
      <c r="IZ105" s="177"/>
      <c r="JA105" s="177"/>
      <c r="JB105" s="177"/>
      <c r="JC105" s="177"/>
      <c r="JD105" s="177"/>
      <c r="JE105" s="177"/>
      <c r="JF105" s="177"/>
      <c r="JG105" s="177"/>
      <c r="JH105" s="177"/>
      <c r="JI105" s="177"/>
      <c r="JJ105" s="177"/>
      <c r="JK105" s="177"/>
      <c r="JL105" s="177"/>
      <c r="JM105" s="177"/>
      <c r="JN105" s="177"/>
      <c r="JO105" s="177"/>
      <c r="JP105" s="177"/>
      <c r="JQ105" s="177"/>
      <c r="JR105" s="177"/>
      <c r="JS105" s="177"/>
      <c r="JT105" s="177"/>
      <c r="JU105" s="177"/>
      <c r="JV105" s="177"/>
      <c r="JW105" s="177"/>
      <c r="JX105" s="177"/>
      <c r="JY105" s="177"/>
      <c r="JZ105" s="177"/>
      <c r="KA105" s="177"/>
      <c r="KB105" s="177"/>
      <c r="KC105" s="177"/>
      <c r="KD105" s="177"/>
      <c r="KE105" s="177"/>
      <c r="KF105" s="177"/>
      <c r="KG105" s="177"/>
      <c r="KH105" s="177"/>
      <c r="KI105" s="177"/>
    </row>
    <row r="106" spans="1:295" s="178" customFormat="1" ht="18.75">
      <c r="A106" s="189" t="s">
        <v>67</v>
      </c>
      <c r="B106" s="421"/>
      <c r="C106" s="175"/>
      <c r="D106" s="49"/>
      <c r="E106" s="49"/>
      <c r="F106" s="49"/>
      <c r="G106" s="49"/>
      <c r="H106" s="49"/>
      <c r="I106" s="49"/>
      <c r="J106" s="138"/>
      <c r="K106" s="138"/>
      <c r="L106" s="138"/>
      <c r="M106" s="138"/>
      <c r="N106" s="139"/>
      <c r="O106" s="139"/>
      <c r="P106" s="139"/>
      <c r="Q106" s="139"/>
      <c r="R106" s="176"/>
      <c r="S106" s="125"/>
      <c r="T106" s="49"/>
      <c r="U106" s="49"/>
      <c r="V106" s="49"/>
      <c r="W106" s="49"/>
      <c r="X106" s="49"/>
      <c r="Y106" s="49"/>
      <c r="Z106" s="480"/>
      <c r="AA106" s="138"/>
      <c r="AB106" s="138"/>
      <c r="AC106" s="138"/>
      <c r="AD106" s="139"/>
      <c r="AE106" s="139"/>
      <c r="AF106" s="139"/>
      <c r="AG106" s="139"/>
      <c r="AH106" s="176"/>
      <c r="AI106" s="134"/>
      <c r="AJ106" s="175"/>
      <c r="AK106" s="190"/>
      <c r="AL106" s="190"/>
      <c r="AM106" s="190"/>
      <c r="AN106" s="190"/>
      <c r="AO106" s="190"/>
      <c r="AP106" s="190"/>
      <c r="AQ106" s="204"/>
      <c r="AR106" s="204"/>
      <c r="AS106" s="204"/>
      <c r="AT106" s="204"/>
      <c r="AU106" s="205"/>
      <c r="AV106" s="205"/>
      <c r="AW106" s="205"/>
      <c r="AX106" s="205"/>
      <c r="AY106" s="190"/>
      <c r="AZ106" s="313"/>
      <c r="BA106" s="190"/>
      <c r="BB106" s="190"/>
      <c r="BC106" s="190"/>
      <c r="BD106" s="190"/>
      <c r="BE106" s="190"/>
      <c r="BF106" s="190"/>
      <c r="BG106" s="204"/>
      <c r="BH106" s="204"/>
      <c r="BI106" s="204"/>
      <c r="BJ106" s="204"/>
      <c r="BK106" s="205"/>
      <c r="BL106" s="205"/>
      <c r="BM106" s="205"/>
      <c r="BN106" s="205"/>
      <c r="BO106" s="176"/>
      <c r="BP106" s="313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  <c r="EI106" s="177"/>
      <c r="EJ106" s="177"/>
      <c r="EK106" s="177"/>
      <c r="EL106" s="177"/>
      <c r="EM106" s="177"/>
      <c r="EN106" s="177"/>
      <c r="EO106" s="177"/>
      <c r="EP106" s="177"/>
      <c r="EQ106" s="177"/>
      <c r="ER106" s="177"/>
      <c r="ES106" s="177"/>
      <c r="ET106" s="177"/>
      <c r="EU106" s="177"/>
      <c r="EV106" s="177"/>
      <c r="EW106" s="177"/>
      <c r="EX106" s="177"/>
      <c r="EY106" s="177"/>
      <c r="EZ106" s="177"/>
      <c r="FA106" s="177"/>
      <c r="FB106" s="177"/>
      <c r="FC106" s="177"/>
      <c r="FD106" s="177"/>
      <c r="FE106" s="177"/>
      <c r="FF106" s="177"/>
      <c r="FG106" s="177"/>
      <c r="FH106" s="177"/>
      <c r="FI106" s="177"/>
      <c r="FJ106" s="177"/>
      <c r="FK106" s="177"/>
      <c r="FL106" s="177"/>
      <c r="FM106" s="177"/>
      <c r="FN106" s="177"/>
      <c r="FO106" s="177"/>
      <c r="FP106" s="177"/>
      <c r="FQ106" s="177"/>
      <c r="FR106" s="177"/>
      <c r="FS106" s="177"/>
      <c r="FT106" s="177"/>
      <c r="FU106" s="177"/>
      <c r="FV106" s="177"/>
      <c r="FW106" s="177"/>
      <c r="FX106" s="177"/>
      <c r="FY106" s="177"/>
      <c r="FZ106" s="177"/>
      <c r="GA106" s="177"/>
      <c r="GB106" s="177"/>
      <c r="GC106" s="177"/>
      <c r="GD106" s="177"/>
      <c r="GE106" s="177"/>
      <c r="GF106" s="177"/>
      <c r="GG106" s="177"/>
      <c r="GH106" s="177"/>
      <c r="GI106" s="177"/>
      <c r="GJ106" s="177"/>
      <c r="GK106" s="177"/>
      <c r="GL106" s="177"/>
      <c r="GM106" s="177"/>
      <c r="GN106" s="177"/>
      <c r="GO106" s="177"/>
      <c r="GP106" s="177"/>
      <c r="GQ106" s="177"/>
      <c r="GR106" s="177"/>
      <c r="GS106" s="177"/>
      <c r="GT106" s="177"/>
      <c r="GU106" s="177"/>
      <c r="GV106" s="177"/>
      <c r="GW106" s="177"/>
      <c r="GX106" s="177"/>
      <c r="GY106" s="177"/>
      <c r="GZ106" s="177"/>
      <c r="HA106" s="177"/>
      <c r="HB106" s="177"/>
      <c r="HC106" s="177"/>
      <c r="HD106" s="177"/>
      <c r="HE106" s="177"/>
      <c r="HF106" s="177"/>
      <c r="HG106" s="177"/>
      <c r="HH106" s="177"/>
      <c r="HI106" s="177"/>
      <c r="HJ106" s="177"/>
      <c r="HK106" s="177"/>
      <c r="HL106" s="177"/>
      <c r="HM106" s="177"/>
      <c r="HN106" s="177"/>
      <c r="HO106" s="177"/>
      <c r="HP106" s="177"/>
      <c r="HQ106" s="177"/>
      <c r="HR106" s="177"/>
      <c r="HS106" s="177"/>
      <c r="HT106" s="177"/>
      <c r="HU106" s="177"/>
      <c r="HV106" s="177"/>
      <c r="HW106" s="177"/>
      <c r="HX106" s="177"/>
      <c r="HY106" s="177"/>
      <c r="HZ106" s="177"/>
      <c r="IA106" s="177"/>
      <c r="IB106" s="177"/>
      <c r="IC106" s="177"/>
      <c r="ID106" s="177"/>
      <c r="IE106" s="177"/>
      <c r="IF106" s="177"/>
      <c r="IG106" s="177"/>
      <c r="IH106" s="177"/>
      <c r="II106" s="177"/>
      <c r="IJ106" s="177"/>
      <c r="IK106" s="177"/>
      <c r="IL106" s="177"/>
      <c r="IM106" s="177"/>
      <c r="IN106" s="177"/>
      <c r="IO106" s="177"/>
      <c r="IP106" s="177"/>
      <c r="IQ106" s="177"/>
      <c r="IR106" s="177"/>
      <c r="IS106" s="177"/>
      <c r="IT106" s="177"/>
      <c r="IU106" s="177"/>
      <c r="IV106" s="177"/>
      <c r="IW106" s="177"/>
      <c r="IX106" s="177"/>
      <c r="IY106" s="177"/>
      <c r="IZ106" s="177"/>
      <c r="JA106" s="177"/>
      <c r="JB106" s="177"/>
      <c r="JC106" s="177"/>
      <c r="JD106" s="177"/>
      <c r="JE106" s="177"/>
      <c r="JF106" s="177"/>
      <c r="JG106" s="177"/>
      <c r="JH106" s="177"/>
      <c r="JI106" s="177"/>
      <c r="JJ106" s="177"/>
      <c r="JK106" s="177"/>
      <c r="JL106" s="177"/>
      <c r="JM106" s="177"/>
      <c r="JN106" s="177"/>
      <c r="JO106" s="177"/>
      <c r="JP106" s="177"/>
      <c r="JQ106" s="177"/>
      <c r="JR106" s="177"/>
      <c r="JS106" s="177"/>
      <c r="JT106" s="177"/>
      <c r="JU106" s="177"/>
      <c r="JV106" s="177"/>
      <c r="JW106" s="177"/>
      <c r="JX106" s="177"/>
      <c r="JY106" s="177"/>
      <c r="JZ106" s="177"/>
      <c r="KA106" s="177"/>
      <c r="KB106" s="177"/>
      <c r="KC106" s="177"/>
      <c r="KD106" s="177"/>
      <c r="KE106" s="177"/>
      <c r="KF106" s="177"/>
      <c r="KG106" s="177"/>
      <c r="KH106" s="177"/>
      <c r="KI106" s="177"/>
    </row>
    <row r="107" spans="1:295" s="178" customFormat="1" ht="18.75">
      <c r="A107" s="349" t="s">
        <v>9</v>
      </c>
      <c r="B107" s="351" t="s">
        <v>150</v>
      </c>
      <c r="C107" s="175"/>
      <c r="D107" s="49">
        <v>15202.66</v>
      </c>
      <c r="E107" s="49">
        <v>54.02</v>
      </c>
      <c r="F107" s="49">
        <v>18243.191999999999</v>
      </c>
      <c r="G107" s="49">
        <v>64.823999999999998</v>
      </c>
      <c r="H107" s="49">
        <v>2960</v>
      </c>
      <c r="I107" s="49">
        <v>64.819999999999993</v>
      </c>
      <c r="J107" s="480"/>
      <c r="K107" s="138"/>
      <c r="L107" s="138"/>
      <c r="M107" s="138"/>
      <c r="N107" s="139"/>
      <c r="O107" s="139"/>
      <c r="P107" s="139"/>
      <c r="Q107" s="139"/>
      <c r="R107" s="125" t="s">
        <v>953</v>
      </c>
      <c r="S107" s="125"/>
      <c r="T107" s="49">
        <v>17483.07</v>
      </c>
      <c r="U107" s="49">
        <v>146.19</v>
      </c>
      <c r="V107" s="49">
        <v>20979.683999999997</v>
      </c>
      <c r="W107" s="49">
        <v>175.428</v>
      </c>
      <c r="X107" s="49">
        <v>3049</v>
      </c>
      <c r="Y107" s="49">
        <v>66</v>
      </c>
      <c r="Z107" s="480"/>
      <c r="AA107" s="138"/>
      <c r="AB107" s="138"/>
      <c r="AC107" s="138"/>
      <c r="AD107" s="139"/>
      <c r="AE107" s="139"/>
      <c r="AF107" s="139"/>
      <c r="AG107" s="139"/>
      <c r="AH107" s="125" t="s">
        <v>952</v>
      </c>
      <c r="AI107" s="125"/>
      <c r="AJ107" s="175"/>
      <c r="AK107" s="190"/>
      <c r="AL107" s="190"/>
      <c r="AM107" s="190"/>
      <c r="AN107" s="190"/>
      <c r="AO107" s="190"/>
      <c r="AP107" s="190"/>
      <c r="AQ107" s="204"/>
      <c r="AR107" s="204"/>
      <c r="AS107" s="204"/>
      <c r="AT107" s="204"/>
      <c r="AU107" s="205"/>
      <c r="AV107" s="205"/>
      <c r="AW107" s="205"/>
      <c r="AX107" s="205"/>
      <c r="AY107" s="190"/>
      <c r="AZ107" s="313"/>
      <c r="BA107" s="190"/>
      <c r="BB107" s="190"/>
      <c r="BC107" s="190"/>
      <c r="BD107" s="190"/>
      <c r="BE107" s="190"/>
      <c r="BF107" s="190"/>
      <c r="BG107" s="204"/>
      <c r="BH107" s="204"/>
      <c r="BI107" s="204"/>
      <c r="BJ107" s="204"/>
      <c r="BK107" s="205"/>
      <c r="BL107" s="205"/>
      <c r="BM107" s="205"/>
      <c r="BN107" s="205"/>
      <c r="BO107" s="176"/>
      <c r="BP107" s="313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  <c r="EO107" s="177"/>
      <c r="EP107" s="177"/>
      <c r="EQ107" s="177"/>
      <c r="ER107" s="177"/>
      <c r="ES107" s="177"/>
      <c r="ET107" s="177"/>
      <c r="EU107" s="177"/>
      <c r="EV107" s="177"/>
      <c r="EW107" s="177"/>
      <c r="EX107" s="177"/>
      <c r="EY107" s="177"/>
      <c r="EZ107" s="177"/>
      <c r="FA107" s="177"/>
      <c r="FB107" s="177"/>
      <c r="FC107" s="177"/>
      <c r="FD107" s="177"/>
      <c r="FE107" s="177"/>
      <c r="FF107" s="177"/>
      <c r="FG107" s="177"/>
      <c r="FH107" s="177"/>
      <c r="FI107" s="177"/>
      <c r="FJ107" s="177"/>
      <c r="FK107" s="177"/>
      <c r="FL107" s="177"/>
      <c r="FM107" s="177"/>
      <c r="FN107" s="177"/>
      <c r="FO107" s="177"/>
      <c r="FP107" s="177"/>
      <c r="FQ107" s="177"/>
      <c r="FR107" s="177"/>
      <c r="FS107" s="177"/>
      <c r="FT107" s="177"/>
      <c r="FU107" s="177"/>
      <c r="FV107" s="177"/>
      <c r="FW107" s="177"/>
      <c r="FX107" s="177"/>
      <c r="FY107" s="177"/>
      <c r="FZ107" s="177"/>
      <c r="GA107" s="177"/>
      <c r="GB107" s="177"/>
      <c r="GC107" s="177"/>
      <c r="GD107" s="177"/>
      <c r="GE107" s="177"/>
      <c r="GF107" s="177"/>
      <c r="GG107" s="177"/>
      <c r="GH107" s="177"/>
      <c r="GI107" s="177"/>
      <c r="GJ107" s="177"/>
      <c r="GK107" s="177"/>
      <c r="GL107" s="177"/>
      <c r="GM107" s="177"/>
      <c r="GN107" s="177"/>
      <c r="GO107" s="177"/>
      <c r="GP107" s="177"/>
      <c r="GQ107" s="177"/>
      <c r="GR107" s="177"/>
      <c r="GS107" s="177"/>
      <c r="GT107" s="177"/>
      <c r="GU107" s="177"/>
      <c r="GV107" s="177"/>
      <c r="GW107" s="177"/>
      <c r="GX107" s="177"/>
      <c r="GY107" s="177"/>
      <c r="GZ107" s="177"/>
      <c r="HA107" s="177"/>
      <c r="HB107" s="177"/>
      <c r="HC107" s="177"/>
      <c r="HD107" s="177"/>
      <c r="HE107" s="177"/>
      <c r="HF107" s="177"/>
      <c r="HG107" s="177"/>
      <c r="HH107" s="177"/>
      <c r="HI107" s="177"/>
      <c r="HJ107" s="177"/>
      <c r="HK107" s="177"/>
      <c r="HL107" s="177"/>
      <c r="HM107" s="177"/>
      <c r="HN107" s="177"/>
      <c r="HO107" s="177"/>
      <c r="HP107" s="177"/>
      <c r="HQ107" s="177"/>
      <c r="HR107" s="177"/>
      <c r="HS107" s="177"/>
      <c r="HT107" s="177"/>
      <c r="HU107" s="177"/>
      <c r="HV107" s="177"/>
      <c r="HW107" s="177"/>
      <c r="HX107" s="177"/>
      <c r="HY107" s="177"/>
      <c r="HZ107" s="177"/>
      <c r="IA107" s="177"/>
      <c r="IB107" s="177"/>
      <c r="IC107" s="177"/>
      <c r="ID107" s="177"/>
      <c r="IE107" s="177"/>
      <c r="IF107" s="177"/>
      <c r="IG107" s="177"/>
      <c r="IH107" s="177"/>
      <c r="II107" s="177"/>
      <c r="IJ107" s="177"/>
      <c r="IK107" s="177"/>
      <c r="IL107" s="177"/>
      <c r="IM107" s="177"/>
      <c r="IN107" s="177"/>
      <c r="IO107" s="177"/>
      <c r="IP107" s="177"/>
      <c r="IQ107" s="177"/>
      <c r="IR107" s="177"/>
      <c r="IS107" s="177"/>
      <c r="IT107" s="177"/>
      <c r="IU107" s="177"/>
      <c r="IV107" s="177"/>
      <c r="IW107" s="177"/>
      <c r="IX107" s="177"/>
      <c r="IY107" s="177"/>
      <c r="IZ107" s="177"/>
      <c r="JA107" s="177"/>
      <c r="JB107" s="177"/>
      <c r="JC107" s="177"/>
      <c r="JD107" s="177"/>
      <c r="JE107" s="177"/>
      <c r="JF107" s="177"/>
      <c r="JG107" s="177"/>
      <c r="JH107" s="177"/>
      <c r="JI107" s="177"/>
      <c r="JJ107" s="177"/>
      <c r="JK107" s="177"/>
      <c r="JL107" s="177"/>
      <c r="JM107" s="177"/>
      <c r="JN107" s="177"/>
      <c r="JO107" s="177"/>
      <c r="JP107" s="177"/>
      <c r="JQ107" s="177"/>
      <c r="JR107" s="177"/>
      <c r="JS107" s="177"/>
      <c r="JT107" s="177"/>
      <c r="JU107" s="177"/>
      <c r="JV107" s="177"/>
      <c r="JW107" s="177"/>
      <c r="JX107" s="177"/>
      <c r="JY107" s="177"/>
      <c r="JZ107" s="177"/>
      <c r="KA107" s="177"/>
      <c r="KB107" s="177"/>
      <c r="KC107" s="177"/>
      <c r="KD107" s="177"/>
      <c r="KE107" s="177"/>
      <c r="KF107" s="177"/>
      <c r="KG107" s="177"/>
      <c r="KH107" s="177"/>
      <c r="KI107" s="177"/>
    </row>
    <row r="108" spans="1:295" s="178" customFormat="1" ht="18.75">
      <c r="A108" s="189" t="s">
        <v>68</v>
      </c>
      <c r="B108" s="421"/>
      <c r="C108" s="175"/>
      <c r="D108" s="49"/>
      <c r="E108" s="49"/>
      <c r="F108" s="49"/>
      <c r="G108" s="49"/>
      <c r="H108" s="49"/>
      <c r="I108" s="49"/>
      <c r="J108" s="480"/>
      <c r="K108" s="138"/>
      <c r="L108" s="138"/>
      <c r="M108" s="138"/>
      <c r="N108" s="139"/>
      <c r="O108" s="139"/>
      <c r="P108" s="139"/>
      <c r="Q108" s="139"/>
      <c r="R108" s="176"/>
      <c r="S108" s="125"/>
      <c r="T108" s="49"/>
      <c r="U108" s="49"/>
      <c r="V108" s="49"/>
      <c r="W108" s="49"/>
      <c r="X108" s="49"/>
      <c r="Y108" s="49"/>
      <c r="Z108" s="480"/>
      <c r="AA108" s="138"/>
      <c r="AB108" s="138"/>
      <c r="AC108" s="138"/>
      <c r="AD108" s="139"/>
      <c r="AE108" s="139"/>
      <c r="AF108" s="139"/>
      <c r="AG108" s="139"/>
      <c r="AH108" s="176"/>
      <c r="AI108" s="134"/>
      <c r="AJ108" s="175"/>
      <c r="AK108" s="190"/>
      <c r="AL108" s="190"/>
      <c r="AM108" s="190"/>
      <c r="AN108" s="190"/>
      <c r="AO108" s="190"/>
      <c r="AP108" s="190"/>
      <c r="AQ108" s="204"/>
      <c r="AR108" s="204"/>
      <c r="AS108" s="204"/>
      <c r="AT108" s="204"/>
      <c r="AU108" s="205"/>
      <c r="AV108" s="205"/>
      <c r="AW108" s="205"/>
      <c r="AX108" s="205"/>
      <c r="AY108" s="190"/>
      <c r="AZ108" s="313"/>
      <c r="BA108" s="190"/>
      <c r="BB108" s="190"/>
      <c r="BC108" s="190"/>
      <c r="BD108" s="190"/>
      <c r="BE108" s="190"/>
      <c r="BF108" s="190"/>
      <c r="BG108" s="204"/>
      <c r="BH108" s="204"/>
      <c r="BI108" s="204"/>
      <c r="BJ108" s="204"/>
      <c r="BK108" s="205"/>
      <c r="BL108" s="205"/>
      <c r="BM108" s="205"/>
      <c r="BN108" s="205"/>
      <c r="BO108" s="176"/>
      <c r="BP108" s="313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  <c r="EO108" s="177"/>
      <c r="EP108" s="177"/>
      <c r="EQ108" s="177"/>
      <c r="ER108" s="177"/>
      <c r="ES108" s="177"/>
      <c r="ET108" s="177"/>
      <c r="EU108" s="177"/>
      <c r="EV108" s="177"/>
      <c r="EW108" s="177"/>
      <c r="EX108" s="177"/>
      <c r="EY108" s="177"/>
      <c r="EZ108" s="177"/>
      <c r="FA108" s="177"/>
      <c r="FB108" s="177"/>
      <c r="FC108" s="177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177"/>
      <c r="JU108" s="177"/>
      <c r="JV108" s="177"/>
      <c r="JW108" s="177"/>
      <c r="JX108" s="177"/>
      <c r="JY108" s="177"/>
      <c r="JZ108" s="177"/>
      <c r="KA108" s="177"/>
      <c r="KB108" s="177"/>
      <c r="KC108" s="177"/>
      <c r="KD108" s="177"/>
      <c r="KE108" s="177"/>
      <c r="KF108" s="177"/>
      <c r="KG108" s="177"/>
      <c r="KH108" s="177"/>
      <c r="KI108" s="177"/>
    </row>
    <row r="109" spans="1:295" s="178" customFormat="1" ht="18.75">
      <c r="A109" s="349" t="s">
        <v>9</v>
      </c>
      <c r="B109" s="351" t="s">
        <v>150</v>
      </c>
      <c r="C109" s="175"/>
      <c r="D109" s="49">
        <v>15202.66</v>
      </c>
      <c r="E109" s="49">
        <v>51.26</v>
      </c>
      <c r="F109" s="49">
        <v>18243.191999999999</v>
      </c>
      <c r="G109" s="49">
        <v>61.511999999999993</v>
      </c>
      <c r="H109" s="49">
        <v>2960</v>
      </c>
      <c r="I109" s="49">
        <v>61.51</v>
      </c>
      <c r="J109" s="480"/>
      <c r="K109" s="138"/>
      <c r="L109" s="138"/>
      <c r="M109" s="138"/>
      <c r="N109" s="139"/>
      <c r="O109" s="139"/>
      <c r="P109" s="139"/>
      <c r="Q109" s="139"/>
      <c r="R109" s="125" t="s">
        <v>953</v>
      </c>
      <c r="S109" s="125"/>
      <c r="T109" s="49">
        <v>17483.07</v>
      </c>
      <c r="U109" s="49">
        <v>153.78</v>
      </c>
      <c r="V109" s="49">
        <v>20979.683999999997</v>
      </c>
      <c r="W109" s="49">
        <v>184.536</v>
      </c>
      <c r="X109" s="49">
        <v>3049</v>
      </c>
      <c r="Y109" s="49">
        <v>63</v>
      </c>
      <c r="Z109" s="480"/>
      <c r="AA109" s="140"/>
      <c r="AB109" s="140"/>
      <c r="AC109" s="140"/>
      <c r="AD109" s="141"/>
      <c r="AE109" s="141"/>
      <c r="AF109" s="141"/>
      <c r="AG109" s="141"/>
      <c r="AH109" s="125" t="s">
        <v>952</v>
      </c>
      <c r="AI109" s="125"/>
      <c r="AJ109" s="175"/>
      <c r="AK109" s="190"/>
      <c r="AL109" s="190"/>
      <c r="AM109" s="190"/>
      <c r="AN109" s="190"/>
      <c r="AO109" s="190"/>
      <c r="AP109" s="190"/>
      <c r="AQ109" s="204"/>
      <c r="AR109" s="204"/>
      <c r="AS109" s="204"/>
      <c r="AT109" s="204"/>
      <c r="AU109" s="205"/>
      <c r="AV109" s="205"/>
      <c r="AW109" s="205"/>
      <c r="AX109" s="205"/>
      <c r="AY109" s="190"/>
      <c r="AZ109" s="313"/>
      <c r="BA109" s="190"/>
      <c r="BB109" s="190"/>
      <c r="BC109" s="190"/>
      <c r="BD109" s="190"/>
      <c r="BE109" s="190"/>
      <c r="BF109" s="190"/>
      <c r="BG109" s="204"/>
      <c r="BH109" s="204"/>
      <c r="BI109" s="204"/>
      <c r="BJ109" s="204"/>
      <c r="BK109" s="205"/>
      <c r="BL109" s="205"/>
      <c r="BM109" s="205"/>
      <c r="BN109" s="205"/>
      <c r="BO109" s="176"/>
      <c r="BP109" s="313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  <c r="EO109" s="177"/>
      <c r="EP109" s="177"/>
      <c r="EQ109" s="177"/>
      <c r="ER109" s="177"/>
      <c r="ES109" s="177"/>
      <c r="ET109" s="177"/>
      <c r="EU109" s="177"/>
      <c r="EV109" s="177"/>
      <c r="EW109" s="177"/>
      <c r="EX109" s="177"/>
      <c r="EY109" s="177"/>
      <c r="EZ109" s="177"/>
      <c r="FA109" s="177"/>
      <c r="FB109" s="177"/>
      <c r="FC109" s="177"/>
      <c r="FD109" s="177"/>
      <c r="FE109" s="177"/>
      <c r="FF109" s="177"/>
      <c r="FG109" s="177"/>
      <c r="FH109" s="177"/>
      <c r="FI109" s="177"/>
      <c r="FJ109" s="177"/>
      <c r="FK109" s="177"/>
      <c r="FL109" s="177"/>
      <c r="FM109" s="177"/>
      <c r="FN109" s="177"/>
      <c r="FO109" s="177"/>
      <c r="FP109" s="177"/>
      <c r="FQ109" s="177"/>
      <c r="FR109" s="177"/>
      <c r="FS109" s="177"/>
      <c r="FT109" s="177"/>
      <c r="FU109" s="177"/>
      <c r="FV109" s="177"/>
      <c r="FW109" s="177"/>
      <c r="FX109" s="177"/>
      <c r="FY109" s="177"/>
      <c r="FZ109" s="177"/>
      <c r="GA109" s="177"/>
      <c r="GB109" s="177"/>
      <c r="GC109" s="177"/>
      <c r="GD109" s="177"/>
      <c r="GE109" s="177"/>
      <c r="GF109" s="177"/>
      <c r="GG109" s="177"/>
      <c r="GH109" s="177"/>
      <c r="GI109" s="177"/>
      <c r="GJ109" s="177"/>
      <c r="GK109" s="177"/>
      <c r="GL109" s="177"/>
      <c r="GM109" s="177"/>
      <c r="GN109" s="177"/>
      <c r="GO109" s="177"/>
      <c r="GP109" s="177"/>
      <c r="GQ109" s="177"/>
      <c r="GR109" s="177"/>
      <c r="GS109" s="177"/>
      <c r="GT109" s="177"/>
      <c r="GU109" s="177"/>
      <c r="GV109" s="177"/>
      <c r="GW109" s="177"/>
      <c r="GX109" s="177"/>
      <c r="GY109" s="177"/>
      <c r="GZ109" s="177"/>
      <c r="HA109" s="177"/>
      <c r="HB109" s="177"/>
      <c r="HC109" s="177"/>
      <c r="HD109" s="177"/>
      <c r="HE109" s="177"/>
      <c r="HF109" s="177"/>
      <c r="HG109" s="177"/>
      <c r="HH109" s="177"/>
      <c r="HI109" s="177"/>
      <c r="HJ109" s="177"/>
      <c r="HK109" s="177"/>
      <c r="HL109" s="177"/>
      <c r="HM109" s="177"/>
      <c r="HN109" s="177"/>
      <c r="HO109" s="177"/>
      <c r="HP109" s="177"/>
      <c r="HQ109" s="177"/>
      <c r="HR109" s="177"/>
      <c r="HS109" s="177"/>
      <c r="HT109" s="177"/>
      <c r="HU109" s="177"/>
      <c r="HV109" s="177"/>
      <c r="HW109" s="177"/>
      <c r="HX109" s="177"/>
      <c r="HY109" s="177"/>
      <c r="HZ109" s="177"/>
      <c r="IA109" s="177"/>
      <c r="IB109" s="177"/>
      <c r="IC109" s="177"/>
      <c r="ID109" s="177"/>
      <c r="IE109" s="177"/>
      <c r="IF109" s="177"/>
      <c r="IG109" s="177"/>
      <c r="IH109" s="177"/>
      <c r="II109" s="177"/>
      <c r="IJ109" s="177"/>
      <c r="IK109" s="177"/>
      <c r="IL109" s="177"/>
      <c r="IM109" s="177"/>
      <c r="IN109" s="177"/>
      <c r="IO109" s="177"/>
      <c r="IP109" s="177"/>
      <c r="IQ109" s="177"/>
      <c r="IR109" s="177"/>
      <c r="IS109" s="177"/>
      <c r="IT109" s="177"/>
      <c r="IU109" s="177"/>
      <c r="IV109" s="177"/>
      <c r="IW109" s="177"/>
      <c r="IX109" s="177"/>
      <c r="IY109" s="177"/>
      <c r="IZ109" s="177"/>
      <c r="JA109" s="177"/>
      <c r="JB109" s="177"/>
      <c r="JC109" s="177"/>
      <c r="JD109" s="177"/>
      <c r="JE109" s="177"/>
      <c r="JF109" s="177"/>
      <c r="JG109" s="177"/>
      <c r="JH109" s="177"/>
      <c r="JI109" s="177"/>
      <c r="JJ109" s="177"/>
      <c r="JK109" s="177"/>
      <c r="JL109" s="177"/>
      <c r="JM109" s="177"/>
      <c r="JN109" s="177"/>
      <c r="JO109" s="177"/>
      <c r="JP109" s="177"/>
      <c r="JQ109" s="177"/>
      <c r="JR109" s="177"/>
      <c r="JS109" s="177"/>
      <c r="JT109" s="177"/>
      <c r="JU109" s="177"/>
      <c r="JV109" s="177"/>
      <c r="JW109" s="177"/>
      <c r="JX109" s="177"/>
      <c r="JY109" s="177"/>
      <c r="JZ109" s="177"/>
      <c r="KA109" s="177"/>
      <c r="KB109" s="177"/>
      <c r="KC109" s="177"/>
      <c r="KD109" s="177"/>
      <c r="KE109" s="177"/>
      <c r="KF109" s="177"/>
      <c r="KG109" s="177"/>
      <c r="KH109" s="177"/>
      <c r="KI109" s="177"/>
    </row>
    <row r="110" spans="1:295" s="178" customFormat="1" ht="18.75">
      <c r="A110" s="189" t="s">
        <v>69</v>
      </c>
      <c r="B110" s="421"/>
      <c r="C110" s="175"/>
      <c r="D110" s="49"/>
      <c r="E110" s="49"/>
      <c r="F110" s="49"/>
      <c r="G110" s="49"/>
      <c r="H110" s="49"/>
      <c r="I110" s="49"/>
      <c r="J110" s="481"/>
      <c r="K110" s="138"/>
      <c r="L110" s="138"/>
      <c r="M110" s="138"/>
      <c r="N110" s="139"/>
      <c r="O110" s="139"/>
      <c r="P110" s="139"/>
      <c r="Q110" s="139"/>
      <c r="R110" s="176"/>
      <c r="S110" s="125"/>
      <c r="T110" s="49"/>
      <c r="U110" s="49"/>
      <c r="V110" s="49"/>
      <c r="W110" s="49"/>
      <c r="X110" s="49"/>
      <c r="Y110" s="49"/>
      <c r="Z110" s="480"/>
      <c r="AA110" s="138"/>
      <c r="AB110" s="138"/>
      <c r="AC110" s="138"/>
      <c r="AD110" s="139"/>
      <c r="AE110" s="139"/>
      <c r="AF110" s="139"/>
      <c r="AG110" s="139"/>
      <c r="AH110" s="176"/>
      <c r="AI110" s="134"/>
      <c r="AJ110" s="175"/>
      <c r="AK110" s="190"/>
      <c r="AL110" s="190"/>
      <c r="AM110" s="190"/>
      <c r="AN110" s="190"/>
      <c r="AO110" s="190"/>
      <c r="AP110" s="190"/>
      <c r="AQ110" s="204"/>
      <c r="AR110" s="204"/>
      <c r="AS110" s="204"/>
      <c r="AT110" s="204"/>
      <c r="AU110" s="205"/>
      <c r="AV110" s="205"/>
      <c r="AW110" s="205"/>
      <c r="AX110" s="205"/>
      <c r="AY110" s="190"/>
      <c r="AZ110" s="313"/>
      <c r="BA110" s="190"/>
      <c r="BB110" s="190"/>
      <c r="BC110" s="190"/>
      <c r="BD110" s="190"/>
      <c r="BE110" s="190"/>
      <c r="BF110" s="190"/>
      <c r="BG110" s="204"/>
      <c r="BH110" s="204"/>
      <c r="BI110" s="204"/>
      <c r="BJ110" s="204"/>
      <c r="BK110" s="205"/>
      <c r="BL110" s="205"/>
      <c r="BM110" s="205"/>
      <c r="BN110" s="205"/>
      <c r="BO110" s="176"/>
      <c r="BP110" s="313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7"/>
      <c r="CA110" s="177"/>
      <c r="CB110" s="177"/>
      <c r="CC110" s="177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7"/>
      <c r="CO110" s="177"/>
      <c r="CP110" s="177"/>
      <c r="CQ110" s="177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7"/>
      <c r="DC110" s="177"/>
      <c r="DD110" s="177"/>
      <c r="DE110" s="177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7"/>
      <c r="ES110" s="177"/>
      <c r="ET110" s="177"/>
      <c r="EU110" s="177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7"/>
      <c r="FG110" s="177"/>
      <c r="FH110" s="177"/>
      <c r="FI110" s="177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7"/>
      <c r="FU110" s="177"/>
      <c r="FV110" s="177"/>
      <c r="FW110" s="177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7"/>
      <c r="GI110" s="177"/>
      <c r="GJ110" s="177"/>
      <c r="GK110" s="177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7"/>
      <c r="GW110" s="177"/>
      <c r="GX110" s="177"/>
      <c r="GY110" s="177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7"/>
      <c r="HK110" s="177"/>
      <c r="HL110" s="177"/>
      <c r="HM110" s="177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7"/>
      <c r="HY110" s="177"/>
      <c r="HZ110" s="177"/>
      <c r="IA110" s="177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7"/>
      <c r="IM110" s="177"/>
      <c r="IN110" s="177"/>
      <c r="IO110" s="177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7"/>
      <c r="JA110" s="177"/>
      <c r="JB110" s="177"/>
      <c r="JC110" s="177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7"/>
      <c r="JO110" s="177"/>
      <c r="JP110" s="177"/>
      <c r="JQ110" s="177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7"/>
      <c r="KC110" s="177"/>
      <c r="KD110" s="177"/>
      <c r="KE110" s="177"/>
      <c r="KF110" s="177"/>
      <c r="KG110" s="177"/>
      <c r="KH110" s="177"/>
      <c r="KI110" s="177"/>
    </row>
    <row r="111" spans="1:295" s="178" customFormat="1" ht="18.75">
      <c r="A111" s="349" t="s">
        <v>9</v>
      </c>
      <c r="B111" s="351" t="s">
        <v>150</v>
      </c>
      <c r="C111" s="175"/>
      <c r="D111" s="49">
        <v>15202.66</v>
      </c>
      <c r="E111" s="49">
        <v>38.700000000000003</v>
      </c>
      <c r="F111" s="49">
        <v>18243.191999999999</v>
      </c>
      <c r="G111" s="49">
        <v>46.440000000000005</v>
      </c>
      <c r="H111" s="49">
        <v>3135</v>
      </c>
      <c r="I111" s="49">
        <v>46.44</v>
      </c>
      <c r="J111" s="138"/>
      <c r="K111" s="138"/>
      <c r="L111" s="138"/>
      <c r="M111" s="138"/>
      <c r="N111" s="139"/>
      <c r="O111" s="139"/>
      <c r="P111" s="139"/>
      <c r="Q111" s="139"/>
      <c r="R111" s="125" t="s">
        <v>953</v>
      </c>
      <c r="S111" s="125"/>
      <c r="T111" s="49">
        <v>17483.07</v>
      </c>
      <c r="U111" s="49">
        <v>61.58</v>
      </c>
      <c r="V111" s="49">
        <v>20979.683999999997</v>
      </c>
      <c r="W111" s="49">
        <v>73.896000000000001</v>
      </c>
      <c r="X111" s="49">
        <v>3229</v>
      </c>
      <c r="Y111" s="49">
        <v>48</v>
      </c>
      <c r="Z111" s="480"/>
      <c r="AA111" s="138"/>
      <c r="AB111" s="138"/>
      <c r="AC111" s="138"/>
      <c r="AD111" s="139"/>
      <c r="AE111" s="139"/>
      <c r="AF111" s="139"/>
      <c r="AG111" s="139"/>
      <c r="AH111" s="125" t="s">
        <v>952</v>
      </c>
      <c r="AI111" s="134"/>
      <c r="AJ111" s="175"/>
      <c r="AK111" s="190"/>
      <c r="AL111" s="190"/>
      <c r="AM111" s="190"/>
      <c r="AN111" s="190"/>
      <c r="AO111" s="190"/>
      <c r="AP111" s="190"/>
      <c r="AQ111" s="204"/>
      <c r="AR111" s="204"/>
      <c r="AS111" s="204"/>
      <c r="AT111" s="204"/>
      <c r="AU111" s="205"/>
      <c r="AV111" s="205"/>
      <c r="AW111" s="205"/>
      <c r="AX111" s="205"/>
      <c r="AY111" s="190"/>
      <c r="AZ111" s="313"/>
      <c r="BA111" s="190"/>
      <c r="BB111" s="190"/>
      <c r="BC111" s="190"/>
      <c r="BD111" s="190"/>
      <c r="BE111" s="190"/>
      <c r="BF111" s="190"/>
      <c r="BG111" s="204"/>
      <c r="BH111" s="204"/>
      <c r="BI111" s="204"/>
      <c r="BJ111" s="204"/>
      <c r="BK111" s="205"/>
      <c r="BL111" s="205"/>
      <c r="BM111" s="205"/>
      <c r="BN111" s="205"/>
      <c r="BO111" s="176"/>
      <c r="BP111" s="313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H111" s="177"/>
      <c r="CI111" s="177"/>
      <c r="CJ111" s="177"/>
      <c r="CK111" s="177"/>
      <c r="CL111" s="177"/>
      <c r="CM111" s="177"/>
      <c r="CN111" s="177"/>
      <c r="CO111" s="177"/>
      <c r="CP111" s="177"/>
      <c r="CQ111" s="177"/>
      <c r="CR111" s="177"/>
      <c r="CS111" s="177"/>
      <c r="CT111" s="177"/>
      <c r="CU111" s="177"/>
      <c r="CV111" s="177"/>
      <c r="CW111" s="177"/>
      <c r="CX111" s="177"/>
      <c r="CY111" s="177"/>
      <c r="CZ111" s="177"/>
      <c r="DA111" s="177"/>
      <c r="DB111" s="177"/>
      <c r="DC111" s="177"/>
      <c r="DD111" s="177"/>
      <c r="DE111" s="177"/>
      <c r="DF111" s="177"/>
      <c r="DG111" s="177"/>
      <c r="DH111" s="177"/>
      <c r="DI111" s="177"/>
      <c r="DJ111" s="177"/>
      <c r="DK111" s="177"/>
      <c r="DL111" s="177"/>
      <c r="DM111" s="177"/>
      <c r="DN111" s="177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  <c r="EI111" s="177"/>
      <c r="EJ111" s="177"/>
      <c r="EK111" s="177"/>
      <c r="EL111" s="177"/>
      <c r="EM111" s="177"/>
      <c r="EN111" s="177"/>
      <c r="EO111" s="177"/>
      <c r="EP111" s="177"/>
      <c r="EQ111" s="177"/>
      <c r="ER111" s="177"/>
      <c r="ES111" s="177"/>
      <c r="ET111" s="177"/>
      <c r="EU111" s="177"/>
      <c r="EV111" s="177"/>
      <c r="EW111" s="177"/>
      <c r="EX111" s="177"/>
      <c r="EY111" s="177"/>
      <c r="EZ111" s="177"/>
      <c r="FA111" s="177"/>
      <c r="FB111" s="177"/>
      <c r="FC111" s="177"/>
      <c r="FD111" s="177"/>
      <c r="FE111" s="177"/>
      <c r="FF111" s="177"/>
      <c r="FG111" s="177"/>
      <c r="FH111" s="177"/>
      <c r="FI111" s="177"/>
      <c r="FJ111" s="177"/>
      <c r="FK111" s="177"/>
      <c r="FL111" s="177"/>
      <c r="FM111" s="177"/>
      <c r="FN111" s="177"/>
      <c r="FO111" s="177"/>
      <c r="FP111" s="177"/>
      <c r="FQ111" s="177"/>
      <c r="FR111" s="177"/>
      <c r="FS111" s="177"/>
      <c r="FT111" s="177"/>
      <c r="FU111" s="177"/>
      <c r="FV111" s="177"/>
      <c r="FW111" s="177"/>
      <c r="FX111" s="177"/>
      <c r="FY111" s="177"/>
      <c r="FZ111" s="177"/>
      <c r="GA111" s="177"/>
      <c r="GB111" s="177"/>
      <c r="GC111" s="177"/>
      <c r="GD111" s="177"/>
      <c r="GE111" s="177"/>
      <c r="GF111" s="177"/>
      <c r="GG111" s="177"/>
      <c r="GH111" s="177"/>
      <c r="GI111" s="177"/>
      <c r="GJ111" s="177"/>
      <c r="GK111" s="177"/>
      <c r="GL111" s="177"/>
      <c r="GM111" s="177"/>
      <c r="GN111" s="177"/>
      <c r="GO111" s="177"/>
      <c r="GP111" s="177"/>
      <c r="GQ111" s="177"/>
      <c r="GR111" s="177"/>
      <c r="GS111" s="177"/>
      <c r="GT111" s="177"/>
      <c r="GU111" s="177"/>
      <c r="GV111" s="177"/>
      <c r="GW111" s="177"/>
      <c r="GX111" s="177"/>
      <c r="GY111" s="177"/>
      <c r="GZ111" s="177"/>
      <c r="HA111" s="177"/>
      <c r="HB111" s="177"/>
      <c r="HC111" s="177"/>
      <c r="HD111" s="177"/>
      <c r="HE111" s="177"/>
      <c r="HF111" s="177"/>
      <c r="HG111" s="177"/>
      <c r="HH111" s="177"/>
      <c r="HI111" s="177"/>
      <c r="HJ111" s="177"/>
      <c r="HK111" s="177"/>
      <c r="HL111" s="177"/>
      <c r="HM111" s="177"/>
      <c r="HN111" s="177"/>
      <c r="HO111" s="177"/>
      <c r="HP111" s="177"/>
      <c r="HQ111" s="177"/>
      <c r="HR111" s="177"/>
      <c r="HS111" s="177"/>
      <c r="HT111" s="177"/>
      <c r="HU111" s="177"/>
      <c r="HV111" s="177"/>
      <c r="HW111" s="177"/>
      <c r="HX111" s="177"/>
      <c r="HY111" s="177"/>
      <c r="HZ111" s="177"/>
      <c r="IA111" s="177"/>
      <c r="IB111" s="177"/>
      <c r="IC111" s="177"/>
      <c r="ID111" s="177"/>
      <c r="IE111" s="177"/>
      <c r="IF111" s="177"/>
      <c r="IG111" s="177"/>
      <c r="IH111" s="177"/>
      <c r="II111" s="177"/>
      <c r="IJ111" s="177"/>
      <c r="IK111" s="177"/>
      <c r="IL111" s="177"/>
      <c r="IM111" s="177"/>
      <c r="IN111" s="177"/>
      <c r="IO111" s="177"/>
      <c r="IP111" s="177"/>
      <c r="IQ111" s="177"/>
      <c r="IR111" s="177"/>
      <c r="IS111" s="177"/>
      <c r="IT111" s="177"/>
      <c r="IU111" s="177"/>
      <c r="IV111" s="177"/>
      <c r="IW111" s="177"/>
      <c r="IX111" s="177"/>
      <c r="IY111" s="177"/>
      <c r="IZ111" s="177"/>
      <c r="JA111" s="177"/>
      <c r="JB111" s="177"/>
      <c r="JC111" s="177"/>
      <c r="JD111" s="177"/>
      <c r="JE111" s="177"/>
      <c r="JF111" s="177"/>
      <c r="JG111" s="177"/>
      <c r="JH111" s="177"/>
      <c r="JI111" s="177"/>
      <c r="JJ111" s="177"/>
      <c r="JK111" s="177"/>
      <c r="JL111" s="177"/>
      <c r="JM111" s="177"/>
      <c r="JN111" s="177"/>
      <c r="JO111" s="177"/>
      <c r="JP111" s="177"/>
      <c r="JQ111" s="177"/>
      <c r="JR111" s="177"/>
      <c r="JS111" s="177"/>
      <c r="JT111" s="177"/>
      <c r="JU111" s="177"/>
      <c r="JV111" s="177"/>
      <c r="JW111" s="177"/>
      <c r="JX111" s="177"/>
      <c r="JY111" s="177"/>
      <c r="JZ111" s="177"/>
      <c r="KA111" s="177"/>
      <c r="KB111" s="177"/>
      <c r="KC111" s="177"/>
      <c r="KD111" s="177"/>
      <c r="KE111" s="177"/>
      <c r="KF111" s="177"/>
      <c r="KG111" s="177"/>
      <c r="KH111" s="177"/>
      <c r="KI111" s="177"/>
    </row>
    <row r="112" spans="1:295" s="178" customFormat="1" ht="18.75">
      <c r="A112" s="189" t="s">
        <v>70</v>
      </c>
      <c r="B112" s="421"/>
      <c r="C112" s="175"/>
      <c r="D112" s="49"/>
      <c r="E112" s="49"/>
      <c r="F112" s="49"/>
      <c r="G112" s="49"/>
      <c r="H112" s="49"/>
      <c r="I112" s="49"/>
      <c r="J112" s="138"/>
      <c r="K112" s="138"/>
      <c r="L112" s="138"/>
      <c r="M112" s="138"/>
      <c r="N112" s="139"/>
      <c r="O112" s="139"/>
      <c r="P112" s="139"/>
      <c r="Q112" s="139"/>
      <c r="R112" s="125"/>
      <c r="S112" s="125"/>
      <c r="T112" s="49"/>
      <c r="U112" s="49"/>
      <c r="V112" s="49"/>
      <c r="W112" s="49"/>
      <c r="X112" s="49"/>
      <c r="Y112" s="49"/>
      <c r="Z112" s="480"/>
      <c r="AA112" s="138"/>
      <c r="AB112" s="138"/>
      <c r="AC112" s="138"/>
      <c r="AD112" s="139"/>
      <c r="AE112" s="139"/>
      <c r="AF112" s="139"/>
      <c r="AG112" s="139"/>
      <c r="AH112" s="49"/>
      <c r="AI112" s="134"/>
      <c r="AJ112" s="175"/>
      <c r="AK112" s="190"/>
      <c r="AL112" s="190"/>
      <c r="AM112" s="190"/>
      <c r="AN112" s="190"/>
      <c r="AO112" s="190"/>
      <c r="AP112" s="190"/>
      <c r="AQ112" s="204"/>
      <c r="AR112" s="204"/>
      <c r="AS112" s="204"/>
      <c r="AT112" s="204"/>
      <c r="AU112" s="205"/>
      <c r="AV112" s="205"/>
      <c r="AW112" s="205"/>
      <c r="AX112" s="205"/>
      <c r="AY112" s="190"/>
      <c r="AZ112" s="313"/>
      <c r="BA112" s="190"/>
      <c r="BB112" s="190"/>
      <c r="BC112" s="190"/>
      <c r="BD112" s="190"/>
      <c r="BE112" s="190"/>
      <c r="BF112" s="190"/>
      <c r="BG112" s="204"/>
      <c r="BH112" s="204"/>
      <c r="BI112" s="204"/>
      <c r="BJ112" s="204"/>
      <c r="BK112" s="205"/>
      <c r="BL112" s="205"/>
      <c r="BM112" s="205"/>
      <c r="BN112" s="205"/>
      <c r="BO112" s="176"/>
      <c r="BP112" s="313"/>
      <c r="BQ112" s="177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177"/>
      <c r="CE112" s="177"/>
      <c r="CF112" s="177"/>
      <c r="CG112" s="177"/>
      <c r="CH112" s="177"/>
      <c r="CI112" s="177"/>
      <c r="CJ112" s="177"/>
      <c r="CK112" s="177"/>
      <c r="CL112" s="177"/>
      <c r="CM112" s="177"/>
      <c r="CN112" s="177"/>
      <c r="CO112" s="177"/>
      <c r="CP112" s="177"/>
      <c r="CQ112" s="177"/>
      <c r="CR112" s="177"/>
      <c r="CS112" s="177"/>
      <c r="CT112" s="177"/>
      <c r="CU112" s="177"/>
      <c r="CV112" s="177"/>
      <c r="CW112" s="177"/>
      <c r="CX112" s="177"/>
      <c r="CY112" s="177"/>
      <c r="CZ112" s="177"/>
      <c r="DA112" s="177"/>
      <c r="DB112" s="177"/>
      <c r="DC112" s="177"/>
      <c r="DD112" s="177"/>
      <c r="DE112" s="177"/>
      <c r="DF112" s="177"/>
      <c r="DG112" s="177"/>
      <c r="DH112" s="177"/>
      <c r="DI112" s="177"/>
      <c r="DJ112" s="177"/>
      <c r="DK112" s="177"/>
      <c r="DL112" s="177"/>
      <c r="DM112" s="177"/>
      <c r="DN112" s="177"/>
      <c r="DO112" s="177"/>
      <c r="DP112" s="177"/>
      <c r="DQ112" s="177"/>
      <c r="DR112" s="177"/>
      <c r="DS112" s="177"/>
      <c r="DT112" s="177"/>
      <c r="DU112" s="177"/>
      <c r="DV112" s="177"/>
      <c r="DW112" s="177"/>
      <c r="DX112" s="177"/>
      <c r="DY112" s="177"/>
      <c r="DZ112" s="177"/>
      <c r="EA112" s="177"/>
      <c r="EB112" s="177"/>
      <c r="EC112" s="177"/>
      <c r="ED112" s="177"/>
      <c r="EE112" s="177"/>
      <c r="EF112" s="177"/>
      <c r="EG112" s="177"/>
      <c r="EH112" s="177"/>
      <c r="EI112" s="177"/>
      <c r="EJ112" s="177"/>
      <c r="EK112" s="177"/>
      <c r="EL112" s="177"/>
      <c r="EM112" s="177"/>
      <c r="EN112" s="177"/>
      <c r="EO112" s="177"/>
      <c r="EP112" s="177"/>
      <c r="EQ112" s="177"/>
      <c r="ER112" s="177"/>
      <c r="ES112" s="177"/>
      <c r="ET112" s="177"/>
      <c r="EU112" s="177"/>
      <c r="EV112" s="177"/>
      <c r="EW112" s="177"/>
      <c r="EX112" s="177"/>
      <c r="EY112" s="177"/>
      <c r="EZ112" s="177"/>
      <c r="FA112" s="177"/>
      <c r="FB112" s="177"/>
      <c r="FC112" s="177"/>
      <c r="FD112" s="177"/>
      <c r="FE112" s="177"/>
      <c r="FF112" s="177"/>
      <c r="FG112" s="177"/>
      <c r="FH112" s="177"/>
      <c r="FI112" s="177"/>
      <c r="FJ112" s="177"/>
      <c r="FK112" s="177"/>
      <c r="FL112" s="177"/>
      <c r="FM112" s="177"/>
      <c r="FN112" s="177"/>
      <c r="FO112" s="177"/>
      <c r="FP112" s="177"/>
      <c r="FQ112" s="177"/>
      <c r="FR112" s="177"/>
      <c r="FS112" s="177"/>
      <c r="FT112" s="177"/>
      <c r="FU112" s="177"/>
      <c r="FV112" s="177"/>
      <c r="FW112" s="177"/>
      <c r="FX112" s="177"/>
      <c r="FY112" s="177"/>
      <c r="FZ112" s="177"/>
      <c r="GA112" s="177"/>
      <c r="GB112" s="177"/>
      <c r="GC112" s="177"/>
      <c r="GD112" s="177"/>
      <c r="GE112" s="177"/>
      <c r="GF112" s="177"/>
      <c r="GG112" s="177"/>
      <c r="GH112" s="177"/>
      <c r="GI112" s="177"/>
      <c r="GJ112" s="177"/>
      <c r="GK112" s="177"/>
      <c r="GL112" s="177"/>
      <c r="GM112" s="177"/>
      <c r="GN112" s="177"/>
      <c r="GO112" s="177"/>
      <c r="GP112" s="177"/>
      <c r="GQ112" s="177"/>
      <c r="GR112" s="177"/>
      <c r="GS112" s="177"/>
      <c r="GT112" s="177"/>
      <c r="GU112" s="177"/>
      <c r="GV112" s="177"/>
      <c r="GW112" s="177"/>
      <c r="GX112" s="177"/>
      <c r="GY112" s="177"/>
      <c r="GZ112" s="177"/>
      <c r="HA112" s="177"/>
      <c r="HB112" s="177"/>
      <c r="HC112" s="177"/>
      <c r="HD112" s="177"/>
      <c r="HE112" s="177"/>
      <c r="HF112" s="177"/>
      <c r="HG112" s="177"/>
      <c r="HH112" s="177"/>
      <c r="HI112" s="177"/>
      <c r="HJ112" s="177"/>
      <c r="HK112" s="177"/>
      <c r="HL112" s="177"/>
      <c r="HM112" s="177"/>
      <c r="HN112" s="177"/>
      <c r="HO112" s="177"/>
      <c r="HP112" s="177"/>
      <c r="HQ112" s="177"/>
      <c r="HR112" s="177"/>
      <c r="HS112" s="177"/>
      <c r="HT112" s="177"/>
      <c r="HU112" s="177"/>
      <c r="HV112" s="177"/>
      <c r="HW112" s="177"/>
      <c r="HX112" s="177"/>
      <c r="HY112" s="177"/>
      <c r="HZ112" s="177"/>
      <c r="IA112" s="177"/>
      <c r="IB112" s="177"/>
      <c r="IC112" s="177"/>
      <c r="ID112" s="177"/>
      <c r="IE112" s="177"/>
      <c r="IF112" s="177"/>
      <c r="IG112" s="177"/>
      <c r="IH112" s="177"/>
      <c r="II112" s="177"/>
      <c r="IJ112" s="177"/>
      <c r="IK112" s="177"/>
      <c r="IL112" s="177"/>
      <c r="IM112" s="177"/>
      <c r="IN112" s="177"/>
      <c r="IO112" s="177"/>
      <c r="IP112" s="177"/>
      <c r="IQ112" s="177"/>
      <c r="IR112" s="177"/>
      <c r="IS112" s="177"/>
      <c r="IT112" s="177"/>
      <c r="IU112" s="177"/>
      <c r="IV112" s="177"/>
      <c r="IW112" s="177"/>
      <c r="IX112" s="177"/>
      <c r="IY112" s="177"/>
      <c r="IZ112" s="177"/>
      <c r="JA112" s="177"/>
      <c r="JB112" s="177"/>
      <c r="JC112" s="177"/>
      <c r="JD112" s="177"/>
      <c r="JE112" s="177"/>
      <c r="JF112" s="177"/>
      <c r="JG112" s="177"/>
      <c r="JH112" s="177"/>
      <c r="JI112" s="177"/>
      <c r="JJ112" s="177"/>
      <c r="JK112" s="177"/>
      <c r="JL112" s="177"/>
      <c r="JM112" s="177"/>
      <c r="JN112" s="177"/>
      <c r="JO112" s="177"/>
      <c r="JP112" s="177"/>
      <c r="JQ112" s="177"/>
      <c r="JR112" s="177"/>
      <c r="JS112" s="177"/>
      <c r="JT112" s="177"/>
      <c r="JU112" s="177"/>
      <c r="JV112" s="177"/>
      <c r="JW112" s="177"/>
      <c r="JX112" s="177"/>
      <c r="JY112" s="177"/>
      <c r="JZ112" s="177"/>
      <c r="KA112" s="177"/>
      <c r="KB112" s="177"/>
      <c r="KC112" s="177"/>
      <c r="KD112" s="177"/>
      <c r="KE112" s="177"/>
      <c r="KF112" s="177"/>
      <c r="KG112" s="177"/>
      <c r="KH112" s="177"/>
      <c r="KI112" s="177"/>
    </row>
    <row r="113" spans="1:295" s="178" customFormat="1">
      <c r="A113" s="349" t="s">
        <v>9</v>
      </c>
      <c r="B113" s="351" t="s">
        <v>150</v>
      </c>
      <c r="C113" s="175"/>
      <c r="D113" s="49"/>
      <c r="E113" s="49"/>
      <c r="F113" s="49"/>
      <c r="G113" s="49"/>
      <c r="H113" s="49"/>
      <c r="I113" s="49"/>
      <c r="J113" s="138"/>
      <c r="K113" s="138"/>
      <c r="L113" s="138"/>
      <c r="M113" s="138"/>
      <c r="N113" s="139"/>
      <c r="O113" s="139"/>
      <c r="P113" s="139"/>
      <c r="Q113" s="139"/>
      <c r="R113" s="125"/>
      <c r="S113" s="125"/>
      <c r="T113" s="49"/>
      <c r="U113" s="49"/>
      <c r="V113" s="49"/>
      <c r="W113" s="49"/>
      <c r="X113" s="49"/>
      <c r="Y113" s="49"/>
      <c r="Z113" s="138"/>
      <c r="AA113" s="138"/>
      <c r="AB113" s="138"/>
      <c r="AC113" s="138"/>
      <c r="AD113" s="139"/>
      <c r="AE113" s="139"/>
      <c r="AF113" s="139"/>
      <c r="AG113" s="139"/>
      <c r="AH113" s="49"/>
      <c r="AI113" s="134"/>
      <c r="AJ113" s="175"/>
      <c r="AK113" s="190"/>
      <c r="AL113" s="190"/>
      <c r="AM113" s="190"/>
      <c r="AN113" s="190"/>
      <c r="AO113" s="190"/>
      <c r="AP113" s="190"/>
      <c r="AQ113" s="204"/>
      <c r="AR113" s="204"/>
      <c r="AS113" s="204"/>
      <c r="AT113" s="204"/>
      <c r="AU113" s="205"/>
      <c r="AV113" s="205"/>
      <c r="AW113" s="205"/>
      <c r="AX113" s="205"/>
      <c r="AY113" s="190"/>
      <c r="AZ113" s="313"/>
      <c r="BA113" s="190"/>
      <c r="BB113" s="190"/>
      <c r="BC113" s="190"/>
      <c r="BD113" s="190"/>
      <c r="BE113" s="190"/>
      <c r="BF113" s="190"/>
      <c r="BG113" s="204"/>
      <c r="BH113" s="204"/>
      <c r="BI113" s="204"/>
      <c r="BJ113" s="204"/>
      <c r="BK113" s="205"/>
      <c r="BL113" s="205"/>
      <c r="BM113" s="205"/>
      <c r="BN113" s="205"/>
      <c r="BO113" s="176"/>
      <c r="BP113" s="313"/>
      <c r="BQ113" s="177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177"/>
      <c r="CE113" s="177"/>
      <c r="CF113" s="177"/>
      <c r="CG113" s="177"/>
      <c r="CH113" s="177"/>
      <c r="CI113" s="177"/>
      <c r="CJ113" s="177"/>
      <c r="CK113" s="177"/>
      <c r="CL113" s="177"/>
      <c r="CM113" s="177"/>
      <c r="CN113" s="177"/>
      <c r="CO113" s="177"/>
      <c r="CP113" s="177"/>
      <c r="CQ113" s="177"/>
      <c r="CR113" s="177"/>
      <c r="CS113" s="177"/>
      <c r="CT113" s="177"/>
      <c r="CU113" s="177"/>
      <c r="CV113" s="177"/>
      <c r="CW113" s="177"/>
      <c r="CX113" s="177"/>
      <c r="CY113" s="177"/>
      <c r="CZ113" s="177"/>
      <c r="DA113" s="177"/>
      <c r="DB113" s="177"/>
      <c r="DC113" s="177"/>
      <c r="DD113" s="177"/>
      <c r="DE113" s="177"/>
      <c r="DF113" s="177"/>
      <c r="DG113" s="177"/>
      <c r="DH113" s="177"/>
      <c r="DI113" s="177"/>
      <c r="DJ113" s="177"/>
      <c r="DK113" s="177"/>
      <c r="DL113" s="177"/>
      <c r="DM113" s="177"/>
      <c r="DN113" s="177"/>
      <c r="DO113" s="177"/>
      <c r="DP113" s="177"/>
      <c r="DQ113" s="177"/>
      <c r="DR113" s="177"/>
      <c r="DS113" s="177"/>
      <c r="DT113" s="177"/>
      <c r="DU113" s="177"/>
      <c r="DV113" s="177"/>
      <c r="DW113" s="177"/>
      <c r="DX113" s="177"/>
      <c r="DY113" s="177"/>
      <c r="DZ113" s="177"/>
      <c r="EA113" s="177"/>
      <c r="EB113" s="177"/>
      <c r="EC113" s="177"/>
      <c r="ED113" s="177"/>
      <c r="EE113" s="177"/>
      <c r="EF113" s="177"/>
      <c r="EG113" s="177"/>
      <c r="EH113" s="177"/>
      <c r="EI113" s="177"/>
      <c r="EJ113" s="177"/>
      <c r="EK113" s="177"/>
      <c r="EL113" s="177"/>
      <c r="EM113" s="177"/>
      <c r="EN113" s="177"/>
      <c r="EO113" s="177"/>
      <c r="EP113" s="177"/>
      <c r="EQ113" s="177"/>
      <c r="ER113" s="177"/>
      <c r="ES113" s="177"/>
      <c r="ET113" s="177"/>
      <c r="EU113" s="177"/>
      <c r="EV113" s="177"/>
      <c r="EW113" s="177"/>
      <c r="EX113" s="177"/>
      <c r="EY113" s="177"/>
      <c r="EZ113" s="177"/>
      <c r="FA113" s="177"/>
      <c r="FB113" s="177"/>
      <c r="FC113" s="177"/>
      <c r="FD113" s="177"/>
      <c r="FE113" s="177"/>
      <c r="FF113" s="177"/>
      <c r="FG113" s="177"/>
      <c r="FH113" s="177"/>
      <c r="FI113" s="177"/>
      <c r="FJ113" s="177"/>
      <c r="FK113" s="177"/>
      <c r="FL113" s="177"/>
      <c r="FM113" s="177"/>
      <c r="FN113" s="177"/>
      <c r="FO113" s="177"/>
      <c r="FP113" s="177"/>
      <c r="FQ113" s="177"/>
      <c r="FR113" s="177"/>
      <c r="FS113" s="177"/>
      <c r="FT113" s="177"/>
      <c r="FU113" s="177"/>
      <c r="FV113" s="177"/>
      <c r="FW113" s="177"/>
      <c r="FX113" s="177"/>
      <c r="FY113" s="177"/>
      <c r="FZ113" s="177"/>
      <c r="GA113" s="177"/>
      <c r="GB113" s="177"/>
      <c r="GC113" s="177"/>
      <c r="GD113" s="177"/>
      <c r="GE113" s="177"/>
      <c r="GF113" s="177"/>
      <c r="GG113" s="177"/>
      <c r="GH113" s="177"/>
      <c r="GI113" s="177"/>
      <c r="GJ113" s="177"/>
      <c r="GK113" s="177"/>
      <c r="GL113" s="177"/>
      <c r="GM113" s="177"/>
      <c r="GN113" s="177"/>
      <c r="GO113" s="177"/>
      <c r="GP113" s="177"/>
      <c r="GQ113" s="177"/>
      <c r="GR113" s="177"/>
      <c r="GS113" s="177"/>
      <c r="GT113" s="177"/>
      <c r="GU113" s="177"/>
      <c r="GV113" s="177"/>
      <c r="GW113" s="177"/>
      <c r="GX113" s="177"/>
      <c r="GY113" s="177"/>
      <c r="GZ113" s="177"/>
      <c r="HA113" s="177"/>
      <c r="HB113" s="177"/>
      <c r="HC113" s="177"/>
      <c r="HD113" s="177"/>
      <c r="HE113" s="177"/>
      <c r="HF113" s="177"/>
      <c r="HG113" s="177"/>
      <c r="HH113" s="177"/>
      <c r="HI113" s="177"/>
      <c r="HJ113" s="177"/>
      <c r="HK113" s="177"/>
      <c r="HL113" s="177"/>
      <c r="HM113" s="177"/>
      <c r="HN113" s="177"/>
      <c r="HO113" s="177"/>
      <c r="HP113" s="177"/>
      <c r="HQ113" s="177"/>
      <c r="HR113" s="177"/>
      <c r="HS113" s="177"/>
      <c r="HT113" s="177"/>
      <c r="HU113" s="177"/>
      <c r="HV113" s="177"/>
      <c r="HW113" s="177"/>
      <c r="HX113" s="177"/>
      <c r="HY113" s="177"/>
      <c r="HZ113" s="177"/>
      <c r="IA113" s="177"/>
      <c r="IB113" s="177"/>
      <c r="IC113" s="177"/>
      <c r="ID113" s="177"/>
      <c r="IE113" s="177"/>
      <c r="IF113" s="177"/>
      <c r="IG113" s="177"/>
      <c r="IH113" s="177"/>
      <c r="II113" s="177"/>
      <c r="IJ113" s="177"/>
      <c r="IK113" s="177"/>
      <c r="IL113" s="177"/>
      <c r="IM113" s="177"/>
      <c r="IN113" s="177"/>
      <c r="IO113" s="177"/>
      <c r="IP113" s="177"/>
      <c r="IQ113" s="177"/>
      <c r="IR113" s="177"/>
      <c r="IS113" s="177"/>
      <c r="IT113" s="177"/>
      <c r="IU113" s="177"/>
      <c r="IV113" s="177"/>
      <c r="IW113" s="177"/>
      <c r="IX113" s="177"/>
      <c r="IY113" s="177"/>
      <c r="IZ113" s="177"/>
      <c r="JA113" s="177"/>
      <c r="JB113" s="177"/>
      <c r="JC113" s="177"/>
      <c r="JD113" s="177"/>
      <c r="JE113" s="177"/>
      <c r="JF113" s="177"/>
      <c r="JG113" s="177"/>
      <c r="JH113" s="177"/>
      <c r="JI113" s="177"/>
      <c r="JJ113" s="177"/>
      <c r="JK113" s="177"/>
      <c r="JL113" s="177"/>
      <c r="JM113" s="177"/>
      <c r="JN113" s="177"/>
      <c r="JO113" s="177"/>
      <c r="JP113" s="177"/>
      <c r="JQ113" s="177"/>
      <c r="JR113" s="177"/>
      <c r="JS113" s="177"/>
      <c r="JT113" s="177"/>
      <c r="JU113" s="177"/>
      <c r="JV113" s="177"/>
      <c r="JW113" s="177"/>
      <c r="JX113" s="177"/>
      <c r="JY113" s="177"/>
      <c r="JZ113" s="177"/>
      <c r="KA113" s="177"/>
      <c r="KB113" s="177"/>
      <c r="KC113" s="177"/>
      <c r="KD113" s="177"/>
      <c r="KE113" s="177"/>
      <c r="KF113" s="177"/>
      <c r="KG113" s="177"/>
      <c r="KH113" s="177"/>
      <c r="KI113" s="177"/>
    </row>
    <row r="114" spans="1:295" s="100" customFormat="1" ht="26.25">
      <c r="A114" s="354" t="s">
        <v>12</v>
      </c>
      <c r="B114" s="721"/>
      <c r="C114" s="354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5"/>
      <c r="T114" s="354"/>
      <c r="U114" s="354"/>
      <c r="V114" s="354"/>
      <c r="W114" s="354"/>
      <c r="X114" s="354"/>
      <c r="Y114" s="354"/>
      <c r="Z114" s="355"/>
      <c r="AA114" s="355"/>
      <c r="AB114" s="355"/>
      <c r="AC114" s="355"/>
      <c r="AD114" s="355"/>
      <c r="AE114" s="355"/>
      <c r="AF114" s="355"/>
      <c r="AG114" s="355"/>
      <c r="AH114" s="354"/>
      <c r="AI114" s="355"/>
      <c r="AJ114" s="354"/>
      <c r="AK114" s="354"/>
      <c r="AL114" s="354"/>
      <c r="AM114" s="354"/>
      <c r="AN114" s="354"/>
      <c r="AO114" s="354"/>
      <c r="AP114" s="354"/>
      <c r="AQ114" s="354"/>
      <c r="AR114" s="354"/>
      <c r="AS114" s="354"/>
      <c r="AT114" s="354"/>
      <c r="AU114" s="354"/>
      <c r="AV114" s="354"/>
      <c r="AW114" s="354"/>
      <c r="AX114" s="354"/>
      <c r="AY114" s="354"/>
      <c r="AZ114" s="354"/>
      <c r="BA114" s="354"/>
      <c r="BB114" s="354"/>
      <c r="BC114" s="354"/>
      <c r="BD114" s="354"/>
      <c r="BE114" s="354"/>
      <c r="BF114" s="354"/>
      <c r="BG114" s="354"/>
      <c r="BH114" s="354"/>
      <c r="BI114" s="354"/>
      <c r="BJ114" s="354"/>
      <c r="BK114" s="354"/>
      <c r="BL114" s="354"/>
      <c r="BM114" s="354"/>
      <c r="BN114" s="354"/>
      <c r="BO114" s="354"/>
      <c r="BP114" s="355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  <c r="EK114" s="99"/>
      <c r="EL114" s="99"/>
      <c r="EM114" s="99"/>
      <c r="EN114" s="99"/>
      <c r="EO114" s="99"/>
      <c r="EP114" s="99"/>
      <c r="EQ114" s="99"/>
      <c r="ER114" s="99"/>
      <c r="ES114" s="99"/>
      <c r="ET114" s="99"/>
      <c r="EU114" s="99"/>
      <c r="EV114" s="99"/>
      <c r="EW114" s="99"/>
      <c r="EX114" s="99"/>
      <c r="EY114" s="99"/>
      <c r="EZ114" s="99"/>
      <c r="FA114" s="99"/>
      <c r="FB114" s="99"/>
      <c r="FC114" s="99"/>
      <c r="FD114" s="99"/>
      <c r="FE114" s="99"/>
      <c r="FF114" s="99"/>
      <c r="FG114" s="99"/>
      <c r="FH114" s="99"/>
      <c r="FI114" s="99"/>
      <c r="FJ114" s="99"/>
      <c r="FK114" s="99"/>
      <c r="FL114" s="99"/>
      <c r="FM114" s="99"/>
      <c r="FN114" s="99"/>
      <c r="FO114" s="99"/>
      <c r="FP114" s="99"/>
      <c r="FQ114" s="99"/>
      <c r="FR114" s="99"/>
      <c r="FS114" s="99"/>
      <c r="FT114" s="99"/>
      <c r="FU114" s="99"/>
      <c r="FV114" s="99"/>
      <c r="FW114" s="99"/>
      <c r="FX114" s="99"/>
      <c r="FY114" s="99"/>
      <c r="FZ114" s="99"/>
      <c r="GA114" s="99"/>
      <c r="GB114" s="99"/>
      <c r="GC114" s="99"/>
      <c r="GD114" s="99"/>
      <c r="GE114" s="99"/>
      <c r="GF114" s="99"/>
      <c r="GG114" s="99"/>
      <c r="GH114" s="99"/>
      <c r="GI114" s="99"/>
      <c r="GJ114" s="99"/>
      <c r="GK114" s="99"/>
      <c r="GL114" s="99"/>
      <c r="GM114" s="99"/>
      <c r="GN114" s="99"/>
      <c r="GO114" s="99"/>
      <c r="GP114" s="99"/>
      <c r="GQ114" s="99"/>
      <c r="GR114" s="99"/>
      <c r="GS114" s="99"/>
      <c r="GT114" s="99"/>
      <c r="GU114" s="99"/>
      <c r="GV114" s="99"/>
      <c r="GW114" s="99"/>
      <c r="GX114" s="99"/>
      <c r="GY114" s="99"/>
      <c r="GZ114" s="99"/>
      <c r="HA114" s="99"/>
      <c r="HB114" s="99"/>
      <c r="HC114" s="99"/>
      <c r="HD114" s="99"/>
      <c r="HE114" s="99"/>
      <c r="HF114" s="99"/>
      <c r="HG114" s="99"/>
      <c r="HH114" s="99"/>
      <c r="HI114" s="99"/>
      <c r="HJ114" s="99"/>
      <c r="HK114" s="99"/>
      <c r="HL114" s="99"/>
      <c r="HM114" s="99"/>
      <c r="HN114" s="99"/>
      <c r="HO114" s="99"/>
      <c r="HP114" s="99"/>
      <c r="HQ114" s="99"/>
      <c r="HR114" s="99"/>
      <c r="HS114" s="99"/>
      <c r="HT114" s="99"/>
      <c r="HU114" s="99"/>
      <c r="HV114" s="99"/>
      <c r="HW114" s="99"/>
      <c r="HX114" s="99"/>
      <c r="HY114" s="99"/>
      <c r="HZ114" s="99"/>
      <c r="IA114" s="99"/>
      <c r="IB114" s="99"/>
      <c r="IC114" s="99"/>
      <c r="ID114" s="99"/>
      <c r="IE114" s="99"/>
      <c r="IF114" s="99"/>
      <c r="IG114" s="99"/>
      <c r="IH114" s="99"/>
      <c r="II114" s="99"/>
      <c r="IJ114" s="99"/>
      <c r="IK114" s="99"/>
      <c r="IL114" s="99"/>
      <c r="IM114" s="99"/>
      <c r="IN114" s="99"/>
      <c r="IO114" s="99"/>
      <c r="IP114" s="99"/>
      <c r="IQ114" s="99"/>
      <c r="IR114" s="99"/>
      <c r="IS114" s="99"/>
      <c r="IT114" s="99"/>
      <c r="IU114" s="99"/>
      <c r="IV114" s="99"/>
      <c r="IW114" s="99"/>
      <c r="IX114" s="99"/>
      <c r="IY114" s="99"/>
      <c r="IZ114" s="99"/>
      <c r="JA114" s="99"/>
      <c r="JB114" s="99"/>
      <c r="JC114" s="99"/>
      <c r="JD114" s="99"/>
      <c r="JE114" s="99"/>
      <c r="JF114" s="99"/>
      <c r="JG114" s="99"/>
      <c r="JH114" s="99"/>
      <c r="JI114" s="99"/>
      <c r="JJ114" s="99"/>
      <c r="JK114" s="99"/>
      <c r="JL114" s="99"/>
      <c r="JM114" s="99"/>
      <c r="JN114" s="99"/>
      <c r="JO114" s="99"/>
      <c r="JP114" s="99"/>
      <c r="JQ114" s="99"/>
      <c r="JR114" s="99"/>
      <c r="JS114" s="99"/>
      <c r="JT114" s="99"/>
      <c r="JU114" s="99"/>
      <c r="JV114" s="99"/>
      <c r="JW114" s="99"/>
      <c r="JX114" s="99"/>
      <c r="JY114" s="99"/>
      <c r="JZ114" s="99"/>
      <c r="KA114" s="99"/>
      <c r="KB114" s="99"/>
      <c r="KC114" s="99"/>
      <c r="KD114" s="99"/>
      <c r="KE114" s="99"/>
      <c r="KF114" s="99"/>
      <c r="KG114" s="99"/>
      <c r="KH114" s="99"/>
      <c r="KI114" s="99"/>
    </row>
    <row r="115" spans="1:295" s="2" customFormat="1" ht="23.25">
      <c r="A115" s="16" t="s">
        <v>9</v>
      </c>
      <c r="B115" s="484" t="s">
        <v>159</v>
      </c>
      <c r="C115" s="103"/>
      <c r="D115" s="485"/>
      <c r="E115" s="126"/>
      <c r="F115" s="126"/>
      <c r="G115" s="126"/>
      <c r="H115" s="126"/>
      <c r="I115" s="126"/>
      <c r="J115" s="237"/>
      <c r="K115" s="237"/>
      <c r="L115" s="237"/>
      <c r="M115" s="237"/>
      <c r="N115" s="238"/>
      <c r="O115" s="238"/>
      <c r="P115" s="238"/>
      <c r="Q115" s="238"/>
      <c r="R115" s="323"/>
      <c r="S115" s="462"/>
      <c r="T115" s="126"/>
      <c r="U115" s="126"/>
      <c r="V115" s="126"/>
      <c r="W115" s="126"/>
      <c r="X115" s="126"/>
      <c r="Y115" s="126"/>
      <c r="Z115" s="324"/>
      <c r="AA115" s="324"/>
      <c r="AB115" s="324"/>
      <c r="AC115" s="324"/>
      <c r="AD115" s="325"/>
      <c r="AE115" s="325"/>
      <c r="AF115" s="325"/>
      <c r="AG115" s="325"/>
      <c r="AH115" s="126"/>
      <c r="AI115" s="486"/>
      <c r="AJ115" s="103"/>
      <c r="AK115" s="27"/>
      <c r="AL115" s="27"/>
      <c r="AM115" s="27"/>
      <c r="AN115" s="27"/>
      <c r="AO115" s="27"/>
      <c r="AP115" s="27"/>
      <c r="AQ115" s="237"/>
      <c r="AR115" s="237"/>
      <c r="AS115" s="237"/>
      <c r="AT115" s="237"/>
      <c r="AU115" s="312"/>
      <c r="AV115" s="116"/>
      <c r="AW115" s="312"/>
      <c r="AX115" s="116"/>
      <c r="AY115" s="27"/>
      <c r="AZ115" s="310"/>
      <c r="BA115" s="27"/>
      <c r="BB115" s="27"/>
      <c r="BC115" s="27"/>
      <c r="BD115" s="27"/>
      <c r="BE115" s="27"/>
      <c r="BF115" s="27"/>
      <c r="BG115" s="237"/>
      <c r="BH115" s="237"/>
      <c r="BI115" s="237"/>
      <c r="BJ115" s="237"/>
      <c r="BK115" s="312"/>
      <c r="BL115" s="116"/>
      <c r="BM115" s="312"/>
      <c r="BN115" s="116"/>
      <c r="BO115" s="27"/>
      <c r="BP115" s="31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</row>
    <row r="116" spans="1:295" s="178" customFormat="1">
      <c r="A116" s="173"/>
      <c r="B116" s="488" t="s">
        <v>694</v>
      </c>
      <c r="C116" s="175"/>
      <c r="D116" s="190"/>
      <c r="E116" s="190"/>
      <c r="F116" s="190"/>
      <c r="G116" s="190"/>
      <c r="H116" s="190"/>
      <c r="I116" s="190"/>
      <c r="J116" s="324"/>
      <c r="K116" s="324"/>
      <c r="L116" s="324"/>
      <c r="M116" s="324"/>
      <c r="N116" s="205"/>
      <c r="O116" s="205"/>
      <c r="P116" s="325"/>
      <c r="Q116" s="325"/>
      <c r="R116" s="125"/>
      <c r="S116" s="462"/>
      <c r="T116" s="49"/>
      <c r="U116" s="49"/>
      <c r="V116" s="49"/>
      <c r="W116" s="49"/>
      <c r="X116" s="49"/>
      <c r="Y116" s="49"/>
      <c r="Z116" s="324"/>
      <c r="AA116" s="324"/>
      <c r="AB116" s="324"/>
      <c r="AC116" s="324"/>
      <c r="AD116" s="205"/>
      <c r="AE116" s="205"/>
      <c r="AF116" s="205"/>
      <c r="AG116" s="325"/>
      <c r="AH116" s="136"/>
      <c r="AI116" s="190"/>
      <c r="AJ116" s="175"/>
      <c r="AK116" s="190"/>
      <c r="AL116" s="190"/>
      <c r="AM116" s="190"/>
      <c r="AN116" s="190"/>
      <c r="AO116" s="190"/>
      <c r="AP116" s="190"/>
      <c r="AQ116" s="204"/>
      <c r="AR116" s="204"/>
      <c r="AS116" s="204"/>
      <c r="AT116" s="204"/>
      <c r="AU116" s="205"/>
      <c r="AV116" s="205"/>
      <c r="AW116" s="205"/>
      <c r="AX116" s="181"/>
      <c r="AY116" s="176"/>
      <c r="AZ116" s="190"/>
      <c r="BA116" s="49"/>
      <c r="BB116" s="49"/>
      <c r="BC116" s="49"/>
      <c r="BD116" s="49"/>
      <c r="BE116" s="49"/>
      <c r="BF116" s="49"/>
      <c r="BG116" s="324"/>
      <c r="BH116" s="324"/>
      <c r="BI116" s="324"/>
      <c r="BJ116" s="324"/>
      <c r="BK116" s="205"/>
      <c r="BL116" s="205"/>
      <c r="BM116" s="205"/>
      <c r="BN116" s="181"/>
      <c r="BO116" s="176"/>
      <c r="BP116" s="129"/>
      <c r="BQ116" s="177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177"/>
      <c r="CE116" s="177"/>
      <c r="CF116" s="177"/>
      <c r="CG116" s="177"/>
      <c r="CH116" s="177"/>
      <c r="CI116" s="177"/>
      <c r="CJ116" s="177"/>
      <c r="CK116" s="177"/>
      <c r="CL116" s="177"/>
      <c r="CM116" s="177"/>
      <c r="CN116" s="177"/>
      <c r="CO116" s="177"/>
      <c r="CP116" s="177"/>
      <c r="CQ116" s="177"/>
      <c r="CR116" s="177"/>
      <c r="CS116" s="177"/>
      <c r="CT116" s="177"/>
      <c r="CU116" s="177"/>
      <c r="CV116" s="177"/>
      <c r="CW116" s="177"/>
      <c r="CX116" s="177"/>
      <c r="CY116" s="177"/>
      <c r="CZ116" s="177"/>
      <c r="DA116" s="177"/>
      <c r="DB116" s="177"/>
      <c r="DC116" s="177"/>
      <c r="DD116" s="177"/>
      <c r="DE116" s="177"/>
      <c r="DF116" s="177"/>
      <c r="DG116" s="177"/>
      <c r="DH116" s="177"/>
      <c r="DI116" s="177"/>
      <c r="DJ116" s="177"/>
      <c r="DK116" s="177"/>
      <c r="DL116" s="177"/>
      <c r="DM116" s="177"/>
      <c r="DN116" s="177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  <c r="EI116" s="177"/>
      <c r="EJ116" s="177"/>
      <c r="EK116" s="177"/>
      <c r="EL116" s="177"/>
      <c r="EM116" s="177"/>
      <c r="EN116" s="177"/>
      <c r="EO116" s="177"/>
      <c r="EP116" s="177"/>
      <c r="EQ116" s="177"/>
      <c r="ER116" s="177"/>
      <c r="ES116" s="177"/>
      <c r="ET116" s="177"/>
      <c r="EU116" s="177"/>
      <c r="EV116" s="177"/>
      <c r="EW116" s="177"/>
      <c r="EX116" s="177"/>
      <c r="EY116" s="177"/>
      <c r="EZ116" s="177"/>
      <c r="FA116" s="177"/>
      <c r="FB116" s="177"/>
      <c r="FC116" s="177"/>
      <c r="FD116" s="177"/>
      <c r="FE116" s="177"/>
      <c r="FF116" s="177"/>
      <c r="FG116" s="177"/>
      <c r="FH116" s="177"/>
      <c r="FI116" s="177"/>
      <c r="FJ116" s="177"/>
      <c r="FK116" s="177"/>
      <c r="FL116" s="177"/>
      <c r="FM116" s="177"/>
      <c r="FN116" s="177"/>
      <c r="FO116" s="177"/>
      <c r="FP116" s="177"/>
      <c r="FQ116" s="177"/>
      <c r="FR116" s="177"/>
      <c r="FS116" s="177"/>
      <c r="FT116" s="177"/>
      <c r="FU116" s="177"/>
      <c r="FV116" s="177"/>
      <c r="FW116" s="177"/>
      <c r="FX116" s="177"/>
      <c r="FY116" s="177"/>
      <c r="FZ116" s="177"/>
      <c r="GA116" s="177"/>
      <c r="GB116" s="177"/>
      <c r="GC116" s="177"/>
      <c r="GD116" s="177"/>
      <c r="GE116" s="177"/>
      <c r="GF116" s="177"/>
      <c r="GG116" s="177"/>
      <c r="GH116" s="177"/>
      <c r="GI116" s="177"/>
      <c r="GJ116" s="177"/>
      <c r="GK116" s="177"/>
      <c r="GL116" s="177"/>
      <c r="GM116" s="177"/>
      <c r="GN116" s="177"/>
      <c r="GO116" s="177"/>
      <c r="GP116" s="177"/>
      <c r="GQ116" s="177"/>
      <c r="GR116" s="177"/>
      <c r="GS116" s="177"/>
      <c r="GT116" s="177"/>
      <c r="GU116" s="177"/>
      <c r="GV116" s="177"/>
      <c r="GW116" s="177"/>
      <c r="GX116" s="177"/>
      <c r="GY116" s="177"/>
      <c r="GZ116" s="177"/>
      <c r="HA116" s="177"/>
      <c r="HB116" s="177"/>
      <c r="HC116" s="177"/>
      <c r="HD116" s="177"/>
      <c r="HE116" s="177"/>
      <c r="HF116" s="177"/>
      <c r="HG116" s="177"/>
      <c r="HH116" s="177"/>
      <c r="HI116" s="177"/>
      <c r="HJ116" s="177"/>
      <c r="HK116" s="177"/>
      <c r="HL116" s="177"/>
      <c r="HM116" s="177"/>
      <c r="HN116" s="177"/>
      <c r="HO116" s="177"/>
      <c r="HP116" s="177"/>
      <c r="HQ116" s="177"/>
      <c r="HR116" s="177"/>
      <c r="HS116" s="177"/>
      <c r="HT116" s="177"/>
      <c r="HU116" s="177"/>
      <c r="HV116" s="177"/>
      <c r="HW116" s="177"/>
      <c r="HX116" s="177"/>
      <c r="HY116" s="177"/>
      <c r="HZ116" s="177"/>
      <c r="IA116" s="177"/>
      <c r="IB116" s="177"/>
      <c r="IC116" s="177"/>
      <c r="ID116" s="177"/>
      <c r="IE116" s="177"/>
      <c r="IF116" s="177"/>
      <c r="IG116" s="177"/>
      <c r="IH116" s="177"/>
      <c r="II116" s="177"/>
      <c r="IJ116" s="177"/>
      <c r="IK116" s="177"/>
      <c r="IL116" s="177"/>
      <c r="IM116" s="177"/>
      <c r="IN116" s="177"/>
      <c r="IO116" s="177"/>
      <c r="IP116" s="177"/>
      <c r="IQ116" s="177"/>
      <c r="IR116" s="177"/>
      <c r="IS116" s="177"/>
      <c r="IT116" s="177"/>
      <c r="IU116" s="177"/>
      <c r="IV116" s="177"/>
      <c r="IW116" s="177"/>
      <c r="IX116" s="177"/>
      <c r="IY116" s="177"/>
      <c r="IZ116" s="177"/>
      <c r="JA116" s="177"/>
      <c r="JB116" s="177"/>
      <c r="JC116" s="177"/>
      <c r="JD116" s="177"/>
      <c r="JE116" s="177"/>
      <c r="JF116" s="177"/>
      <c r="JG116" s="177"/>
      <c r="JH116" s="177"/>
      <c r="JI116" s="177"/>
      <c r="JJ116" s="177"/>
      <c r="JK116" s="177"/>
      <c r="JL116" s="177"/>
      <c r="JM116" s="177"/>
      <c r="JN116" s="177"/>
      <c r="JO116" s="177"/>
      <c r="JP116" s="177"/>
      <c r="JQ116" s="177"/>
      <c r="JR116" s="177"/>
      <c r="JS116" s="177"/>
      <c r="JT116" s="177"/>
      <c r="JU116" s="177"/>
      <c r="JV116" s="177"/>
      <c r="JW116" s="177"/>
      <c r="JX116" s="177"/>
      <c r="JY116" s="177"/>
      <c r="JZ116" s="177"/>
      <c r="KA116" s="177"/>
      <c r="KB116" s="177"/>
      <c r="KC116" s="177"/>
      <c r="KD116" s="177"/>
      <c r="KE116" s="177"/>
      <c r="KF116" s="177"/>
      <c r="KG116" s="177"/>
      <c r="KH116" s="177"/>
      <c r="KI116" s="177"/>
    </row>
    <row r="117" spans="1:295" s="2" customFormat="1">
      <c r="A117" s="16"/>
      <c r="B117" s="239" t="s">
        <v>366</v>
      </c>
      <c r="C117" s="103"/>
      <c r="D117" s="49">
        <v>3583.77</v>
      </c>
      <c r="E117" s="49">
        <v>94.98</v>
      </c>
      <c r="F117" s="49">
        <v>4300.5239999999994</v>
      </c>
      <c r="G117" s="49">
        <v>113.976</v>
      </c>
      <c r="H117" s="49">
        <v>2580</v>
      </c>
      <c r="I117" s="49">
        <v>113.98</v>
      </c>
      <c r="J117" s="115"/>
      <c r="K117" s="115"/>
      <c r="L117" s="115"/>
      <c r="M117" s="115"/>
      <c r="N117" s="311">
        <v>8.3699999999999997E-2</v>
      </c>
      <c r="O117" s="139">
        <v>329.93</v>
      </c>
      <c r="P117" s="116"/>
      <c r="Q117" s="116"/>
      <c r="R117" s="430" t="s">
        <v>954</v>
      </c>
      <c r="S117" s="289"/>
      <c r="T117" s="49">
        <v>4121.33</v>
      </c>
      <c r="U117" s="49">
        <v>97.83</v>
      </c>
      <c r="V117" s="49">
        <v>4945.5959999999995</v>
      </c>
      <c r="W117" s="49">
        <v>117.39599999999999</v>
      </c>
      <c r="X117" s="49">
        <v>2580</v>
      </c>
      <c r="Y117" s="49">
        <v>117.4</v>
      </c>
      <c r="Z117" s="138"/>
      <c r="AA117" s="138"/>
      <c r="AB117" s="138"/>
      <c r="AC117" s="138"/>
      <c r="AD117" s="311">
        <v>8.3699999999999997E-2</v>
      </c>
      <c r="AE117" s="139">
        <v>333.35</v>
      </c>
      <c r="AF117" s="288"/>
      <c r="AG117" s="139"/>
      <c r="AH117" s="734" t="s">
        <v>955</v>
      </c>
      <c r="AI117" s="12"/>
      <c r="AJ117" s="103"/>
      <c r="AK117" s="27"/>
      <c r="AL117" s="27"/>
      <c r="AM117" s="27"/>
      <c r="AN117" s="27"/>
      <c r="AO117" s="27"/>
      <c r="AP117" s="27"/>
      <c r="AQ117" s="237"/>
      <c r="AR117" s="237"/>
      <c r="AS117" s="237"/>
      <c r="AT117" s="237"/>
      <c r="AU117" s="105"/>
      <c r="AV117" s="105"/>
      <c r="AW117" s="105"/>
      <c r="AX117" s="116"/>
      <c r="AY117" s="110"/>
      <c r="AZ117" s="310"/>
      <c r="BA117" s="126"/>
      <c r="BB117" s="126"/>
      <c r="BC117" s="126"/>
      <c r="BD117" s="126"/>
      <c r="BE117" s="126"/>
      <c r="BF117" s="126"/>
      <c r="BG117" s="237"/>
      <c r="BH117" s="237"/>
      <c r="BI117" s="237"/>
      <c r="BJ117" s="237"/>
      <c r="BK117" s="105"/>
      <c r="BL117" s="105"/>
      <c r="BM117" s="105"/>
      <c r="BN117" s="116"/>
      <c r="BO117" s="110"/>
      <c r="BP117" s="31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  <c r="KI117" s="53"/>
    </row>
    <row r="118" spans="1:295" s="2" customFormat="1">
      <c r="A118" s="16"/>
      <c r="B118" s="239" t="s">
        <v>371</v>
      </c>
      <c r="C118" s="103"/>
      <c r="D118" s="27">
        <v>6239.74</v>
      </c>
      <c r="E118" s="27">
        <v>53.21</v>
      </c>
      <c r="F118" s="27">
        <v>7487.6879999999992</v>
      </c>
      <c r="G118" s="27">
        <v>63.851999999999997</v>
      </c>
      <c r="H118" s="27">
        <v>2580</v>
      </c>
      <c r="I118" s="27">
        <v>51.71</v>
      </c>
      <c r="J118" s="115"/>
      <c r="K118" s="115"/>
      <c r="L118" s="115"/>
      <c r="M118" s="115"/>
      <c r="N118" s="312">
        <v>7.1300000000000002E-2</v>
      </c>
      <c r="O118" s="620">
        <v>235.66</v>
      </c>
      <c r="P118" s="312">
        <v>6.5799999999999997E-2</v>
      </c>
      <c r="Q118" s="620">
        <v>221.47</v>
      </c>
      <c r="R118" s="735"/>
      <c r="S118" s="176"/>
      <c r="T118" s="27">
        <v>7175.7</v>
      </c>
      <c r="U118" s="27">
        <v>53.21</v>
      </c>
      <c r="V118" s="27">
        <v>8610.84</v>
      </c>
      <c r="W118" s="27">
        <v>63.851999999999997</v>
      </c>
      <c r="X118" s="27">
        <v>2580</v>
      </c>
      <c r="Y118" s="27">
        <v>51.71</v>
      </c>
      <c r="Z118" s="138"/>
      <c r="AA118" s="138"/>
      <c r="AB118" s="138"/>
      <c r="AC118" s="138"/>
      <c r="AD118" s="312">
        <v>7.1300000000000002E-2</v>
      </c>
      <c r="AE118" s="620">
        <v>235.66</v>
      </c>
      <c r="AF118" s="312">
        <v>6.5799999999999997E-2</v>
      </c>
      <c r="AG118" s="620">
        <v>221.47</v>
      </c>
      <c r="AH118" s="736"/>
      <c r="AI118" s="168"/>
      <c r="AJ118" s="103"/>
      <c r="AK118" s="27">
        <v>6239.74</v>
      </c>
      <c r="AL118" s="27">
        <v>53.21</v>
      </c>
      <c r="AM118" s="27">
        <v>7487.6879999999992</v>
      </c>
      <c r="AN118" s="27">
        <v>63.851999999999997</v>
      </c>
      <c r="AO118" s="27">
        <v>3700</v>
      </c>
      <c r="AP118" s="27">
        <v>51.71</v>
      </c>
      <c r="AQ118" s="115"/>
      <c r="AR118" s="115"/>
      <c r="AS118" s="115"/>
      <c r="AT118" s="115"/>
      <c r="AU118" s="181">
        <v>7.1300000000000002E-2</v>
      </c>
      <c r="AV118" s="181">
        <v>315.52</v>
      </c>
      <c r="AW118" s="181">
        <v>6.5799999999999997E-2</v>
      </c>
      <c r="AX118" s="139">
        <v>295.17</v>
      </c>
      <c r="AY118" s="258" t="s">
        <v>954</v>
      </c>
      <c r="AZ118" s="284"/>
      <c r="BA118" s="27">
        <v>7175.7</v>
      </c>
      <c r="BB118" s="27">
        <v>53.21</v>
      </c>
      <c r="BC118" s="27">
        <v>8610.84</v>
      </c>
      <c r="BD118" s="27">
        <v>63.851999999999997</v>
      </c>
      <c r="BE118" s="27">
        <v>3700</v>
      </c>
      <c r="BF118" s="27">
        <v>51.71</v>
      </c>
      <c r="BG118" s="115"/>
      <c r="BH118" s="115"/>
      <c r="BI118" s="115"/>
      <c r="BJ118" s="115"/>
      <c r="BK118" s="181">
        <v>7.1300000000000002E-2</v>
      </c>
      <c r="BL118" s="181">
        <v>315.52</v>
      </c>
      <c r="BM118" s="181">
        <v>5.8000000000000003E-2</v>
      </c>
      <c r="BN118" s="139">
        <v>295.17</v>
      </c>
      <c r="BO118" s="258" t="s">
        <v>954</v>
      </c>
      <c r="BP118" s="134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  <c r="KI118" s="53"/>
    </row>
    <row r="119" spans="1:295" s="2" customFormat="1">
      <c r="A119" s="16"/>
      <c r="B119" s="348" t="s">
        <v>373</v>
      </c>
      <c r="C119" s="103"/>
      <c r="D119" s="27"/>
      <c r="E119" s="27"/>
      <c r="F119" s="27"/>
      <c r="G119" s="27"/>
      <c r="H119" s="27"/>
      <c r="I119" s="27"/>
      <c r="J119" s="115"/>
      <c r="K119" s="115"/>
      <c r="L119" s="115"/>
      <c r="M119" s="115"/>
      <c r="N119" s="312">
        <v>7.0300000000000001E-2</v>
      </c>
      <c r="O119" s="620">
        <v>233.08</v>
      </c>
      <c r="P119" s="312">
        <v>6.4899999999999999E-2</v>
      </c>
      <c r="Q119" s="620">
        <v>219.15</v>
      </c>
      <c r="R119" s="737"/>
      <c r="S119" s="125"/>
      <c r="T119" s="27"/>
      <c r="U119" s="27"/>
      <c r="V119" s="27"/>
      <c r="W119" s="27"/>
      <c r="X119" s="27"/>
      <c r="Y119" s="27"/>
      <c r="Z119" s="138"/>
      <c r="AA119" s="138"/>
      <c r="AB119" s="138"/>
      <c r="AC119" s="138"/>
      <c r="AD119" s="312">
        <v>7.0300000000000001E-2</v>
      </c>
      <c r="AE119" s="620">
        <v>233.08</v>
      </c>
      <c r="AF119" s="312">
        <v>6.4899999999999999E-2</v>
      </c>
      <c r="AG119" s="620">
        <v>219.15</v>
      </c>
      <c r="AH119" s="738"/>
      <c r="AI119" s="12"/>
      <c r="AJ119" s="103"/>
      <c r="AK119" s="27"/>
      <c r="AL119" s="27"/>
      <c r="AM119" s="27"/>
      <c r="AN119" s="27"/>
      <c r="AO119" s="27"/>
      <c r="AP119" s="27"/>
      <c r="AQ119" s="115"/>
      <c r="AR119" s="115"/>
      <c r="AS119" s="115"/>
      <c r="AT119" s="115"/>
      <c r="AU119" s="312">
        <v>7.0900000000000005E-2</v>
      </c>
      <c r="AV119" s="116">
        <v>314.04000000000002</v>
      </c>
      <c r="AW119" s="312">
        <v>6.5500000000000003E-2</v>
      </c>
      <c r="AX119" s="116">
        <v>294.06</v>
      </c>
      <c r="AY119" s="258"/>
      <c r="AZ119" s="284"/>
      <c r="BA119" s="27"/>
      <c r="BB119" s="27"/>
      <c r="BC119" s="27"/>
      <c r="BD119" s="27"/>
      <c r="BE119" s="27"/>
      <c r="BF119" s="27"/>
      <c r="BG119" s="115"/>
      <c r="BH119" s="115"/>
      <c r="BI119" s="115"/>
      <c r="BJ119" s="115"/>
      <c r="BK119" s="312">
        <v>7.0900000000000005E-2</v>
      </c>
      <c r="BL119" s="116">
        <v>314.04000000000002</v>
      </c>
      <c r="BM119" s="312">
        <v>6.5500000000000003E-2</v>
      </c>
      <c r="BN119" s="116">
        <v>294.06</v>
      </c>
      <c r="BO119" s="258"/>
      <c r="BP119" s="31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</row>
    <row r="120" spans="1:295" s="2" customFormat="1">
      <c r="A120" s="16"/>
      <c r="B120" s="491" t="s">
        <v>375</v>
      </c>
      <c r="C120" s="103"/>
      <c r="D120" s="126"/>
      <c r="E120" s="126"/>
      <c r="F120" s="126"/>
      <c r="G120" s="126"/>
      <c r="H120" s="126"/>
      <c r="I120" s="126"/>
      <c r="J120" s="237"/>
      <c r="K120" s="237"/>
      <c r="L120" s="237"/>
      <c r="M120" s="237"/>
      <c r="N120" s="238"/>
      <c r="O120" s="238"/>
      <c r="P120" s="238"/>
      <c r="Q120" s="238"/>
      <c r="R120" s="323"/>
      <c r="S120" s="462"/>
      <c r="T120" s="126"/>
      <c r="U120" s="126"/>
      <c r="V120" s="126"/>
      <c r="W120" s="126"/>
      <c r="X120" s="126"/>
      <c r="Y120" s="126"/>
      <c r="Z120" s="324"/>
      <c r="AA120" s="324"/>
      <c r="AB120" s="324"/>
      <c r="AC120" s="324"/>
      <c r="AD120" s="441"/>
      <c r="AE120" s="416"/>
      <c r="AF120" s="441"/>
      <c r="AG120" s="416"/>
      <c r="AH120" s="126"/>
      <c r="AI120" s="435"/>
      <c r="AJ120" s="103"/>
      <c r="AK120" s="126"/>
      <c r="AL120" s="126"/>
      <c r="AM120" s="126"/>
      <c r="AN120" s="126"/>
      <c r="AO120" s="126"/>
      <c r="AP120" s="126"/>
      <c r="AQ120" s="237"/>
      <c r="AR120" s="237"/>
      <c r="AS120" s="237"/>
      <c r="AT120" s="237"/>
      <c r="AU120" s="238"/>
      <c r="AV120" s="238"/>
      <c r="AW120" s="238"/>
      <c r="AX120" s="238"/>
      <c r="AY120" s="126"/>
      <c r="AZ120" s="284"/>
      <c r="BA120" s="126"/>
      <c r="BB120" s="126"/>
      <c r="BC120" s="126"/>
      <c r="BD120" s="126"/>
      <c r="BE120" s="126"/>
      <c r="BF120" s="126"/>
      <c r="BG120" s="237"/>
      <c r="BH120" s="237"/>
      <c r="BI120" s="237"/>
      <c r="BJ120" s="237"/>
      <c r="BK120" s="238"/>
      <c r="BL120" s="238"/>
      <c r="BM120" s="238"/>
      <c r="BN120" s="238"/>
      <c r="BO120" s="36"/>
      <c r="BP120" s="31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</row>
    <row r="121" spans="1:295" s="7" customFormat="1" ht="33.75" customHeight="1">
      <c r="A121" s="634" t="s">
        <v>10</v>
      </c>
      <c r="B121" s="374" t="s">
        <v>696</v>
      </c>
      <c r="C121" s="96"/>
      <c r="D121" s="27"/>
      <c r="E121" s="27"/>
      <c r="F121" s="27"/>
      <c r="G121" s="27"/>
      <c r="H121" s="27"/>
      <c r="I121" s="27"/>
      <c r="J121" s="115"/>
      <c r="K121" s="115"/>
      <c r="L121" s="115"/>
      <c r="M121" s="115"/>
      <c r="N121" s="116"/>
      <c r="O121" s="116"/>
      <c r="P121" s="116"/>
      <c r="Q121" s="116"/>
      <c r="R121" s="110"/>
      <c r="S121" s="125"/>
      <c r="T121" s="27"/>
      <c r="U121" s="27"/>
      <c r="V121" s="27"/>
      <c r="W121" s="27"/>
      <c r="X121" s="27"/>
      <c r="Y121" s="27"/>
      <c r="Z121" s="138"/>
      <c r="AA121" s="138"/>
      <c r="AB121" s="138"/>
      <c r="AC121" s="138"/>
      <c r="AD121" s="139"/>
      <c r="AE121" s="139"/>
      <c r="AF121" s="139"/>
      <c r="AG121" s="139"/>
      <c r="AH121" s="27"/>
      <c r="AI121" s="134"/>
      <c r="AJ121" s="96"/>
      <c r="AK121" s="27">
        <v>2838.48</v>
      </c>
      <c r="AL121" s="27">
        <v>63.85</v>
      </c>
      <c r="AM121" s="27">
        <v>2838.48</v>
      </c>
      <c r="AN121" s="27">
        <v>63.85</v>
      </c>
      <c r="AO121" s="27">
        <v>2045.52</v>
      </c>
      <c r="AP121" s="27">
        <v>51.71</v>
      </c>
      <c r="AQ121" s="115"/>
      <c r="AR121" s="115"/>
      <c r="AS121" s="321"/>
      <c r="AT121" s="115"/>
      <c r="AU121" s="116"/>
      <c r="AV121" s="116"/>
      <c r="AW121" s="288">
        <v>7.0300000000000001E-2</v>
      </c>
      <c r="AX121" s="139">
        <v>195.51</v>
      </c>
      <c r="AY121" s="110" t="s">
        <v>956</v>
      </c>
      <c r="AZ121" s="289"/>
      <c r="BA121" s="27">
        <v>2840.84</v>
      </c>
      <c r="BB121" s="27">
        <v>63.85</v>
      </c>
      <c r="BC121" s="27">
        <v>2840.84</v>
      </c>
      <c r="BD121" s="27">
        <v>63.85</v>
      </c>
      <c r="BE121" s="27">
        <v>2045.52</v>
      </c>
      <c r="BF121" s="27">
        <v>51.71</v>
      </c>
      <c r="BG121" s="115"/>
      <c r="BH121" s="115"/>
      <c r="BI121" s="115"/>
      <c r="BJ121" s="115"/>
      <c r="BK121" s="116"/>
      <c r="BL121" s="116"/>
      <c r="BM121" s="326">
        <v>7.0300000000000001E-2</v>
      </c>
      <c r="BN121" s="326">
        <v>195.51</v>
      </c>
      <c r="BO121" s="36" t="s">
        <v>956</v>
      </c>
      <c r="BP121" s="289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  <c r="GX121" s="183"/>
      <c r="GY121" s="183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3"/>
      <c r="HK121" s="183"/>
      <c r="HL121" s="183"/>
      <c r="HM121" s="183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3"/>
      <c r="HY121" s="183"/>
      <c r="HZ121" s="183"/>
      <c r="IA121" s="183"/>
      <c r="IB121" s="183"/>
      <c r="IC121" s="183"/>
      <c r="ID121" s="183"/>
      <c r="IE121" s="183"/>
      <c r="IF121" s="183"/>
      <c r="IG121" s="183"/>
      <c r="IH121" s="183"/>
      <c r="II121" s="183"/>
      <c r="IJ121" s="183"/>
      <c r="IK121" s="183"/>
      <c r="IL121" s="183"/>
      <c r="IM121" s="183"/>
      <c r="IN121" s="183"/>
      <c r="IO121" s="183"/>
      <c r="IP121" s="183"/>
      <c r="IQ121" s="183"/>
      <c r="IR121" s="183"/>
      <c r="IS121" s="183"/>
      <c r="IT121" s="183"/>
      <c r="IU121" s="183"/>
      <c r="IV121" s="183"/>
      <c r="IW121" s="183"/>
      <c r="IX121" s="183"/>
      <c r="IY121" s="183"/>
      <c r="IZ121" s="183"/>
      <c r="JA121" s="183"/>
      <c r="JB121" s="183"/>
      <c r="JC121" s="183"/>
      <c r="JD121" s="183"/>
      <c r="JE121" s="183"/>
      <c r="JF121" s="183"/>
      <c r="JG121" s="183"/>
      <c r="JH121" s="183"/>
      <c r="JI121" s="183"/>
      <c r="JJ121" s="183"/>
      <c r="JK121" s="183"/>
      <c r="JL121" s="183"/>
      <c r="JM121" s="183"/>
      <c r="JN121" s="183"/>
      <c r="JO121" s="183"/>
      <c r="JP121" s="183"/>
      <c r="JQ121" s="183"/>
      <c r="JR121" s="183"/>
      <c r="JS121" s="183"/>
      <c r="JT121" s="183"/>
      <c r="JU121" s="183"/>
      <c r="JV121" s="183"/>
      <c r="JW121" s="183"/>
      <c r="JX121" s="183"/>
      <c r="JY121" s="183"/>
      <c r="JZ121" s="183"/>
      <c r="KA121" s="183"/>
      <c r="KB121" s="183"/>
      <c r="KC121" s="183"/>
      <c r="KD121" s="183"/>
      <c r="KE121" s="183"/>
      <c r="KF121" s="183"/>
      <c r="KG121" s="183"/>
      <c r="KH121" s="183"/>
      <c r="KI121" s="183"/>
    </row>
    <row r="122" spans="1:295" s="2" customFormat="1">
      <c r="A122" s="16" t="s">
        <v>27</v>
      </c>
      <c r="B122" s="502" t="s">
        <v>957</v>
      </c>
      <c r="C122" s="103"/>
      <c r="D122" s="27">
        <v>17200</v>
      </c>
      <c r="E122" s="27">
        <v>53.21</v>
      </c>
      <c r="F122" s="27">
        <v>20640</v>
      </c>
      <c r="G122" s="27">
        <v>63.851999999999997</v>
      </c>
      <c r="H122" s="27">
        <v>3900</v>
      </c>
      <c r="I122" s="27">
        <v>51.71</v>
      </c>
      <c r="J122" s="115"/>
      <c r="K122" s="115"/>
      <c r="L122" s="115"/>
      <c r="M122" s="115"/>
      <c r="N122" s="288">
        <v>7.0300000000000001E-2</v>
      </c>
      <c r="O122" s="139">
        <v>325.88</v>
      </c>
      <c r="P122" s="312"/>
      <c r="Q122" s="116"/>
      <c r="R122" s="110" t="s">
        <v>958</v>
      </c>
      <c r="S122" s="289"/>
      <c r="T122" s="27">
        <v>17471.009999999998</v>
      </c>
      <c r="U122" s="27">
        <v>53.21</v>
      </c>
      <c r="V122" s="27">
        <v>20965.211999999996</v>
      </c>
      <c r="W122" s="27">
        <v>63.851999999999997</v>
      </c>
      <c r="X122" s="27">
        <v>3900</v>
      </c>
      <c r="Y122" s="27">
        <v>51.71</v>
      </c>
      <c r="Z122" s="138"/>
      <c r="AA122" s="138"/>
      <c r="AB122" s="138"/>
      <c r="AC122" s="138"/>
      <c r="AD122" s="288"/>
      <c r="AE122" s="139"/>
      <c r="AF122" s="139">
        <v>7.0300000000000001E-2</v>
      </c>
      <c r="AG122" s="139">
        <v>325.88</v>
      </c>
      <c r="AH122" s="125" t="s">
        <v>958</v>
      </c>
      <c r="AI122" s="289"/>
      <c r="AJ122" s="103"/>
      <c r="AK122" s="126"/>
      <c r="AL122" s="126"/>
      <c r="AM122" s="126"/>
      <c r="AN122" s="126"/>
      <c r="AO122" s="126"/>
      <c r="AP122" s="126"/>
      <c r="AQ122" s="237"/>
      <c r="AR122" s="237"/>
      <c r="AS122" s="237"/>
      <c r="AT122" s="237"/>
      <c r="AU122" s="238"/>
      <c r="AV122" s="238"/>
      <c r="AW122" s="238"/>
      <c r="AX122" s="238"/>
      <c r="AY122" s="126"/>
      <c r="AZ122" s="284"/>
      <c r="BA122" s="126"/>
      <c r="BB122" s="126"/>
      <c r="BC122" s="126"/>
      <c r="BD122" s="126"/>
      <c r="BE122" s="126"/>
      <c r="BF122" s="12"/>
      <c r="BG122" s="237"/>
      <c r="BH122" s="237"/>
      <c r="BI122" s="237"/>
      <c r="BJ122" s="237"/>
      <c r="BK122" s="238"/>
      <c r="BL122" s="238"/>
      <c r="BM122" s="238"/>
      <c r="BN122" s="238"/>
      <c r="BO122" s="36"/>
      <c r="BP122" s="31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</row>
    <row r="123" spans="1:295" s="2" customFormat="1">
      <c r="A123" s="16"/>
      <c r="B123" s="502" t="s">
        <v>959</v>
      </c>
      <c r="C123" s="103"/>
      <c r="D123" s="27"/>
      <c r="E123" s="27"/>
      <c r="F123" s="27"/>
      <c r="G123" s="27"/>
      <c r="H123" s="27"/>
      <c r="I123" s="27"/>
      <c r="J123" s="115"/>
      <c r="K123" s="115"/>
      <c r="L123" s="115"/>
      <c r="M123" s="115"/>
      <c r="N123" s="288"/>
      <c r="O123" s="139"/>
      <c r="P123" s="312"/>
      <c r="Q123" s="116"/>
      <c r="R123" s="110"/>
      <c r="S123" s="289"/>
      <c r="T123" s="27"/>
      <c r="U123" s="27"/>
      <c r="V123" s="27"/>
      <c r="W123" s="27"/>
      <c r="X123" s="27"/>
      <c r="Y123" s="27"/>
      <c r="Z123" s="138"/>
      <c r="AA123" s="138"/>
      <c r="AB123" s="138"/>
      <c r="AC123" s="138"/>
      <c r="AD123" s="288"/>
      <c r="AE123" s="139"/>
      <c r="AF123" s="139"/>
      <c r="AG123" s="139"/>
      <c r="AH123" s="125"/>
      <c r="AI123" s="289"/>
      <c r="AJ123" s="103"/>
      <c r="AK123" s="126"/>
      <c r="AL123" s="126"/>
      <c r="AM123" s="126"/>
      <c r="AN123" s="126"/>
      <c r="AO123" s="126"/>
      <c r="AP123" s="126"/>
      <c r="AQ123" s="237"/>
      <c r="AR123" s="237"/>
      <c r="AS123" s="237"/>
      <c r="AT123" s="237"/>
      <c r="AU123" s="238"/>
      <c r="AV123" s="238"/>
      <c r="AW123" s="238"/>
      <c r="AX123" s="238"/>
      <c r="AY123" s="126"/>
      <c r="AZ123" s="284"/>
      <c r="BA123" s="126"/>
      <c r="BB123" s="126"/>
      <c r="BC123" s="126"/>
      <c r="BD123" s="126"/>
      <c r="BE123" s="126"/>
      <c r="BF123" s="12"/>
      <c r="BG123" s="237"/>
      <c r="BH123" s="237"/>
      <c r="BI123" s="237"/>
      <c r="BJ123" s="237"/>
      <c r="BK123" s="238"/>
      <c r="BL123" s="238"/>
      <c r="BM123" s="238"/>
      <c r="BN123" s="238"/>
      <c r="BO123" s="36"/>
      <c r="BP123" s="31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</row>
    <row r="124" spans="1:295" s="2" customFormat="1">
      <c r="A124" s="16"/>
      <c r="B124" s="502" t="s">
        <v>960</v>
      </c>
      <c r="C124" s="103"/>
      <c r="D124" s="27"/>
      <c r="E124" s="27"/>
      <c r="F124" s="27"/>
      <c r="G124" s="27"/>
      <c r="H124" s="27"/>
      <c r="I124" s="27"/>
      <c r="J124" s="115"/>
      <c r="K124" s="115"/>
      <c r="L124" s="115"/>
      <c r="M124" s="115"/>
      <c r="N124" s="288"/>
      <c r="O124" s="139"/>
      <c r="P124" s="312"/>
      <c r="Q124" s="116"/>
      <c r="R124" s="110"/>
      <c r="S124" s="289"/>
      <c r="T124" s="27"/>
      <c r="U124" s="27"/>
      <c r="V124" s="27"/>
      <c r="W124" s="27"/>
      <c r="X124" s="27"/>
      <c r="Y124" s="27"/>
      <c r="Z124" s="138"/>
      <c r="AA124" s="138"/>
      <c r="AB124" s="138"/>
      <c r="AC124" s="138"/>
      <c r="AD124" s="288"/>
      <c r="AE124" s="139"/>
      <c r="AF124" s="139"/>
      <c r="AG124" s="139"/>
      <c r="AH124" s="125"/>
      <c r="AI124" s="289"/>
      <c r="AJ124" s="103"/>
      <c r="AK124" s="126"/>
      <c r="AL124" s="126"/>
      <c r="AM124" s="126"/>
      <c r="AN124" s="126"/>
      <c r="AO124" s="126"/>
      <c r="AP124" s="126"/>
      <c r="AQ124" s="237"/>
      <c r="AR124" s="237"/>
      <c r="AS124" s="237"/>
      <c r="AT124" s="237"/>
      <c r="AU124" s="238"/>
      <c r="AV124" s="238"/>
      <c r="AW124" s="238"/>
      <c r="AX124" s="238"/>
      <c r="AY124" s="126"/>
      <c r="AZ124" s="284"/>
      <c r="BA124" s="126"/>
      <c r="BB124" s="126"/>
      <c r="BC124" s="126"/>
      <c r="BD124" s="126"/>
      <c r="BE124" s="126"/>
      <c r="BF124" s="12"/>
      <c r="BG124" s="237"/>
      <c r="BH124" s="237"/>
      <c r="BI124" s="237"/>
      <c r="BJ124" s="237"/>
      <c r="BK124" s="238"/>
      <c r="BL124" s="238"/>
      <c r="BM124" s="238"/>
      <c r="BN124" s="238"/>
      <c r="BO124" s="36"/>
      <c r="BP124" s="31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</row>
    <row r="125" spans="1:295" s="178" customFormat="1">
      <c r="A125" s="173" t="s">
        <v>33</v>
      </c>
      <c r="B125" s="502" t="s">
        <v>126</v>
      </c>
      <c r="C125" s="175"/>
      <c r="D125" s="49"/>
      <c r="E125" s="49"/>
      <c r="F125" s="49"/>
      <c r="G125" s="49"/>
      <c r="H125" s="49"/>
      <c r="I125" s="49"/>
      <c r="J125" s="138"/>
      <c r="K125" s="138"/>
      <c r="L125" s="138"/>
      <c r="M125" s="138"/>
      <c r="N125" s="139"/>
      <c r="O125" s="139"/>
      <c r="P125" s="311"/>
      <c r="Q125" s="139"/>
      <c r="R125" s="125"/>
      <c r="S125" s="125"/>
      <c r="T125" s="49"/>
      <c r="U125" s="49"/>
      <c r="V125" s="49"/>
      <c r="W125" s="49"/>
      <c r="X125" s="49"/>
      <c r="Y125" s="49"/>
      <c r="Z125" s="138"/>
      <c r="AA125" s="138"/>
      <c r="AB125" s="138"/>
      <c r="AC125" s="138"/>
      <c r="AD125" s="139"/>
      <c r="AE125" s="139"/>
      <c r="AF125" s="139"/>
      <c r="AG125" s="139"/>
      <c r="AH125" s="125"/>
      <c r="AI125" s="134"/>
      <c r="AJ125" s="175"/>
      <c r="AK125" s="49">
        <v>3500</v>
      </c>
      <c r="AL125" s="49">
        <v>44.85</v>
      </c>
      <c r="AM125" s="49">
        <v>3500</v>
      </c>
      <c r="AN125" s="49">
        <v>44.85</v>
      </c>
      <c r="AO125" s="49" t="s">
        <v>146</v>
      </c>
      <c r="AP125" s="49" t="s">
        <v>146</v>
      </c>
      <c r="AQ125" s="138"/>
      <c r="AR125" s="138"/>
      <c r="AS125" s="138"/>
      <c r="AT125" s="138"/>
      <c r="AU125" s="139"/>
      <c r="AV125" s="139"/>
      <c r="AW125" s="311">
        <v>7.0300000000000001E-2</v>
      </c>
      <c r="AX125" s="139">
        <v>290.89999999999998</v>
      </c>
      <c r="AY125" s="508" t="s">
        <v>961</v>
      </c>
      <c r="AZ125" s="313"/>
      <c r="BA125" s="49">
        <v>3603.46</v>
      </c>
      <c r="BB125" s="49">
        <v>46.53</v>
      </c>
      <c r="BC125" s="49">
        <v>3603.46</v>
      </c>
      <c r="BD125" s="49">
        <v>46.53</v>
      </c>
      <c r="BE125" s="49" t="s">
        <v>146</v>
      </c>
      <c r="BF125" s="49" t="s">
        <v>146</v>
      </c>
      <c r="BG125" s="138"/>
      <c r="BH125" s="138"/>
      <c r="BI125" s="138"/>
      <c r="BJ125" s="138"/>
      <c r="BK125" s="139"/>
      <c r="BL125" s="139"/>
      <c r="BM125" s="288">
        <v>7.0300000000000001E-2</v>
      </c>
      <c r="BN125" s="139">
        <v>299.85000000000002</v>
      </c>
      <c r="BO125" s="36" t="s">
        <v>961</v>
      </c>
      <c r="BP125" s="313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7"/>
      <c r="EE125" s="177"/>
      <c r="EF125" s="177"/>
      <c r="EG125" s="177"/>
      <c r="EH125" s="177"/>
      <c r="EI125" s="177"/>
      <c r="EJ125" s="177"/>
      <c r="EK125" s="177"/>
      <c r="EL125" s="177"/>
      <c r="EM125" s="177"/>
      <c r="EN125" s="177"/>
      <c r="EO125" s="177"/>
      <c r="EP125" s="177"/>
      <c r="EQ125" s="177"/>
      <c r="ER125" s="177"/>
      <c r="ES125" s="177"/>
      <c r="ET125" s="177"/>
      <c r="EU125" s="177"/>
      <c r="EV125" s="177"/>
      <c r="EW125" s="177"/>
      <c r="EX125" s="177"/>
      <c r="EY125" s="177"/>
      <c r="EZ125" s="177"/>
      <c r="FA125" s="177"/>
      <c r="FB125" s="177"/>
      <c r="FC125" s="177"/>
      <c r="FD125" s="177"/>
      <c r="FE125" s="177"/>
      <c r="FF125" s="177"/>
      <c r="FG125" s="177"/>
      <c r="FH125" s="177"/>
      <c r="FI125" s="177"/>
      <c r="FJ125" s="177"/>
      <c r="FK125" s="177"/>
      <c r="FL125" s="177"/>
      <c r="FM125" s="177"/>
      <c r="FN125" s="177"/>
      <c r="FO125" s="177"/>
      <c r="FP125" s="177"/>
      <c r="FQ125" s="177"/>
      <c r="FR125" s="177"/>
      <c r="FS125" s="177"/>
      <c r="FT125" s="177"/>
      <c r="FU125" s="177"/>
      <c r="FV125" s="177"/>
      <c r="FW125" s="177"/>
      <c r="FX125" s="177"/>
      <c r="FY125" s="177"/>
      <c r="FZ125" s="177"/>
      <c r="GA125" s="177"/>
      <c r="GB125" s="177"/>
      <c r="GC125" s="177"/>
      <c r="GD125" s="177"/>
      <c r="GE125" s="177"/>
      <c r="GF125" s="177"/>
      <c r="GG125" s="177"/>
      <c r="GH125" s="177"/>
      <c r="GI125" s="177"/>
      <c r="GJ125" s="177"/>
      <c r="GK125" s="177"/>
      <c r="GL125" s="177"/>
      <c r="GM125" s="177"/>
      <c r="GN125" s="177"/>
      <c r="GO125" s="177"/>
      <c r="GP125" s="177"/>
      <c r="GQ125" s="177"/>
      <c r="GR125" s="177"/>
      <c r="GS125" s="177"/>
      <c r="GT125" s="177"/>
      <c r="GU125" s="177"/>
      <c r="GV125" s="177"/>
      <c r="GW125" s="177"/>
      <c r="GX125" s="177"/>
      <c r="GY125" s="177"/>
      <c r="GZ125" s="177"/>
      <c r="HA125" s="177"/>
      <c r="HB125" s="177"/>
      <c r="HC125" s="177"/>
      <c r="HD125" s="177"/>
      <c r="HE125" s="177"/>
      <c r="HF125" s="177"/>
      <c r="HG125" s="177"/>
      <c r="HH125" s="177"/>
      <c r="HI125" s="177"/>
      <c r="HJ125" s="177"/>
      <c r="HK125" s="177"/>
      <c r="HL125" s="177"/>
      <c r="HM125" s="177"/>
      <c r="HN125" s="177"/>
      <c r="HO125" s="177"/>
      <c r="HP125" s="177"/>
      <c r="HQ125" s="177"/>
      <c r="HR125" s="177"/>
      <c r="HS125" s="177"/>
      <c r="HT125" s="177"/>
      <c r="HU125" s="177"/>
      <c r="HV125" s="177"/>
      <c r="HW125" s="177"/>
      <c r="HX125" s="177"/>
      <c r="HY125" s="177"/>
      <c r="HZ125" s="177"/>
      <c r="IA125" s="177"/>
      <c r="IB125" s="177"/>
      <c r="IC125" s="177"/>
      <c r="ID125" s="177"/>
      <c r="IE125" s="177"/>
      <c r="IF125" s="177"/>
      <c r="IG125" s="177"/>
      <c r="IH125" s="177"/>
      <c r="II125" s="177"/>
      <c r="IJ125" s="177"/>
      <c r="IK125" s="177"/>
      <c r="IL125" s="177"/>
      <c r="IM125" s="177"/>
      <c r="IN125" s="177"/>
      <c r="IO125" s="177"/>
      <c r="IP125" s="177"/>
      <c r="IQ125" s="177"/>
      <c r="IR125" s="177"/>
      <c r="IS125" s="177"/>
      <c r="IT125" s="177"/>
      <c r="IU125" s="177"/>
      <c r="IV125" s="177"/>
      <c r="IW125" s="177"/>
      <c r="IX125" s="177"/>
      <c r="IY125" s="177"/>
      <c r="IZ125" s="177"/>
      <c r="JA125" s="177"/>
      <c r="JB125" s="177"/>
      <c r="JC125" s="177"/>
      <c r="JD125" s="177"/>
      <c r="JE125" s="177"/>
      <c r="JF125" s="177"/>
      <c r="JG125" s="177"/>
      <c r="JH125" s="177"/>
      <c r="JI125" s="177"/>
      <c r="JJ125" s="177"/>
      <c r="JK125" s="177"/>
      <c r="JL125" s="177"/>
      <c r="JM125" s="177"/>
      <c r="JN125" s="177"/>
      <c r="JO125" s="177"/>
      <c r="JP125" s="177"/>
      <c r="JQ125" s="177"/>
      <c r="JR125" s="177"/>
      <c r="JS125" s="177"/>
      <c r="JT125" s="177"/>
      <c r="JU125" s="177"/>
      <c r="JV125" s="177"/>
      <c r="JW125" s="177"/>
      <c r="JX125" s="177"/>
      <c r="JY125" s="177"/>
      <c r="JZ125" s="177"/>
      <c r="KA125" s="177"/>
      <c r="KB125" s="177"/>
      <c r="KC125" s="177"/>
      <c r="KD125" s="177"/>
      <c r="KE125" s="177"/>
      <c r="KF125" s="177"/>
      <c r="KG125" s="177"/>
      <c r="KH125" s="177"/>
      <c r="KI125" s="177"/>
    </row>
    <row r="126" spans="1:295" s="178" customFormat="1">
      <c r="A126" s="173" t="s">
        <v>34</v>
      </c>
      <c r="B126" s="509" t="s">
        <v>542</v>
      </c>
      <c r="C126" s="175"/>
      <c r="D126" s="49">
        <v>7723.07</v>
      </c>
      <c r="E126" s="49">
        <v>53.21</v>
      </c>
      <c r="F126" s="49">
        <v>9267.6839999999993</v>
      </c>
      <c r="G126" s="49">
        <v>63.851999999999997</v>
      </c>
      <c r="H126" s="49">
        <v>2860.64</v>
      </c>
      <c r="I126" s="49">
        <v>51.71</v>
      </c>
      <c r="J126" s="138"/>
      <c r="K126" s="138"/>
      <c r="L126" s="138"/>
      <c r="M126" s="138"/>
      <c r="N126" s="311">
        <v>7.1400000000000005E-2</v>
      </c>
      <c r="O126" s="139">
        <v>255.96</v>
      </c>
      <c r="P126" s="311"/>
      <c r="Q126" s="139"/>
      <c r="R126" s="125" t="s">
        <v>962</v>
      </c>
      <c r="S126" s="125"/>
      <c r="T126" s="49">
        <v>8099.28</v>
      </c>
      <c r="U126" s="49">
        <v>53.21</v>
      </c>
      <c r="V126" s="49">
        <v>9719.1359999999986</v>
      </c>
      <c r="W126" s="49">
        <v>63.851999999999997</v>
      </c>
      <c r="X126" s="49">
        <v>2860.64</v>
      </c>
      <c r="Y126" s="49">
        <v>51.71</v>
      </c>
      <c r="Z126" s="138"/>
      <c r="AA126" s="138"/>
      <c r="AB126" s="138"/>
      <c r="AC126" s="138"/>
      <c r="AD126" s="311">
        <v>7.1400000000000005E-2</v>
      </c>
      <c r="AE126" s="139">
        <v>255.96</v>
      </c>
      <c r="AF126" s="311"/>
      <c r="AG126" s="139"/>
      <c r="AH126" s="125" t="s">
        <v>962</v>
      </c>
      <c r="AI126" s="134"/>
      <c r="AJ126" s="175"/>
      <c r="AK126" s="49">
        <v>7723.07</v>
      </c>
      <c r="AL126" s="49">
        <v>53.21</v>
      </c>
      <c r="AM126" s="49">
        <v>9267.6839999999993</v>
      </c>
      <c r="AN126" s="49">
        <v>63.851999999999997</v>
      </c>
      <c r="AO126" s="49">
        <v>3825.73</v>
      </c>
      <c r="AP126" s="49">
        <v>51.71</v>
      </c>
      <c r="AQ126" s="138"/>
      <c r="AR126" s="138"/>
      <c r="AS126" s="138"/>
      <c r="AT126" s="138"/>
      <c r="AU126" s="311">
        <v>6.8199999999999997E-2</v>
      </c>
      <c r="AV126" s="139">
        <v>312.62</v>
      </c>
      <c r="AW126" s="139"/>
      <c r="AX126" s="139"/>
      <c r="AY126" s="125" t="s">
        <v>963</v>
      </c>
      <c r="AZ126" s="289"/>
      <c r="BA126" s="49">
        <v>8099.28</v>
      </c>
      <c r="BB126" s="49">
        <v>53.21</v>
      </c>
      <c r="BC126" s="49">
        <v>9719.1359999999986</v>
      </c>
      <c r="BD126" s="49">
        <v>63.851999999999997</v>
      </c>
      <c r="BE126" s="49">
        <v>3825.73</v>
      </c>
      <c r="BF126" s="49">
        <v>51.71</v>
      </c>
      <c r="BG126" s="138"/>
      <c r="BH126" s="138"/>
      <c r="BI126" s="138"/>
      <c r="BJ126" s="138"/>
      <c r="BK126" s="311">
        <v>6.8199999999999997E-2</v>
      </c>
      <c r="BL126" s="139">
        <v>312.62</v>
      </c>
      <c r="BM126" s="139"/>
      <c r="BN126" s="139"/>
      <c r="BO126" s="36" t="s">
        <v>964</v>
      </c>
      <c r="BP126" s="289"/>
      <c r="BQ126" s="177"/>
      <c r="BR126" s="177"/>
      <c r="BS126" s="177"/>
      <c r="BT126" s="177"/>
      <c r="BU126" s="177"/>
      <c r="BV126" s="177"/>
      <c r="BW126" s="177"/>
      <c r="BX126" s="177"/>
      <c r="BY126" s="177"/>
      <c r="BZ126" s="177"/>
      <c r="CA126" s="177"/>
      <c r="CB126" s="177"/>
      <c r="CC126" s="177"/>
      <c r="CD126" s="177"/>
      <c r="CE126" s="177"/>
      <c r="CF126" s="177"/>
      <c r="CG126" s="177"/>
      <c r="CH126" s="177"/>
      <c r="CI126" s="177"/>
      <c r="CJ126" s="177"/>
      <c r="CK126" s="177"/>
      <c r="CL126" s="177"/>
      <c r="CM126" s="177"/>
      <c r="CN126" s="177"/>
      <c r="CO126" s="177"/>
      <c r="CP126" s="177"/>
      <c r="CQ126" s="177"/>
      <c r="CR126" s="177"/>
      <c r="CS126" s="177"/>
      <c r="CT126" s="177"/>
      <c r="CU126" s="177"/>
      <c r="CV126" s="177"/>
      <c r="CW126" s="177"/>
      <c r="CX126" s="177"/>
      <c r="CY126" s="177"/>
      <c r="CZ126" s="177"/>
      <c r="DA126" s="177"/>
      <c r="DB126" s="177"/>
      <c r="DC126" s="177"/>
      <c r="DD126" s="177"/>
      <c r="DE126" s="177"/>
      <c r="DF126" s="177"/>
      <c r="DG126" s="177"/>
      <c r="DH126" s="177"/>
      <c r="DI126" s="177"/>
      <c r="DJ126" s="177"/>
      <c r="DK126" s="177"/>
      <c r="DL126" s="177"/>
      <c r="DM126" s="177"/>
      <c r="DN126" s="177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  <c r="EI126" s="177"/>
      <c r="EJ126" s="177"/>
      <c r="EK126" s="177"/>
      <c r="EL126" s="177"/>
      <c r="EM126" s="177"/>
      <c r="EN126" s="177"/>
      <c r="EO126" s="177"/>
      <c r="EP126" s="177"/>
      <c r="EQ126" s="177"/>
      <c r="ER126" s="177"/>
      <c r="ES126" s="177"/>
      <c r="ET126" s="177"/>
      <c r="EU126" s="177"/>
      <c r="EV126" s="177"/>
      <c r="EW126" s="177"/>
      <c r="EX126" s="177"/>
      <c r="EY126" s="177"/>
      <c r="EZ126" s="177"/>
      <c r="FA126" s="177"/>
      <c r="FB126" s="177"/>
      <c r="FC126" s="177"/>
      <c r="FD126" s="177"/>
      <c r="FE126" s="177"/>
      <c r="FF126" s="177"/>
      <c r="FG126" s="177"/>
      <c r="FH126" s="177"/>
      <c r="FI126" s="177"/>
      <c r="FJ126" s="177"/>
      <c r="FK126" s="177"/>
      <c r="FL126" s="177"/>
      <c r="FM126" s="177"/>
      <c r="FN126" s="177"/>
      <c r="FO126" s="177"/>
      <c r="FP126" s="177"/>
      <c r="FQ126" s="177"/>
      <c r="FR126" s="177"/>
      <c r="FS126" s="177"/>
      <c r="FT126" s="177"/>
      <c r="FU126" s="177"/>
      <c r="FV126" s="177"/>
      <c r="FW126" s="177"/>
      <c r="FX126" s="177"/>
      <c r="FY126" s="177"/>
      <c r="FZ126" s="177"/>
      <c r="GA126" s="177"/>
      <c r="GB126" s="177"/>
      <c r="GC126" s="177"/>
      <c r="GD126" s="177"/>
      <c r="GE126" s="177"/>
      <c r="GF126" s="177"/>
      <c r="GG126" s="177"/>
      <c r="GH126" s="177"/>
      <c r="GI126" s="177"/>
      <c r="GJ126" s="177"/>
      <c r="GK126" s="177"/>
      <c r="GL126" s="177"/>
      <c r="GM126" s="177"/>
      <c r="GN126" s="177"/>
      <c r="GO126" s="177"/>
      <c r="GP126" s="177"/>
      <c r="GQ126" s="177"/>
      <c r="GR126" s="177"/>
      <c r="GS126" s="177"/>
      <c r="GT126" s="177"/>
      <c r="GU126" s="177"/>
      <c r="GV126" s="177"/>
      <c r="GW126" s="177"/>
      <c r="GX126" s="177"/>
      <c r="GY126" s="177"/>
      <c r="GZ126" s="177"/>
      <c r="HA126" s="177"/>
      <c r="HB126" s="177"/>
      <c r="HC126" s="177"/>
      <c r="HD126" s="177"/>
      <c r="HE126" s="177"/>
      <c r="HF126" s="177"/>
      <c r="HG126" s="177"/>
      <c r="HH126" s="177"/>
      <c r="HI126" s="177"/>
      <c r="HJ126" s="177"/>
      <c r="HK126" s="177"/>
      <c r="HL126" s="177"/>
      <c r="HM126" s="177"/>
      <c r="HN126" s="177"/>
      <c r="HO126" s="177"/>
      <c r="HP126" s="177"/>
      <c r="HQ126" s="177"/>
      <c r="HR126" s="177"/>
      <c r="HS126" s="177"/>
      <c r="HT126" s="177"/>
      <c r="HU126" s="177"/>
      <c r="HV126" s="177"/>
      <c r="HW126" s="177"/>
      <c r="HX126" s="177"/>
      <c r="HY126" s="177"/>
      <c r="HZ126" s="177"/>
      <c r="IA126" s="177"/>
      <c r="IB126" s="177"/>
      <c r="IC126" s="177"/>
      <c r="ID126" s="177"/>
      <c r="IE126" s="177"/>
      <c r="IF126" s="177"/>
      <c r="IG126" s="177"/>
      <c r="IH126" s="177"/>
      <c r="II126" s="177"/>
      <c r="IJ126" s="177"/>
      <c r="IK126" s="177"/>
      <c r="IL126" s="177"/>
      <c r="IM126" s="177"/>
      <c r="IN126" s="177"/>
      <c r="IO126" s="177"/>
      <c r="IP126" s="177"/>
      <c r="IQ126" s="177"/>
      <c r="IR126" s="177"/>
      <c r="IS126" s="177"/>
      <c r="IT126" s="177"/>
      <c r="IU126" s="177"/>
      <c r="IV126" s="177"/>
      <c r="IW126" s="177"/>
      <c r="IX126" s="177"/>
      <c r="IY126" s="177"/>
      <c r="IZ126" s="177"/>
      <c r="JA126" s="177"/>
      <c r="JB126" s="177"/>
      <c r="JC126" s="177"/>
      <c r="JD126" s="177"/>
      <c r="JE126" s="177"/>
      <c r="JF126" s="177"/>
      <c r="JG126" s="177"/>
      <c r="JH126" s="177"/>
      <c r="JI126" s="177"/>
      <c r="JJ126" s="177"/>
      <c r="JK126" s="177"/>
      <c r="JL126" s="177"/>
      <c r="JM126" s="177"/>
      <c r="JN126" s="177"/>
      <c r="JO126" s="177"/>
      <c r="JP126" s="177"/>
      <c r="JQ126" s="177"/>
      <c r="JR126" s="177"/>
      <c r="JS126" s="177"/>
      <c r="JT126" s="177"/>
      <c r="JU126" s="177"/>
      <c r="JV126" s="177"/>
      <c r="JW126" s="177"/>
      <c r="JX126" s="177"/>
      <c r="JY126" s="177"/>
      <c r="JZ126" s="177"/>
      <c r="KA126" s="177"/>
      <c r="KB126" s="177"/>
      <c r="KC126" s="177"/>
      <c r="KD126" s="177"/>
      <c r="KE126" s="177"/>
      <c r="KF126" s="177"/>
      <c r="KG126" s="177"/>
      <c r="KH126" s="177"/>
      <c r="KI126" s="177"/>
    </row>
    <row r="127" spans="1:295" s="2" customFormat="1">
      <c r="A127" s="16"/>
      <c r="B127" s="509" t="s">
        <v>394</v>
      </c>
      <c r="C127" s="103"/>
      <c r="D127" s="27"/>
      <c r="E127" s="27"/>
      <c r="F127" s="27"/>
      <c r="G127" s="27"/>
      <c r="H127" s="27"/>
      <c r="I127" s="27"/>
      <c r="J127" s="115"/>
      <c r="K127" s="115"/>
      <c r="L127" s="115"/>
      <c r="M127" s="115"/>
      <c r="N127" s="116"/>
      <c r="O127" s="116"/>
      <c r="P127" s="116"/>
      <c r="Q127" s="116"/>
      <c r="R127" s="110"/>
      <c r="S127" s="125"/>
      <c r="T127" s="27"/>
      <c r="U127" s="27"/>
      <c r="V127" s="27"/>
      <c r="W127" s="27"/>
      <c r="X127" s="27"/>
      <c r="Y127" s="27"/>
      <c r="Z127" s="138"/>
      <c r="AA127" s="138"/>
      <c r="AB127" s="138"/>
      <c r="AC127" s="138"/>
      <c r="AD127" s="139"/>
      <c r="AE127" s="139"/>
      <c r="AF127" s="139"/>
      <c r="AG127" s="139"/>
      <c r="AH127" s="27"/>
      <c r="AI127" s="134"/>
      <c r="AJ127" s="103"/>
      <c r="AK127" s="27"/>
      <c r="AL127" s="27"/>
      <c r="AM127" s="27"/>
      <c r="AN127" s="27"/>
      <c r="AO127" s="27"/>
      <c r="AP127" s="27"/>
      <c r="AQ127" s="115"/>
      <c r="AR127" s="115"/>
      <c r="AS127" s="115"/>
      <c r="AT127" s="115"/>
      <c r="AU127" s="116"/>
      <c r="AV127" s="116"/>
      <c r="AW127" s="116"/>
      <c r="AX127" s="116"/>
      <c r="AY127" s="27"/>
      <c r="AZ127" s="284"/>
      <c r="BA127" s="27"/>
      <c r="BB127" s="27"/>
      <c r="BC127" s="27"/>
      <c r="BD127" s="27"/>
      <c r="BE127" s="27"/>
      <c r="BF127" s="27"/>
      <c r="BG127" s="115"/>
      <c r="BH127" s="115"/>
      <c r="BI127" s="115"/>
      <c r="BJ127" s="115"/>
      <c r="BK127" s="116"/>
      <c r="BL127" s="116"/>
      <c r="BM127" s="116"/>
      <c r="BN127" s="116"/>
      <c r="BO127" s="36"/>
      <c r="BP127" s="31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</row>
    <row r="128" spans="1:295" s="2" customFormat="1">
      <c r="A128" s="16" t="s">
        <v>35</v>
      </c>
      <c r="B128" s="509" t="s">
        <v>396</v>
      </c>
      <c r="C128" s="103"/>
      <c r="D128" s="27"/>
      <c r="E128" s="27"/>
      <c r="F128" s="27"/>
      <c r="G128" s="27"/>
      <c r="H128" s="27"/>
      <c r="I128" s="27"/>
      <c r="J128" s="115"/>
      <c r="K128" s="115"/>
      <c r="L128" s="115"/>
      <c r="M128" s="115"/>
      <c r="N128" s="116"/>
      <c r="O128" s="116"/>
      <c r="P128" s="116"/>
      <c r="Q128" s="116"/>
      <c r="R128" s="110"/>
      <c r="S128" s="125"/>
      <c r="T128" s="27"/>
      <c r="U128" s="27"/>
      <c r="V128" s="27"/>
      <c r="W128" s="27"/>
      <c r="X128" s="27"/>
      <c r="Y128" s="27"/>
      <c r="Z128" s="138"/>
      <c r="AA128" s="138"/>
      <c r="AB128" s="138"/>
      <c r="AC128" s="138"/>
      <c r="AD128" s="139"/>
      <c r="AE128" s="139"/>
      <c r="AF128" s="139"/>
      <c r="AG128" s="139"/>
      <c r="AH128" s="27"/>
      <c r="AI128" s="134"/>
      <c r="AJ128" s="103"/>
      <c r="AK128" s="27"/>
      <c r="AL128" s="27"/>
      <c r="AM128" s="27"/>
      <c r="AN128" s="27"/>
      <c r="AO128" s="27"/>
      <c r="AP128" s="27"/>
      <c r="AQ128" s="115"/>
      <c r="AR128" s="115"/>
      <c r="AS128" s="115"/>
      <c r="AT128" s="115"/>
      <c r="AU128" s="116"/>
      <c r="AV128" s="116"/>
      <c r="AW128" s="116"/>
      <c r="AX128" s="116"/>
      <c r="AY128" s="27"/>
      <c r="AZ128" s="284"/>
      <c r="BA128" s="27"/>
      <c r="BB128" s="27"/>
      <c r="BC128" s="27"/>
      <c r="BD128" s="27"/>
      <c r="BE128" s="27"/>
      <c r="BF128" s="27"/>
      <c r="BG128" s="115"/>
      <c r="BH128" s="115"/>
      <c r="BI128" s="115"/>
      <c r="BJ128" s="115"/>
      <c r="BK128" s="116"/>
      <c r="BL128" s="116"/>
      <c r="BM128" s="116"/>
      <c r="BN128" s="116"/>
      <c r="BO128" s="36"/>
      <c r="BP128" s="31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</row>
    <row r="129" spans="1:295" s="2" customFormat="1">
      <c r="A129" s="16" t="s">
        <v>36</v>
      </c>
      <c r="B129" s="509" t="s">
        <v>965</v>
      </c>
      <c r="C129" s="103"/>
      <c r="D129" s="27"/>
      <c r="E129" s="27"/>
      <c r="F129" s="27"/>
      <c r="G129" s="27"/>
      <c r="H129" s="27"/>
      <c r="I129" s="27"/>
      <c r="J129" s="115"/>
      <c r="K129" s="115"/>
      <c r="L129" s="115"/>
      <c r="M129" s="115"/>
      <c r="N129" s="116"/>
      <c r="O129" s="116"/>
      <c r="P129" s="116"/>
      <c r="Q129" s="116"/>
      <c r="R129" s="110"/>
      <c r="S129" s="125"/>
      <c r="T129" s="27"/>
      <c r="U129" s="27"/>
      <c r="V129" s="27"/>
      <c r="W129" s="27"/>
      <c r="X129" s="27"/>
      <c r="Y129" s="27"/>
      <c r="Z129" s="138"/>
      <c r="AA129" s="138"/>
      <c r="AB129" s="138"/>
      <c r="AC129" s="138"/>
      <c r="AD129" s="139"/>
      <c r="AE129" s="139"/>
      <c r="AF129" s="139"/>
      <c r="AG129" s="139"/>
      <c r="AH129" s="27"/>
      <c r="AI129" s="134"/>
      <c r="AJ129" s="103"/>
      <c r="AK129" s="27"/>
      <c r="AL129" s="27"/>
      <c r="AM129" s="27"/>
      <c r="AN129" s="27"/>
      <c r="AO129" s="27"/>
      <c r="AP129" s="27"/>
      <c r="AQ129" s="115"/>
      <c r="AR129" s="115"/>
      <c r="AS129" s="115"/>
      <c r="AT129" s="115"/>
      <c r="AU129" s="116"/>
      <c r="AV129" s="116"/>
      <c r="AW129" s="116"/>
      <c r="AX129" s="116"/>
      <c r="AY129" s="27"/>
      <c r="AZ129" s="284"/>
      <c r="BA129" s="27"/>
      <c r="BB129" s="27"/>
      <c r="BC129" s="27"/>
      <c r="BD129" s="27"/>
      <c r="BE129" s="27"/>
      <c r="BF129" s="27"/>
      <c r="BG129" s="115"/>
      <c r="BH129" s="115"/>
      <c r="BI129" s="115"/>
      <c r="BJ129" s="115"/>
      <c r="BK129" s="116"/>
      <c r="BL129" s="116"/>
      <c r="BM129" s="116"/>
      <c r="BN129" s="116"/>
      <c r="BO129" s="36"/>
      <c r="BP129" s="31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</row>
    <row r="130" spans="1:295" s="2" customFormat="1" ht="47.25">
      <c r="A130" s="16" t="s">
        <v>37</v>
      </c>
      <c r="B130" s="396" t="s">
        <v>708</v>
      </c>
      <c r="C130" s="103"/>
      <c r="D130" s="27">
        <v>8246.6200000000008</v>
      </c>
      <c r="E130" s="27">
        <v>53.83</v>
      </c>
      <c r="F130" s="27">
        <v>9895.9440000000013</v>
      </c>
      <c r="G130" s="27">
        <v>64.595999999999989</v>
      </c>
      <c r="H130" s="27">
        <v>3817.56</v>
      </c>
      <c r="I130" s="27">
        <v>51.71</v>
      </c>
      <c r="J130" s="115"/>
      <c r="K130" s="115"/>
      <c r="L130" s="115"/>
      <c r="M130" s="115"/>
      <c r="N130" s="312">
        <v>6.1499999999999999E-2</v>
      </c>
      <c r="O130" s="116">
        <v>320.60000000000002</v>
      </c>
      <c r="P130" s="116"/>
      <c r="Q130" s="116"/>
      <c r="R130" s="110" t="s">
        <v>920</v>
      </c>
      <c r="S130" s="125"/>
      <c r="T130" s="27">
        <v>9483.61</v>
      </c>
      <c r="U130" s="27">
        <v>55.31</v>
      </c>
      <c r="V130" s="27">
        <v>11380.332</v>
      </c>
      <c r="W130" s="27">
        <v>66.372</v>
      </c>
      <c r="X130" s="27">
        <v>3817.56</v>
      </c>
      <c r="Y130" s="27">
        <v>51.71</v>
      </c>
      <c r="Z130" s="138"/>
      <c r="AA130" s="138"/>
      <c r="AB130" s="138"/>
      <c r="AC130" s="138"/>
      <c r="AD130" s="311">
        <v>6.1499999999999999E-2</v>
      </c>
      <c r="AE130" s="139">
        <v>312.08</v>
      </c>
      <c r="AF130" s="139"/>
      <c r="AG130" s="139"/>
      <c r="AH130" s="621" t="s">
        <v>920</v>
      </c>
      <c r="AI130" s="169"/>
      <c r="AJ130" s="103"/>
      <c r="AK130" s="27"/>
      <c r="AL130" s="27"/>
      <c r="AM130" s="27"/>
      <c r="AN130" s="27"/>
      <c r="AO130" s="27"/>
      <c r="AP130" s="27"/>
      <c r="AQ130" s="115"/>
      <c r="AR130" s="115"/>
      <c r="AS130" s="115"/>
      <c r="AT130" s="115"/>
      <c r="AU130" s="116"/>
      <c r="AV130" s="116"/>
      <c r="AW130" s="116"/>
      <c r="AX130" s="116"/>
      <c r="AY130" s="27"/>
      <c r="AZ130" s="109"/>
      <c r="BA130" s="27"/>
      <c r="BB130" s="27"/>
      <c r="BC130" s="27"/>
      <c r="BD130" s="27"/>
      <c r="BE130" s="27"/>
      <c r="BF130" s="27"/>
      <c r="BG130" s="115"/>
      <c r="BH130" s="115"/>
      <c r="BI130" s="115"/>
      <c r="BJ130" s="115"/>
      <c r="BK130" s="116"/>
      <c r="BL130" s="116"/>
      <c r="BM130" s="116"/>
      <c r="BN130" s="116"/>
      <c r="BO130" s="36"/>
      <c r="BP130" s="31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</row>
    <row r="131" spans="1:295" s="2" customFormat="1" ht="31.5">
      <c r="A131" s="16"/>
      <c r="B131" s="512" t="s">
        <v>709</v>
      </c>
      <c r="C131" s="103"/>
      <c r="D131" s="27"/>
      <c r="E131" s="27"/>
      <c r="F131" s="27"/>
      <c r="G131" s="27"/>
      <c r="H131" s="27"/>
      <c r="I131" s="27"/>
      <c r="J131" s="115"/>
      <c r="K131" s="115"/>
      <c r="L131" s="115"/>
      <c r="M131" s="115"/>
      <c r="N131" s="116"/>
      <c r="O131" s="116"/>
      <c r="P131" s="116"/>
      <c r="Q131" s="116"/>
      <c r="R131" s="110"/>
      <c r="S131" s="125"/>
      <c r="T131" s="27"/>
      <c r="U131" s="27"/>
      <c r="V131" s="27"/>
      <c r="W131" s="27"/>
      <c r="X131" s="27"/>
      <c r="Y131" s="27"/>
      <c r="Z131" s="138"/>
      <c r="AA131" s="138"/>
      <c r="AB131" s="138"/>
      <c r="AC131" s="138"/>
      <c r="AD131" s="139"/>
      <c r="AE131" s="139"/>
      <c r="AF131" s="139"/>
      <c r="AG131" s="139"/>
      <c r="AH131" s="27"/>
      <c r="AI131" s="134"/>
      <c r="AJ131" s="103"/>
      <c r="AK131" s="27"/>
      <c r="AL131" s="27"/>
      <c r="AM131" s="27"/>
      <c r="AN131" s="27"/>
      <c r="AO131" s="27"/>
      <c r="AP131" s="27"/>
      <c r="AQ131" s="115"/>
      <c r="AR131" s="115"/>
      <c r="AS131" s="115"/>
      <c r="AT131" s="115"/>
      <c r="AU131" s="116"/>
      <c r="AV131" s="116"/>
      <c r="AW131" s="116"/>
      <c r="AX131" s="116"/>
      <c r="AY131" s="27"/>
      <c r="AZ131" s="109"/>
      <c r="BA131" s="27"/>
      <c r="BB131" s="27"/>
      <c r="BC131" s="27"/>
      <c r="BD131" s="27"/>
      <c r="BE131" s="27"/>
      <c r="BF131" s="27"/>
      <c r="BG131" s="115"/>
      <c r="BH131" s="115"/>
      <c r="BI131" s="115"/>
      <c r="BJ131" s="115"/>
      <c r="BK131" s="116"/>
      <c r="BL131" s="116"/>
      <c r="BM131" s="116"/>
      <c r="BN131" s="116"/>
      <c r="BO131" s="36"/>
      <c r="BP131" s="31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</row>
    <row r="132" spans="1:295" s="405" customFormat="1">
      <c r="A132" s="397" t="s">
        <v>38</v>
      </c>
      <c r="B132" s="374" t="s">
        <v>774</v>
      </c>
      <c r="C132" s="400"/>
      <c r="D132" s="373">
        <v>4399.25</v>
      </c>
      <c r="E132" s="373">
        <v>53.21</v>
      </c>
      <c r="F132" s="373">
        <v>5279.0999999999995</v>
      </c>
      <c r="G132" s="373">
        <v>63.851999999999997</v>
      </c>
      <c r="H132" s="373" t="s">
        <v>146</v>
      </c>
      <c r="I132" s="373" t="s">
        <v>146</v>
      </c>
      <c r="J132" s="382"/>
      <c r="K132" s="382"/>
      <c r="L132" s="382"/>
      <c r="M132" s="382"/>
      <c r="N132" s="383"/>
      <c r="O132" s="383"/>
      <c r="P132" s="383"/>
      <c r="Q132" s="383"/>
      <c r="R132" s="377" t="s">
        <v>966</v>
      </c>
      <c r="S132" s="377"/>
      <c r="T132" s="373">
        <v>4755.6099999999997</v>
      </c>
      <c r="U132" s="373">
        <v>53.21</v>
      </c>
      <c r="V132" s="373">
        <v>5706.7319999999991</v>
      </c>
      <c r="W132" s="373">
        <v>63.851999999999997</v>
      </c>
      <c r="X132" s="373" t="s">
        <v>146</v>
      </c>
      <c r="Y132" s="373" t="s">
        <v>146</v>
      </c>
      <c r="Z132" s="382"/>
      <c r="AA132" s="382"/>
      <c r="AB132" s="382"/>
      <c r="AC132" s="382"/>
      <c r="AD132" s="384"/>
      <c r="AE132" s="383"/>
      <c r="AF132" s="383"/>
      <c r="AG132" s="383"/>
      <c r="AH132" s="377" t="s">
        <v>966</v>
      </c>
      <c r="AI132" s="376"/>
      <c r="AJ132" s="400"/>
      <c r="AK132" s="373"/>
      <c r="AL132" s="373"/>
      <c r="AM132" s="373"/>
      <c r="AN132" s="373"/>
      <c r="AO132" s="373"/>
      <c r="AP132" s="373"/>
      <c r="AQ132" s="382"/>
      <c r="AR132" s="382"/>
      <c r="AS132" s="382"/>
      <c r="AT132" s="382"/>
      <c r="AU132" s="384"/>
      <c r="AV132" s="383"/>
      <c r="AW132" s="383"/>
      <c r="AX132" s="383"/>
      <c r="AY132" s="377"/>
      <c r="AZ132" s="376"/>
      <c r="BA132" s="373"/>
      <c r="BB132" s="373"/>
      <c r="BC132" s="373"/>
      <c r="BD132" s="373"/>
      <c r="BE132" s="373"/>
      <c r="BF132" s="373"/>
      <c r="BG132" s="382"/>
      <c r="BH132" s="382"/>
      <c r="BI132" s="382"/>
      <c r="BJ132" s="382"/>
      <c r="BK132" s="384"/>
      <c r="BL132" s="383"/>
      <c r="BM132" s="383"/>
      <c r="BN132" s="383"/>
      <c r="BO132" s="377"/>
      <c r="BP132" s="403"/>
      <c r="BQ132" s="404"/>
      <c r="BR132" s="404"/>
      <c r="BS132" s="404"/>
      <c r="BT132" s="404"/>
      <c r="BU132" s="404"/>
      <c r="BV132" s="404"/>
      <c r="BW132" s="404"/>
      <c r="BX132" s="404"/>
      <c r="BY132" s="404"/>
      <c r="BZ132" s="404"/>
      <c r="CA132" s="404"/>
      <c r="CB132" s="404"/>
      <c r="CC132" s="404"/>
      <c r="CD132" s="404"/>
      <c r="CE132" s="404"/>
      <c r="CF132" s="404"/>
      <c r="CG132" s="404"/>
      <c r="CH132" s="404"/>
      <c r="CI132" s="404"/>
      <c r="CJ132" s="404"/>
      <c r="CK132" s="404"/>
      <c r="CL132" s="404"/>
      <c r="CM132" s="404"/>
      <c r="CN132" s="404"/>
      <c r="CO132" s="404"/>
      <c r="CP132" s="404"/>
      <c r="CQ132" s="404"/>
      <c r="CR132" s="404"/>
      <c r="CS132" s="404"/>
      <c r="CT132" s="404"/>
      <c r="CU132" s="404"/>
      <c r="CV132" s="404"/>
      <c r="CW132" s="404"/>
      <c r="CX132" s="404"/>
      <c r="CY132" s="404"/>
      <c r="CZ132" s="404"/>
      <c r="DA132" s="404"/>
      <c r="DB132" s="404"/>
      <c r="DC132" s="404"/>
      <c r="DD132" s="404"/>
      <c r="DE132" s="404"/>
      <c r="DF132" s="404"/>
      <c r="DG132" s="404"/>
      <c r="DH132" s="404"/>
      <c r="DI132" s="404"/>
      <c r="DJ132" s="404"/>
      <c r="DK132" s="404"/>
      <c r="DL132" s="404"/>
      <c r="DM132" s="404"/>
      <c r="DN132" s="404"/>
      <c r="DO132" s="404"/>
      <c r="DP132" s="404"/>
      <c r="DQ132" s="404"/>
      <c r="DR132" s="404"/>
      <c r="DS132" s="404"/>
      <c r="DT132" s="404"/>
      <c r="DU132" s="404"/>
      <c r="DV132" s="404"/>
      <c r="DW132" s="404"/>
      <c r="DX132" s="404"/>
      <c r="DY132" s="404"/>
      <c r="DZ132" s="404"/>
      <c r="EA132" s="404"/>
      <c r="EB132" s="404"/>
      <c r="EC132" s="404"/>
      <c r="ED132" s="404"/>
      <c r="EE132" s="404"/>
      <c r="EF132" s="404"/>
      <c r="EG132" s="404"/>
      <c r="EH132" s="404"/>
      <c r="EI132" s="404"/>
      <c r="EJ132" s="404"/>
      <c r="EK132" s="404"/>
      <c r="EL132" s="404"/>
      <c r="EM132" s="404"/>
      <c r="EN132" s="404"/>
      <c r="EO132" s="404"/>
      <c r="EP132" s="404"/>
      <c r="EQ132" s="404"/>
      <c r="ER132" s="404"/>
      <c r="ES132" s="404"/>
      <c r="ET132" s="404"/>
      <c r="EU132" s="404"/>
      <c r="EV132" s="404"/>
      <c r="EW132" s="404"/>
      <c r="EX132" s="404"/>
      <c r="EY132" s="404"/>
      <c r="EZ132" s="404"/>
      <c r="FA132" s="404"/>
      <c r="FB132" s="404"/>
      <c r="FC132" s="404"/>
      <c r="FD132" s="404"/>
      <c r="FE132" s="404"/>
      <c r="FF132" s="404"/>
      <c r="FG132" s="404"/>
      <c r="FH132" s="404"/>
      <c r="FI132" s="404"/>
      <c r="FJ132" s="404"/>
      <c r="FK132" s="404"/>
      <c r="FL132" s="404"/>
      <c r="FM132" s="404"/>
      <c r="FN132" s="404"/>
      <c r="FO132" s="404"/>
      <c r="FP132" s="404"/>
      <c r="FQ132" s="404"/>
      <c r="FR132" s="404"/>
      <c r="FS132" s="404"/>
      <c r="FT132" s="404"/>
      <c r="FU132" s="404"/>
      <c r="FV132" s="404"/>
      <c r="FW132" s="404"/>
      <c r="FX132" s="404"/>
      <c r="FY132" s="404"/>
      <c r="FZ132" s="404"/>
      <c r="GA132" s="404"/>
      <c r="GB132" s="404"/>
      <c r="GC132" s="404"/>
      <c r="GD132" s="404"/>
      <c r="GE132" s="404"/>
      <c r="GF132" s="404"/>
      <c r="GG132" s="404"/>
      <c r="GH132" s="404"/>
      <c r="GI132" s="404"/>
      <c r="GJ132" s="404"/>
      <c r="GK132" s="404"/>
      <c r="GL132" s="404"/>
      <c r="GM132" s="404"/>
      <c r="GN132" s="404"/>
      <c r="GO132" s="404"/>
      <c r="GP132" s="404"/>
      <c r="GQ132" s="404"/>
      <c r="GR132" s="404"/>
      <c r="GS132" s="404"/>
      <c r="GT132" s="404"/>
      <c r="GU132" s="404"/>
      <c r="GV132" s="404"/>
      <c r="GW132" s="404"/>
      <c r="GX132" s="404"/>
      <c r="GY132" s="404"/>
      <c r="GZ132" s="404"/>
      <c r="HA132" s="404"/>
      <c r="HB132" s="404"/>
      <c r="HC132" s="404"/>
      <c r="HD132" s="404"/>
      <c r="HE132" s="404"/>
      <c r="HF132" s="404"/>
      <c r="HG132" s="404"/>
      <c r="HH132" s="404"/>
      <c r="HI132" s="404"/>
      <c r="HJ132" s="404"/>
      <c r="HK132" s="404"/>
      <c r="HL132" s="404"/>
      <c r="HM132" s="404"/>
      <c r="HN132" s="404"/>
      <c r="HO132" s="404"/>
      <c r="HP132" s="404"/>
      <c r="HQ132" s="404"/>
      <c r="HR132" s="404"/>
      <c r="HS132" s="404"/>
      <c r="HT132" s="404"/>
      <c r="HU132" s="404"/>
      <c r="HV132" s="404"/>
      <c r="HW132" s="404"/>
      <c r="HX132" s="404"/>
      <c r="HY132" s="404"/>
      <c r="HZ132" s="404"/>
      <c r="IA132" s="404"/>
      <c r="IB132" s="404"/>
      <c r="IC132" s="404"/>
      <c r="ID132" s="404"/>
      <c r="IE132" s="404"/>
      <c r="IF132" s="404"/>
      <c r="IG132" s="404"/>
      <c r="IH132" s="404"/>
      <c r="II132" s="404"/>
      <c r="IJ132" s="404"/>
      <c r="IK132" s="404"/>
      <c r="IL132" s="404"/>
      <c r="IM132" s="404"/>
      <c r="IN132" s="404"/>
      <c r="IO132" s="404"/>
      <c r="IP132" s="404"/>
      <c r="IQ132" s="404"/>
      <c r="IR132" s="404"/>
      <c r="IS132" s="404"/>
      <c r="IT132" s="404"/>
      <c r="IU132" s="404"/>
      <c r="IV132" s="404"/>
      <c r="IW132" s="404"/>
      <c r="IX132" s="404"/>
      <c r="IY132" s="404"/>
      <c r="IZ132" s="404"/>
      <c r="JA132" s="404"/>
      <c r="JB132" s="404"/>
      <c r="JC132" s="404"/>
      <c r="JD132" s="404"/>
      <c r="JE132" s="404"/>
      <c r="JF132" s="404"/>
      <c r="JG132" s="404"/>
      <c r="JH132" s="404"/>
      <c r="JI132" s="404"/>
      <c r="JJ132" s="404"/>
      <c r="JK132" s="404"/>
      <c r="JL132" s="404"/>
      <c r="JM132" s="404"/>
      <c r="JN132" s="404"/>
      <c r="JO132" s="404"/>
      <c r="JP132" s="404"/>
      <c r="JQ132" s="404"/>
      <c r="JR132" s="404"/>
      <c r="JS132" s="404"/>
      <c r="JT132" s="404"/>
      <c r="JU132" s="404"/>
      <c r="JV132" s="404"/>
      <c r="JW132" s="404"/>
      <c r="JX132" s="404"/>
      <c r="JY132" s="404"/>
      <c r="JZ132" s="404"/>
      <c r="KA132" s="404"/>
      <c r="KB132" s="404"/>
      <c r="KC132" s="404"/>
      <c r="KD132" s="404"/>
      <c r="KE132" s="404"/>
      <c r="KF132" s="404"/>
      <c r="KG132" s="404"/>
      <c r="KH132" s="404"/>
      <c r="KI132" s="404"/>
    </row>
    <row r="133" spans="1:295" s="405" customFormat="1" ht="31.5">
      <c r="A133" s="397" t="s">
        <v>575</v>
      </c>
      <c r="B133" s="374" t="s">
        <v>906</v>
      </c>
      <c r="C133" s="400"/>
      <c r="D133" s="373"/>
      <c r="E133" s="373"/>
      <c r="F133" s="373"/>
      <c r="G133" s="373"/>
      <c r="H133" s="373"/>
      <c r="I133" s="373"/>
      <c r="J133" s="382"/>
      <c r="K133" s="382"/>
      <c r="L133" s="382"/>
      <c r="M133" s="382"/>
      <c r="N133" s="383"/>
      <c r="O133" s="383"/>
      <c r="P133" s="383"/>
      <c r="Q133" s="383"/>
      <c r="R133" s="377"/>
      <c r="S133" s="377"/>
      <c r="T133" s="373"/>
      <c r="U133" s="373"/>
      <c r="V133" s="373"/>
      <c r="W133" s="373"/>
      <c r="X133" s="373"/>
      <c r="Y133" s="373"/>
      <c r="Z133" s="382"/>
      <c r="AA133" s="382"/>
      <c r="AB133" s="382"/>
      <c r="AC133" s="382"/>
      <c r="AD133" s="384"/>
      <c r="AE133" s="383"/>
      <c r="AF133" s="383"/>
      <c r="AG133" s="383"/>
      <c r="AH133" s="377"/>
      <c r="AI133" s="376"/>
      <c r="AJ133" s="400"/>
      <c r="AK133" s="373"/>
      <c r="AL133" s="373"/>
      <c r="AM133" s="373"/>
      <c r="AN133" s="373"/>
      <c r="AO133" s="373"/>
      <c r="AP133" s="373"/>
      <c r="AQ133" s="382"/>
      <c r="AR133" s="382"/>
      <c r="AS133" s="382"/>
      <c r="AT133" s="382"/>
      <c r="AU133" s="384"/>
      <c r="AV133" s="383"/>
      <c r="AW133" s="383"/>
      <c r="AX133" s="383"/>
      <c r="AY133" s="377"/>
      <c r="AZ133" s="376"/>
      <c r="BA133" s="373"/>
      <c r="BB133" s="373"/>
      <c r="BC133" s="373"/>
      <c r="BD133" s="373"/>
      <c r="BE133" s="373"/>
      <c r="BF133" s="373"/>
      <c r="BG133" s="382"/>
      <c r="BH133" s="382"/>
      <c r="BI133" s="382"/>
      <c r="BJ133" s="382"/>
      <c r="BK133" s="384"/>
      <c r="BL133" s="383"/>
      <c r="BM133" s="383"/>
      <c r="BN133" s="383"/>
      <c r="BO133" s="377"/>
      <c r="BP133" s="403"/>
      <c r="BQ133" s="404"/>
      <c r="BR133" s="404"/>
      <c r="BS133" s="404"/>
      <c r="BT133" s="404"/>
      <c r="BU133" s="404"/>
      <c r="BV133" s="404"/>
      <c r="BW133" s="404"/>
      <c r="BX133" s="404"/>
      <c r="BY133" s="404"/>
      <c r="BZ133" s="404"/>
      <c r="CA133" s="404"/>
      <c r="CB133" s="404"/>
      <c r="CC133" s="404"/>
      <c r="CD133" s="404"/>
      <c r="CE133" s="404"/>
      <c r="CF133" s="404"/>
      <c r="CG133" s="404"/>
      <c r="CH133" s="404"/>
      <c r="CI133" s="404"/>
      <c r="CJ133" s="404"/>
      <c r="CK133" s="404"/>
      <c r="CL133" s="404"/>
      <c r="CM133" s="404"/>
      <c r="CN133" s="404"/>
      <c r="CO133" s="404"/>
      <c r="CP133" s="404"/>
      <c r="CQ133" s="404"/>
      <c r="CR133" s="404"/>
      <c r="CS133" s="404"/>
      <c r="CT133" s="404"/>
      <c r="CU133" s="404"/>
      <c r="CV133" s="404"/>
      <c r="CW133" s="404"/>
      <c r="CX133" s="404"/>
      <c r="CY133" s="404"/>
      <c r="CZ133" s="404"/>
      <c r="DA133" s="404"/>
      <c r="DB133" s="404"/>
      <c r="DC133" s="404"/>
      <c r="DD133" s="404"/>
      <c r="DE133" s="404"/>
      <c r="DF133" s="404"/>
      <c r="DG133" s="404"/>
      <c r="DH133" s="404"/>
      <c r="DI133" s="404"/>
      <c r="DJ133" s="404"/>
      <c r="DK133" s="404"/>
      <c r="DL133" s="404"/>
      <c r="DM133" s="404"/>
      <c r="DN133" s="404"/>
      <c r="DO133" s="404"/>
      <c r="DP133" s="404"/>
      <c r="DQ133" s="404"/>
      <c r="DR133" s="404"/>
      <c r="DS133" s="404"/>
      <c r="DT133" s="404"/>
      <c r="DU133" s="404"/>
      <c r="DV133" s="404"/>
      <c r="DW133" s="404"/>
      <c r="DX133" s="404"/>
      <c r="DY133" s="404"/>
      <c r="DZ133" s="404"/>
      <c r="EA133" s="404"/>
      <c r="EB133" s="404"/>
      <c r="EC133" s="404"/>
      <c r="ED133" s="404"/>
      <c r="EE133" s="404"/>
      <c r="EF133" s="404"/>
      <c r="EG133" s="404"/>
      <c r="EH133" s="404"/>
      <c r="EI133" s="404"/>
      <c r="EJ133" s="404"/>
      <c r="EK133" s="404"/>
      <c r="EL133" s="404"/>
      <c r="EM133" s="404"/>
      <c r="EN133" s="404"/>
      <c r="EO133" s="404"/>
      <c r="EP133" s="404"/>
      <c r="EQ133" s="404"/>
      <c r="ER133" s="404"/>
      <c r="ES133" s="404"/>
      <c r="ET133" s="404"/>
      <c r="EU133" s="404"/>
      <c r="EV133" s="404"/>
      <c r="EW133" s="404"/>
      <c r="EX133" s="404"/>
      <c r="EY133" s="404"/>
      <c r="EZ133" s="404"/>
      <c r="FA133" s="404"/>
      <c r="FB133" s="404"/>
      <c r="FC133" s="404"/>
      <c r="FD133" s="404"/>
      <c r="FE133" s="404"/>
      <c r="FF133" s="404"/>
      <c r="FG133" s="404"/>
      <c r="FH133" s="404"/>
      <c r="FI133" s="404"/>
      <c r="FJ133" s="404"/>
      <c r="FK133" s="404"/>
      <c r="FL133" s="404"/>
      <c r="FM133" s="404"/>
      <c r="FN133" s="404"/>
      <c r="FO133" s="404"/>
      <c r="FP133" s="404"/>
      <c r="FQ133" s="404"/>
      <c r="FR133" s="404"/>
      <c r="FS133" s="404"/>
      <c r="FT133" s="404"/>
      <c r="FU133" s="404"/>
      <c r="FV133" s="404"/>
      <c r="FW133" s="404"/>
      <c r="FX133" s="404"/>
      <c r="FY133" s="404"/>
      <c r="FZ133" s="404"/>
      <c r="GA133" s="404"/>
      <c r="GB133" s="404"/>
      <c r="GC133" s="404"/>
      <c r="GD133" s="404"/>
      <c r="GE133" s="404"/>
      <c r="GF133" s="404"/>
      <c r="GG133" s="404"/>
      <c r="GH133" s="404"/>
      <c r="GI133" s="404"/>
      <c r="GJ133" s="404"/>
      <c r="GK133" s="404"/>
      <c r="GL133" s="404"/>
      <c r="GM133" s="404"/>
      <c r="GN133" s="404"/>
      <c r="GO133" s="404"/>
      <c r="GP133" s="404"/>
      <c r="GQ133" s="404"/>
      <c r="GR133" s="404"/>
      <c r="GS133" s="404"/>
      <c r="GT133" s="404"/>
      <c r="GU133" s="404"/>
      <c r="GV133" s="404"/>
      <c r="GW133" s="404"/>
      <c r="GX133" s="404"/>
      <c r="GY133" s="404"/>
      <c r="GZ133" s="404"/>
      <c r="HA133" s="404"/>
      <c r="HB133" s="404"/>
      <c r="HC133" s="404"/>
      <c r="HD133" s="404"/>
      <c r="HE133" s="404"/>
      <c r="HF133" s="404"/>
      <c r="HG133" s="404"/>
      <c r="HH133" s="404"/>
      <c r="HI133" s="404"/>
      <c r="HJ133" s="404"/>
      <c r="HK133" s="404"/>
      <c r="HL133" s="404"/>
      <c r="HM133" s="404"/>
      <c r="HN133" s="404"/>
      <c r="HO133" s="404"/>
      <c r="HP133" s="404"/>
      <c r="HQ133" s="404"/>
      <c r="HR133" s="404"/>
      <c r="HS133" s="404"/>
      <c r="HT133" s="404"/>
      <c r="HU133" s="404"/>
      <c r="HV133" s="404"/>
      <c r="HW133" s="404"/>
      <c r="HX133" s="404"/>
      <c r="HY133" s="404"/>
      <c r="HZ133" s="404"/>
      <c r="IA133" s="404"/>
      <c r="IB133" s="404"/>
      <c r="IC133" s="404"/>
      <c r="ID133" s="404"/>
      <c r="IE133" s="404"/>
      <c r="IF133" s="404"/>
      <c r="IG133" s="404"/>
      <c r="IH133" s="404"/>
      <c r="II133" s="404"/>
      <c r="IJ133" s="404"/>
      <c r="IK133" s="404"/>
      <c r="IL133" s="404"/>
      <c r="IM133" s="404"/>
      <c r="IN133" s="404"/>
      <c r="IO133" s="404"/>
      <c r="IP133" s="404"/>
      <c r="IQ133" s="404"/>
      <c r="IR133" s="404"/>
      <c r="IS133" s="404"/>
      <c r="IT133" s="404"/>
      <c r="IU133" s="404"/>
      <c r="IV133" s="404"/>
      <c r="IW133" s="404"/>
      <c r="IX133" s="404"/>
      <c r="IY133" s="404"/>
      <c r="IZ133" s="404"/>
      <c r="JA133" s="404"/>
      <c r="JB133" s="404"/>
      <c r="JC133" s="404"/>
      <c r="JD133" s="404"/>
      <c r="JE133" s="404"/>
      <c r="JF133" s="404"/>
      <c r="JG133" s="404"/>
      <c r="JH133" s="404"/>
      <c r="JI133" s="404"/>
      <c r="JJ133" s="404"/>
      <c r="JK133" s="404"/>
      <c r="JL133" s="404"/>
      <c r="JM133" s="404"/>
      <c r="JN133" s="404"/>
      <c r="JO133" s="404"/>
      <c r="JP133" s="404"/>
      <c r="JQ133" s="404"/>
      <c r="JR133" s="404"/>
      <c r="JS133" s="404"/>
      <c r="JT133" s="404"/>
      <c r="JU133" s="404"/>
      <c r="JV133" s="404"/>
      <c r="JW133" s="404"/>
      <c r="JX133" s="404"/>
      <c r="JY133" s="404"/>
      <c r="JZ133" s="404"/>
      <c r="KA133" s="404"/>
      <c r="KB133" s="404"/>
      <c r="KC133" s="404"/>
      <c r="KD133" s="404"/>
      <c r="KE133" s="404"/>
      <c r="KF133" s="404"/>
      <c r="KG133" s="404"/>
      <c r="KH133" s="404"/>
      <c r="KI133" s="404"/>
    </row>
    <row r="134" spans="1:295" s="405" customFormat="1">
      <c r="A134" s="397" t="s">
        <v>576</v>
      </c>
      <c r="B134" s="374" t="s">
        <v>907</v>
      </c>
      <c r="C134" s="400"/>
      <c r="D134" s="373">
        <v>10500</v>
      </c>
      <c r="E134" s="373">
        <v>63.85</v>
      </c>
      <c r="F134" s="373">
        <v>10500</v>
      </c>
      <c r="G134" s="373">
        <v>63.85</v>
      </c>
      <c r="H134" s="373">
        <v>3817.56</v>
      </c>
      <c r="I134" s="373">
        <v>51.71</v>
      </c>
      <c r="J134" s="382"/>
      <c r="K134" s="382"/>
      <c r="L134" s="382"/>
      <c r="M134" s="382"/>
      <c r="N134" s="383"/>
      <c r="O134" s="383"/>
      <c r="P134" s="384">
        <v>6.1499999999999999E-2</v>
      </c>
      <c r="Q134" s="383">
        <v>286.49</v>
      </c>
      <c r="R134" s="377" t="s">
        <v>926</v>
      </c>
      <c r="S134" s="377"/>
      <c r="T134" s="373">
        <v>10656.89</v>
      </c>
      <c r="U134" s="373">
        <v>63.85</v>
      </c>
      <c r="V134" s="373">
        <v>10656.89</v>
      </c>
      <c r="W134" s="373">
        <v>63.85</v>
      </c>
      <c r="X134" s="373">
        <v>3817.56</v>
      </c>
      <c r="Y134" s="373">
        <v>51.71</v>
      </c>
      <c r="Z134" s="382"/>
      <c r="AA134" s="382"/>
      <c r="AB134" s="382"/>
      <c r="AC134" s="382"/>
      <c r="AD134" s="384"/>
      <c r="AE134" s="383"/>
      <c r="AF134" s="383">
        <v>6.1499999999999999E-2</v>
      </c>
      <c r="AG134" s="383">
        <v>286.49</v>
      </c>
      <c r="AH134" s="377" t="s">
        <v>926</v>
      </c>
      <c r="AI134" s="376"/>
      <c r="AJ134" s="400"/>
      <c r="AK134" s="373">
        <v>10500</v>
      </c>
      <c r="AL134" s="373">
        <v>63.85</v>
      </c>
      <c r="AM134" s="373">
        <v>10500</v>
      </c>
      <c r="AN134" s="373">
        <v>63.85</v>
      </c>
      <c r="AO134" s="373">
        <v>3829.92</v>
      </c>
      <c r="AP134" s="373">
        <v>51.71</v>
      </c>
      <c r="AQ134" s="382"/>
      <c r="AR134" s="382"/>
      <c r="AS134" s="382"/>
      <c r="AT134" s="382"/>
      <c r="AU134" s="384">
        <v>7.22E-2</v>
      </c>
      <c r="AV134" s="383">
        <v>328.23</v>
      </c>
      <c r="AW134" s="384"/>
      <c r="AX134" s="384"/>
      <c r="AY134" s="377" t="s">
        <v>926</v>
      </c>
      <c r="AZ134" s="376"/>
      <c r="BA134" s="373">
        <v>10656.89</v>
      </c>
      <c r="BB134" s="373">
        <v>63.85</v>
      </c>
      <c r="BC134" s="373">
        <v>10656.89</v>
      </c>
      <c r="BD134" s="373">
        <v>63.85</v>
      </c>
      <c r="BE134" s="373">
        <v>3829.92</v>
      </c>
      <c r="BF134" s="373">
        <v>51.71</v>
      </c>
      <c r="BG134" s="382"/>
      <c r="BH134" s="382"/>
      <c r="BI134" s="382"/>
      <c r="BJ134" s="382"/>
      <c r="BK134" s="384">
        <v>7.22E-2</v>
      </c>
      <c r="BL134" s="383">
        <v>328.23</v>
      </c>
      <c r="BM134" s="383"/>
      <c r="BN134" s="383"/>
      <c r="BO134" s="377" t="s">
        <v>926</v>
      </c>
      <c r="BP134" s="403"/>
      <c r="BQ134" s="404"/>
      <c r="BR134" s="404"/>
      <c r="BS134" s="404"/>
      <c r="BT134" s="404"/>
      <c r="BU134" s="404"/>
      <c r="BV134" s="404"/>
      <c r="BW134" s="404"/>
      <c r="BX134" s="404"/>
      <c r="BY134" s="404"/>
      <c r="BZ134" s="404"/>
      <c r="CA134" s="404"/>
      <c r="CB134" s="404"/>
      <c r="CC134" s="404"/>
      <c r="CD134" s="404"/>
      <c r="CE134" s="404"/>
      <c r="CF134" s="404"/>
      <c r="CG134" s="404"/>
      <c r="CH134" s="404"/>
      <c r="CI134" s="404"/>
      <c r="CJ134" s="404"/>
      <c r="CK134" s="404"/>
      <c r="CL134" s="404"/>
      <c r="CM134" s="404"/>
      <c r="CN134" s="404"/>
      <c r="CO134" s="404"/>
      <c r="CP134" s="404"/>
      <c r="CQ134" s="404"/>
      <c r="CR134" s="404"/>
      <c r="CS134" s="404"/>
      <c r="CT134" s="404"/>
      <c r="CU134" s="404"/>
      <c r="CV134" s="404"/>
      <c r="CW134" s="404"/>
      <c r="CX134" s="404"/>
      <c r="CY134" s="404"/>
      <c r="CZ134" s="404"/>
      <c r="DA134" s="404"/>
      <c r="DB134" s="404"/>
      <c r="DC134" s="404"/>
      <c r="DD134" s="404"/>
      <c r="DE134" s="404"/>
      <c r="DF134" s="404"/>
      <c r="DG134" s="404"/>
      <c r="DH134" s="404"/>
      <c r="DI134" s="404"/>
      <c r="DJ134" s="404"/>
      <c r="DK134" s="404"/>
      <c r="DL134" s="404"/>
      <c r="DM134" s="404"/>
      <c r="DN134" s="404"/>
      <c r="DO134" s="404"/>
      <c r="DP134" s="404"/>
      <c r="DQ134" s="404"/>
      <c r="DR134" s="404"/>
      <c r="DS134" s="404"/>
      <c r="DT134" s="404"/>
      <c r="DU134" s="404"/>
      <c r="DV134" s="404"/>
      <c r="DW134" s="404"/>
      <c r="DX134" s="404"/>
      <c r="DY134" s="404"/>
      <c r="DZ134" s="404"/>
      <c r="EA134" s="404"/>
      <c r="EB134" s="404"/>
      <c r="EC134" s="404"/>
      <c r="ED134" s="404"/>
      <c r="EE134" s="404"/>
      <c r="EF134" s="404"/>
      <c r="EG134" s="404"/>
      <c r="EH134" s="404"/>
      <c r="EI134" s="404"/>
      <c r="EJ134" s="404"/>
      <c r="EK134" s="404"/>
      <c r="EL134" s="404"/>
      <c r="EM134" s="404"/>
      <c r="EN134" s="404"/>
      <c r="EO134" s="404"/>
      <c r="EP134" s="404"/>
      <c r="EQ134" s="404"/>
      <c r="ER134" s="404"/>
      <c r="ES134" s="404"/>
      <c r="ET134" s="404"/>
      <c r="EU134" s="404"/>
      <c r="EV134" s="404"/>
      <c r="EW134" s="404"/>
      <c r="EX134" s="404"/>
      <c r="EY134" s="404"/>
      <c r="EZ134" s="404"/>
      <c r="FA134" s="404"/>
      <c r="FB134" s="404"/>
      <c r="FC134" s="404"/>
      <c r="FD134" s="404"/>
      <c r="FE134" s="404"/>
      <c r="FF134" s="404"/>
      <c r="FG134" s="404"/>
      <c r="FH134" s="404"/>
      <c r="FI134" s="404"/>
      <c r="FJ134" s="404"/>
      <c r="FK134" s="404"/>
      <c r="FL134" s="404"/>
      <c r="FM134" s="404"/>
      <c r="FN134" s="404"/>
      <c r="FO134" s="404"/>
      <c r="FP134" s="404"/>
      <c r="FQ134" s="404"/>
      <c r="FR134" s="404"/>
      <c r="FS134" s="404"/>
      <c r="FT134" s="404"/>
      <c r="FU134" s="404"/>
      <c r="FV134" s="404"/>
      <c r="FW134" s="404"/>
      <c r="FX134" s="404"/>
      <c r="FY134" s="404"/>
      <c r="FZ134" s="404"/>
      <c r="GA134" s="404"/>
      <c r="GB134" s="404"/>
      <c r="GC134" s="404"/>
      <c r="GD134" s="404"/>
      <c r="GE134" s="404"/>
      <c r="GF134" s="404"/>
      <c r="GG134" s="404"/>
      <c r="GH134" s="404"/>
      <c r="GI134" s="404"/>
      <c r="GJ134" s="404"/>
      <c r="GK134" s="404"/>
      <c r="GL134" s="404"/>
      <c r="GM134" s="404"/>
      <c r="GN134" s="404"/>
      <c r="GO134" s="404"/>
      <c r="GP134" s="404"/>
      <c r="GQ134" s="404"/>
      <c r="GR134" s="404"/>
      <c r="GS134" s="404"/>
      <c r="GT134" s="404"/>
      <c r="GU134" s="404"/>
      <c r="GV134" s="404"/>
      <c r="GW134" s="404"/>
      <c r="GX134" s="404"/>
      <c r="GY134" s="404"/>
      <c r="GZ134" s="404"/>
      <c r="HA134" s="404"/>
      <c r="HB134" s="404"/>
      <c r="HC134" s="404"/>
      <c r="HD134" s="404"/>
      <c r="HE134" s="404"/>
      <c r="HF134" s="404"/>
      <c r="HG134" s="404"/>
      <c r="HH134" s="404"/>
      <c r="HI134" s="404"/>
      <c r="HJ134" s="404"/>
      <c r="HK134" s="404"/>
      <c r="HL134" s="404"/>
      <c r="HM134" s="404"/>
      <c r="HN134" s="404"/>
      <c r="HO134" s="404"/>
      <c r="HP134" s="404"/>
      <c r="HQ134" s="404"/>
      <c r="HR134" s="404"/>
      <c r="HS134" s="404"/>
      <c r="HT134" s="404"/>
      <c r="HU134" s="404"/>
      <c r="HV134" s="404"/>
      <c r="HW134" s="404"/>
      <c r="HX134" s="404"/>
      <c r="HY134" s="404"/>
      <c r="HZ134" s="404"/>
      <c r="IA134" s="404"/>
      <c r="IB134" s="404"/>
      <c r="IC134" s="404"/>
      <c r="ID134" s="404"/>
      <c r="IE134" s="404"/>
      <c r="IF134" s="404"/>
      <c r="IG134" s="404"/>
      <c r="IH134" s="404"/>
      <c r="II134" s="404"/>
      <c r="IJ134" s="404"/>
      <c r="IK134" s="404"/>
      <c r="IL134" s="404"/>
      <c r="IM134" s="404"/>
      <c r="IN134" s="404"/>
      <c r="IO134" s="404"/>
      <c r="IP134" s="404"/>
      <c r="IQ134" s="404"/>
      <c r="IR134" s="404"/>
      <c r="IS134" s="404"/>
      <c r="IT134" s="404"/>
      <c r="IU134" s="404"/>
      <c r="IV134" s="404"/>
      <c r="IW134" s="404"/>
      <c r="IX134" s="404"/>
      <c r="IY134" s="404"/>
      <c r="IZ134" s="404"/>
      <c r="JA134" s="404"/>
      <c r="JB134" s="404"/>
      <c r="JC134" s="404"/>
      <c r="JD134" s="404"/>
      <c r="JE134" s="404"/>
      <c r="JF134" s="404"/>
      <c r="JG134" s="404"/>
      <c r="JH134" s="404"/>
      <c r="JI134" s="404"/>
      <c r="JJ134" s="404"/>
      <c r="JK134" s="404"/>
      <c r="JL134" s="404"/>
      <c r="JM134" s="404"/>
      <c r="JN134" s="404"/>
      <c r="JO134" s="404"/>
      <c r="JP134" s="404"/>
      <c r="JQ134" s="404"/>
      <c r="JR134" s="404"/>
      <c r="JS134" s="404"/>
      <c r="JT134" s="404"/>
      <c r="JU134" s="404"/>
      <c r="JV134" s="404"/>
      <c r="JW134" s="404"/>
      <c r="JX134" s="404"/>
      <c r="JY134" s="404"/>
      <c r="JZ134" s="404"/>
      <c r="KA134" s="404"/>
      <c r="KB134" s="404"/>
      <c r="KC134" s="404"/>
      <c r="KD134" s="404"/>
      <c r="KE134" s="404"/>
      <c r="KF134" s="404"/>
      <c r="KG134" s="404"/>
      <c r="KH134" s="404"/>
      <c r="KI134" s="404"/>
    </row>
    <row r="135" spans="1:295" s="100" customFormat="1" ht="26.25">
      <c r="A135" s="354" t="s">
        <v>23</v>
      </c>
      <c r="B135" s="721"/>
      <c r="C135" s="354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5"/>
      <c r="T135" s="354"/>
      <c r="U135" s="354"/>
      <c r="V135" s="354"/>
      <c r="W135" s="354"/>
      <c r="X135" s="354"/>
      <c r="Y135" s="354"/>
      <c r="Z135" s="355"/>
      <c r="AA135" s="355"/>
      <c r="AB135" s="355"/>
      <c r="AC135" s="355"/>
      <c r="AD135" s="355"/>
      <c r="AE135" s="355"/>
      <c r="AF135" s="355"/>
      <c r="AG135" s="355"/>
      <c r="AH135" s="354"/>
      <c r="AI135" s="355"/>
      <c r="AJ135" s="354"/>
      <c r="AK135" s="354"/>
      <c r="AL135" s="354"/>
      <c r="AM135" s="354"/>
      <c r="AN135" s="354"/>
      <c r="AO135" s="354"/>
      <c r="AP135" s="354"/>
      <c r="AQ135" s="354"/>
      <c r="AR135" s="354"/>
      <c r="AS135" s="354"/>
      <c r="AT135" s="354"/>
      <c r="AU135" s="354"/>
      <c r="AV135" s="354"/>
      <c r="AW135" s="354"/>
      <c r="AX135" s="354"/>
      <c r="AY135" s="354"/>
      <c r="AZ135" s="354"/>
      <c r="BA135" s="354"/>
      <c r="BB135" s="354"/>
      <c r="BC135" s="354"/>
      <c r="BD135" s="354"/>
      <c r="BE135" s="354"/>
      <c r="BF135" s="354"/>
      <c r="BG135" s="354"/>
      <c r="BH135" s="354"/>
      <c r="BI135" s="354"/>
      <c r="BJ135" s="354"/>
      <c r="BK135" s="354"/>
      <c r="BL135" s="354"/>
      <c r="BM135" s="354"/>
      <c r="BN135" s="354"/>
      <c r="BO135" s="354"/>
      <c r="BP135" s="355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99"/>
      <c r="FF135" s="99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  <c r="HA135" s="99"/>
      <c r="HB135" s="99"/>
      <c r="HC135" s="99"/>
      <c r="HD135" s="99"/>
      <c r="HE135" s="99"/>
      <c r="HF135" s="99"/>
      <c r="HG135" s="99"/>
      <c r="HH135" s="99"/>
      <c r="HI135" s="99"/>
      <c r="HJ135" s="99"/>
      <c r="HK135" s="99"/>
      <c r="HL135" s="99"/>
      <c r="HM135" s="99"/>
      <c r="HN135" s="99"/>
      <c r="HO135" s="99"/>
      <c r="HP135" s="99"/>
      <c r="HQ135" s="99"/>
      <c r="HR135" s="99"/>
      <c r="HS135" s="99"/>
      <c r="HT135" s="99"/>
      <c r="HU135" s="99"/>
      <c r="HV135" s="99"/>
      <c r="HW135" s="99"/>
      <c r="HX135" s="99"/>
      <c r="HY135" s="99"/>
      <c r="HZ135" s="99"/>
      <c r="IA135" s="99"/>
      <c r="IB135" s="99"/>
      <c r="IC135" s="99"/>
      <c r="ID135" s="99"/>
      <c r="IE135" s="99"/>
      <c r="IF135" s="99"/>
      <c r="IG135" s="99"/>
      <c r="IH135" s="99"/>
      <c r="II135" s="99"/>
      <c r="IJ135" s="99"/>
      <c r="IK135" s="99"/>
      <c r="IL135" s="99"/>
      <c r="IM135" s="99"/>
      <c r="IN135" s="99"/>
      <c r="IO135" s="99"/>
      <c r="IP135" s="99"/>
      <c r="IQ135" s="99"/>
      <c r="IR135" s="99"/>
      <c r="IS135" s="99"/>
      <c r="IT135" s="99"/>
      <c r="IU135" s="99"/>
      <c r="IV135" s="99"/>
      <c r="IW135" s="99"/>
      <c r="IX135" s="99"/>
      <c r="IY135" s="99"/>
      <c r="IZ135" s="99"/>
      <c r="JA135" s="99"/>
      <c r="JB135" s="99"/>
      <c r="JC135" s="99"/>
      <c r="JD135" s="99"/>
      <c r="JE135" s="99"/>
      <c r="JF135" s="99"/>
      <c r="JG135" s="99"/>
      <c r="JH135" s="99"/>
      <c r="JI135" s="99"/>
      <c r="JJ135" s="99"/>
      <c r="JK135" s="99"/>
      <c r="JL135" s="99"/>
      <c r="JM135" s="99"/>
      <c r="JN135" s="99"/>
      <c r="JO135" s="99"/>
      <c r="JP135" s="99"/>
      <c r="JQ135" s="99"/>
      <c r="JR135" s="99"/>
      <c r="JS135" s="99"/>
      <c r="JT135" s="99"/>
      <c r="JU135" s="99"/>
      <c r="JV135" s="99"/>
      <c r="JW135" s="99"/>
      <c r="JX135" s="99"/>
      <c r="JY135" s="99"/>
      <c r="JZ135" s="99"/>
      <c r="KA135" s="99"/>
      <c r="KB135" s="99"/>
      <c r="KC135" s="99"/>
      <c r="KD135" s="99"/>
      <c r="KE135" s="99"/>
      <c r="KF135" s="99"/>
      <c r="KG135" s="99"/>
      <c r="KH135" s="99"/>
      <c r="KI135" s="99"/>
    </row>
    <row r="136" spans="1:295" ht="18.75">
      <c r="A136" s="101" t="s">
        <v>71</v>
      </c>
      <c r="B136" s="348"/>
      <c r="C136" s="103"/>
      <c r="D136" s="12"/>
      <c r="E136" s="12"/>
      <c r="F136" s="12"/>
      <c r="G136" s="12"/>
      <c r="H136" s="12"/>
      <c r="I136" s="12"/>
      <c r="J136" s="104"/>
      <c r="K136" s="104"/>
      <c r="L136" s="104"/>
      <c r="M136" s="104"/>
      <c r="N136" s="105"/>
      <c r="O136" s="105"/>
      <c r="P136" s="105"/>
      <c r="Q136" s="105"/>
      <c r="R136" s="25"/>
      <c r="S136" s="349"/>
      <c r="T136" s="12"/>
      <c r="U136" s="12"/>
      <c r="V136" s="12"/>
      <c r="W136" s="12"/>
      <c r="X136" s="12"/>
      <c r="Y136" s="12"/>
      <c r="Z136" s="204"/>
      <c r="AA136" s="204"/>
      <c r="AB136" s="204"/>
      <c r="AC136" s="204"/>
      <c r="AD136" s="205"/>
      <c r="AE136" s="205"/>
      <c r="AF136" s="205"/>
      <c r="AG136" s="205"/>
      <c r="AH136" s="12"/>
      <c r="AI136" s="313"/>
      <c r="AJ136" s="103"/>
      <c r="AK136" s="12"/>
      <c r="AL136" s="12"/>
      <c r="AM136" s="12"/>
      <c r="AN136" s="12"/>
      <c r="AO136" s="12"/>
      <c r="AP136" s="12"/>
      <c r="AQ136" s="104"/>
      <c r="AR136" s="104"/>
      <c r="AS136" s="104"/>
      <c r="AT136" s="104"/>
      <c r="AU136" s="105"/>
      <c r="AV136" s="105"/>
      <c r="AW136" s="105"/>
      <c r="AX136" s="105"/>
      <c r="AY136" s="12"/>
      <c r="AZ136" s="284"/>
      <c r="BA136" s="12"/>
      <c r="BB136" s="12"/>
      <c r="BC136" s="12"/>
      <c r="BD136" s="12"/>
      <c r="BE136" s="12"/>
      <c r="BF136" s="12"/>
      <c r="BG136" s="104"/>
      <c r="BH136" s="104"/>
      <c r="BI136" s="104"/>
      <c r="BJ136" s="104"/>
      <c r="BK136" s="105"/>
      <c r="BL136" s="105"/>
      <c r="BM136" s="105"/>
      <c r="BN136" s="105"/>
      <c r="BO136" s="19"/>
      <c r="BP136" s="316"/>
    </row>
    <row r="137" spans="1:295" s="2" customFormat="1">
      <c r="A137" s="16" t="s">
        <v>9</v>
      </c>
      <c r="B137" s="348" t="s">
        <v>162</v>
      </c>
      <c r="C137" s="103"/>
      <c r="D137" s="12"/>
      <c r="E137" s="12"/>
      <c r="F137" s="12"/>
      <c r="G137" s="12"/>
      <c r="H137" s="12"/>
      <c r="I137" s="12"/>
      <c r="J137" s="104"/>
      <c r="K137" s="104"/>
      <c r="L137" s="104"/>
      <c r="M137" s="104"/>
      <c r="N137" s="105"/>
      <c r="O137" s="105"/>
      <c r="P137" s="105"/>
      <c r="Q137" s="105"/>
      <c r="R137" s="25"/>
      <c r="S137" s="349"/>
      <c r="T137" s="12"/>
      <c r="U137" s="12"/>
      <c r="V137" s="12"/>
      <c r="W137" s="12"/>
      <c r="X137" s="12"/>
      <c r="Y137" s="12"/>
      <c r="Z137" s="204"/>
      <c r="AA137" s="204"/>
      <c r="AB137" s="204"/>
      <c r="AC137" s="204"/>
      <c r="AD137" s="205"/>
      <c r="AE137" s="205"/>
      <c r="AF137" s="205"/>
      <c r="AG137" s="205"/>
      <c r="AH137" s="12"/>
      <c r="AI137" s="313"/>
      <c r="AJ137" s="103"/>
      <c r="AK137" s="12"/>
      <c r="AL137" s="12"/>
      <c r="AM137" s="12"/>
      <c r="AN137" s="12"/>
      <c r="AO137" s="12"/>
      <c r="AP137" s="12"/>
      <c r="AQ137" s="104"/>
      <c r="AR137" s="104"/>
      <c r="AS137" s="104"/>
      <c r="AT137" s="104"/>
      <c r="AU137" s="105"/>
      <c r="AV137" s="105"/>
      <c r="AW137" s="105"/>
      <c r="AX137" s="105"/>
      <c r="AY137" s="12"/>
      <c r="AZ137" s="284"/>
      <c r="BA137" s="12"/>
      <c r="BB137" s="12"/>
      <c r="BC137" s="12"/>
      <c r="BD137" s="12"/>
      <c r="BE137" s="12"/>
      <c r="BF137" s="12"/>
      <c r="BG137" s="104"/>
      <c r="BH137" s="104"/>
      <c r="BI137" s="104"/>
      <c r="BJ137" s="104"/>
      <c r="BK137" s="105"/>
      <c r="BL137" s="105"/>
      <c r="BM137" s="105"/>
      <c r="BN137" s="105"/>
      <c r="BO137" s="36"/>
      <c r="BP137" s="31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</row>
    <row r="138" spans="1:295" s="2" customFormat="1" ht="18.75">
      <c r="A138" s="122" t="s">
        <v>72</v>
      </c>
      <c r="B138" s="348"/>
      <c r="C138" s="103"/>
      <c r="D138" s="12"/>
      <c r="E138" s="12"/>
      <c r="F138" s="12"/>
      <c r="G138" s="12"/>
      <c r="H138" s="12"/>
      <c r="I138" s="12"/>
      <c r="J138" s="104"/>
      <c r="K138" s="104"/>
      <c r="L138" s="104"/>
      <c r="M138" s="104"/>
      <c r="N138" s="105"/>
      <c r="O138" s="105"/>
      <c r="P138" s="105"/>
      <c r="Q138" s="105"/>
      <c r="R138" s="25"/>
      <c r="S138" s="349"/>
      <c r="T138" s="12"/>
      <c r="U138" s="12"/>
      <c r="V138" s="12"/>
      <c r="W138" s="12"/>
      <c r="X138" s="12"/>
      <c r="Y138" s="12"/>
      <c r="Z138" s="204"/>
      <c r="AA138" s="204"/>
      <c r="AB138" s="204"/>
      <c r="AC138" s="204"/>
      <c r="AD138" s="205"/>
      <c r="AE138" s="205"/>
      <c r="AF138" s="205"/>
      <c r="AG138" s="205"/>
      <c r="AH138" s="12"/>
      <c r="AI138" s="313"/>
      <c r="AJ138" s="103"/>
      <c r="AK138" s="12"/>
      <c r="AL138" s="12"/>
      <c r="AM138" s="12"/>
      <c r="AN138" s="12"/>
      <c r="AO138" s="12"/>
      <c r="AP138" s="12"/>
      <c r="AQ138" s="104"/>
      <c r="AR138" s="104"/>
      <c r="AS138" s="104"/>
      <c r="AT138" s="104"/>
      <c r="AU138" s="105"/>
      <c r="AV138" s="105"/>
      <c r="AW138" s="105"/>
      <c r="AX138" s="105"/>
      <c r="AY138" s="12"/>
      <c r="AZ138" s="284"/>
      <c r="BA138" s="12"/>
      <c r="BB138" s="12"/>
      <c r="BC138" s="12"/>
      <c r="BD138" s="12"/>
      <c r="BE138" s="12"/>
      <c r="BF138" s="12"/>
      <c r="BG138" s="104"/>
      <c r="BH138" s="104"/>
      <c r="BI138" s="104"/>
      <c r="BJ138" s="104"/>
      <c r="BK138" s="105"/>
      <c r="BL138" s="105"/>
      <c r="BM138" s="105"/>
      <c r="BN138" s="105"/>
      <c r="BO138" s="36"/>
      <c r="BP138" s="31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</row>
    <row r="139" spans="1:295" s="2" customFormat="1">
      <c r="A139" s="16" t="s">
        <v>9</v>
      </c>
      <c r="B139" s="348" t="s">
        <v>115</v>
      </c>
      <c r="C139" s="103"/>
      <c r="D139" s="12"/>
      <c r="E139" s="12"/>
      <c r="F139" s="12"/>
      <c r="G139" s="12"/>
      <c r="H139" s="12"/>
      <c r="I139" s="12"/>
      <c r="J139" s="104"/>
      <c r="K139" s="104"/>
      <c r="L139" s="104"/>
      <c r="M139" s="104"/>
      <c r="N139" s="105"/>
      <c r="O139" s="105"/>
      <c r="P139" s="105"/>
      <c r="Q139" s="105"/>
      <c r="R139" s="25"/>
      <c r="S139" s="349"/>
      <c r="T139" s="12"/>
      <c r="U139" s="12"/>
      <c r="V139" s="12"/>
      <c r="W139" s="12"/>
      <c r="X139" s="12"/>
      <c r="Y139" s="12"/>
      <c r="Z139" s="204"/>
      <c r="AA139" s="204"/>
      <c r="AB139" s="204"/>
      <c r="AC139" s="204"/>
      <c r="AD139" s="205"/>
      <c r="AE139" s="205"/>
      <c r="AF139" s="205"/>
      <c r="AG139" s="205"/>
      <c r="AH139" s="12"/>
      <c r="AI139" s="313"/>
      <c r="AJ139" s="103"/>
      <c r="AK139" s="12"/>
      <c r="AL139" s="12"/>
      <c r="AM139" s="12"/>
      <c r="AN139" s="12"/>
      <c r="AO139" s="12"/>
      <c r="AP139" s="12"/>
      <c r="AQ139" s="104"/>
      <c r="AR139" s="104"/>
      <c r="AS139" s="104"/>
      <c r="AT139" s="104"/>
      <c r="AU139" s="105"/>
      <c r="AV139" s="105"/>
      <c r="AW139" s="105"/>
      <c r="AX139" s="105"/>
      <c r="AY139" s="12"/>
      <c r="AZ139" s="284"/>
      <c r="BA139" s="12"/>
      <c r="BB139" s="12"/>
      <c r="BC139" s="12"/>
      <c r="BD139" s="12"/>
      <c r="BE139" s="12"/>
      <c r="BF139" s="12"/>
      <c r="BG139" s="104"/>
      <c r="BH139" s="104"/>
      <c r="BI139" s="104"/>
      <c r="BJ139" s="104"/>
      <c r="BK139" s="105"/>
      <c r="BL139" s="105"/>
      <c r="BM139" s="105"/>
      <c r="BN139" s="105"/>
      <c r="BO139" s="36"/>
      <c r="BP139" s="31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</row>
    <row r="140" spans="1:295" s="2" customFormat="1" ht="18.75">
      <c r="A140" s="122" t="s">
        <v>73</v>
      </c>
      <c r="B140" s="348"/>
      <c r="C140" s="103"/>
      <c r="D140" s="12"/>
      <c r="E140" s="12"/>
      <c r="F140" s="12"/>
      <c r="G140" s="12"/>
      <c r="H140" s="12"/>
      <c r="I140" s="12"/>
      <c r="J140" s="104"/>
      <c r="K140" s="104"/>
      <c r="L140" s="104"/>
      <c r="M140" s="104"/>
      <c r="N140" s="105"/>
      <c r="O140" s="105"/>
      <c r="P140" s="105"/>
      <c r="Q140" s="105"/>
      <c r="R140" s="25"/>
      <c r="S140" s="349"/>
      <c r="T140" s="12"/>
      <c r="U140" s="12"/>
      <c r="V140" s="12"/>
      <c r="W140" s="12"/>
      <c r="X140" s="12"/>
      <c r="Y140" s="12"/>
      <c r="Z140" s="204"/>
      <c r="AA140" s="204"/>
      <c r="AB140" s="204"/>
      <c r="AC140" s="204"/>
      <c r="AD140" s="205"/>
      <c r="AE140" s="205"/>
      <c r="AF140" s="205"/>
      <c r="AG140" s="205"/>
      <c r="AH140" s="12"/>
      <c r="AI140" s="313"/>
      <c r="AJ140" s="103"/>
      <c r="AK140" s="12"/>
      <c r="AL140" s="12"/>
      <c r="AM140" s="12"/>
      <c r="AN140" s="12"/>
      <c r="AO140" s="12"/>
      <c r="AP140" s="12"/>
      <c r="AQ140" s="104"/>
      <c r="AR140" s="104"/>
      <c r="AS140" s="104"/>
      <c r="AT140" s="104"/>
      <c r="AU140" s="105"/>
      <c r="AV140" s="105"/>
      <c r="AW140" s="105"/>
      <c r="AX140" s="105"/>
      <c r="AY140" s="12"/>
      <c r="AZ140" s="284"/>
      <c r="BA140" s="12"/>
      <c r="BB140" s="12"/>
      <c r="BC140" s="12"/>
      <c r="BD140" s="12"/>
      <c r="BE140" s="12"/>
      <c r="BF140" s="12"/>
      <c r="BG140" s="104"/>
      <c r="BH140" s="104"/>
      <c r="BI140" s="104"/>
      <c r="BJ140" s="104"/>
      <c r="BK140" s="105"/>
      <c r="BL140" s="105"/>
      <c r="BM140" s="105"/>
      <c r="BN140" s="105"/>
      <c r="BO140" s="36"/>
      <c r="BP140" s="31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</row>
    <row r="141" spans="1:295" s="2" customFormat="1">
      <c r="A141" s="16" t="s">
        <v>9</v>
      </c>
      <c r="B141" s="348" t="s">
        <v>162</v>
      </c>
      <c r="C141" s="103"/>
      <c r="D141" s="27">
        <v>17226.189999999999</v>
      </c>
      <c r="E141" s="27">
        <v>264.49</v>
      </c>
      <c r="F141" s="27">
        <v>20671.427999999996</v>
      </c>
      <c r="G141" s="27">
        <v>317.38799999999998</v>
      </c>
      <c r="H141" s="27">
        <v>3340</v>
      </c>
      <c r="I141" s="27">
        <v>90</v>
      </c>
      <c r="J141" s="115"/>
      <c r="K141" s="115"/>
      <c r="L141" s="115"/>
      <c r="M141" s="115"/>
      <c r="N141" s="116"/>
      <c r="O141" s="139"/>
      <c r="P141" s="288">
        <v>5.57E-2</v>
      </c>
      <c r="Q141" s="181">
        <v>276.02999999999997</v>
      </c>
      <c r="R141" s="110" t="s">
        <v>967</v>
      </c>
      <c r="S141" s="289"/>
      <c r="T141" s="27">
        <v>19810.12</v>
      </c>
      <c r="U141" s="27">
        <v>282.77999999999997</v>
      </c>
      <c r="V141" s="27">
        <v>23772.143999999997</v>
      </c>
      <c r="W141" s="27">
        <v>339.33599999999996</v>
      </c>
      <c r="X141" s="27">
        <v>3440</v>
      </c>
      <c r="Y141" s="27">
        <v>90</v>
      </c>
      <c r="Z141" s="138"/>
      <c r="AA141" s="138"/>
      <c r="AB141" s="138"/>
      <c r="AC141" s="138"/>
      <c r="AD141" s="139"/>
      <c r="AE141" s="139"/>
      <c r="AF141" s="288">
        <v>5.57E-2</v>
      </c>
      <c r="AG141" s="317">
        <v>281.61</v>
      </c>
      <c r="AH141" s="125" t="s">
        <v>967</v>
      </c>
      <c r="AI141" s="289"/>
      <c r="AJ141" s="103"/>
      <c r="AK141" s="12"/>
      <c r="AL141" s="12"/>
      <c r="AM141" s="12"/>
      <c r="AN141" s="12"/>
      <c r="AO141" s="12"/>
      <c r="AP141" s="12"/>
      <c r="AQ141" s="104"/>
      <c r="AR141" s="104"/>
      <c r="AS141" s="104"/>
      <c r="AT141" s="104"/>
      <c r="AU141" s="105"/>
      <c r="AV141" s="105"/>
      <c r="AW141" s="105"/>
      <c r="AX141" s="105"/>
      <c r="AY141" s="12"/>
      <c r="AZ141" s="284"/>
      <c r="BA141" s="12"/>
      <c r="BB141" s="12"/>
      <c r="BC141" s="12"/>
      <c r="BD141" s="12"/>
      <c r="BE141" s="12"/>
      <c r="BF141" s="12"/>
      <c r="BG141" s="104"/>
      <c r="BH141" s="104"/>
      <c r="BI141" s="104"/>
      <c r="BJ141" s="104"/>
      <c r="BK141" s="105"/>
      <c r="BL141" s="105"/>
      <c r="BM141" s="105"/>
      <c r="BN141" s="105"/>
      <c r="BO141" s="36"/>
      <c r="BP141" s="31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</row>
    <row r="142" spans="1:295" s="100" customFormat="1" ht="26.25">
      <c r="A142" s="354" t="s">
        <v>24</v>
      </c>
      <c r="B142" s="721"/>
      <c r="C142" s="354"/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  <c r="R142" s="354"/>
      <c r="S142" s="355"/>
      <c r="T142" s="354"/>
      <c r="U142" s="354"/>
      <c r="V142" s="354"/>
      <c r="W142" s="354"/>
      <c r="X142" s="354"/>
      <c r="Y142" s="354"/>
      <c r="Z142" s="355"/>
      <c r="AA142" s="355"/>
      <c r="AB142" s="355"/>
      <c r="AC142" s="355"/>
      <c r="AD142" s="355"/>
      <c r="AE142" s="355"/>
      <c r="AF142" s="355"/>
      <c r="AG142" s="355"/>
      <c r="AH142" s="354"/>
      <c r="AI142" s="355"/>
      <c r="AJ142" s="354"/>
      <c r="AK142" s="354"/>
      <c r="AL142" s="354"/>
      <c r="AM142" s="354"/>
      <c r="AN142" s="354"/>
      <c r="AO142" s="354"/>
      <c r="AP142" s="354"/>
      <c r="AQ142" s="354"/>
      <c r="AR142" s="354"/>
      <c r="AS142" s="354"/>
      <c r="AT142" s="354"/>
      <c r="AU142" s="354"/>
      <c r="AV142" s="354"/>
      <c r="AW142" s="354"/>
      <c r="AX142" s="354"/>
      <c r="AY142" s="354"/>
      <c r="AZ142" s="354"/>
      <c r="BA142" s="354"/>
      <c r="BB142" s="354"/>
      <c r="BC142" s="354"/>
      <c r="BD142" s="354"/>
      <c r="BE142" s="354"/>
      <c r="BF142" s="354"/>
      <c r="BG142" s="354"/>
      <c r="BH142" s="354"/>
      <c r="BI142" s="354"/>
      <c r="BJ142" s="354"/>
      <c r="BK142" s="354"/>
      <c r="BL142" s="354"/>
      <c r="BM142" s="354"/>
      <c r="BN142" s="354"/>
      <c r="BO142" s="354"/>
      <c r="BP142" s="355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9"/>
      <c r="ES142" s="99"/>
      <c r="ET142" s="99"/>
      <c r="EU142" s="99"/>
      <c r="EV142" s="99"/>
      <c r="EW142" s="99"/>
      <c r="EX142" s="99"/>
      <c r="EY142" s="99"/>
      <c r="EZ142" s="99"/>
      <c r="FA142" s="99"/>
      <c r="FB142" s="99"/>
      <c r="FC142" s="99"/>
      <c r="FD142" s="99"/>
      <c r="FE142" s="99"/>
      <c r="FF142" s="99"/>
      <c r="FG142" s="99"/>
      <c r="FH142" s="99"/>
      <c r="FI142" s="99"/>
      <c r="FJ142" s="99"/>
      <c r="FK142" s="99"/>
      <c r="FL142" s="99"/>
      <c r="FM142" s="99"/>
      <c r="FN142" s="99"/>
      <c r="FO142" s="99"/>
      <c r="FP142" s="99"/>
      <c r="FQ142" s="99"/>
      <c r="FR142" s="99"/>
      <c r="FS142" s="99"/>
      <c r="FT142" s="99"/>
      <c r="FU142" s="99"/>
      <c r="FV142" s="99"/>
      <c r="FW142" s="99"/>
      <c r="FX142" s="99"/>
      <c r="FY142" s="99"/>
      <c r="FZ142" s="99"/>
      <c r="GA142" s="99"/>
      <c r="GB142" s="99"/>
      <c r="GC142" s="99"/>
      <c r="GD142" s="99"/>
      <c r="GE142" s="99"/>
      <c r="GF142" s="99"/>
      <c r="GG142" s="99"/>
      <c r="GH142" s="99"/>
      <c r="GI142" s="99"/>
      <c r="GJ142" s="99"/>
      <c r="GK142" s="99"/>
      <c r="GL142" s="99"/>
      <c r="GM142" s="99"/>
      <c r="GN142" s="99"/>
      <c r="GO142" s="99"/>
      <c r="GP142" s="99"/>
      <c r="GQ142" s="99"/>
      <c r="GR142" s="99"/>
      <c r="GS142" s="99"/>
      <c r="GT142" s="99"/>
      <c r="GU142" s="99"/>
      <c r="GV142" s="99"/>
      <c r="GW142" s="99"/>
      <c r="GX142" s="99"/>
      <c r="GY142" s="99"/>
      <c r="GZ142" s="99"/>
      <c r="HA142" s="99"/>
      <c r="HB142" s="99"/>
      <c r="HC142" s="99"/>
      <c r="HD142" s="99"/>
      <c r="HE142" s="99"/>
      <c r="HF142" s="99"/>
      <c r="HG142" s="99"/>
      <c r="HH142" s="99"/>
      <c r="HI142" s="99"/>
      <c r="HJ142" s="99"/>
      <c r="HK142" s="99"/>
      <c r="HL142" s="99"/>
      <c r="HM142" s="99"/>
      <c r="HN142" s="99"/>
      <c r="HO142" s="99"/>
      <c r="HP142" s="99"/>
      <c r="HQ142" s="99"/>
      <c r="HR142" s="99"/>
      <c r="HS142" s="99"/>
      <c r="HT142" s="99"/>
      <c r="HU142" s="99"/>
      <c r="HV142" s="99"/>
      <c r="HW142" s="99"/>
      <c r="HX142" s="99"/>
      <c r="HY142" s="99"/>
      <c r="HZ142" s="99"/>
      <c r="IA142" s="99"/>
      <c r="IB142" s="99"/>
      <c r="IC142" s="99"/>
      <c r="ID142" s="99"/>
      <c r="IE142" s="99"/>
      <c r="IF142" s="99"/>
      <c r="IG142" s="99"/>
      <c r="IH142" s="99"/>
      <c r="II142" s="99"/>
      <c r="IJ142" s="99"/>
      <c r="IK142" s="99"/>
      <c r="IL142" s="99"/>
      <c r="IM142" s="99"/>
      <c r="IN142" s="99"/>
      <c r="IO142" s="99"/>
      <c r="IP142" s="99"/>
      <c r="IQ142" s="99"/>
      <c r="IR142" s="99"/>
      <c r="IS142" s="99"/>
      <c r="IT142" s="99"/>
      <c r="IU142" s="99"/>
      <c r="IV142" s="99"/>
      <c r="IW142" s="99"/>
      <c r="IX142" s="99"/>
      <c r="IY142" s="99"/>
      <c r="IZ142" s="99"/>
      <c r="JA142" s="99"/>
      <c r="JB142" s="99"/>
      <c r="JC142" s="99"/>
      <c r="JD142" s="99"/>
      <c r="JE142" s="99"/>
      <c r="JF142" s="99"/>
      <c r="JG142" s="99"/>
      <c r="JH142" s="99"/>
      <c r="JI142" s="99"/>
      <c r="JJ142" s="99"/>
      <c r="JK142" s="99"/>
      <c r="JL142" s="99"/>
      <c r="JM142" s="99"/>
      <c r="JN142" s="99"/>
      <c r="JO142" s="99"/>
      <c r="JP142" s="99"/>
      <c r="JQ142" s="99"/>
      <c r="JR142" s="99"/>
      <c r="JS142" s="99"/>
      <c r="JT142" s="99"/>
      <c r="JU142" s="99"/>
      <c r="JV142" s="99"/>
      <c r="JW142" s="99"/>
      <c r="JX142" s="99"/>
      <c r="JY142" s="99"/>
      <c r="JZ142" s="99"/>
      <c r="KA142" s="99"/>
      <c r="KB142" s="99"/>
      <c r="KC142" s="99"/>
      <c r="KD142" s="99"/>
      <c r="KE142" s="99"/>
      <c r="KF142" s="99"/>
      <c r="KG142" s="99"/>
      <c r="KH142" s="99"/>
      <c r="KI142" s="99"/>
    </row>
    <row r="143" spans="1:295" s="2" customFormat="1" ht="18.75">
      <c r="A143" s="122" t="s">
        <v>116</v>
      </c>
      <c r="B143" s="348"/>
      <c r="C143" s="103"/>
      <c r="D143" s="27"/>
      <c r="E143" s="27"/>
      <c r="F143" s="27"/>
      <c r="G143" s="27"/>
      <c r="H143" s="27"/>
      <c r="I143" s="27"/>
      <c r="J143" s="115"/>
      <c r="K143" s="115"/>
      <c r="L143" s="115"/>
      <c r="M143" s="115"/>
      <c r="N143" s="116"/>
      <c r="O143" s="116"/>
      <c r="P143" s="116"/>
      <c r="Q143" s="116"/>
      <c r="R143" s="110"/>
      <c r="S143" s="125"/>
      <c r="T143" s="27"/>
      <c r="U143" s="27"/>
      <c r="V143" s="27"/>
      <c r="W143" s="27"/>
      <c r="X143" s="27"/>
      <c r="Y143" s="27"/>
      <c r="Z143" s="138"/>
      <c r="AA143" s="138"/>
      <c r="AB143" s="138"/>
      <c r="AC143" s="138"/>
      <c r="AD143" s="139"/>
      <c r="AE143" s="139"/>
      <c r="AF143" s="139"/>
      <c r="AG143" s="139"/>
      <c r="AH143" s="27"/>
      <c r="AI143" s="134"/>
      <c r="AJ143" s="103"/>
      <c r="AK143" s="27"/>
      <c r="AL143" s="27"/>
      <c r="AM143" s="27"/>
      <c r="AN143" s="27"/>
      <c r="AO143" s="27"/>
      <c r="AP143" s="27"/>
      <c r="AQ143" s="115"/>
      <c r="AR143" s="115"/>
      <c r="AS143" s="115"/>
      <c r="AT143" s="115"/>
      <c r="AU143" s="116"/>
      <c r="AV143" s="116"/>
      <c r="AW143" s="116"/>
      <c r="AX143" s="116"/>
      <c r="AY143" s="27"/>
      <c r="AZ143" s="109"/>
      <c r="BA143" s="27"/>
      <c r="BB143" s="27"/>
      <c r="BC143" s="27"/>
      <c r="BD143" s="27"/>
      <c r="BE143" s="27"/>
      <c r="BF143" s="27"/>
      <c r="BG143" s="115"/>
      <c r="BH143" s="115"/>
      <c r="BI143" s="115"/>
      <c r="BJ143" s="115"/>
      <c r="BK143" s="116"/>
      <c r="BL143" s="116"/>
      <c r="BM143" s="116"/>
      <c r="BN143" s="116"/>
      <c r="BO143" s="36"/>
      <c r="BP143" s="31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</row>
    <row r="144" spans="1:295" s="2" customFormat="1">
      <c r="A144" s="16" t="s">
        <v>9</v>
      </c>
      <c r="B144" s="348" t="s">
        <v>162</v>
      </c>
      <c r="C144" s="103"/>
      <c r="D144" s="27"/>
      <c r="E144" s="27"/>
      <c r="F144" s="27"/>
      <c r="G144" s="27"/>
      <c r="H144" s="27"/>
      <c r="I144" s="27"/>
      <c r="J144" s="115"/>
      <c r="K144" s="115"/>
      <c r="L144" s="115"/>
      <c r="M144" s="115"/>
      <c r="N144" s="116"/>
      <c r="O144" s="116"/>
      <c r="P144" s="116"/>
      <c r="Q144" s="116"/>
      <c r="R144" s="110"/>
      <c r="S144" s="125"/>
      <c r="T144" s="27"/>
      <c r="U144" s="27"/>
      <c r="V144" s="27"/>
      <c r="W144" s="27"/>
      <c r="X144" s="27"/>
      <c r="Y144" s="27"/>
      <c r="Z144" s="138"/>
      <c r="AA144" s="138"/>
      <c r="AB144" s="138"/>
      <c r="AC144" s="138"/>
      <c r="AD144" s="139"/>
      <c r="AE144" s="139"/>
      <c r="AF144" s="139"/>
      <c r="AG144" s="139"/>
      <c r="AH144" s="27"/>
      <c r="AI144" s="134"/>
      <c r="AJ144" s="103"/>
      <c r="AK144" s="27"/>
      <c r="AL144" s="27"/>
      <c r="AM144" s="27"/>
      <c r="AN144" s="27"/>
      <c r="AO144" s="27"/>
      <c r="AP144" s="27"/>
      <c r="AQ144" s="115"/>
      <c r="AR144" s="115"/>
      <c r="AS144" s="115"/>
      <c r="AT144" s="115"/>
      <c r="AU144" s="116"/>
      <c r="AV144" s="116"/>
      <c r="AW144" s="116"/>
      <c r="AX144" s="116"/>
      <c r="AY144" s="27"/>
      <c r="AZ144" s="109"/>
      <c r="BA144" s="27"/>
      <c r="BB144" s="27"/>
      <c r="BC144" s="27"/>
      <c r="BD144" s="27"/>
      <c r="BE144" s="27"/>
      <c r="BF144" s="27"/>
      <c r="BG144" s="115"/>
      <c r="BH144" s="115"/>
      <c r="BI144" s="115"/>
      <c r="BJ144" s="115"/>
      <c r="BK144" s="116"/>
      <c r="BL144" s="116"/>
      <c r="BM144" s="116"/>
      <c r="BN144" s="116"/>
      <c r="BO144" s="36"/>
      <c r="BP144" s="31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</row>
    <row r="145" spans="1:295" s="2" customFormat="1" ht="21">
      <c r="A145" s="261" t="s">
        <v>13</v>
      </c>
      <c r="B145" s="516"/>
      <c r="C145" s="103"/>
      <c r="D145" s="27"/>
      <c r="E145" s="27"/>
      <c r="F145" s="27"/>
      <c r="G145" s="27"/>
      <c r="H145" s="27"/>
      <c r="I145" s="27"/>
      <c r="J145" s="115"/>
      <c r="K145" s="115"/>
      <c r="L145" s="115"/>
      <c r="M145" s="115"/>
      <c r="N145" s="116"/>
      <c r="O145" s="116"/>
      <c r="P145" s="116"/>
      <c r="Q145" s="116"/>
      <c r="R145" s="110"/>
      <c r="S145" s="125"/>
      <c r="T145" s="27"/>
      <c r="U145" s="27"/>
      <c r="V145" s="27"/>
      <c r="W145" s="27"/>
      <c r="X145" s="27"/>
      <c r="Y145" s="27"/>
      <c r="Z145" s="138"/>
      <c r="AA145" s="138"/>
      <c r="AB145" s="138"/>
      <c r="AC145" s="138"/>
      <c r="AD145" s="139"/>
      <c r="AE145" s="139"/>
      <c r="AF145" s="139"/>
      <c r="AG145" s="139"/>
      <c r="AH145" s="27"/>
      <c r="AI145" s="134"/>
      <c r="AJ145" s="103"/>
      <c r="AK145" s="27"/>
      <c r="AL145" s="27"/>
      <c r="AM145" s="27"/>
      <c r="AN145" s="27"/>
      <c r="AO145" s="27"/>
      <c r="AP145" s="27"/>
      <c r="AQ145" s="115"/>
      <c r="AR145" s="115"/>
      <c r="AS145" s="115"/>
      <c r="AT145" s="115"/>
      <c r="AU145" s="116"/>
      <c r="AV145" s="116"/>
      <c r="AW145" s="116"/>
      <c r="AX145" s="116"/>
      <c r="AY145" s="27"/>
      <c r="AZ145" s="109"/>
      <c r="BA145" s="27"/>
      <c r="BB145" s="27"/>
      <c r="BC145" s="27"/>
      <c r="BD145" s="27"/>
      <c r="BE145" s="27"/>
      <c r="BF145" s="27"/>
      <c r="BG145" s="115"/>
      <c r="BH145" s="115"/>
      <c r="BI145" s="115"/>
      <c r="BJ145" s="115"/>
      <c r="BK145" s="116"/>
      <c r="BL145" s="116"/>
      <c r="BM145" s="116"/>
      <c r="BN145" s="116"/>
      <c r="BO145" s="36"/>
      <c r="BP145" s="31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</row>
    <row r="146" spans="1:295" s="2" customFormat="1">
      <c r="A146" s="16" t="s">
        <v>9</v>
      </c>
      <c r="B146" s="348" t="s">
        <v>968</v>
      </c>
      <c r="C146" s="103"/>
      <c r="D146" s="12"/>
      <c r="E146" s="12"/>
      <c r="F146" s="12"/>
      <c r="G146" s="12"/>
      <c r="H146" s="12"/>
      <c r="I146" s="12"/>
      <c r="J146" s="104"/>
      <c r="K146" s="104"/>
      <c r="L146" s="104"/>
      <c r="M146" s="104"/>
      <c r="N146" s="105"/>
      <c r="O146" s="105"/>
      <c r="P146" s="105"/>
      <c r="Q146" s="105"/>
      <c r="R146" s="25"/>
      <c r="S146" s="349"/>
      <c r="T146" s="12"/>
      <c r="U146" s="12"/>
      <c r="V146" s="12"/>
      <c r="W146" s="12"/>
      <c r="X146" s="12"/>
      <c r="Y146" s="12"/>
      <c r="Z146" s="204"/>
      <c r="AA146" s="204"/>
      <c r="AB146" s="204"/>
      <c r="AC146" s="204"/>
      <c r="AD146" s="205"/>
      <c r="AE146" s="205"/>
      <c r="AF146" s="205"/>
      <c r="AG146" s="205"/>
      <c r="AH146" s="12"/>
      <c r="AI146" s="313"/>
      <c r="AJ146" s="103"/>
      <c r="AK146" s="27">
        <v>8433.74</v>
      </c>
      <c r="AL146" s="27">
        <v>84.62</v>
      </c>
      <c r="AM146" s="49">
        <v>10120.487999999999</v>
      </c>
      <c r="AN146" s="49">
        <v>101.544</v>
      </c>
      <c r="AO146" s="27">
        <v>2067</v>
      </c>
      <c r="AP146" s="27">
        <v>90</v>
      </c>
      <c r="AQ146" s="115"/>
      <c r="AR146" s="115"/>
      <c r="AS146" s="321">
        <v>6.7100000000000007E-2</v>
      </c>
      <c r="AT146" s="115">
        <v>228.7</v>
      </c>
      <c r="AU146" s="116"/>
      <c r="AV146" s="116"/>
      <c r="AW146" s="116"/>
      <c r="AX146" s="116"/>
      <c r="AY146" s="110" t="s">
        <v>969</v>
      </c>
      <c r="AZ146" s="109"/>
      <c r="BA146" s="27">
        <v>8627.67</v>
      </c>
      <c r="BB146" s="27">
        <v>89.21</v>
      </c>
      <c r="BC146" s="49">
        <v>10353.204</v>
      </c>
      <c r="BD146" s="49">
        <v>107.05199999999999</v>
      </c>
      <c r="BE146" s="27">
        <v>2115</v>
      </c>
      <c r="BF146" s="27">
        <v>90</v>
      </c>
      <c r="BG146" s="115"/>
      <c r="BH146" s="115"/>
      <c r="BI146" s="321">
        <v>6.7100000000000007E-2</v>
      </c>
      <c r="BJ146" s="115">
        <v>231.92</v>
      </c>
      <c r="BK146" s="116"/>
      <c r="BL146" s="116"/>
      <c r="BM146" s="116"/>
      <c r="BN146" s="116"/>
      <c r="BO146" s="110" t="s">
        <v>969</v>
      </c>
      <c r="BP146" s="31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</row>
    <row r="147" spans="1:295" s="2" customFormat="1" ht="18.75">
      <c r="A147" s="122" t="s">
        <v>121</v>
      </c>
      <c r="B147" s="348"/>
      <c r="C147" s="103"/>
      <c r="D147" s="27"/>
      <c r="E147" s="27"/>
      <c r="F147" s="27"/>
      <c r="G147" s="27"/>
      <c r="H147" s="27"/>
      <c r="I147" s="27"/>
      <c r="J147" s="115"/>
      <c r="K147" s="115"/>
      <c r="L147" s="115"/>
      <c r="M147" s="115"/>
      <c r="N147" s="116"/>
      <c r="O147" s="116"/>
      <c r="P147" s="116"/>
      <c r="Q147" s="116"/>
      <c r="R147" s="110"/>
      <c r="S147" s="125"/>
      <c r="T147" s="27"/>
      <c r="U147" s="27"/>
      <c r="V147" s="27"/>
      <c r="W147" s="27"/>
      <c r="X147" s="27"/>
      <c r="Y147" s="27"/>
      <c r="Z147" s="138"/>
      <c r="AA147" s="138"/>
      <c r="AB147" s="138"/>
      <c r="AC147" s="138"/>
      <c r="AD147" s="139"/>
      <c r="AE147" s="139"/>
      <c r="AF147" s="139"/>
      <c r="AG147" s="139"/>
      <c r="AH147" s="27"/>
      <c r="AI147" s="134"/>
      <c r="AJ147" s="103"/>
      <c r="AK147" s="27"/>
      <c r="AL147" s="27"/>
      <c r="AM147" s="27"/>
      <c r="AN147" s="27"/>
      <c r="AO147" s="27"/>
      <c r="AP147" s="27"/>
      <c r="AQ147" s="115"/>
      <c r="AR147" s="115"/>
      <c r="AS147" s="115"/>
      <c r="AT147" s="115"/>
      <c r="AU147" s="116"/>
      <c r="AV147" s="116"/>
      <c r="AW147" s="116"/>
      <c r="AX147" s="116"/>
      <c r="AY147" s="27"/>
      <c r="AZ147" s="284"/>
      <c r="BA147" s="27"/>
      <c r="BB147" s="27"/>
      <c r="BC147" s="27"/>
      <c r="BD147" s="27"/>
      <c r="BE147" s="27"/>
      <c r="BF147" s="27"/>
      <c r="BG147" s="115"/>
      <c r="BH147" s="115"/>
      <c r="BI147" s="321"/>
      <c r="BJ147" s="115"/>
      <c r="BK147" s="116"/>
      <c r="BL147" s="116"/>
      <c r="BM147" s="116"/>
      <c r="BN147" s="116"/>
      <c r="BO147" s="36"/>
      <c r="BP147" s="31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</row>
    <row r="148" spans="1:295" s="2" customFormat="1">
      <c r="A148" s="16" t="s">
        <v>9</v>
      </c>
      <c r="B148" s="356" t="s">
        <v>150</v>
      </c>
      <c r="C148" s="103"/>
      <c r="D148" s="27"/>
      <c r="E148" s="27"/>
      <c r="F148" s="27"/>
      <c r="G148" s="27"/>
      <c r="H148" s="27"/>
      <c r="I148" s="27"/>
      <c r="J148" s="115"/>
      <c r="K148" s="115"/>
      <c r="L148" s="115"/>
      <c r="M148" s="115"/>
      <c r="N148" s="116"/>
      <c r="O148" s="116"/>
      <c r="P148" s="116"/>
      <c r="Q148" s="116"/>
      <c r="R148" s="36" t="s">
        <v>146</v>
      </c>
      <c r="S148" s="176"/>
      <c r="T148" s="27"/>
      <c r="U148" s="27"/>
      <c r="V148" s="27"/>
      <c r="W148" s="27"/>
      <c r="X148" s="27"/>
      <c r="Y148" s="27"/>
      <c r="Z148" s="138"/>
      <c r="AA148" s="138"/>
      <c r="AB148" s="138"/>
      <c r="AC148" s="138"/>
      <c r="AD148" s="139"/>
      <c r="AE148" s="139"/>
      <c r="AF148" s="139"/>
      <c r="AG148" s="139"/>
      <c r="AH148" s="36" t="s">
        <v>146</v>
      </c>
      <c r="AI148" s="289"/>
      <c r="AJ148" s="103"/>
      <c r="AK148" s="27"/>
      <c r="AL148" s="27"/>
      <c r="AM148" s="27"/>
      <c r="AN148" s="27"/>
      <c r="AO148" s="27"/>
      <c r="AP148" s="27"/>
      <c r="AQ148" s="115"/>
      <c r="AR148" s="115"/>
      <c r="AS148" s="115"/>
      <c r="AT148" s="115"/>
      <c r="AU148" s="116"/>
      <c r="AV148" s="116"/>
      <c r="AW148" s="116"/>
      <c r="AX148" s="116"/>
      <c r="AY148" s="27"/>
      <c r="AZ148" s="284"/>
      <c r="BA148" s="27"/>
      <c r="BB148" s="27"/>
      <c r="BC148" s="27"/>
      <c r="BD148" s="27"/>
      <c r="BE148" s="27"/>
      <c r="BF148" s="27"/>
      <c r="BG148" s="115"/>
      <c r="BH148" s="115"/>
      <c r="BI148" s="321"/>
      <c r="BJ148" s="115"/>
      <c r="BK148" s="116"/>
      <c r="BL148" s="116"/>
      <c r="BM148" s="116"/>
      <c r="BN148" s="116"/>
      <c r="BO148" s="36"/>
      <c r="BP148" s="31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</row>
    <row r="149" spans="1:295" s="2" customFormat="1" ht="18.75">
      <c r="A149" s="122" t="s">
        <v>122</v>
      </c>
      <c r="B149" s="348"/>
      <c r="C149" s="103"/>
      <c r="D149" s="27"/>
      <c r="E149" s="27"/>
      <c r="F149" s="27"/>
      <c r="G149" s="27"/>
      <c r="H149" s="27"/>
      <c r="I149" s="27"/>
      <c r="J149" s="115"/>
      <c r="K149" s="115"/>
      <c r="L149" s="115"/>
      <c r="M149" s="115"/>
      <c r="N149" s="116"/>
      <c r="O149" s="116"/>
      <c r="P149" s="116"/>
      <c r="Q149" s="116"/>
      <c r="R149" s="110"/>
      <c r="S149" s="125"/>
      <c r="T149" s="27"/>
      <c r="U149" s="27"/>
      <c r="V149" s="27"/>
      <c r="W149" s="27"/>
      <c r="X149" s="27"/>
      <c r="Y149" s="27"/>
      <c r="Z149" s="138"/>
      <c r="AA149" s="138"/>
      <c r="AB149" s="138"/>
      <c r="AC149" s="138"/>
      <c r="AD149" s="139"/>
      <c r="AE149" s="139"/>
      <c r="AF149" s="139"/>
      <c r="AG149" s="139"/>
      <c r="AH149" s="27"/>
      <c r="AI149" s="134"/>
      <c r="AJ149" s="103"/>
      <c r="AK149" s="27"/>
      <c r="AL149" s="27"/>
      <c r="AM149" s="27"/>
      <c r="AN149" s="27"/>
      <c r="AO149" s="27"/>
      <c r="AP149" s="27"/>
      <c r="AQ149" s="115"/>
      <c r="AR149" s="115"/>
      <c r="AS149" s="115"/>
      <c r="AT149" s="115"/>
      <c r="AU149" s="116"/>
      <c r="AV149" s="116"/>
      <c r="AW149" s="116"/>
      <c r="AX149" s="116"/>
      <c r="AY149" s="27"/>
      <c r="AZ149" s="284"/>
      <c r="BA149" s="27"/>
      <c r="BB149" s="27"/>
      <c r="BC149" s="27"/>
      <c r="BD149" s="27"/>
      <c r="BE149" s="27"/>
      <c r="BF149" s="27"/>
      <c r="BG149" s="115"/>
      <c r="BH149" s="115"/>
      <c r="BI149" s="321"/>
      <c r="BJ149" s="115"/>
      <c r="BK149" s="116"/>
      <c r="BL149" s="116"/>
      <c r="BM149" s="116"/>
      <c r="BN149" s="116"/>
      <c r="BO149" s="36"/>
      <c r="BP149" s="31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</row>
    <row r="150" spans="1:295" s="178" customFormat="1">
      <c r="A150" s="173" t="s">
        <v>9</v>
      </c>
      <c r="B150" s="351" t="s">
        <v>150</v>
      </c>
      <c r="C150" s="175"/>
      <c r="D150" s="49">
        <v>13000</v>
      </c>
      <c r="E150" s="49">
        <v>210.5</v>
      </c>
      <c r="F150" s="49">
        <v>15600</v>
      </c>
      <c r="G150" s="49">
        <v>252.6</v>
      </c>
      <c r="H150" s="49">
        <v>2125</v>
      </c>
      <c r="I150" s="49">
        <v>57.84</v>
      </c>
      <c r="J150" s="287">
        <v>4.8599999999999997E-2</v>
      </c>
      <c r="K150" s="138">
        <v>161.12</v>
      </c>
      <c r="L150" s="138"/>
      <c r="M150" s="138"/>
      <c r="N150" s="139"/>
      <c r="O150" s="139"/>
      <c r="P150" s="139"/>
      <c r="Q150" s="139"/>
      <c r="R150" s="125" t="s">
        <v>970</v>
      </c>
      <c r="S150" s="134"/>
      <c r="T150" s="49">
        <v>13139.5</v>
      </c>
      <c r="U150" s="49">
        <v>214.93</v>
      </c>
      <c r="V150" s="49">
        <v>15767.4</v>
      </c>
      <c r="W150" s="49">
        <v>257.916</v>
      </c>
      <c r="X150" s="49">
        <v>2189</v>
      </c>
      <c r="Y150" s="49">
        <v>59.64</v>
      </c>
      <c r="Z150" s="287">
        <v>4.8599999999999997E-2</v>
      </c>
      <c r="AA150" s="138">
        <v>166.03</v>
      </c>
      <c r="AB150" s="138"/>
      <c r="AC150" s="138"/>
      <c r="AD150" s="311"/>
      <c r="AE150" s="139"/>
      <c r="AF150" s="139"/>
      <c r="AG150" s="139"/>
      <c r="AH150" s="125" t="s">
        <v>970</v>
      </c>
      <c r="AI150" s="134"/>
      <c r="AJ150" s="175"/>
      <c r="AK150" s="49">
        <v>13000</v>
      </c>
      <c r="AL150" s="49">
        <v>210.5</v>
      </c>
      <c r="AM150" s="49">
        <v>15600</v>
      </c>
      <c r="AN150" s="49">
        <v>252.6</v>
      </c>
      <c r="AO150" s="49">
        <v>2125</v>
      </c>
      <c r="AP150" s="49">
        <v>57.84</v>
      </c>
      <c r="AQ150" s="138"/>
      <c r="AR150" s="138"/>
      <c r="AS150" s="287"/>
      <c r="AT150" s="138"/>
      <c r="AU150" s="139"/>
      <c r="AV150" s="139"/>
      <c r="AW150" s="139"/>
      <c r="AX150" s="139"/>
      <c r="AY150" s="125" t="s">
        <v>971</v>
      </c>
      <c r="AZ150" s="289"/>
      <c r="BA150" s="49">
        <v>13139.5</v>
      </c>
      <c r="BB150" s="49">
        <v>214.93</v>
      </c>
      <c r="BC150" s="49">
        <v>15767.4</v>
      </c>
      <c r="BD150" s="49">
        <v>257.916</v>
      </c>
      <c r="BE150" s="49">
        <v>2189</v>
      </c>
      <c r="BF150" s="49">
        <v>59.64</v>
      </c>
      <c r="BG150" s="138"/>
      <c r="BH150" s="138"/>
      <c r="BI150" s="287"/>
      <c r="BJ150" s="138"/>
      <c r="BK150" s="139"/>
      <c r="BL150" s="139"/>
      <c r="BM150" s="139"/>
      <c r="BN150" s="139"/>
      <c r="BO150" s="125" t="s">
        <v>971</v>
      </c>
      <c r="BP150" s="289"/>
      <c r="BQ150" s="177"/>
      <c r="BR150" s="177"/>
      <c r="BS150" s="177"/>
      <c r="BT150" s="177"/>
      <c r="BU150" s="177"/>
      <c r="BV150" s="177"/>
      <c r="BW150" s="177"/>
      <c r="BX150" s="177"/>
      <c r="BY150" s="177"/>
      <c r="BZ150" s="177"/>
      <c r="CA150" s="177"/>
      <c r="CB150" s="177"/>
      <c r="CC150" s="177"/>
      <c r="CD150" s="177"/>
      <c r="CE150" s="177"/>
      <c r="CF150" s="177"/>
      <c r="CG150" s="177"/>
      <c r="CH150" s="177"/>
      <c r="CI150" s="177"/>
      <c r="CJ150" s="177"/>
      <c r="CK150" s="177"/>
      <c r="CL150" s="177"/>
      <c r="CM150" s="177"/>
      <c r="CN150" s="177"/>
      <c r="CO150" s="177"/>
      <c r="CP150" s="177"/>
      <c r="CQ150" s="177"/>
      <c r="CR150" s="177"/>
      <c r="CS150" s="177"/>
      <c r="CT150" s="177"/>
      <c r="CU150" s="177"/>
      <c r="CV150" s="177"/>
      <c r="CW150" s="177"/>
      <c r="CX150" s="177"/>
      <c r="CY150" s="177"/>
      <c r="CZ150" s="177"/>
      <c r="DA150" s="177"/>
      <c r="DB150" s="177"/>
      <c r="DC150" s="177"/>
      <c r="DD150" s="177"/>
      <c r="DE150" s="177"/>
      <c r="DF150" s="177"/>
      <c r="DG150" s="177"/>
      <c r="DH150" s="177"/>
      <c r="DI150" s="177"/>
      <c r="DJ150" s="177"/>
      <c r="DK150" s="177"/>
      <c r="DL150" s="177"/>
      <c r="DM150" s="177"/>
      <c r="DN150" s="177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  <c r="EI150" s="177"/>
      <c r="EJ150" s="177"/>
      <c r="EK150" s="177"/>
      <c r="EL150" s="177"/>
      <c r="EM150" s="177"/>
      <c r="EN150" s="177"/>
      <c r="EO150" s="177"/>
      <c r="EP150" s="177"/>
      <c r="EQ150" s="177"/>
      <c r="ER150" s="177"/>
      <c r="ES150" s="177"/>
      <c r="ET150" s="177"/>
      <c r="EU150" s="177"/>
      <c r="EV150" s="177"/>
      <c r="EW150" s="177"/>
      <c r="EX150" s="177"/>
      <c r="EY150" s="177"/>
      <c r="EZ150" s="177"/>
      <c r="FA150" s="177"/>
      <c r="FB150" s="177"/>
      <c r="FC150" s="177"/>
      <c r="FD150" s="177"/>
      <c r="FE150" s="177"/>
      <c r="FF150" s="177"/>
      <c r="FG150" s="177"/>
      <c r="FH150" s="177"/>
      <c r="FI150" s="177"/>
      <c r="FJ150" s="177"/>
      <c r="FK150" s="177"/>
      <c r="FL150" s="177"/>
      <c r="FM150" s="177"/>
      <c r="FN150" s="177"/>
      <c r="FO150" s="177"/>
      <c r="FP150" s="177"/>
      <c r="FQ150" s="177"/>
      <c r="FR150" s="177"/>
      <c r="FS150" s="177"/>
      <c r="FT150" s="177"/>
      <c r="FU150" s="177"/>
      <c r="FV150" s="177"/>
      <c r="FW150" s="177"/>
      <c r="FX150" s="177"/>
      <c r="FY150" s="177"/>
      <c r="FZ150" s="177"/>
      <c r="GA150" s="177"/>
      <c r="GB150" s="177"/>
      <c r="GC150" s="177"/>
      <c r="GD150" s="177"/>
      <c r="GE150" s="177"/>
      <c r="GF150" s="177"/>
      <c r="GG150" s="177"/>
      <c r="GH150" s="177"/>
      <c r="GI150" s="177"/>
      <c r="GJ150" s="177"/>
      <c r="GK150" s="177"/>
      <c r="GL150" s="177"/>
      <c r="GM150" s="177"/>
      <c r="GN150" s="177"/>
      <c r="GO150" s="177"/>
      <c r="GP150" s="177"/>
      <c r="GQ150" s="177"/>
      <c r="GR150" s="177"/>
      <c r="GS150" s="177"/>
      <c r="GT150" s="177"/>
      <c r="GU150" s="177"/>
      <c r="GV150" s="177"/>
      <c r="GW150" s="177"/>
      <c r="GX150" s="177"/>
      <c r="GY150" s="177"/>
      <c r="GZ150" s="177"/>
      <c r="HA150" s="177"/>
      <c r="HB150" s="177"/>
      <c r="HC150" s="177"/>
      <c r="HD150" s="177"/>
      <c r="HE150" s="177"/>
      <c r="HF150" s="177"/>
      <c r="HG150" s="177"/>
      <c r="HH150" s="177"/>
      <c r="HI150" s="177"/>
      <c r="HJ150" s="177"/>
      <c r="HK150" s="177"/>
      <c r="HL150" s="177"/>
      <c r="HM150" s="177"/>
      <c r="HN150" s="177"/>
      <c r="HO150" s="177"/>
      <c r="HP150" s="177"/>
      <c r="HQ150" s="177"/>
      <c r="HR150" s="177"/>
      <c r="HS150" s="177"/>
      <c r="HT150" s="177"/>
      <c r="HU150" s="177"/>
      <c r="HV150" s="177"/>
      <c r="HW150" s="177"/>
      <c r="HX150" s="177"/>
      <c r="HY150" s="177"/>
      <c r="HZ150" s="177"/>
      <c r="IA150" s="177"/>
      <c r="IB150" s="177"/>
      <c r="IC150" s="177"/>
      <c r="ID150" s="177"/>
      <c r="IE150" s="177"/>
      <c r="IF150" s="177"/>
      <c r="IG150" s="177"/>
      <c r="IH150" s="177"/>
      <c r="II150" s="177"/>
      <c r="IJ150" s="177"/>
      <c r="IK150" s="177"/>
      <c r="IL150" s="177"/>
      <c r="IM150" s="177"/>
      <c r="IN150" s="177"/>
      <c r="IO150" s="177"/>
      <c r="IP150" s="177"/>
      <c r="IQ150" s="177"/>
      <c r="IR150" s="177"/>
      <c r="IS150" s="177"/>
      <c r="IT150" s="177"/>
      <c r="IU150" s="177"/>
      <c r="IV150" s="177"/>
      <c r="IW150" s="177"/>
      <c r="IX150" s="177"/>
      <c r="IY150" s="177"/>
      <c r="IZ150" s="177"/>
      <c r="JA150" s="177"/>
      <c r="JB150" s="177"/>
      <c r="JC150" s="177"/>
      <c r="JD150" s="177"/>
      <c r="JE150" s="177"/>
      <c r="JF150" s="177"/>
      <c r="JG150" s="177"/>
      <c r="JH150" s="177"/>
      <c r="JI150" s="177"/>
      <c r="JJ150" s="177"/>
      <c r="JK150" s="177"/>
      <c r="JL150" s="177"/>
      <c r="JM150" s="177"/>
      <c r="JN150" s="177"/>
      <c r="JO150" s="177"/>
      <c r="JP150" s="177"/>
      <c r="JQ150" s="177"/>
      <c r="JR150" s="177"/>
      <c r="JS150" s="177"/>
      <c r="JT150" s="177"/>
      <c r="JU150" s="177"/>
      <c r="JV150" s="177"/>
      <c r="JW150" s="177"/>
      <c r="JX150" s="177"/>
      <c r="JY150" s="177"/>
      <c r="JZ150" s="177"/>
      <c r="KA150" s="177"/>
      <c r="KB150" s="177"/>
      <c r="KC150" s="177"/>
      <c r="KD150" s="177"/>
      <c r="KE150" s="177"/>
      <c r="KF150" s="177"/>
      <c r="KG150" s="177"/>
      <c r="KH150" s="177"/>
      <c r="KI150" s="177"/>
    </row>
    <row r="151" spans="1:295" s="2" customFormat="1" ht="18.75">
      <c r="A151" s="122" t="s">
        <v>117</v>
      </c>
      <c r="B151" s="348"/>
      <c r="C151" s="103"/>
      <c r="D151" s="27"/>
      <c r="E151" s="27"/>
      <c r="F151" s="27"/>
      <c r="G151" s="27"/>
      <c r="H151" s="27"/>
      <c r="I151" s="27"/>
      <c r="J151" s="115"/>
      <c r="K151" s="115"/>
      <c r="L151" s="115"/>
      <c r="M151" s="115"/>
      <c r="N151" s="116"/>
      <c r="O151" s="116"/>
      <c r="P151" s="116"/>
      <c r="Q151" s="116"/>
      <c r="R151" s="110"/>
      <c r="S151" s="125"/>
      <c r="T151" s="27"/>
      <c r="U151" s="27"/>
      <c r="V151" s="27"/>
      <c r="W151" s="27"/>
      <c r="X151" s="27"/>
      <c r="Y151" s="27"/>
      <c r="Z151" s="138"/>
      <c r="AA151" s="138"/>
      <c r="AB151" s="138"/>
      <c r="AC151" s="138"/>
      <c r="AD151" s="139"/>
      <c r="AE151" s="139"/>
      <c r="AF151" s="139"/>
      <c r="AG151" s="139"/>
      <c r="AH151" s="27"/>
      <c r="AI151" s="134"/>
      <c r="AJ151" s="103"/>
      <c r="AK151" s="27"/>
      <c r="AL151" s="27"/>
      <c r="AM151" s="27"/>
      <c r="AN151" s="27"/>
      <c r="AO151" s="27"/>
      <c r="AP151" s="27"/>
      <c r="AQ151" s="115"/>
      <c r="AR151" s="115"/>
      <c r="AS151" s="115"/>
      <c r="AT151" s="115"/>
      <c r="AU151" s="116"/>
      <c r="AV151" s="116"/>
      <c r="AW151" s="116"/>
      <c r="AX151" s="116"/>
      <c r="AY151" s="27"/>
      <c r="AZ151" s="109"/>
      <c r="BA151" s="27"/>
      <c r="BB151" s="27"/>
      <c r="BC151" s="27"/>
      <c r="BD151" s="27"/>
      <c r="BE151" s="27"/>
      <c r="BF151" s="27"/>
      <c r="BG151" s="115"/>
      <c r="BH151" s="115"/>
      <c r="BI151" s="115"/>
      <c r="BJ151" s="115"/>
      <c r="BK151" s="116"/>
      <c r="BL151" s="116"/>
      <c r="BM151" s="116"/>
      <c r="BN151" s="116"/>
      <c r="BO151" s="36"/>
      <c r="BP151" s="31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</row>
    <row r="152" spans="1:295" s="178" customFormat="1">
      <c r="A152" s="173" t="s">
        <v>9</v>
      </c>
      <c r="B152" s="421" t="s">
        <v>162</v>
      </c>
      <c r="C152" s="175"/>
      <c r="D152" s="49">
        <v>17500</v>
      </c>
      <c r="E152" s="49">
        <v>240.58</v>
      </c>
      <c r="F152" s="49">
        <v>21000</v>
      </c>
      <c r="G152" s="49">
        <v>288.69600000000003</v>
      </c>
      <c r="H152" s="49">
        <v>2947</v>
      </c>
      <c r="I152" s="49">
        <v>55.2</v>
      </c>
      <c r="J152" s="138"/>
      <c r="K152" s="138"/>
      <c r="L152" s="138"/>
      <c r="M152" s="138"/>
      <c r="N152" s="139"/>
      <c r="O152" s="139"/>
      <c r="P152" s="288">
        <v>5.8099999999999999E-2</v>
      </c>
      <c r="Q152" s="139">
        <v>226.42</v>
      </c>
      <c r="R152" s="125" t="s">
        <v>972</v>
      </c>
      <c r="S152" s="289"/>
      <c r="T152" s="49">
        <v>18188.02</v>
      </c>
      <c r="U152" s="49">
        <v>276.01</v>
      </c>
      <c r="V152" s="49">
        <v>21825.624</v>
      </c>
      <c r="W152" s="49">
        <v>331.21199999999999</v>
      </c>
      <c r="X152" s="49">
        <v>3035</v>
      </c>
      <c r="Y152" s="49">
        <v>57.4</v>
      </c>
      <c r="Z152" s="138"/>
      <c r="AA152" s="138"/>
      <c r="AB152" s="138"/>
      <c r="AC152" s="138"/>
      <c r="AD152" s="139"/>
      <c r="AE152" s="139"/>
      <c r="AF152" s="288">
        <v>5.8099999999999999E-2</v>
      </c>
      <c r="AG152" s="139">
        <v>233.73</v>
      </c>
      <c r="AH152" s="125" t="s">
        <v>972</v>
      </c>
      <c r="AI152" s="289"/>
      <c r="AJ152" s="175"/>
      <c r="AK152" s="49"/>
      <c r="AL152" s="49"/>
      <c r="AM152" s="49"/>
      <c r="AN152" s="49"/>
      <c r="AO152" s="49"/>
      <c r="AP152" s="49"/>
      <c r="AQ152" s="138"/>
      <c r="AR152" s="138"/>
      <c r="AS152" s="138"/>
      <c r="AT152" s="138"/>
      <c r="AU152" s="139"/>
      <c r="AV152" s="139"/>
      <c r="AW152" s="139"/>
      <c r="AX152" s="139"/>
      <c r="AY152" s="49"/>
      <c r="AZ152" s="134"/>
      <c r="BA152" s="49"/>
      <c r="BB152" s="49"/>
      <c r="BC152" s="49"/>
      <c r="BD152" s="49"/>
      <c r="BE152" s="49"/>
      <c r="BF152" s="49"/>
      <c r="BG152" s="138"/>
      <c r="BH152" s="138"/>
      <c r="BI152" s="138"/>
      <c r="BJ152" s="138"/>
      <c r="BK152" s="139"/>
      <c r="BL152" s="139"/>
      <c r="BM152" s="139"/>
      <c r="BN152" s="139"/>
      <c r="BO152" s="176"/>
      <c r="BP152" s="313"/>
      <c r="BQ152" s="177"/>
      <c r="BR152" s="177"/>
      <c r="BS152" s="177"/>
      <c r="BT152" s="177"/>
      <c r="BU152" s="177"/>
      <c r="BV152" s="177"/>
      <c r="BW152" s="177"/>
      <c r="BX152" s="177"/>
      <c r="BY152" s="177"/>
      <c r="BZ152" s="177"/>
      <c r="CA152" s="177"/>
      <c r="CB152" s="177"/>
      <c r="CC152" s="177"/>
      <c r="CD152" s="177"/>
      <c r="CE152" s="177"/>
      <c r="CF152" s="177"/>
      <c r="CG152" s="177"/>
      <c r="CH152" s="177"/>
      <c r="CI152" s="177"/>
      <c r="CJ152" s="177"/>
      <c r="CK152" s="177"/>
      <c r="CL152" s="177"/>
      <c r="CM152" s="177"/>
      <c r="CN152" s="177"/>
      <c r="CO152" s="177"/>
      <c r="CP152" s="177"/>
      <c r="CQ152" s="177"/>
      <c r="CR152" s="177"/>
      <c r="CS152" s="177"/>
      <c r="CT152" s="177"/>
      <c r="CU152" s="177"/>
      <c r="CV152" s="177"/>
      <c r="CW152" s="177"/>
      <c r="CX152" s="177"/>
      <c r="CY152" s="177"/>
      <c r="CZ152" s="177"/>
      <c r="DA152" s="177"/>
      <c r="DB152" s="177"/>
      <c r="DC152" s="177"/>
      <c r="DD152" s="177"/>
      <c r="DE152" s="177"/>
      <c r="DF152" s="177"/>
      <c r="DG152" s="177"/>
      <c r="DH152" s="177"/>
      <c r="DI152" s="177"/>
      <c r="DJ152" s="177"/>
      <c r="DK152" s="177"/>
      <c r="DL152" s="177"/>
      <c r="DM152" s="177"/>
      <c r="DN152" s="177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  <c r="EI152" s="177"/>
      <c r="EJ152" s="177"/>
      <c r="EK152" s="177"/>
      <c r="EL152" s="177"/>
      <c r="EM152" s="177"/>
      <c r="EN152" s="177"/>
      <c r="EO152" s="177"/>
      <c r="EP152" s="177"/>
      <c r="EQ152" s="177"/>
      <c r="ER152" s="177"/>
      <c r="ES152" s="177"/>
      <c r="ET152" s="177"/>
      <c r="EU152" s="177"/>
      <c r="EV152" s="177"/>
      <c r="EW152" s="177"/>
      <c r="EX152" s="177"/>
      <c r="EY152" s="177"/>
      <c r="EZ152" s="177"/>
      <c r="FA152" s="177"/>
      <c r="FB152" s="177"/>
      <c r="FC152" s="177"/>
      <c r="FD152" s="177"/>
      <c r="FE152" s="177"/>
      <c r="FF152" s="177"/>
      <c r="FG152" s="177"/>
      <c r="FH152" s="177"/>
      <c r="FI152" s="177"/>
      <c r="FJ152" s="177"/>
      <c r="FK152" s="177"/>
      <c r="FL152" s="177"/>
      <c r="FM152" s="177"/>
      <c r="FN152" s="177"/>
      <c r="FO152" s="177"/>
      <c r="FP152" s="177"/>
      <c r="FQ152" s="177"/>
      <c r="FR152" s="177"/>
      <c r="FS152" s="177"/>
      <c r="FT152" s="177"/>
      <c r="FU152" s="177"/>
      <c r="FV152" s="177"/>
      <c r="FW152" s="177"/>
      <c r="FX152" s="177"/>
      <c r="FY152" s="177"/>
      <c r="FZ152" s="177"/>
      <c r="GA152" s="177"/>
      <c r="GB152" s="177"/>
      <c r="GC152" s="177"/>
      <c r="GD152" s="177"/>
      <c r="GE152" s="177"/>
      <c r="GF152" s="177"/>
      <c r="GG152" s="177"/>
      <c r="GH152" s="177"/>
      <c r="GI152" s="177"/>
      <c r="GJ152" s="177"/>
      <c r="GK152" s="177"/>
      <c r="GL152" s="177"/>
      <c r="GM152" s="177"/>
      <c r="GN152" s="177"/>
      <c r="GO152" s="177"/>
      <c r="GP152" s="177"/>
      <c r="GQ152" s="177"/>
      <c r="GR152" s="177"/>
      <c r="GS152" s="177"/>
      <c r="GT152" s="177"/>
      <c r="GU152" s="177"/>
      <c r="GV152" s="177"/>
      <c r="GW152" s="177"/>
      <c r="GX152" s="177"/>
      <c r="GY152" s="177"/>
      <c r="GZ152" s="177"/>
      <c r="HA152" s="177"/>
      <c r="HB152" s="177"/>
      <c r="HC152" s="177"/>
      <c r="HD152" s="177"/>
      <c r="HE152" s="177"/>
      <c r="HF152" s="177"/>
      <c r="HG152" s="177"/>
      <c r="HH152" s="177"/>
      <c r="HI152" s="177"/>
      <c r="HJ152" s="177"/>
      <c r="HK152" s="177"/>
      <c r="HL152" s="177"/>
      <c r="HM152" s="177"/>
      <c r="HN152" s="177"/>
      <c r="HO152" s="177"/>
      <c r="HP152" s="177"/>
      <c r="HQ152" s="177"/>
      <c r="HR152" s="177"/>
      <c r="HS152" s="177"/>
      <c r="HT152" s="177"/>
      <c r="HU152" s="177"/>
      <c r="HV152" s="177"/>
      <c r="HW152" s="177"/>
      <c r="HX152" s="177"/>
      <c r="HY152" s="177"/>
      <c r="HZ152" s="177"/>
      <c r="IA152" s="177"/>
      <c r="IB152" s="177"/>
      <c r="IC152" s="177"/>
      <c r="ID152" s="177"/>
      <c r="IE152" s="177"/>
      <c r="IF152" s="177"/>
      <c r="IG152" s="177"/>
      <c r="IH152" s="177"/>
      <c r="II152" s="177"/>
      <c r="IJ152" s="177"/>
      <c r="IK152" s="177"/>
      <c r="IL152" s="177"/>
      <c r="IM152" s="177"/>
      <c r="IN152" s="177"/>
      <c r="IO152" s="177"/>
      <c r="IP152" s="177"/>
      <c r="IQ152" s="177"/>
      <c r="IR152" s="177"/>
      <c r="IS152" s="177"/>
      <c r="IT152" s="177"/>
      <c r="IU152" s="177"/>
      <c r="IV152" s="177"/>
      <c r="IW152" s="177"/>
      <c r="IX152" s="177"/>
      <c r="IY152" s="177"/>
      <c r="IZ152" s="177"/>
      <c r="JA152" s="177"/>
      <c r="JB152" s="177"/>
      <c r="JC152" s="177"/>
      <c r="JD152" s="177"/>
      <c r="JE152" s="177"/>
      <c r="JF152" s="177"/>
      <c r="JG152" s="177"/>
      <c r="JH152" s="177"/>
      <c r="JI152" s="177"/>
      <c r="JJ152" s="177"/>
      <c r="JK152" s="177"/>
      <c r="JL152" s="177"/>
      <c r="JM152" s="177"/>
      <c r="JN152" s="177"/>
      <c r="JO152" s="177"/>
      <c r="JP152" s="177"/>
      <c r="JQ152" s="177"/>
      <c r="JR152" s="177"/>
      <c r="JS152" s="177"/>
      <c r="JT152" s="177"/>
      <c r="JU152" s="177"/>
      <c r="JV152" s="177"/>
      <c r="JW152" s="177"/>
      <c r="JX152" s="177"/>
      <c r="JY152" s="177"/>
      <c r="JZ152" s="177"/>
      <c r="KA152" s="177"/>
      <c r="KB152" s="177"/>
      <c r="KC152" s="177"/>
      <c r="KD152" s="177"/>
      <c r="KE152" s="177"/>
      <c r="KF152" s="177"/>
      <c r="KG152" s="177"/>
      <c r="KH152" s="177"/>
      <c r="KI152" s="177"/>
    </row>
    <row r="153" spans="1:295" s="100" customFormat="1" ht="26.25">
      <c r="A153" s="354" t="s">
        <v>25</v>
      </c>
      <c r="B153" s="721"/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5"/>
      <c r="T153" s="354"/>
      <c r="U153" s="354"/>
      <c r="V153" s="354"/>
      <c r="W153" s="354"/>
      <c r="X153" s="354"/>
      <c r="Y153" s="354"/>
      <c r="Z153" s="355"/>
      <c r="AA153" s="355"/>
      <c r="AB153" s="355"/>
      <c r="AC153" s="355"/>
      <c r="AD153" s="355"/>
      <c r="AE153" s="355"/>
      <c r="AF153" s="355"/>
      <c r="AG153" s="355"/>
      <c r="AH153" s="354"/>
      <c r="AI153" s="355"/>
      <c r="AJ153" s="354"/>
      <c r="AK153" s="354"/>
      <c r="AL153" s="354"/>
      <c r="AM153" s="354"/>
      <c r="AN153" s="354"/>
      <c r="AO153" s="354"/>
      <c r="AP153" s="354"/>
      <c r="AQ153" s="354"/>
      <c r="AR153" s="354"/>
      <c r="AS153" s="354"/>
      <c r="AT153" s="354"/>
      <c r="AU153" s="354"/>
      <c r="AV153" s="354"/>
      <c r="AW153" s="354"/>
      <c r="AX153" s="354"/>
      <c r="AY153" s="354"/>
      <c r="AZ153" s="354"/>
      <c r="BA153" s="354"/>
      <c r="BB153" s="354"/>
      <c r="BC153" s="354"/>
      <c r="BD153" s="354"/>
      <c r="BE153" s="354"/>
      <c r="BF153" s="354"/>
      <c r="BG153" s="354"/>
      <c r="BH153" s="354"/>
      <c r="BI153" s="354"/>
      <c r="BJ153" s="354"/>
      <c r="BK153" s="354"/>
      <c r="BL153" s="354"/>
      <c r="BM153" s="354"/>
      <c r="BN153" s="354"/>
      <c r="BO153" s="354"/>
      <c r="BP153" s="355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99"/>
      <c r="DH153" s="99"/>
      <c r="DI153" s="99"/>
      <c r="DJ153" s="99"/>
      <c r="DK153" s="99"/>
      <c r="DL153" s="99"/>
      <c r="DM153" s="99"/>
      <c r="DN153" s="99"/>
      <c r="DO153" s="99"/>
      <c r="DP153" s="99"/>
      <c r="DQ153" s="99"/>
      <c r="DR153" s="99"/>
      <c r="DS153" s="99"/>
      <c r="DT153" s="99"/>
      <c r="DU153" s="99"/>
      <c r="DV153" s="99"/>
      <c r="DW153" s="99"/>
      <c r="DX153" s="99"/>
      <c r="DY153" s="99"/>
      <c r="DZ153" s="99"/>
      <c r="EA153" s="99"/>
      <c r="EB153" s="99"/>
      <c r="EC153" s="99"/>
      <c r="ED153" s="99"/>
      <c r="EE153" s="99"/>
      <c r="EF153" s="99"/>
      <c r="EG153" s="99"/>
      <c r="EH153" s="99"/>
      <c r="EI153" s="99"/>
      <c r="EJ153" s="99"/>
      <c r="EK153" s="99"/>
      <c r="EL153" s="99"/>
      <c r="EM153" s="99"/>
      <c r="EN153" s="99"/>
      <c r="EO153" s="99"/>
      <c r="EP153" s="99"/>
      <c r="EQ153" s="99"/>
      <c r="ER153" s="99"/>
      <c r="ES153" s="99"/>
      <c r="ET153" s="99"/>
      <c r="EU153" s="99"/>
      <c r="EV153" s="99"/>
      <c r="EW153" s="99"/>
      <c r="EX153" s="99"/>
      <c r="EY153" s="99"/>
      <c r="EZ153" s="99"/>
      <c r="FA153" s="99"/>
      <c r="FB153" s="99"/>
      <c r="FC153" s="99"/>
      <c r="FD153" s="99"/>
      <c r="FE153" s="99"/>
      <c r="FF153" s="99"/>
      <c r="FG153" s="99"/>
      <c r="FH153" s="99"/>
      <c r="FI153" s="99"/>
      <c r="FJ153" s="99"/>
      <c r="FK153" s="99"/>
      <c r="FL153" s="99"/>
      <c r="FM153" s="99"/>
      <c r="FN153" s="99"/>
      <c r="FO153" s="99"/>
      <c r="FP153" s="99"/>
      <c r="FQ153" s="99"/>
      <c r="FR153" s="99"/>
      <c r="FS153" s="99"/>
      <c r="FT153" s="99"/>
      <c r="FU153" s="99"/>
      <c r="FV153" s="99"/>
      <c r="FW153" s="99"/>
      <c r="FX153" s="99"/>
      <c r="FY153" s="99"/>
      <c r="FZ153" s="99"/>
      <c r="GA153" s="99"/>
      <c r="GB153" s="99"/>
      <c r="GC153" s="99"/>
      <c r="GD153" s="99"/>
      <c r="GE153" s="99"/>
      <c r="GF153" s="99"/>
      <c r="GG153" s="99"/>
      <c r="GH153" s="99"/>
      <c r="GI153" s="99"/>
      <c r="GJ153" s="99"/>
      <c r="GK153" s="99"/>
      <c r="GL153" s="99"/>
      <c r="GM153" s="99"/>
      <c r="GN153" s="99"/>
      <c r="GO153" s="99"/>
      <c r="GP153" s="99"/>
      <c r="GQ153" s="99"/>
      <c r="GR153" s="99"/>
      <c r="GS153" s="99"/>
      <c r="GT153" s="99"/>
      <c r="GU153" s="99"/>
      <c r="GV153" s="99"/>
      <c r="GW153" s="99"/>
      <c r="GX153" s="99"/>
      <c r="GY153" s="99"/>
      <c r="GZ153" s="99"/>
      <c r="HA153" s="99"/>
      <c r="HB153" s="99"/>
      <c r="HC153" s="99"/>
      <c r="HD153" s="99"/>
      <c r="HE153" s="99"/>
      <c r="HF153" s="99"/>
      <c r="HG153" s="99"/>
      <c r="HH153" s="99"/>
      <c r="HI153" s="99"/>
      <c r="HJ153" s="99"/>
      <c r="HK153" s="99"/>
      <c r="HL153" s="99"/>
      <c r="HM153" s="99"/>
      <c r="HN153" s="99"/>
      <c r="HO153" s="99"/>
      <c r="HP153" s="99"/>
      <c r="HQ153" s="99"/>
      <c r="HR153" s="99"/>
      <c r="HS153" s="99"/>
      <c r="HT153" s="99"/>
      <c r="HU153" s="99"/>
      <c r="HV153" s="99"/>
      <c r="HW153" s="99"/>
      <c r="HX153" s="99"/>
      <c r="HY153" s="99"/>
      <c r="HZ153" s="99"/>
      <c r="IA153" s="99"/>
      <c r="IB153" s="99"/>
      <c r="IC153" s="99"/>
      <c r="ID153" s="99"/>
      <c r="IE153" s="99"/>
      <c r="IF153" s="99"/>
      <c r="IG153" s="99"/>
      <c r="IH153" s="99"/>
      <c r="II153" s="99"/>
      <c r="IJ153" s="99"/>
      <c r="IK153" s="99"/>
      <c r="IL153" s="99"/>
      <c r="IM153" s="99"/>
      <c r="IN153" s="99"/>
      <c r="IO153" s="99"/>
      <c r="IP153" s="99"/>
      <c r="IQ153" s="99"/>
      <c r="IR153" s="99"/>
      <c r="IS153" s="99"/>
      <c r="IT153" s="99"/>
      <c r="IU153" s="99"/>
      <c r="IV153" s="99"/>
      <c r="IW153" s="99"/>
      <c r="IX153" s="99"/>
      <c r="IY153" s="99"/>
      <c r="IZ153" s="99"/>
      <c r="JA153" s="99"/>
      <c r="JB153" s="99"/>
      <c r="JC153" s="99"/>
      <c r="JD153" s="99"/>
      <c r="JE153" s="99"/>
      <c r="JF153" s="99"/>
      <c r="JG153" s="99"/>
      <c r="JH153" s="99"/>
      <c r="JI153" s="99"/>
      <c r="JJ153" s="99"/>
      <c r="JK153" s="99"/>
      <c r="JL153" s="99"/>
      <c r="JM153" s="99"/>
      <c r="JN153" s="99"/>
      <c r="JO153" s="99"/>
      <c r="JP153" s="99"/>
      <c r="JQ153" s="99"/>
      <c r="JR153" s="99"/>
      <c r="JS153" s="99"/>
      <c r="JT153" s="99"/>
      <c r="JU153" s="99"/>
      <c r="JV153" s="99"/>
      <c r="JW153" s="99"/>
      <c r="JX153" s="99"/>
      <c r="JY153" s="99"/>
      <c r="JZ153" s="99"/>
      <c r="KA153" s="99"/>
      <c r="KB153" s="99"/>
      <c r="KC153" s="99"/>
      <c r="KD153" s="99"/>
      <c r="KE153" s="99"/>
      <c r="KF153" s="99"/>
      <c r="KG153" s="99"/>
      <c r="KH153" s="99"/>
      <c r="KI153" s="99"/>
    </row>
    <row r="154" spans="1:295" ht="18.75">
      <c r="A154" s="101" t="s">
        <v>91</v>
      </c>
      <c r="B154" s="348"/>
      <c r="C154" s="103"/>
      <c r="D154" s="27"/>
      <c r="E154" s="27"/>
      <c r="F154" s="27"/>
      <c r="G154" s="27"/>
      <c r="H154" s="27"/>
      <c r="I154" s="27"/>
      <c r="J154" s="115"/>
      <c r="K154" s="115"/>
      <c r="L154" s="115"/>
      <c r="M154" s="115"/>
      <c r="N154" s="116"/>
      <c r="O154" s="116"/>
      <c r="P154" s="116"/>
      <c r="Q154" s="116"/>
      <c r="R154" s="110"/>
      <c r="S154" s="125"/>
      <c r="T154" s="27"/>
      <c r="U154" s="27"/>
      <c r="V154" s="27"/>
      <c r="W154" s="27"/>
      <c r="X154" s="27"/>
      <c r="Y154" s="27"/>
      <c r="Z154" s="138"/>
      <c r="AA154" s="138"/>
      <c r="AB154" s="138"/>
      <c r="AC154" s="138"/>
      <c r="AD154" s="139"/>
      <c r="AE154" s="139"/>
      <c r="AF154" s="139"/>
      <c r="AG154" s="139"/>
      <c r="AH154" s="27"/>
      <c r="AI154" s="134"/>
      <c r="AJ154" s="103"/>
      <c r="AK154" s="12"/>
      <c r="AL154" s="12"/>
      <c r="AM154" s="12"/>
      <c r="AN154" s="12"/>
      <c r="AO154" s="12"/>
      <c r="AP154" s="12"/>
      <c r="AQ154" s="104"/>
      <c r="AR154" s="104"/>
      <c r="AS154" s="104"/>
      <c r="AT154" s="104"/>
      <c r="AU154" s="105"/>
      <c r="AV154" s="105"/>
      <c r="AW154" s="105"/>
      <c r="AX154" s="105"/>
      <c r="AY154" s="12"/>
      <c r="AZ154" s="284"/>
      <c r="BA154" s="12"/>
      <c r="BB154" s="12"/>
      <c r="BC154" s="12"/>
      <c r="BD154" s="12"/>
      <c r="BE154" s="12"/>
      <c r="BF154" s="12"/>
      <c r="BG154" s="104"/>
      <c r="BH154" s="104"/>
      <c r="BI154" s="104"/>
      <c r="BJ154" s="104"/>
      <c r="BK154" s="105"/>
      <c r="BL154" s="105"/>
      <c r="BM154" s="105"/>
      <c r="BN154" s="105"/>
      <c r="BO154" s="19"/>
      <c r="BP154" s="316"/>
    </row>
    <row r="155" spans="1:295" s="2" customFormat="1">
      <c r="A155" s="16" t="s">
        <v>9</v>
      </c>
      <c r="B155" s="348" t="s">
        <v>173</v>
      </c>
      <c r="C155" s="103"/>
      <c r="D155" s="27">
        <v>9550.4</v>
      </c>
      <c r="E155" s="27">
        <v>73.739999999999995</v>
      </c>
      <c r="F155" s="27">
        <v>11460.48</v>
      </c>
      <c r="G155" s="27">
        <v>88.487999999999985</v>
      </c>
      <c r="H155" s="27">
        <v>3006.69</v>
      </c>
      <c r="I155" s="27">
        <v>66</v>
      </c>
      <c r="J155" s="115"/>
      <c r="K155" s="115"/>
      <c r="L155" s="115"/>
      <c r="M155" s="115"/>
      <c r="N155" s="312">
        <v>7.0300000000000001E-2</v>
      </c>
      <c r="O155" s="116">
        <v>277.37</v>
      </c>
      <c r="P155" s="116"/>
      <c r="Q155" s="116"/>
      <c r="R155" s="36" t="s">
        <v>973</v>
      </c>
      <c r="S155" s="176"/>
      <c r="T155" s="27">
        <v>9940.98</v>
      </c>
      <c r="U155" s="27">
        <v>75.36</v>
      </c>
      <c r="V155" s="27">
        <v>11929.175999999999</v>
      </c>
      <c r="W155" s="27">
        <v>90.432000000000002</v>
      </c>
      <c r="X155" s="27">
        <v>2972.55</v>
      </c>
      <c r="Y155" s="27">
        <v>68.400000000000006</v>
      </c>
      <c r="Z155" s="138"/>
      <c r="AA155" s="138"/>
      <c r="AB155" s="138"/>
      <c r="AC155" s="138"/>
      <c r="AD155" s="311">
        <v>7.0300000000000001E-2</v>
      </c>
      <c r="AE155" s="139">
        <v>277.37</v>
      </c>
      <c r="AF155" s="139"/>
      <c r="AG155" s="139"/>
      <c r="AH155" s="36" t="s">
        <v>973</v>
      </c>
      <c r="AI155" s="176"/>
      <c r="AJ155" s="103"/>
      <c r="AK155" s="12"/>
      <c r="AL155" s="12"/>
      <c r="AM155" s="12"/>
      <c r="AN155" s="12"/>
      <c r="AO155" s="12"/>
      <c r="AP155" s="12"/>
      <c r="AQ155" s="104"/>
      <c r="AR155" s="104"/>
      <c r="AS155" s="104"/>
      <c r="AT155" s="104"/>
      <c r="AU155" s="105"/>
      <c r="AV155" s="105"/>
      <c r="AW155" s="105"/>
      <c r="AX155" s="105"/>
      <c r="AY155" s="12"/>
      <c r="AZ155" s="284"/>
      <c r="BA155" s="12"/>
      <c r="BB155" s="12"/>
      <c r="BC155" s="12"/>
      <c r="BD155" s="12"/>
      <c r="BE155" s="12"/>
      <c r="BF155" s="12"/>
      <c r="BG155" s="104"/>
      <c r="BH155" s="104"/>
      <c r="BI155" s="104"/>
      <c r="BJ155" s="104"/>
      <c r="BK155" s="105"/>
      <c r="BL155" s="105"/>
      <c r="BM155" s="105"/>
      <c r="BN155" s="105"/>
      <c r="BO155" s="36"/>
      <c r="BP155" s="31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  <c r="KH155" s="53"/>
      <c r="KI155" s="53"/>
    </row>
    <row r="156" spans="1:295" s="2" customFormat="1" ht="18.75">
      <c r="A156" s="122" t="s">
        <v>92</v>
      </c>
      <c r="B156" s="348"/>
      <c r="C156" s="103"/>
      <c r="D156" s="27"/>
      <c r="E156" s="27"/>
      <c r="F156" s="27"/>
      <c r="G156" s="27"/>
      <c r="H156" s="27"/>
      <c r="I156" s="27"/>
      <c r="J156" s="115"/>
      <c r="K156" s="115"/>
      <c r="L156" s="115"/>
      <c r="M156" s="115"/>
      <c r="N156" s="116"/>
      <c r="O156" s="116"/>
      <c r="P156" s="116"/>
      <c r="Q156" s="116"/>
      <c r="R156" s="110"/>
      <c r="S156" s="125"/>
      <c r="T156" s="27"/>
      <c r="U156" s="27"/>
      <c r="V156" s="27"/>
      <c r="W156" s="27"/>
      <c r="X156" s="27"/>
      <c r="Y156" s="27"/>
      <c r="Z156" s="138"/>
      <c r="AA156" s="138"/>
      <c r="AB156" s="138"/>
      <c r="AC156" s="138"/>
      <c r="AD156" s="139"/>
      <c r="AE156" s="139"/>
      <c r="AF156" s="139"/>
      <c r="AG156" s="139"/>
      <c r="AH156" s="27"/>
      <c r="AI156" s="134"/>
      <c r="AJ156" s="103"/>
      <c r="AK156" s="12"/>
      <c r="AL156" s="12"/>
      <c r="AM156" s="12"/>
      <c r="AN156" s="12"/>
      <c r="AO156" s="12"/>
      <c r="AP156" s="12"/>
      <c r="AQ156" s="104"/>
      <c r="AR156" s="104"/>
      <c r="AS156" s="104"/>
      <c r="AT156" s="104"/>
      <c r="AU156" s="105"/>
      <c r="AV156" s="105"/>
      <c r="AW156" s="105"/>
      <c r="AX156" s="105"/>
      <c r="AY156" s="12"/>
      <c r="AZ156" s="284"/>
      <c r="BA156" s="12"/>
      <c r="BB156" s="12"/>
      <c r="BC156" s="12"/>
      <c r="BD156" s="12"/>
      <c r="BE156" s="12"/>
      <c r="BF156" s="12"/>
      <c r="BG156" s="104"/>
      <c r="BH156" s="104"/>
      <c r="BI156" s="104"/>
      <c r="BJ156" s="104"/>
      <c r="BK156" s="105"/>
      <c r="BL156" s="105"/>
      <c r="BM156" s="105"/>
      <c r="BN156" s="105"/>
      <c r="BO156" s="36"/>
      <c r="BP156" s="31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</row>
    <row r="157" spans="1:295" s="2" customFormat="1">
      <c r="A157" s="16" t="s">
        <v>627</v>
      </c>
      <c r="B157" s="348" t="s">
        <v>77</v>
      </c>
      <c r="C157" s="103"/>
      <c r="D157" s="27">
        <v>3702.3</v>
      </c>
      <c r="E157" s="27">
        <v>93.48</v>
      </c>
      <c r="F157" s="27">
        <v>4442.76</v>
      </c>
      <c r="G157" s="27">
        <v>112.176</v>
      </c>
      <c r="H157" s="27">
        <v>1620</v>
      </c>
      <c r="I157" s="27">
        <v>65.599999999999994</v>
      </c>
      <c r="J157" s="115"/>
      <c r="K157" s="115"/>
      <c r="L157" s="115"/>
      <c r="M157" s="115"/>
      <c r="N157" s="288">
        <v>5.5E-2</v>
      </c>
      <c r="O157" s="317">
        <v>154.69999999999999</v>
      </c>
      <c r="P157" s="116"/>
      <c r="Q157" s="116"/>
      <c r="R157" s="110" t="s">
        <v>974</v>
      </c>
      <c r="S157" s="289"/>
      <c r="T157" s="27">
        <v>4320.9399999999996</v>
      </c>
      <c r="U157" s="27">
        <v>97.58</v>
      </c>
      <c r="V157" s="27">
        <v>5185.1279999999997</v>
      </c>
      <c r="W157" s="27">
        <v>117.09599999999999</v>
      </c>
      <c r="X157" s="27">
        <v>1670</v>
      </c>
      <c r="Y157" s="27">
        <v>68</v>
      </c>
      <c r="Z157" s="286"/>
      <c r="AA157" s="330"/>
      <c r="AB157" s="138"/>
      <c r="AC157" s="138"/>
      <c r="AD157" s="311">
        <v>5.5E-2</v>
      </c>
      <c r="AE157" s="139">
        <v>159.85</v>
      </c>
      <c r="AF157" s="139"/>
      <c r="AG157" s="139"/>
      <c r="AH157" s="110" t="s">
        <v>974</v>
      </c>
      <c r="AI157" s="289"/>
      <c r="AJ157" s="103"/>
      <c r="AK157" s="12"/>
      <c r="AL157" s="12"/>
      <c r="AM157" s="12"/>
      <c r="AN157" s="12"/>
      <c r="AO157" s="12"/>
      <c r="AP157" s="12"/>
      <c r="AQ157" s="104"/>
      <c r="AR157" s="104"/>
      <c r="AS157" s="104"/>
      <c r="AT157" s="104"/>
      <c r="AU157" s="105"/>
      <c r="AV157" s="105"/>
      <c r="AW157" s="105"/>
      <c r="AX157" s="105"/>
      <c r="AY157" s="12"/>
      <c r="AZ157" s="284"/>
      <c r="BA157" s="12"/>
      <c r="BB157" s="12"/>
      <c r="BC157" s="12"/>
      <c r="BD157" s="12"/>
      <c r="BE157" s="12"/>
      <c r="BF157" s="12"/>
      <c r="BG157" s="104"/>
      <c r="BH157" s="104"/>
      <c r="BI157" s="104"/>
      <c r="BJ157" s="104"/>
      <c r="BK157" s="105"/>
      <c r="BL157" s="105"/>
      <c r="BM157" s="105"/>
      <c r="BN157" s="105"/>
      <c r="BO157" s="36"/>
      <c r="BP157" s="31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</row>
    <row r="158" spans="1:295" s="2" customFormat="1" ht="18.75">
      <c r="A158" s="122" t="s">
        <v>93</v>
      </c>
      <c r="B158" s="348"/>
      <c r="C158" s="103"/>
      <c r="D158" s="27"/>
      <c r="E158" s="27"/>
      <c r="F158" s="27"/>
      <c r="G158" s="27"/>
      <c r="H158" s="27"/>
      <c r="I158" s="27"/>
      <c r="J158" s="115"/>
      <c r="K158" s="115"/>
      <c r="L158" s="115"/>
      <c r="M158" s="115"/>
      <c r="N158" s="116"/>
      <c r="O158" s="116"/>
      <c r="P158" s="116"/>
      <c r="Q158" s="116"/>
      <c r="R158" s="110"/>
      <c r="S158" s="125"/>
      <c r="T158" s="27"/>
      <c r="U158" s="27"/>
      <c r="V158" s="27"/>
      <c r="W158" s="27"/>
      <c r="X158" s="27"/>
      <c r="Y158" s="27"/>
      <c r="Z158" s="138"/>
      <c r="AA158" s="138"/>
      <c r="AB158" s="138"/>
      <c r="AC158" s="138"/>
      <c r="AD158" s="311"/>
      <c r="AE158" s="139"/>
      <c r="AF158" s="139"/>
      <c r="AG158" s="139"/>
      <c r="AH158" s="27"/>
      <c r="AI158" s="134"/>
      <c r="AJ158" s="103"/>
      <c r="AK158" s="12"/>
      <c r="AL158" s="12"/>
      <c r="AM158" s="12"/>
      <c r="AN158" s="12"/>
      <c r="AO158" s="12"/>
      <c r="AP158" s="12"/>
      <c r="AQ158" s="104"/>
      <c r="AR158" s="104"/>
      <c r="AS158" s="104"/>
      <c r="AT158" s="104"/>
      <c r="AU158" s="105"/>
      <c r="AV158" s="105"/>
      <c r="AW158" s="105"/>
      <c r="AX158" s="105"/>
      <c r="AY158" s="12"/>
      <c r="AZ158" s="284"/>
      <c r="BA158" s="12"/>
      <c r="BB158" s="12"/>
      <c r="BC158" s="12"/>
      <c r="BD158" s="12"/>
      <c r="BE158" s="12"/>
      <c r="BF158" s="12"/>
      <c r="BG158" s="104"/>
      <c r="BH158" s="104"/>
      <c r="BI158" s="104"/>
      <c r="BJ158" s="104"/>
      <c r="BK158" s="105"/>
      <c r="BL158" s="105"/>
      <c r="BM158" s="105"/>
      <c r="BN158" s="105"/>
      <c r="BO158" s="36"/>
      <c r="BP158" s="31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</row>
    <row r="159" spans="1:295" s="2" customFormat="1">
      <c r="A159" s="16" t="s">
        <v>9</v>
      </c>
      <c r="B159" s="348" t="s">
        <v>173</v>
      </c>
      <c r="C159" s="103"/>
      <c r="D159" s="27">
        <v>9550.4</v>
      </c>
      <c r="E159" s="27">
        <v>76.430000000000007</v>
      </c>
      <c r="F159" s="27">
        <v>11460.48</v>
      </c>
      <c r="G159" s="27">
        <v>91.716000000000008</v>
      </c>
      <c r="H159" s="27">
        <v>2983.78</v>
      </c>
      <c r="I159" s="27">
        <v>91.72</v>
      </c>
      <c r="J159" s="115"/>
      <c r="K159" s="115"/>
      <c r="L159" s="115"/>
      <c r="M159" s="115"/>
      <c r="N159" s="312">
        <v>7.0300000000000001E-2</v>
      </c>
      <c r="O159" s="116">
        <v>301.48</v>
      </c>
      <c r="P159" s="116"/>
      <c r="Q159" s="116"/>
      <c r="R159" s="36" t="s">
        <v>973</v>
      </c>
      <c r="S159" s="176"/>
      <c r="T159" s="27">
        <v>9940.98</v>
      </c>
      <c r="U159" s="27">
        <v>85.53</v>
      </c>
      <c r="V159" s="27">
        <v>11929.175999999999</v>
      </c>
      <c r="W159" s="27">
        <v>102.636</v>
      </c>
      <c r="X159" s="27">
        <v>2828.45</v>
      </c>
      <c r="Y159" s="27">
        <v>102.64</v>
      </c>
      <c r="Z159" s="115"/>
      <c r="AA159" s="115"/>
      <c r="AB159" s="115"/>
      <c r="AC159" s="115"/>
      <c r="AD159" s="312">
        <v>7.0300000000000001E-2</v>
      </c>
      <c r="AE159" s="116" t="s">
        <v>146</v>
      </c>
      <c r="AF159" s="139"/>
      <c r="AG159" s="139"/>
      <c r="AH159" s="36" t="s">
        <v>973</v>
      </c>
      <c r="AI159" s="176"/>
      <c r="AJ159" s="103"/>
      <c r="AK159" s="12"/>
      <c r="AL159" s="12"/>
      <c r="AM159" s="12"/>
      <c r="AN159" s="12"/>
      <c r="AO159" s="12"/>
      <c r="AP159" s="12"/>
      <c r="AQ159" s="104"/>
      <c r="AR159" s="104"/>
      <c r="AS159" s="104"/>
      <c r="AT159" s="104"/>
      <c r="AU159" s="105"/>
      <c r="AV159" s="105"/>
      <c r="AW159" s="105"/>
      <c r="AX159" s="105"/>
      <c r="AY159" s="12"/>
      <c r="AZ159" s="284"/>
      <c r="BA159" s="12"/>
      <c r="BB159" s="12"/>
      <c r="BC159" s="12"/>
      <c r="BD159" s="12"/>
      <c r="BE159" s="12"/>
      <c r="BF159" s="12"/>
      <c r="BG159" s="104"/>
      <c r="BH159" s="104"/>
      <c r="BI159" s="104"/>
      <c r="BJ159" s="104"/>
      <c r="BK159" s="105"/>
      <c r="BL159" s="105"/>
      <c r="BM159" s="105"/>
      <c r="BN159" s="105"/>
      <c r="BO159" s="36"/>
      <c r="BP159" s="31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</row>
    <row r="160" spans="1:295" s="167" customFormat="1">
      <c r="A160" s="157"/>
      <c r="B160" s="445"/>
      <c r="C160" s="162"/>
      <c r="D160" s="159"/>
      <c r="E160" s="159"/>
      <c r="F160" s="159"/>
      <c r="G160" s="159"/>
      <c r="H160" s="159"/>
      <c r="I160" s="159"/>
      <c r="J160" s="163"/>
      <c r="K160" s="163"/>
      <c r="L160" s="163"/>
      <c r="M160" s="163"/>
      <c r="N160" s="172"/>
      <c r="O160" s="128"/>
      <c r="P160" s="128"/>
      <c r="Q160" s="128"/>
      <c r="R160" s="169"/>
      <c r="S160" s="169"/>
      <c r="T160" s="159"/>
      <c r="U160" s="159"/>
      <c r="V160" s="159"/>
      <c r="W160" s="159"/>
      <c r="X160" s="159"/>
      <c r="Y160" s="159"/>
      <c r="Z160" s="163"/>
      <c r="AA160" s="163"/>
      <c r="AB160" s="163"/>
      <c r="AC160" s="163"/>
      <c r="AD160" s="172">
        <v>7.0300000000000001E-2</v>
      </c>
      <c r="AE160" s="128">
        <v>301.48</v>
      </c>
      <c r="AF160" s="128"/>
      <c r="AG160" s="128"/>
      <c r="AH160" s="169"/>
      <c r="AI160" s="169" t="s">
        <v>975</v>
      </c>
      <c r="AJ160" s="162"/>
      <c r="AK160" s="160"/>
      <c r="AL160" s="160"/>
      <c r="AM160" s="160"/>
      <c r="AN160" s="160"/>
      <c r="AO160" s="160"/>
      <c r="AP160" s="160"/>
      <c r="AQ160" s="208"/>
      <c r="AR160" s="208"/>
      <c r="AS160" s="208"/>
      <c r="AT160" s="208"/>
      <c r="AU160" s="121"/>
      <c r="AV160" s="121"/>
      <c r="AW160" s="121"/>
      <c r="AX160" s="121"/>
      <c r="AY160" s="160"/>
      <c r="AZ160" s="213"/>
      <c r="BA160" s="160"/>
      <c r="BB160" s="160"/>
      <c r="BC160" s="160"/>
      <c r="BD160" s="160"/>
      <c r="BE160" s="160"/>
      <c r="BF160" s="160"/>
      <c r="BG160" s="208"/>
      <c r="BH160" s="208"/>
      <c r="BI160" s="208"/>
      <c r="BJ160" s="208"/>
      <c r="BK160" s="121"/>
      <c r="BL160" s="121"/>
      <c r="BM160" s="121"/>
      <c r="BN160" s="121"/>
      <c r="BO160" s="169"/>
      <c r="BP160" s="213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6"/>
      <c r="DE160" s="166"/>
      <c r="DF160" s="166"/>
      <c r="DG160" s="166"/>
      <c r="DH160" s="166"/>
      <c r="DI160" s="166"/>
      <c r="DJ160" s="166"/>
      <c r="DK160" s="166"/>
      <c r="DL160" s="166"/>
      <c r="DM160" s="166"/>
      <c r="DN160" s="166"/>
      <c r="DO160" s="166"/>
      <c r="DP160" s="166"/>
      <c r="DQ160" s="166"/>
      <c r="DR160" s="166"/>
      <c r="DS160" s="166"/>
      <c r="DT160" s="166"/>
      <c r="DU160" s="166"/>
      <c r="DV160" s="166"/>
      <c r="DW160" s="166"/>
      <c r="DX160" s="166"/>
      <c r="DY160" s="166"/>
      <c r="DZ160" s="166"/>
      <c r="EA160" s="166"/>
      <c r="EB160" s="166"/>
      <c r="EC160" s="166"/>
      <c r="ED160" s="166"/>
      <c r="EE160" s="166"/>
      <c r="EF160" s="166"/>
      <c r="EG160" s="166"/>
      <c r="EH160" s="166"/>
      <c r="EI160" s="166"/>
      <c r="EJ160" s="166"/>
      <c r="EK160" s="166"/>
      <c r="EL160" s="166"/>
      <c r="EM160" s="166"/>
      <c r="EN160" s="166"/>
      <c r="EO160" s="166"/>
      <c r="EP160" s="166"/>
      <c r="EQ160" s="166"/>
      <c r="ER160" s="166"/>
      <c r="ES160" s="166"/>
      <c r="ET160" s="166"/>
      <c r="EU160" s="166"/>
      <c r="EV160" s="166"/>
      <c r="EW160" s="166"/>
      <c r="EX160" s="166"/>
      <c r="EY160" s="166"/>
      <c r="EZ160" s="166"/>
      <c r="FA160" s="166"/>
      <c r="FB160" s="166"/>
      <c r="FC160" s="166"/>
      <c r="FD160" s="166"/>
      <c r="FE160" s="166"/>
      <c r="FF160" s="166"/>
      <c r="FG160" s="166"/>
      <c r="FH160" s="166"/>
      <c r="FI160" s="166"/>
      <c r="FJ160" s="166"/>
      <c r="FK160" s="166"/>
      <c r="FL160" s="166"/>
      <c r="FM160" s="166"/>
      <c r="FN160" s="166"/>
      <c r="FO160" s="166"/>
      <c r="FP160" s="166"/>
      <c r="FQ160" s="166"/>
      <c r="FR160" s="166"/>
      <c r="FS160" s="166"/>
      <c r="FT160" s="166"/>
      <c r="FU160" s="166"/>
      <c r="FV160" s="166"/>
      <c r="FW160" s="166"/>
      <c r="FX160" s="166"/>
      <c r="FY160" s="166"/>
      <c r="FZ160" s="166"/>
      <c r="GA160" s="166"/>
      <c r="GB160" s="166"/>
      <c r="GC160" s="166"/>
      <c r="GD160" s="166"/>
      <c r="GE160" s="166"/>
      <c r="GF160" s="166"/>
      <c r="GG160" s="166"/>
      <c r="GH160" s="166"/>
      <c r="GI160" s="166"/>
      <c r="GJ160" s="166"/>
      <c r="GK160" s="166"/>
      <c r="GL160" s="166"/>
      <c r="GM160" s="166"/>
      <c r="GN160" s="166"/>
      <c r="GO160" s="166"/>
      <c r="GP160" s="166"/>
      <c r="GQ160" s="166"/>
      <c r="GR160" s="166"/>
      <c r="GS160" s="166"/>
      <c r="GT160" s="166"/>
      <c r="GU160" s="166"/>
      <c r="GV160" s="166"/>
      <c r="GW160" s="166"/>
      <c r="GX160" s="166"/>
      <c r="GY160" s="166"/>
      <c r="GZ160" s="166"/>
      <c r="HA160" s="166"/>
      <c r="HB160" s="166"/>
      <c r="HC160" s="166"/>
      <c r="HD160" s="166"/>
      <c r="HE160" s="166"/>
      <c r="HF160" s="166"/>
      <c r="HG160" s="166"/>
      <c r="HH160" s="166"/>
      <c r="HI160" s="166"/>
      <c r="HJ160" s="166"/>
      <c r="HK160" s="166"/>
      <c r="HL160" s="166"/>
      <c r="HM160" s="166"/>
      <c r="HN160" s="166"/>
      <c r="HO160" s="166"/>
      <c r="HP160" s="166"/>
      <c r="HQ160" s="166"/>
      <c r="HR160" s="166"/>
      <c r="HS160" s="166"/>
      <c r="HT160" s="166"/>
      <c r="HU160" s="166"/>
      <c r="HV160" s="166"/>
      <c r="HW160" s="166"/>
      <c r="HX160" s="166"/>
      <c r="HY160" s="166"/>
      <c r="HZ160" s="166"/>
      <c r="IA160" s="166"/>
      <c r="IB160" s="166"/>
      <c r="IC160" s="166"/>
      <c r="ID160" s="166"/>
      <c r="IE160" s="166"/>
      <c r="IF160" s="166"/>
      <c r="IG160" s="166"/>
      <c r="IH160" s="166"/>
      <c r="II160" s="166"/>
      <c r="IJ160" s="166"/>
      <c r="IK160" s="166"/>
      <c r="IL160" s="166"/>
      <c r="IM160" s="166"/>
      <c r="IN160" s="166"/>
      <c r="IO160" s="166"/>
      <c r="IP160" s="166"/>
      <c r="IQ160" s="166"/>
      <c r="IR160" s="166"/>
      <c r="IS160" s="166"/>
      <c r="IT160" s="166"/>
      <c r="IU160" s="166"/>
      <c r="IV160" s="166"/>
      <c r="IW160" s="166"/>
      <c r="IX160" s="166"/>
      <c r="IY160" s="166"/>
      <c r="IZ160" s="166"/>
      <c r="JA160" s="166"/>
      <c r="JB160" s="166"/>
      <c r="JC160" s="166"/>
      <c r="JD160" s="166"/>
      <c r="JE160" s="166"/>
      <c r="JF160" s="166"/>
      <c r="JG160" s="166"/>
      <c r="JH160" s="166"/>
      <c r="JI160" s="166"/>
      <c r="JJ160" s="166"/>
      <c r="JK160" s="166"/>
      <c r="JL160" s="166"/>
      <c r="JM160" s="166"/>
      <c r="JN160" s="166"/>
      <c r="JO160" s="166"/>
      <c r="JP160" s="166"/>
      <c r="JQ160" s="166"/>
      <c r="JR160" s="166"/>
      <c r="JS160" s="166"/>
      <c r="JT160" s="166"/>
      <c r="JU160" s="166"/>
      <c r="JV160" s="166"/>
      <c r="JW160" s="166"/>
      <c r="JX160" s="166"/>
      <c r="JY160" s="166"/>
      <c r="JZ160" s="166"/>
      <c r="KA160" s="166"/>
      <c r="KB160" s="166"/>
      <c r="KC160" s="166"/>
      <c r="KD160" s="166"/>
      <c r="KE160" s="166"/>
      <c r="KF160" s="166"/>
      <c r="KG160" s="166"/>
      <c r="KH160" s="166"/>
      <c r="KI160" s="166"/>
    </row>
    <row r="161" spans="1:295" s="2" customFormat="1" ht="15.75" customHeight="1">
      <c r="A161" s="122" t="s">
        <v>442</v>
      </c>
      <c r="B161" s="348"/>
      <c r="C161" s="103"/>
      <c r="D161" s="27"/>
      <c r="E161" s="27"/>
      <c r="F161" s="27"/>
      <c r="G161" s="27"/>
      <c r="H161" s="27"/>
      <c r="I161" s="27"/>
      <c r="J161" s="115"/>
      <c r="K161" s="115"/>
      <c r="L161" s="115"/>
      <c r="M161" s="115"/>
      <c r="N161" s="312"/>
      <c r="O161" s="116"/>
      <c r="P161" s="116"/>
      <c r="Q161" s="116"/>
      <c r="R161" s="110"/>
      <c r="S161" s="125"/>
      <c r="T161" s="27"/>
      <c r="U161" s="27"/>
      <c r="V161" s="27"/>
      <c r="W161" s="27"/>
      <c r="X161" s="27"/>
      <c r="Y161" s="27"/>
      <c r="Z161" s="138"/>
      <c r="AA161" s="138"/>
      <c r="AB161" s="138"/>
      <c r="AC161" s="138"/>
      <c r="AD161" s="311"/>
      <c r="AE161" s="139"/>
      <c r="AF161" s="139"/>
      <c r="AG161" s="139"/>
      <c r="AH161" s="27"/>
      <c r="AI161" s="134"/>
      <c r="AJ161" s="103"/>
      <c r="AK161" s="12"/>
      <c r="AL161" s="12"/>
      <c r="AM161" s="12"/>
      <c r="AN161" s="12"/>
      <c r="AO161" s="12"/>
      <c r="AP161" s="12"/>
      <c r="AQ161" s="104"/>
      <c r="AR161" s="104"/>
      <c r="AS161" s="104"/>
      <c r="AT161" s="104"/>
      <c r="AU161" s="105"/>
      <c r="AV161" s="105"/>
      <c r="AW161" s="105"/>
      <c r="AX161" s="105"/>
      <c r="AY161" s="12"/>
      <c r="AZ161" s="284"/>
      <c r="BA161" s="12"/>
      <c r="BB161" s="12"/>
      <c r="BC161" s="12"/>
      <c r="BD161" s="12"/>
      <c r="BE161" s="12"/>
      <c r="BF161" s="12"/>
      <c r="BG161" s="104"/>
      <c r="BH161" s="104"/>
      <c r="BI161" s="104"/>
      <c r="BJ161" s="104"/>
      <c r="BK161" s="105"/>
      <c r="BL161" s="105"/>
      <c r="BM161" s="105"/>
      <c r="BN161" s="105"/>
      <c r="BO161" s="36"/>
      <c r="BP161" s="31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</row>
    <row r="162" spans="1:295" s="2" customFormat="1">
      <c r="A162" s="16" t="s">
        <v>9</v>
      </c>
      <c r="B162" s="348" t="s">
        <v>212</v>
      </c>
      <c r="C162" s="103"/>
      <c r="D162" s="27"/>
      <c r="E162" s="27"/>
      <c r="F162" s="27"/>
      <c r="G162" s="27"/>
      <c r="H162" s="27"/>
      <c r="I162" s="27"/>
      <c r="J162" s="115"/>
      <c r="K162" s="115"/>
      <c r="L162" s="115"/>
      <c r="M162" s="115"/>
      <c r="N162" s="312"/>
      <c r="O162" s="116"/>
      <c r="P162" s="116"/>
      <c r="Q162" s="116"/>
      <c r="R162" s="110"/>
      <c r="S162" s="125"/>
      <c r="T162" s="27"/>
      <c r="U162" s="27"/>
      <c r="V162" s="27"/>
      <c r="W162" s="27"/>
      <c r="X162" s="27"/>
      <c r="Y162" s="27"/>
      <c r="Z162" s="138"/>
      <c r="AA162" s="138"/>
      <c r="AB162" s="138"/>
      <c r="AC162" s="138"/>
      <c r="AD162" s="311"/>
      <c r="AE162" s="139"/>
      <c r="AF162" s="139"/>
      <c r="AG162" s="139"/>
      <c r="AH162" s="27"/>
      <c r="AI162" s="134"/>
      <c r="AJ162" s="103"/>
      <c r="AK162" s="12"/>
      <c r="AL162" s="12"/>
      <c r="AM162" s="12"/>
      <c r="AN162" s="12"/>
      <c r="AO162" s="12"/>
      <c r="AP162" s="12"/>
      <c r="AQ162" s="104"/>
      <c r="AR162" s="104"/>
      <c r="AS162" s="104"/>
      <c r="AT162" s="104"/>
      <c r="AU162" s="105"/>
      <c r="AV162" s="105"/>
      <c r="AW162" s="105"/>
      <c r="AX162" s="105"/>
      <c r="AY162" s="12"/>
      <c r="AZ162" s="284"/>
      <c r="BA162" s="12"/>
      <c r="BB162" s="12"/>
      <c r="BC162" s="12"/>
      <c r="BD162" s="12"/>
      <c r="BE162" s="12"/>
      <c r="BF162" s="12"/>
      <c r="BG162" s="104"/>
      <c r="BH162" s="104"/>
      <c r="BI162" s="104"/>
      <c r="BJ162" s="104"/>
      <c r="BK162" s="105"/>
      <c r="BL162" s="105"/>
      <c r="BM162" s="105"/>
      <c r="BN162" s="105"/>
      <c r="BO162" s="36"/>
      <c r="BP162" s="31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</row>
    <row r="163" spans="1:295" s="2" customFormat="1" ht="18.75">
      <c r="A163" s="122" t="s">
        <v>913</v>
      </c>
      <c r="B163" s="348"/>
      <c r="C163" s="103"/>
      <c r="D163" s="27"/>
      <c r="E163" s="27"/>
      <c r="F163" s="27"/>
      <c r="G163" s="27"/>
      <c r="H163" s="27"/>
      <c r="I163" s="27"/>
      <c r="J163" s="115"/>
      <c r="K163" s="115"/>
      <c r="L163" s="115"/>
      <c r="M163" s="115"/>
      <c r="N163" s="312"/>
      <c r="O163" s="116"/>
      <c r="P163" s="116"/>
      <c r="Q163" s="116"/>
      <c r="R163" s="110"/>
      <c r="S163" s="125"/>
      <c r="T163" s="27"/>
      <c r="U163" s="27"/>
      <c r="V163" s="27"/>
      <c r="W163" s="27"/>
      <c r="X163" s="27"/>
      <c r="Y163" s="27"/>
      <c r="Z163" s="138"/>
      <c r="AA163" s="138"/>
      <c r="AB163" s="138"/>
      <c r="AC163" s="138"/>
      <c r="AD163" s="311"/>
      <c r="AE163" s="139"/>
      <c r="AF163" s="139"/>
      <c r="AG163" s="139"/>
      <c r="AH163" s="27"/>
      <c r="AI163" s="134"/>
      <c r="AJ163" s="103"/>
      <c r="AK163" s="12"/>
      <c r="AL163" s="12"/>
      <c r="AM163" s="12"/>
      <c r="AN163" s="12"/>
      <c r="AO163" s="12"/>
      <c r="AP163" s="12"/>
      <c r="AQ163" s="104"/>
      <c r="AR163" s="104"/>
      <c r="AS163" s="104"/>
      <c r="AT163" s="104"/>
      <c r="AU163" s="105"/>
      <c r="AV163" s="105"/>
      <c r="AW163" s="105"/>
      <c r="AX163" s="105"/>
      <c r="AY163" s="12"/>
      <c r="AZ163" s="284"/>
      <c r="BA163" s="12"/>
      <c r="BB163" s="12"/>
      <c r="BC163" s="12"/>
      <c r="BD163" s="12"/>
      <c r="BE163" s="12"/>
      <c r="BF163" s="12"/>
      <c r="BG163" s="104"/>
      <c r="BH163" s="104"/>
      <c r="BI163" s="104"/>
      <c r="BJ163" s="104"/>
      <c r="BK163" s="105"/>
      <c r="BL163" s="105"/>
      <c r="BM163" s="105"/>
      <c r="BN163" s="105"/>
      <c r="BO163" s="36"/>
      <c r="BP163" s="31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</row>
    <row r="164" spans="1:295" s="2" customFormat="1">
      <c r="A164" s="16" t="s">
        <v>9</v>
      </c>
      <c r="B164" s="348" t="s">
        <v>173</v>
      </c>
      <c r="C164" s="103"/>
      <c r="D164" s="27">
        <v>9550.4</v>
      </c>
      <c r="E164" s="27">
        <v>67.75</v>
      </c>
      <c r="F164" s="27">
        <v>11460.48</v>
      </c>
      <c r="G164" s="27">
        <v>81.3</v>
      </c>
      <c r="H164" s="27">
        <v>2889.47</v>
      </c>
      <c r="I164" s="27">
        <v>81.3</v>
      </c>
      <c r="J164" s="115"/>
      <c r="K164" s="115"/>
      <c r="L164" s="115"/>
      <c r="M164" s="115"/>
      <c r="N164" s="312">
        <v>7.0300000000000001E-2</v>
      </c>
      <c r="O164" s="116">
        <v>284.43</v>
      </c>
      <c r="P164" s="116"/>
      <c r="Q164" s="116"/>
      <c r="R164" s="36" t="s">
        <v>973</v>
      </c>
      <c r="S164" s="176"/>
      <c r="T164" s="27">
        <v>9940.98</v>
      </c>
      <c r="U164" s="27">
        <v>70.900000000000006</v>
      </c>
      <c r="V164" s="27">
        <v>11929.175999999999</v>
      </c>
      <c r="W164" s="27">
        <v>85.08</v>
      </c>
      <c r="X164" s="27">
        <v>2835.7</v>
      </c>
      <c r="Y164" s="27">
        <v>85.08</v>
      </c>
      <c r="Z164" s="331"/>
      <c r="AA164" s="332"/>
      <c r="AB164" s="138"/>
      <c r="AC164" s="138"/>
      <c r="AD164" s="311">
        <v>7.0300000000000001E-2</v>
      </c>
      <c r="AE164" s="139">
        <v>284.43</v>
      </c>
      <c r="AF164" s="139"/>
      <c r="AG164" s="139"/>
      <c r="AH164" s="36" t="s">
        <v>973</v>
      </c>
      <c r="AI164" s="176"/>
      <c r="AJ164" s="103"/>
      <c r="AK164" s="12"/>
      <c r="AL164" s="12"/>
      <c r="AM164" s="12"/>
      <c r="AN164" s="12"/>
      <c r="AO164" s="12"/>
      <c r="AP164" s="12"/>
      <c r="AQ164" s="104"/>
      <c r="AR164" s="104"/>
      <c r="AS164" s="104"/>
      <c r="AT164" s="104"/>
      <c r="AU164" s="105"/>
      <c r="AV164" s="105"/>
      <c r="AW164" s="105"/>
      <c r="AX164" s="105"/>
      <c r="AY164" s="12"/>
      <c r="AZ164" s="284"/>
      <c r="BA164" s="12"/>
      <c r="BB164" s="12"/>
      <c r="BC164" s="12"/>
      <c r="BD164" s="12"/>
      <c r="BE164" s="12"/>
      <c r="BF164" s="12"/>
      <c r="BG164" s="104"/>
      <c r="BH164" s="104"/>
      <c r="BI164" s="104"/>
      <c r="BJ164" s="104"/>
      <c r="BK164" s="105"/>
      <c r="BL164" s="105"/>
      <c r="BM164" s="105"/>
      <c r="BN164" s="105"/>
      <c r="BO164" s="36"/>
      <c r="BP164" s="31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</row>
    <row r="165" spans="1:295" s="178" customFormat="1" ht="18.75">
      <c r="A165" s="189" t="s">
        <v>95</v>
      </c>
      <c r="B165" s="421"/>
      <c r="C165" s="175"/>
      <c r="D165" s="49"/>
      <c r="E165" s="49"/>
      <c r="F165" s="49"/>
      <c r="G165" s="49"/>
      <c r="H165" s="49"/>
      <c r="I165" s="49"/>
      <c r="J165" s="138"/>
      <c r="K165" s="138"/>
      <c r="L165" s="138"/>
      <c r="M165" s="138"/>
      <c r="N165" s="311"/>
      <c r="O165" s="139"/>
      <c r="P165" s="139"/>
      <c r="Q165" s="139"/>
      <c r="R165" s="125"/>
      <c r="S165" s="125"/>
      <c r="T165" s="49"/>
      <c r="U165" s="49"/>
      <c r="V165" s="49"/>
      <c r="W165" s="49"/>
      <c r="X165" s="49"/>
      <c r="Y165" s="49"/>
      <c r="Z165" s="138"/>
      <c r="AA165" s="138"/>
      <c r="AB165" s="138"/>
      <c r="AC165" s="138"/>
      <c r="AD165" s="311"/>
      <c r="AE165" s="139"/>
      <c r="AF165" s="139"/>
      <c r="AG165" s="139"/>
      <c r="AH165" s="49"/>
      <c r="AI165" s="134"/>
      <c r="AJ165" s="175"/>
      <c r="AK165" s="190"/>
      <c r="AL165" s="190"/>
      <c r="AM165" s="190"/>
      <c r="AN165" s="190"/>
      <c r="AO165" s="190"/>
      <c r="AP165" s="190"/>
      <c r="AQ165" s="204"/>
      <c r="AR165" s="204"/>
      <c r="AS165" s="204"/>
      <c r="AT165" s="204"/>
      <c r="AU165" s="205"/>
      <c r="AV165" s="205"/>
      <c r="AW165" s="205"/>
      <c r="AX165" s="205"/>
      <c r="AY165" s="190"/>
      <c r="AZ165" s="313"/>
      <c r="BA165" s="190"/>
      <c r="BB165" s="190"/>
      <c r="BC165" s="190"/>
      <c r="BD165" s="190"/>
      <c r="BE165" s="190"/>
      <c r="BF165" s="190"/>
      <c r="BG165" s="204"/>
      <c r="BH165" s="204"/>
      <c r="BI165" s="204"/>
      <c r="BJ165" s="204"/>
      <c r="BK165" s="205"/>
      <c r="BL165" s="205"/>
      <c r="BM165" s="205"/>
      <c r="BN165" s="205"/>
      <c r="BO165" s="176"/>
      <c r="BP165" s="313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7"/>
      <c r="FG165" s="177"/>
      <c r="FH165" s="177"/>
      <c r="FI165" s="177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177"/>
      <c r="FU165" s="177"/>
      <c r="FV165" s="177"/>
      <c r="FW165" s="177"/>
      <c r="FX165" s="177"/>
      <c r="FY165" s="177"/>
      <c r="FZ165" s="177"/>
      <c r="GA165" s="177"/>
      <c r="GB165" s="177"/>
      <c r="GC165" s="177"/>
      <c r="GD165" s="177"/>
      <c r="GE165" s="177"/>
      <c r="GF165" s="177"/>
      <c r="GG165" s="177"/>
      <c r="GH165" s="177"/>
      <c r="GI165" s="177"/>
      <c r="GJ165" s="177"/>
      <c r="GK165" s="177"/>
      <c r="GL165" s="177"/>
      <c r="GM165" s="177"/>
      <c r="GN165" s="177"/>
      <c r="GO165" s="177"/>
      <c r="GP165" s="177"/>
      <c r="GQ165" s="177"/>
      <c r="GR165" s="177"/>
      <c r="GS165" s="177"/>
      <c r="GT165" s="177"/>
      <c r="GU165" s="177"/>
      <c r="GV165" s="177"/>
      <c r="GW165" s="177"/>
      <c r="GX165" s="177"/>
      <c r="GY165" s="177"/>
      <c r="GZ165" s="177"/>
      <c r="HA165" s="177"/>
      <c r="HB165" s="177"/>
      <c r="HC165" s="177"/>
      <c r="HD165" s="177"/>
      <c r="HE165" s="177"/>
      <c r="HF165" s="177"/>
      <c r="HG165" s="177"/>
      <c r="HH165" s="177"/>
      <c r="HI165" s="177"/>
      <c r="HJ165" s="177"/>
      <c r="HK165" s="177"/>
      <c r="HL165" s="177"/>
      <c r="HM165" s="177"/>
      <c r="HN165" s="177"/>
      <c r="HO165" s="177"/>
      <c r="HP165" s="177"/>
      <c r="HQ165" s="177"/>
      <c r="HR165" s="177"/>
      <c r="HS165" s="177"/>
      <c r="HT165" s="177"/>
      <c r="HU165" s="177"/>
      <c r="HV165" s="177"/>
      <c r="HW165" s="177"/>
      <c r="HX165" s="177"/>
      <c r="HY165" s="177"/>
      <c r="HZ165" s="177"/>
      <c r="IA165" s="177"/>
      <c r="IB165" s="177"/>
      <c r="IC165" s="177"/>
      <c r="ID165" s="177"/>
      <c r="IE165" s="177"/>
      <c r="IF165" s="177"/>
      <c r="IG165" s="177"/>
      <c r="IH165" s="177"/>
      <c r="II165" s="177"/>
      <c r="IJ165" s="177"/>
      <c r="IK165" s="177"/>
      <c r="IL165" s="177"/>
      <c r="IM165" s="177"/>
      <c r="IN165" s="177"/>
      <c r="IO165" s="177"/>
      <c r="IP165" s="177"/>
      <c r="IQ165" s="177"/>
      <c r="IR165" s="177"/>
      <c r="IS165" s="177"/>
      <c r="IT165" s="177"/>
      <c r="IU165" s="177"/>
      <c r="IV165" s="177"/>
      <c r="IW165" s="177"/>
      <c r="IX165" s="177"/>
      <c r="IY165" s="177"/>
      <c r="IZ165" s="177"/>
      <c r="JA165" s="177"/>
      <c r="JB165" s="177"/>
      <c r="JC165" s="177"/>
      <c r="JD165" s="177"/>
      <c r="JE165" s="177"/>
      <c r="JF165" s="177"/>
      <c r="JG165" s="177"/>
      <c r="JH165" s="177"/>
      <c r="JI165" s="177"/>
      <c r="JJ165" s="177"/>
      <c r="JK165" s="177"/>
      <c r="JL165" s="177"/>
      <c r="JM165" s="177"/>
      <c r="JN165" s="177"/>
      <c r="JO165" s="177"/>
      <c r="JP165" s="177"/>
      <c r="JQ165" s="177"/>
      <c r="JR165" s="177"/>
      <c r="JS165" s="177"/>
      <c r="JT165" s="177"/>
      <c r="JU165" s="177"/>
      <c r="JV165" s="177"/>
      <c r="JW165" s="177"/>
      <c r="JX165" s="177"/>
      <c r="JY165" s="177"/>
      <c r="JZ165" s="177"/>
      <c r="KA165" s="177"/>
      <c r="KB165" s="177"/>
      <c r="KC165" s="177"/>
      <c r="KD165" s="177"/>
      <c r="KE165" s="177"/>
      <c r="KF165" s="177"/>
      <c r="KG165" s="177"/>
      <c r="KH165" s="177"/>
      <c r="KI165" s="177"/>
    </row>
    <row r="166" spans="1:295" s="2" customFormat="1">
      <c r="A166" s="16" t="s">
        <v>9</v>
      </c>
      <c r="B166" s="348" t="s">
        <v>173</v>
      </c>
      <c r="C166" s="103"/>
      <c r="D166" s="27">
        <v>9550.4</v>
      </c>
      <c r="E166" s="27">
        <v>81.62</v>
      </c>
      <c r="F166" s="27">
        <v>11460.48</v>
      </c>
      <c r="G166" s="27">
        <v>97.944000000000003</v>
      </c>
      <c r="H166" s="27">
        <v>2889.47</v>
      </c>
      <c r="I166" s="27">
        <v>97.94</v>
      </c>
      <c r="J166" s="115"/>
      <c r="K166" s="115"/>
      <c r="L166" s="115"/>
      <c r="M166" s="115"/>
      <c r="N166" s="312">
        <v>7.0300000000000001E-2</v>
      </c>
      <c r="O166" s="116">
        <v>301.07</v>
      </c>
      <c r="P166" s="116"/>
      <c r="Q166" s="116"/>
      <c r="R166" s="36" t="s">
        <v>973</v>
      </c>
      <c r="S166" s="349"/>
      <c r="T166" s="27">
        <v>9940.98</v>
      </c>
      <c r="U166" s="27">
        <v>84.4</v>
      </c>
      <c r="V166" s="27">
        <v>11929.175999999999</v>
      </c>
      <c r="W166" s="27">
        <v>101.28</v>
      </c>
      <c r="X166" s="27">
        <v>2841.96</v>
      </c>
      <c r="Y166" s="27">
        <v>101.28</v>
      </c>
      <c r="Z166" s="331"/>
      <c r="AA166" s="332"/>
      <c r="AB166" s="138"/>
      <c r="AC166" s="138"/>
      <c r="AD166" s="311">
        <v>7.0300000000000001E-2</v>
      </c>
      <c r="AE166" s="139">
        <v>301.07</v>
      </c>
      <c r="AF166" s="139"/>
      <c r="AG166" s="139"/>
      <c r="AH166" s="36" t="s">
        <v>973</v>
      </c>
      <c r="AI166" s="349"/>
      <c r="AJ166" s="103"/>
      <c r="AK166" s="12"/>
      <c r="AL166" s="12"/>
      <c r="AM166" s="12"/>
      <c r="AN166" s="12"/>
      <c r="AO166" s="12"/>
      <c r="AP166" s="12"/>
      <c r="AQ166" s="104"/>
      <c r="AR166" s="104"/>
      <c r="AS166" s="104"/>
      <c r="AT166" s="104"/>
      <c r="AU166" s="105"/>
      <c r="AV166" s="105"/>
      <c r="AW166" s="105"/>
      <c r="AX166" s="105"/>
      <c r="AY166" s="12"/>
      <c r="AZ166" s="284"/>
      <c r="BA166" s="12"/>
      <c r="BB166" s="12"/>
      <c r="BC166" s="12"/>
      <c r="BD166" s="12"/>
      <c r="BE166" s="12"/>
      <c r="BF166" s="12"/>
      <c r="BG166" s="104"/>
      <c r="BH166" s="104"/>
      <c r="BI166" s="104"/>
      <c r="BJ166" s="104"/>
      <c r="BK166" s="105"/>
      <c r="BL166" s="105"/>
      <c r="BM166" s="105"/>
      <c r="BN166" s="105"/>
      <c r="BO166" s="36"/>
      <c r="BP166" s="31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  <c r="KI166" s="53"/>
    </row>
    <row r="167" spans="1:295" s="100" customFormat="1" ht="26.25">
      <c r="A167" s="354" t="s">
        <v>26</v>
      </c>
      <c r="B167" s="721"/>
      <c r="C167" s="354"/>
      <c r="D167" s="354"/>
      <c r="E167" s="354"/>
      <c r="F167" s="354"/>
      <c r="G167" s="354"/>
      <c r="H167" s="354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5"/>
      <c r="T167" s="354"/>
      <c r="U167" s="354"/>
      <c r="V167" s="354"/>
      <c r="W167" s="354"/>
      <c r="X167" s="354"/>
      <c r="Y167" s="354"/>
      <c r="Z167" s="355"/>
      <c r="AA167" s="355"/>
      <c r="AB167" s="355"/>
      <c r="AC167" s="355"/>
      <c r="AD167" s="355"/>
      <c r="AE167" s="355"/>
      <c r="AF167" s="355"/>
      <c r="AG167" s="355"/>
      <c r="AH167" s="354"/>
      <c r="AI167" s="355"/>
      <c r="AJ167" s="354"/>
      <c r="AK167" s="354"/>
      <c r="AL167" s="354"/>
      <c r="AM167" s="354"/>
      <c r="AN167" s="354"/>
      <c r="AO167" s="354"/>
      <c r="AP167" s="354"/>
      <c r="AQ167" s="354"/>
      <c r="AR167" s="354"/>
      <c r="AS167" s="354"/>
      <c r="AT167" s="354"/>
      <c r="AU167" s="354"/>
      <c r="AV167" s="354"/>
      <c r="AW167" s="354"/>
      <c r="AX167" s="354"/>
      <c r="AY167" s="354"/>
      <c r="AZ167" s="354"/>
      <c r="BA167" s="354"/>
      <c r="BB167" s="354"/>
      <c r="BC167" s="354"/>
      <c r="BD167" s="354"/>
      <c r="BE167" s="354"/>
      <c r="BF167" s="354"/>
      <c r="BG167" s="354"/>
      <c r="BH167" s="354"/>
      <c r="BI167" s="354"/>
      <c r="BJ167" s="354"/>
      <c r="BK167" s="354"/>
      <c r="BL167" s="354"/>
      <c r="BM167" s="354"/>
      <c r="BN167" s="354"/>
      <c r="BO167" s="354"/>
      <c r="BP167" s="355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99"/>
      <c r="DL167" s="99"/>
      <c r="DM167" s="99"/>
      <c r="DN167" s="99"/>
      <c r="DO167" s="99"/>
      <c r="DP167" s="99"/>
      <c r="DQ167" s="99"/>
      <c r="DR167" s="99"/>
      <c r="DS167" s="99"/>
      <c r="DT167" s="99"/>
      <c r="DU167" s="99"/>
      <c r="DV167" s="99"/>
      <c r="DW167" s="99"/>
      <c r="DX167" s="99"/>
      <c r="DY167" s="99"/>
      <c r="DZ167" s="99"/>
      <c r="EA167" s="99"/>
      <c r="EB167" s="99"/>
      <c r="EC167" s="99"/>
      <c r="ED167" s="99"/>
      <c r="EE167" s="99"/>
      <c r="EF167" s="99"/>
      <c r="EG167" s="99"/>
      <c r="EH167" s="99"/>
      <c r="EI167" s="99"/>
      <c r="EJ167" s="99"/>
      <c r="EK167" s="99"/>
      <c r="EL167" s="99"/>
      <c r="EM167" s="99"/>
      <c r="EN167" s="99"/>
      <c r="EO167" s="99"/>
      <c r="EP167" s="99"/>
      <c r="EQ167" s="99"/>
      <c r="ER167" s="99"/>
      <c r="ES167" s="99"/>
      <c r="ET167" s="99"/>
      <c r="EU167" s="99"/>
      <c r="EV167" s="99"/>
      <c r="EW167" s="99"/>
      <c r="EX167" s="99"/>
      <c r="EY167" s="99"/>
      <c r="EZ167" s="99"/>
      <c r="FA167" s="99"/>
      <c r="FB167" s="99"/>
      <c r="FC167" s="99"/>
      <c r="FD167" s="99"/>
      <c r="FE167" s="99"/>
      <c r="FF167" s="99"/>
      <c r="FG167" s="99"/>
      <c r="FH167" s="99"/>
      <c r="FI167" s="99"/>
      <c r="FJ167" s="99"/>
      <c r="FK167" s="99"/>
      <c r="FL167" s="99"/>
      <c r="FM167" s="99"/>
      <c r="FN167" s="99"/>
      <c r="FO167" s="99"/>
      <c r="FP167" s="99"/>
      <c r="FQ167" s="99"/>
      <c r="FR167" s="99"/>
      <c r="FS167" s="99"/>
      <c r="FT167" s="99"/>
      <c r="FU167" s="99"/>
      <c r="FV167" s="99"/>
      <c r="FW167" s="99"/>
      <c r="FX167" s="99"/>
      <c r="FY167" s="99"/>
      <c r="FZ167" s="99"/>
      <c r="GA167" s="99"/>
      <c r="GB167" s="99"/>
      <c r="GC167" s="99"/>
      <c r="GD167" s="99"/>
      <c r="GE167" s="99"/>
      <c r="GF167" s="99"/>
      <c r="GG167" s="99"/>
      <c r="GH167" s="99"/>
      <c r="GI167" s="99"/>
      <c r="GJ167" s="99"/>
      <c r="GK167" s="99"/>
      <c r="GL167" s="99"/>
      <c r="GM167" s="99"/>
      <c r="GN167" s="99"/>
      <c r="GO167" s="99"/>
      <c r="GP167" s="99"/>
      <c r="GQ167" s="99"/>
      <c r="GR167" s="99"/>
      <c r="GS167" s="99"/>
      <c r="GT167" s="99"/>
      <c r="GU167" s="99"/>
      <c r="GV167" s="99"/>
      <c r="GW167" s="99"/>
      <c r="GX167" s="99"/>
      <c r="GY167" s="99"/>
      <c r="GZ167" s="99"/>
      <c r="HA167" s="99"/>
      <c r="HB167" s="99"/>
      <c r="HC167" s="99"/>
      <c r="HD167" s="99"/>
      <c r="HE167" s="99"/>
      <c r="HF167" s="99"/>
      <c r="HG167" s="99"/>
      <c r="HH167" s="99"/>
      <c r="HI167" s="99"/>
      <c r="HJ167" s="99"/>
      <c r="HK167" s="99"/>
      <c r="HL167" s="99"/>
      <c r="HM167" s="99"/>
      <c r="HN167" s="99"/>
      <c r="HO167" s="99"/>
      <c r="HP167" s="99"/>
      <c r="HQ167" s="99"/>
      <c r="HR167" s="99"/>
      <c r="HS167" s="99"/>
      <c r="HT167" s="99"/>
      <c r="HU167" s="99"/>
      <c r="HV167" s="99"/>
      <c r="HW167" s="99"/>
      <c r="HX167" s="99"/>
      <c r="HY167" s="99"/>
      <c r="HZ167" s="99"/>
      <c r="IA167" s="99"/>
      <c r="IB167" s="99"/>
      <c r="IC167" s="99"/>
      <c r="ID167" s="99"/>
      <c r="IE167" s="99"/>
      <c r="IF167" s="99"/>
      <c r="IG167" s="99"/>
      <c r="IH167" s="99"/>
      <c r="II167" s="99"/>
      <c r="IJ167" s="99"/>
      <c r="IK167" s="99"/>
      <c r="IL167" s="99"/>
      <c r="IM167" s="99"/>
      <c r="IN167" s="99"/>
      <c r="IO167" s="99"/>
      <c r="IP167" s="99"/>
      <c r="IQ167" s="99"/>
      <c r="IR167" s="99"/>
      <c r="IS167" s="99"/>
      <c r="IT167" s="99"/>
      <c r="IU167" s="99"/>
      <c r="IV167" s="99"/>
      <c r="IW167" s="99"/>
      <c r="IX167" s="99"/>
      <c r="IY167" s="99"/>
      <c r="IZ167" s="99"/>
      <c r="JA167" s="99"/>
      <c r="JB167" s="99"/>
      <c r="JC167" s="99"/>
      <c r="JD167" s="99"/>
      <c r="JE167" s="99"/>
      <c r="JF167" s="99"/>
      <c r="JG167" s="99"/>
      <c r="JH167" s="99"/>
      <c r="JI167" s="99"/>
      <c r="JJ167" s="99"/>
      <c r="JK167" s="99"/>
      <c r="JL167" s="99"/>
      <c r="JM167" s="99"/>
      <c r="JN167" s="99"/>
      <c r="JO167" s="99"/>
      <c r="JP167" s="99"/>
      <c r="JQ167" s="99"/>
      <c r="JR167" s="99"/>
      <c r="JS167" s="99"/>
      <c r="JT167" s="99"/>
      <c r="JU167" s="99"/>
      <c r="JV167" s="99"/>
      <c r="JW167" s="99"/>
      <c r="JX167" s="99"/>
      <c r="JY167" s="99"/>
      <c r="JZ167" s="99"/>
      <c r="KA167" s="99"/>
      <c r="KB167" s="99"/>
      <c r="KC167" s="99"/>
      <c r="KD167" s="99"/>
      <c r="KE167" s="99"/>
      <c r="KF167" s="99"/>
      <c r="KG167" s="99"/>
      <c r="KH167" s="99"/>
      <c r="KI167" s="99"/>
    </row>
    <row r="168" spans="1:295" s="2" customFormat="1" ht="18.75">
      <c r="A168" s="729" t="s">
        <v>80</v>
      </c>
      <c r="B168" s="729"/>
      <c r="C168" s="103"/>
      <c r="D168" s="27"/>
      <c r="E168" s="27"/>
      <c r="F168" s="27"/>
      <c r="G168" s="27"/>
      <c r="H168" s="27"/>
      <c r="I168" s="27"/>
      <c r="J168" s="115"/>
      <c r="K168" s="115"/>
      <c r="L168" s="115"/>
      <c r="M168" s="115"/>
      <c r="N168" s="116"/>
      <c r="O168" s="116"/>
      <c r="P168" s="116"/>
      <c r="Q168" s="116"/>
      <c r="R168" s="110"/>
      <c r="S168" s="125"/>
      <c r="T168" s="27"/>
      <c r="U168" s="27"/>
      <c r="V168" s="27"/>
      <c r="W168" s="27"/>
      <c r="X168" s="27"/>
      <c r="Y168" s="27"/>
      <c r="Z168" s="138"/>
      <c r="AA168" s="138"/>
      <c r="AB168" s="138"/>
      <c r="AC168" s="138"/>
      <c r="AD168" s="139"/>
      <c r="AE168" s="139"/>
      <c r="AF168" s="139"/>
      <c r="AG168" s="139"/>
      <c r="AH168" s="27"/>
      <c r="AI168" s="134"/>
      <c r="AJ168" s="103"/>
      <c r="AK168" s="27"/>
      <c r="AL168" s="27"/>
      <c r="AM168" s="27"/>
      <c r="AN168" s="27"/>
      <c r="AO168" s="27"/>
      <c r="AP168" s="27"/>
      <c r="AQ168" s="115"/>
      <c r="AR168" s="115"/>
      <c r="AS168" s="115"/>
      <c r="AT168" s="115"/>
      <c r="AU168" s="116"/>
      <c r="AV168" s="116"/>
      <c r="AW168" s="116"/>
      <c r="AX168" s="116"/>
      <c r="AY168" s="27"/>
      <c r="AZ168" s="109"/>
      <c r="BA168" s="27"/>
      <c r="BB168" s="27"/>
      <c r="BC168" s="27"/>
      <c r="BD168" s="27"/>
      <c r="BE168" s="27"/>
      <c r="BF168" s="27"/>
      <c r="BG168" s="115"/>
      <c r="BH168" s="115"/>
      <c r="BI168" s="115"/>
      <c r="BJ168" s="115"/>
      <c r="BK168" s="116"/>
      <c r="BL168" s="116"/>
      <c r="BM168" s="116"/>
      <c r="BN168" s="116"/>
      <c r="BO168" s="36"/>
      <c r="BP168" s="31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  <c r="KI168" s="53"/>
    </row>
    <row r="169" spans="1:295" s="2" customFormat="1">
      <c r="A169" s="16" t="s">
        <v>9</v>
      </c>
      <c r="B169" s="348" t="s">
        <v>81</v>
      </c>
      <c r="C169" s="103"/>
      <c r="D169" s="27">
        <v>6800</v>
      </c>
      <c r="E169" s="27">
        <v>45.12</v>
      </c>
      <c r="F169" s="27">
        <v>6800</v>
      </c>
      <c r="G169" s="27">
        <v>45.12</v>
      </c>
      <c r="H169" s="27">
        <v>3340</v>
      </c>
      <c r="I169" s="27">
        <v>45.12</v>
      </c>
      <c r="J169" s="115"/>
      <c r="K169" s="115"/>
      <c r="L169" s="115"/>
      <c r="M169" s="115"/>
      <c r="N169" s="288">
        <v>5.3600000000000002E-2</v>
      </c>
      <c r="O169" s="139">
        <v>224.14</v>
      </c>
      <c r="P169" s="119"/>
      <c r="Q169" s="128"/>
      <c r="R169" s="110" t="s">
        <v>976</v>
      </c>
      <c r="S169" s="289"/>
      <c r="T169" s="27">
        <v>6991.7</v>
      </c>
      <c r="U169" s="27">
        <v>47.85</v>
      </c>
      <c r="V169" s="27">
        <v>6991.7</v>
      </c>
      <c r="W169" s="27">
        <v>47.85</v>
      </c>
      <c r="X169" s="27">
        <v>3480</v>
      </c>
      <c r="Y169" s="27">
        <v>47.85</v>
      </c>
      <c r="Z169" s="138"/>
      <c r="AA169" s="138"/>
      <c r="AB169" s="138"/>
      <c r="AC169" s="138"/>
      <c r="AD169" s="288">
        <v>5.3600000000000002E-2</v>
      </c>
      <c r="AE169" s="139">
        <v>234.38</v>
      </c>
      <c r="AF169" s="288"/>
      <c r="AG169" s="139"/>
      <c r="AH169" s="125" t="s">
        <v>976</v>
      </c>
      <c r="AI169" s="289"/>
      <c r="AJ169" s="103"/>
      <c r="AK169" s="27"/>
      <c r="AL169" s="27"/>
      <c r="AM169" s="27"/>
      <c r="AN169" s="27"/>
      <c r="AO169" s="27"/>
      <c r="AP169" s="27"/>
      <c r="AQ169" s="115"/>
      <c r="AR169" s="115"/>
      <c r="AS169" s="115"/>
      <c r="AT169" s="115"/>
      <c r="AU169" s="116"/>
      <c r="AV169" s="116"/>
      <c r="AW169" s="116"/>
      <c r="AX169" s="116"/>
      <c r="AY169" s="27"/>
      <c r="AZ169" s="109"/>
      <c r="BA169" s="27"/>
      <c r="BB169" s="27"/>
      <c r="BC169" s="27"/>
      <c r="BD169" s="27"/>
      <c r="BE169" s="27"/>
      <c r="BF169" s="27"/>
      <c r="BG169" s="115"/>
      <c r="BH169" s="115"/>
      <c r="BI169" s="115"/>
      <c r="BJ169" s="115"/>
      <c r="BK169" s="116"/>
      <c r="BL169" s="116"/>
      <c r="BM169" s="116"/>
      <c r="BN169" s="116"/>
      <c r="BO169" s="36"/>
      <c r="BP169" s="31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  <c r="IR169" s="53"/>
      <c r="IS169" s="53"/>
      <c r="IT169" s="53"/>
      <c r="IU169" s="53"/>
      <c r="IV169" s="53"/>
      <c r="IW169" s="53"/>
      <c r="IX169" s="53"/>
      <c r="IY169" s="53"/>
      <c r="IZ169" s="53"/>
      <c r="JA169" s="53"/>
      <c r="JB169" s="53"/>
      <c r="JC169" s="53"/>
      <c r="JD169" s="53"/>
      <c r="JE169" s="53"/>
      <c r="JF169" s="53"/>
      <c r="JG169" s="53"/>
      <c r="JH169" s="53"/>
      <c r="JI169" s="53"/>
      <c r="JJ169" s="53"/>
      <c r="JK169" s="53"/>
      <c r="JL169" s="53"/>
      <c r="JM169" s="53"/>
      <c r="JN169" s="53"/>
      <c r="JO169" s="53"/>
      <c r="JP169" s="53"/>
      <c r="JQ169" s="53"/>
      <c r="JR169" s="53"/>
      <c r="JS169" s="53"/>
      <c r="JT169" s="53"/>
      <c r="JU169" s="53"/>
      <c r="JV169" s="53"/>
      <c r="JW169" s="53"/>
      <c r="JX169" s="53"/>
      <c r="JY169" s="53"/>
      <c r="JZ169" s="53"/>
      <c r="KA169" s="53"/>
      <c r="KB169" s="53"/>
      <c r="KC169" s="53"/>
      <c r="KD169" s="53"/>
      <c r="KE169" s="53"/>
      <c r="KF169" s="53"/>
      <c r="KG169" s="53"/>
      <c r="KH169" s="53"/>
      <c r="KI169" s="53"/>
    </row>
    <row r="170" spans="1:295" s="178" customFormat="1">
      <c r="A170" s="173" t="s">
        <v>10</v>
      </c>
      <c r="B170" s="421" t="s">
        <v>82</v>
      </c>
      <c r="C170" s="175"/>
      <c r="D170" s="49">
        <v>8621.08</v>
      </c>
      <c r="E170" s="49">
        <v>45.12</v>
      </c>
      <c r="F170" s="49">
        <v>8621.08</v>
      </c>
      <c r="G170" s="49">
        <v>45.12</v>
      </c>
      <c r="H170" s="49">
        <v>3340</v>
      </c>
      <c r="I170" s="49">
        <v>45.12</v>
      </c>
      <c r="J170" s="138"/>
      <c r="K170" s="138"/>
      <c r="L170" s="138"/>
      <c r="M170" s="138"/>
      <c r="N170" s="288">
        <v>5.3600000000000002E-2</v>
      </c>
      <c r="O170" s="139">
        <v>224.14</v>
      </c>
      <c r="P170" s="288"/>
      <c r="Q170" s="139"/>
      <c r="R170" s="110" t="s">
        <v>977</v>
      </c>
      <c r="S170" s="289"/>
      <c r="T170" s="49">
        <v>9914.24</v>
      </c>
      <c r="U170" s="49">
        <v>47.85</v>
      </c>
      <c r="V170" s="49">
        <v>9914.24</v>
      </c>
      <c r="W170" s="49">
        <v>47.85</v>
      </c>
      <c r="X170" s="27">
        <v>3480</v>
      </c>
      <c r="Y170" s="27">
        <v>47.85</v>
      </c>
      <c r="Z170" s="138"/>
      <c r="AA170" s="138"/>
      <c r="AB170" s="138"/>
      <c r="AC170" s="138"/>
      <c r="AD170" s="288">
        <v>5.3600000000000002E-2</v>
      </c>
      <c r="AE170" s="139">
        <v>234.38</v>
      </c>
      <c r="AF170" s="288"/>
      <c r="AG170" s="139"/>
      <c r="AH170" s="125" t="s">
        <v>977</v>
      </c>
      <c r="AI170" s="289"/>
      <c r="AJ170" s="175"/>
      <c r="AK170" s="49"/>
      <c r="AL170" s="49"/>
      <c r="AM170" s="49"/>
      <c r="AN170" s="49"/>
      <c r="AO170" s="49"/>
      <c r="AP170" s="49"/>
      <c r="AQ170" s="138"/>
      <c r="AR170" s="138"/>
      <c r="AS170" s="138"/>
      <c r="AT170" s="138"/>
      <c r="AU170" s="139"/>
      <c r="AV170" s="139"/>
      <c r="AW170" s="139"/>
      <c r="AX170" s="139"/>
      <c r="AY170" s="49"/>
      <c r="AZ170" s="134"/>
      <c r="BA170" s="49"/>
      <c r="BB170" s="49"/>
      <c r="BC170" s="49"/>
      <c r="BD170" s="49"/>
      <c r="BE170" s="49"/>
      <c r="BF170" s="49"/>
      <c r="BG170" s="138"/>
      <c r="BH170" s="138"/>
      <c r="BI170" s="138"/>
      <c r="BJ170" s="138"/>
      <c r="BK170" s="139"/>
      <c r="BL170" s="139"/>
      <c r="BM170" s="139"/>
      <c r="BN170" s="139"/>
      <c r="BO170" s="176"/>
      <c r="BP170" s="313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7"/>
      <c r="DQ170" s="177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7"/>
      <c r="EI170" s="177"/>
      <c r="EJ170" s="177"/>
      <c r="EK170" s="177"/>
      <c r="EL170" s="177"/>
      <c r="EM170" s="177"/>
      <c r="EN170" s="177"/>
      <c r="EO170" s="177"/>
      <c r="EP170" s="177"/>
      <c r="EQ170" s="177"/>
      <c r="ER170" s="177"/>
      <c r="ES170" s="177"/>
      <c r="ET170" s="177"/>
      <c r="EU170" s="177"/>
      <c r="EV170" s="177"/>
      <c r="EW170" s="177"/>
      <c r="EX170" s="177"/>
      <c r="EY170" s="177"/>
      <c r="EZ170" s="177"/>
      <c r="FA170" s="177"/>
      <c r="FB170" s="177"/>
      <c r="FC170" s="177"/>
      <c r="FD170" s="177"/>
      <c r="FE170" s="177"/>
      <c r="FF170" s="177"/>
      <c r="FG170" s="177"/>
      <c r="FH170" s="177"/>
      <c r="FI170" s="177"/>
      <c r="FJ170" s="177"/>
      <c r="FK170" s="177"/>
      <c r="FL170" s="177"/>
      <c r="FM170" s="177"/>
      <c r="FN170" s="177"/>
      <c r="FO170" s="177"/>
      <c r="FP170" s="177"/>
      <c r="FQ170" s="177"/>
      <c r="FR170" s="177"/>
      <c r="FS170" s="177"/>
      <c r="FT170" s="177"/>
      <c r="FU170" s="177"/>
      <c r="FV170" s="177"/>
      <c r="FW170" s="177"/>
      <c r="FX170" s="177"/>
      <c r="FY170" s="177"/>
      <c r="FZ170" s="177"/>
      <c r="GA170" s="177"/>
      <c r="GB170" s="177"/>
      <c r="GC170" s="177"/>
      <c r="GD170" s="177"/>
      <c r="GE170" s="177"/>
      <c r="GF170" s="177"/>
      <c r="GG170" s="177"/>
      <c r="GH170" s="177"/>
      <c r="GI170" s="177"/>
      <c r="GJ170" s="177"/>
      <c r="GK170" s="177"/>
      <c r="GL170" s="177"/>
      <c r="GM170" s="177"/>
      <c r="GN170" s="177"/>
      <c r="GO170" s="177"/>
      <c r="GP170" s="177"/>
      <c r="GQ170" s="177"/>
      <c r="GR170" s="177"/>
      <c r="GS170" s="177"/>
      <c r="GT170" s="177"/>
      <c r="GU170" s="177"/>
      <c r="GV170" s="177"/>
      <c r="GW170" s="177"/>
      <c r="GX170" s="177"/>
      <c r="GY170" s="177"/>
      <c r="GZ170" s="177"/>
      <c r="HA170" s="177"/>
      <c r="HB170" s="177"/>
      <c r="HC170" s="177"/>
      <c r="HD170" s="177"/>
      <c r="HE170" s="177"/>
      <c r="HF170" s="177"/>
      <c r="HG170" s="177"/>
      <c r="HH170" s="177"/>
      <c r="HI170" s="177"/>
      <c r="HJ170" s="177"/>
      <c r="HK170" s="177"/>
      <c r="HL170" s="177"/>
      <c r="HM170" s="177"/>
      <c r="HN170" s="177"/>
      <c r="HO170" s="177"/>
      <c r="HP170" s="177"/>
      <c r="HQ170" s="177"/>
      <c r="HR170" s="177"/>
      <c r="HS170" s="177"/>
      <c r="HT170" s="177"/>
      <c r="HU170" s="177"/>
      <c r="HV170" s="177"/>
      <c r="HW170" s="177"/>
      <c r="HX170" s="177"/>
      <c r="HY170" s="177"/>
      <c r="HZ170" s="177"/>
      <c r="IA170" s="177"/>
      <c r="IB170" s="177"/>
      <c r="IC170" s="177"/>
      <c r="ID170" s="177"/>
      <c r="IE170" s="177"/>
      <c r="IF170" s="177"/>
      <c r="IG170" s="177"/>
      <c r="IH170" s="177"/>
      <c r="II170" s="177"/>
      <c r="IJ170" s="177"/>
      <c r="IK170" s="177"/>
      <c r="IL170" s="177"/>
      <c r="IM170" s="177"/>
      <c r="IN170" s="177"/>
      <c r="IO170" s="177"/>
      <c r="IP170" s="177"/>
      <c r="IQ170" s="177"/>
      <c r="IR170" s="177"/>
      <c r="IS170" s="177"/>
      <c r="IT170" s="177"/>
      <c r="IU170" s="177"/>
      <c r="IV170" s="177"/>
      <c r="IW170" s="177"/>
      <c r="IX170" s="177"/>
      <c r="IY170" s="177"/>
      <c r="IZ170" s="177"/>
      <c r="JA170" s="177"/>
      <c r="JB170" s="177"/>
      <c r="JC170" s="177"/>
      <c r="JD170" s="177"/>
      <c r="JE170" s="177"/>
      <c r="JF170" s="177"/>
      <c r="JG170" s="177"/>
      <c r="JH170" s="177"/>
      <c r="JI170" s="177"/>
      <c r="JJ170" s="177"/>
      <c r="JK170" s="177"/>
      <c r="JL170" s="177"/>
      <c r="JM170" s="177"/>
      <c r="JN170" s="177"/>
      <c r="JO170" s="177"/>
      <c r="JP170" s="177"/>
      <c r="JQ170" s="177"/>
      <c r="JR170" s="177"/>
      <c r="JS170" s="177"/>
      <c r="JT170" s="177"/>
      <c r="JU170" s="177"/>
      <c r="JV170" s="177"/>
      <c r="JW170" s="177"/>
      <c r="JX170" s="177"/>
      <c r="JY170" s="177"/>
      <c r="JZ170" s="177"/>
      <c r="KA170" s="177"/>
      <c r="KB170" s="177"/>
      <c r="KC170" s="177"/>
      <c r="KD170" s="177"/>
      <c r="KE170" s="177"/>
      <c r="KF170" s="177"/>
      <c r="KG170" s="177"/>
      <c r="KH170" s="177"/>
      <c r="KI170" s="177"/>
    </row>
    <row r="171" spans="1:295" s="178" customFormat="1" ht="31.5">
      <c r="A171" s="173" t="s">
        <v>27</v>
      </c>
      <c r="B171" s="336" t="s">
        <v>726</v>
      </c>
      <c r="C171" s="175"/>
      <c r="D171" s="49">
        <v>10408.469999999999</v>
      </c>
      <c r="E171" s="49">
        <v>49.27</v>
      </c>
      <c r="F171" s="49">
        <v>12490.163999999999</v>
      </c>
      <c r="G171" s="49">
        <v>59.124000000000002</v>
      </c>
      <c r="H171" s="49">
        <v>1275</v>
      </c>
      <c r="I171" s="49">
        <v>59.12</v>
      </c>
      <c r="J171" s="138"/>
      <c r="K171" s="138"/>
      <c r="L171" s="138"/>
      <c r="M171" s="138"/>
      <c r="N171" s="288">
        <v>5.7099999999999998E-2</v>
      </c>
      <c r="O171" s="139">
        <v>131.91999999999999</v>
      </c>
      <c r="P171" s="288"/>
      <c r="Q171" s="139"/>
      <c r="R171" s="125" t="s">
        <v>920</v>
      </c>
      <c r="S171" s="289"/>
      <c r="T171" s="49">
        <v>11969.74</v>
      </c>
      <c r="U171" s="49">
        <v>49.68</v>
      </c>
      <c r="V171" s="49">
        <v>14363.688</v>
      </c>
      <c r="W171" s="49">
        <v>59.616</v>
      </c>
      <c r="X171" s="49">
        <v>1313</v>
      </c>
      <c r="Y171" s="49">
        <v>59.62</v>
      </c>
      <c r="Z171" s="138"/>
      <c r="AA171" s="138"/>
      <c r="AB171" s="138"/>
      <c r="AC171" s="138"/>
      <c r="AD171" s="288">
        <v>5.7099999999999998E-2</v>
      </c>
      <c r="AE171" s="139">
        <v>134.59</v>
      </c>
      <c r="AF171" s="288"/>
      <c r="AG171" s="139"/>
      <c r="AH171" s="125" t="s">
        <v>920</v>
      </c>
      <c r="AI171" s="289"/>
      <c r="AJ171" s="175"/>
      <c r="AK171" s="49">
        <v>10408.469999999999</v>
      </c>
      <c r="AL171" s="49">
        <v>49.27</v>
      </c>
      <c r="AM171" s="49">
        <v>12490.163999999999</v>
      </c>
      <c r="AN171" s="49">
        <v>59.124000000000002</v>
      </c>
      <c r="AO171" s="49">
        <v>1275</v>
      </c>
      <c r="AP171" s="49">
        <v>59.12</v>
      </c>
      <c r="AQ171" s="138"/>
      <c r="AR171" s="138"/>
      <c r="AS171" s="138"/>
      <c r="AT171" s="138"/>
      <c r="AU171" s="288">
        <v>7.22E-2</v>
      </c>
      <c r="AV171" s="139">
        <v>151.18</v>
      </c>
      <c r="AW171" s="311"/>
      <c r="AX171" s="139"/>
      <c r="AY171" s="125" t="s">
        <v>978</v>
      </c>
      <c r="AZ171" s="289"/>
      <c r="BA171" s="49">
        <v>11969.74</v>
      </c>
      <c r="BB171" s="49">
        <v>49.68</v>
      </c>
      <c r="BC171" s="49">
        <v>14363.688</v>
      </c>
      <c r="BD171" s="49">
        <v>59.616</v>
      </c>
      <c r="BE171" s="49">
        <v>1313</v>
      </c>
      <c r="BF171" s="49">
        <v>59.62</v>
      </c>
      <c r="BG171" s="138"/>
      <c r="BH171" s="138"/>
      <c r="BI171" s="138"/>
      <c r="BJ171" s="138"/>
      <c r="BK171" s="288">
        <v>7.22E-2</v>
      </c>
      <c r="BL171" s="139">
        <v>154.41999999999999</v>
      </c>
      <c r="BM171" s="311"/>
      <c r="BN171" s="139"/>
      <c r="BO171" s="125" t="s">
        <v>978</v>
      </c>
      <c r="BP171" s="289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177"/>
      <c r="EH171" s="177"/>
      <c r="EI171" s="177"/>
      <c r="EJ171" s="177"/>
      <c r="EK171" s="177"/>
      <c r="EL171" s="177"/>
      <c r="EM171" s="177"/>
      <c r="EN171" s="177"/>
      <c r="EO171" s="177"/>
      <c r="EP171" s="177"/>
      <c r="EQ171" s="177"/>
      <c r="ER171" s="177"/>
      <c r="ES171" s="177"/>
      <c r="ET171" s="177"/>
      <c r="EU171" s="177"/>
      <c r="EV171" s="177"/>
      <c r="EW171" s="177"/>
      <c r="EX171" s="177"/>
      <c r="EY171" s="177"/>
      <c r="EZ171" s="177"/>
      <c r="FA171" s="177"/>
      <c r="FB171" s="177"/>
      <c r="FC171" s="177"/>
      <c r="FD171" s="177"/>
      <c r="FE171" s="177"/>
      <c r="FF171" s="177"/>
      <c r="FG171" s="177"/>
      <c r="FH171" s="177"/>
      <c r="FI171" s="177"/>
      <c r="FJ171" s="177"/>
      <c r="FK171" s="177"/>
      <c r="FL171" s="177"/>
      <c r="FM171" s="177"/>
      <c r="FN171" s="177"/>
      <c r="FO171" s="177"/>
      <c r="FP171" s="177"/>
      <c r="FQ171" s="177"/>
      <c r="FR171" s="177"/>
      <c r="FS171" s="177"/>
      <c r="FT171" s="177"/>
      <c r="FU171" s="177"/>
      <c r="FV171" s="177"/>
      <c r="FW171" s="177"/>
      <c r="FX171" s="177"/>
      <c r="FY171" s="177"/>
      <c r="FZ171" s="177"/>
      <c r="GA171" s="177"/>
      <c r="GB171" s="177"/>
      <c r="GC171" s="177"/>
      <c r="GD171" s="177"/>
      <c r="GE171" s="177"/>
      <c r="GF171" s="177"/>
      <c r="GG171" s="177"/>
      <c r="GH171" s="177"/>
      <c r="GI171" s="177"/>
      <c r="GJ171" s="177"/>
      <c r="GK171" s="177"/>
      <c r="GL171" s="177"/>
      <c r="GM171" s="177"/>
      <c r="GN171" s="177"/>
      <c r="GO171" s="177"/>
      <c r="GP171" s="177"/>
      <c r="GQ171" s="177"/>
      <c r="GR171" s="177"/>
      <c r="GS171" s="177"/>
      <c r="GT171" s="177"/>
      <c r="GU171" s="177"/>
      <c r="GV171" s="177"/>
      <c r="GW171" s="177"/>
      <c r="GX171" s="177"/>
      <c r="GY171" s="177"/>
      <c r="GZ171" s="177"/>
      <c r="HA171" s="177"/>
      <c r="HB171" s="177"/>
      <c r="HC171" s="177"/>
      <c r="HD171" s="177"/>
      <c r="HE171" s="177"/>
      <c r="HF171" s="177"/>
      <c r="HG171" s="177"/>
      <c r="HH171" s="177"/>
      <c r="HI171" s="177"/>
      <c r="HJ171" s="177"/>
      <c r="HK171" s="177"/>
      <c r="HL171" s="177"/>
      <c r="HM171" s="177"/>
      <c r="HN171" s="177"/>
      <c r="HO171" s="177"/>
      <c r="HP171" s="177"/>
      <c r="HQ171" s="177"/>
      <c r="HR171" s="177"/>
      <c r="HS171" s="177"/>
      <c r="HT171" s="177"/>
      <c r="HU171" s="177"/>
      <c r="HV171" s="177"/>
      <c r="HW171" s="177"/>
      <c r="HX171" s="177"/>
      <c r="HY171" s="177"/>
      <c r="HZ171" s="177"/>
      <c r="IA171" s="177"/>
      <c r="IB171" s="177"/>
      <c r="IC171" s="177"/>
      <c r="ID171" s="177"/>
      <c r="IE171" s="177"/>
      <c r="IF171" s="177"/>
      <c r="IG171" s="177"/>
      <c r="IH171" s="177"/>
      <c r="II171" s="177"/>
      <c r="IJ171" s="177"/>
      <c r="IK171" s="177"/>
      <c r="IL171" s="177"/>
      <c r="IM171" s="177"/>
      <c r="IN171" s="177"/>
      <c r="IO171" s="177"/>
      <c r="IP171" s="177"/>
      <c r="IQ171" s="177"/>
      <c r="IR171" s="177"/>
      <c r="IS171" s="177"/>
      <c r="IT171" s="177"/>
      <c r="IU171" s="177"/>
      <c r="IV171" s="177"/>
      <c r="IW171" s="177"/>
      <c r="IX171" s="177"/>
      <c r="IY171" s="177"/>
      <c r="IZ171" s="177"/>
      <c r="JA171" s="177"/>
      <c r="JB171" s="177"/>
      <c r="JC171" s="177"/>
      <c r="JD171" s="177"/>
      <c r="JE171" s="177"/>
      <c r="JF171" s="177"/>
      <c r="JG171" s="177"/>
      <c r="JH171" s="177"/>
      <c r="JI171" s="177"/>
      <c r="JJ171" s="177"/>
      <c r="JK171" s="177"/>
      <c r="JL171" s="177"/>
      <c r="JM171" s="177"/>
      <c r="JN171" s="177"/>
      <c r="JO171" s="177"/>
      <c r="JP171" s="177"/>
      <c r="JQ171" s="177"/>
      <c r="JR171" s="177"/>
      <c r="JS171" s="177"/>
      <c r="JT171" s="177"/>
      <c r="JU171" s="177"/>
      <c r="JV171" s="177"/>
      <c r="JW171" s="177"/>
      <c r="JX171" s="177"/>
      <c r="JY171" s="177"/>
      <c r="JZ171" s="177"/>
      <c r="KA171" s="177"/>
      <c r="KB171" s="177"/>
      <c r="KC171" s="177"/>
      <c r="KD171" s="177"/>
      <c r="KE171" s="177"/>
      <c r="KF171" s="177"/>
      <c r="KG171" s="177"/>
      <c r="KH171" s="177"/>
      <c r="KI171" s="177"/>
    </row>
    <row r="172" spans="1:295" s="2" customFormat="1" ht="18.75">
      <c r="A172" s="122" t="s">
        <v>87</v>
      </c>
      <c r="B172" s="348"/>
      <c r="C172" s="103"/>
      <c r="D172" s="27"/>
      <c r="E172" s="27"/>
      <c r="F172" s="27"/>
      <c r="G172" s="27"/>
      <c r="H172" s="27"/>
      <c r="I172" s="27"/>
      <c r="J172" s="115"/>
      <c r="K172" s="115"/>
      <c r="L172" s="115"/>
      <c r="M172" s="115"/>
      <c r="N172" s="119"/>
      <c r="O172" s="128"/>
      <c r="P172" s="119"/>
      <c r="Q172" s="128"/>
      <c r="R172" s="110"/>
      <c r="S172" s="125"/>
      <c r="T172" s="27"/>
      <c r="U172" s="27"/>
      <c r="V172" s="27"/>
      <c r="W172" s="27"/>
      <c r="X172" s="27"/>
      <c r="Y172" s="27"/>
      <c r="Z172" s="138"/>
      <c r="AA172" s="138"/>
      <c r="AB172" s="138"/>
      <c r="AC172" s="138"/>
      <c r="AD172" s="139"/>
      <c r="AE172" s="139"/>
      <c r="AF172" s="139"/>
      <c r="AG172" s="139"/>
      <c r="AH172" s="27"/>
      <c r="AI172" s="134"/>
      <c r="AJ172" s="103"/>
      <c r="AK172" s="27"/>
      <c r="AL172" s="27"/>
      <c r="AM172" s="27"/>
      <c r="AN172" s="27"/>
      <c r="AO172" s="27"/>
      <c r="AP172" s="27"/>
      <c r="AQ172" s="115"/>
      <c r="AR172" s="115"/>
      <c r="AS172" s="115"/>
      <c r="AT172" s="115"/>
      <c r="AU172" s="116"/>
      <c r="AV172" s="116"/>
      <c r="AW172" s="116"/>
      <c r="AX172" s="116"/>
      <c r="AY172" s="27"/>
      <c r="AZ172" s="284"/>
      <c r="BA172" s="27"/>
      <c r="BB172" s="27"/>
      <c r="BC172" s="27"/>
      <c r="BD172" s="27"/>
      <c r="BE172" s="27"/>
      <c r="BF172" s="27"/>
      <c r="BG172" s="115"/>
      <c r="BH172" s="115"/>
      <c r="BI172" s="115"/>
      <c r="BJ172" s="115"/>
      <c r="BK172" s="116"/>
      <c r="BL172" s="116"/>
      <c r="BM172" s="116"/>
      <c r="BN172" s="116"/>
      <c r="BO172" s="36"/>
      <c r="BP172" s="31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  <c r="IU172" s="53"/>
      <c r="IV172" s="53"/>
      <c r="IW172" s="53"/>
      <c r="IX172" s="53"/>
      <c r="IY172" s="53"/>
      <c r="IZ172" s="53"/>
      <c r="JA172" s="53"/>
      <c r="JB172" s="53"/>
      <c r="JC172" s="53"/>
      <c r="JD172" s="53"/>
      <c r="JE172" s="53"/>
      <c r="JF172" s="53"/>
      <c r="JG172" s="53"/>
      <c r="JH172" s="53"/>
      <c r="JI172" s="53"/>
      <c r="JJ172" s="53"/>
      <c r="JK172" s="53"/>
      <c r="JL172" s="53"/>
      <c r="JM172" s="53"/>
      <c r="JN172" s="53"/>
      <c r="JO172" s="53"/>
      <c r="JP172" s="53"/>
      <c r="JQ172" s="53"/>
      <c r="JR172" s="53"/>
      <c r="JS172" s="53"/>
      <c r="JT172" s="53"/>
      <c r="JU172" s="53"/>
      <c r="JV172" s="53"/>
      <c r="JW172" s="53"/>
      <c r="JX172" s="53"/>
      <c r="JY172" s="53"/>
      <c r="JZ172" s="53"/>
      <c r="KA172" s="53"/>
      <c r="KB172" s="53"/>
      <c r="KC172" s="53"/>
      <c r="KD172" s="53"/>
      <c r="KE172" s="53"/>
      <c r="KF172" s="53"/>
      <c r="KG172" s="53"/>
      <c r="KH172" s="53"/>
      <c r="KI172" s="53"/>
    </row>
    <row r="173" spans="1:295" s="178" customFormat="1">
      <c r="A173" s="173" t="s">
        <v>9</v>
      </c>
      <c r="B173" s="421" t="s">
        <v>563</v>
      </c>
      <c r="C173" s="175"/>
      <c r="D173" s="49">
        <v>9506.5499999999993</v>
      </c>
      <c r="E173" s="49">
        <v>89.65</v>
      </c>
      <c r="F173" s="49">
        <v>9506.5499999999993</v>
      </c>
      <c r="G173" s="49">
        <v>89.65</v>
      </c>
      <c r="H173" s="49">
        <v>2527</v>
      </c>
      <c r="I173" s="49">
        <v>89.65</v>
      </c>
      <c r="J173" s="138"/>
      <c r="K173" s="138"/>
      <c r="L173" s="138"/>
      <c r="M173" s="138"/>
      <c r="N173" s="139"/>
      <c r="O173" s="139"/>
      <c r="P173" s="288">
        <v>5.3999999999999999E-2</v>
      </c>
      <c r="Q173" s="139">
        <v>226.11</v>
      </c>
      <c r="R173" s="110" t="s">
        <v>979</v>
      </c>
      <c r="S173" s="176"/>
      <c r="T173" s="49">
        <v>10251.469999999999</v>
      </c>
      <c r="U173" s="49">
        <v>106.42</v>
      </c>
      <c r="V173" s="49">
        <v>10251.469999999999</v>
      </c>
      <c r="W173" s="49">
        <v>106.42</v>
      </c>
      <c r="X173" s="49">
        <v>2640</v>
      </c>
      <c r="Y173" s="49">
        <v>90</v>
      </c>
      <c r="Z173" s="138"/>
      <c r="AA173" s="138"/>
      <c r="AB173" s="138"/>
      <c r="AC173" s="138"/>
      <c r="AD173" s="311">
        <v>5.3999999999999999E-2</v>
      </c>
      <c r="AE173" s="139">
        <v>232.56</v>
      </c>
      <c r="AF173" s="311"/>
      <c r="AG173" s="139"/>
      <c r="AH173" s="125" t="s">
        <v>979</v>
      </c>
      <c r="AI173" s="289"/>
      <c r="AJ173" s="175"/>
      <c r="AK173" s="49"/>
      <c r="AL173" s="49"/>
      <c r="AM173" s="49"/>
      <c r="AN173" s="49"/>
      <c r="AO173" s="49"/>
      <c r="AP173" s="49"/>
      <c r="AQ173" s="138"/>
      <c r="AR173" s="138"/>
      <c r="AS173" s="138"/>
      <c r="AT173" s="138"/>
      <c r="AU173" s="139"/>
      <c r="AV173" s="139"/>
      <c r="AW173" s="139"/>
      <c r="AX173" s="139"/>
      <c r="AY173" s="49"/>
      <c r="AZ173" s="313"/>
      <c r="BA173" s="49"/>
      <c r="BB173" s="49"/>
      <c r="BC173" s="49"/>
      <c r="BD173" s="49"/>
      <c r="BE173" s="49"/>
      <c r="BF173" s="49"/>
      <c r="BG173" s="138"/>
      <c r="BH173" s="138"/>
      <c r="BI173" s="138"/>
      <c r="BJ173" s="138"/>
      <c r="BK173" s="139"/>
      <c r="BL173" s="139"/>
      <c r="BM173" s="139"/>
      <c r="BN173" s="139"/>
      <c r="BO173" s="176"/>
      <c r="BP173" s="313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  <c r="EO173" s="177"/>
      <c r="EP173" s="177"/>
      <c r="EQ173" s="177"/>
      <c r="ER173" s="177"/>
      <c r="ES173" s="177"/>
      <c r="ET173" s="177"/>
      <c r="EU173" s="177"/>
      <c r="EV173" s="177"/>
      <c r="EW173" s="177"/>
      <c r="EX173" s="177"/>
      <c r="EY173" s="177"/>
      <c r="EZ173" s="177"/>
      <c r="FA173" s="177"/>
      <c r="FB173" s="177"/>
      <c r="FC173" s="177"/>
      <c r="FD173" s="177"/>
      <c r="FE173" s="177"/>
      <c r="FF173" s="177"/>
      <c r="FG173" s="177"/>
      <c r="FH173" s="177"/>
      <c r="FI173" s="177"/>
      <c r="FJ173" s="177"/>
      <c r="FK173" s="177"/>
      <c r="FL173" s="177"/>
      <c r="FM173" s="177"/>
      <c r="FN173" s="177"/>
      <c r="FO173" s="177"/>
      <c r="FP173" s="177"/>
      <c r="FQ173" s="177"/>
      <c r="FR173" s="177"/>
      <c r="FS173" s="177"/>
      <c r="FT173" s="177"/>
      <c r="FU173" s="177"/>
      <c r="FV173" s="177"/>
      <c r="FW173" s="177"/>
      <c r="FX173" s="177"/>
      <c r="FY173" s="177"/>
      <c r="FZ173" s="177"/>
      <c r="GA173" s="177"/>
      <c r="GB173" s="177"/>
      <c r="GC173" s="177"/>
      <c r="GD173" s="177"/>
      <c r="GE173" s="177"/>
      <c r="GF173" s="177"/>
      <c r="GG173" s="177"/>
      <c r="GH173" s="177"/>
      <c r="GI173" s="177"/>
      <c r="GJ173" s="177"/>
      <c r="GK173" s="177"/>
      <c r="GL173" s="177"/>
      <c r="GM173" s="177"/>
      <c r="GN173" s="177"/>
      <c r="GO173" s="177"/>
      <c r="GP173" s="177"/>
      <c r="GQ173" s="177"/>
      <c r="GR173" s="177"/>
      <c r="GS173" s="177"/>
      <c r="GT173" s="177"/>
      <c r="GU173" s="177"/>
      <c r="GV173" s="177"/>
      <c r="GW173" s="177"/>
      <c r="GX173" s="177"/>
      <c r="GY173" s="177"/>
      <c r="GZ173" s="177"/>
      <c r="HA173" s="177"/>
      <c r="HB173" s="177"/>
      <c r="HC173" s="177"/>
      <c r="HD173" s="177"/>
      <c r="HE173" s="177"/>
      <c r="HF173" s="177"/>
      <c r="HG173" s="177"/>
      <c r="HH173" s="177"/>
      <c r="HI173" s="177"/>
      <c r="HJ173" s="177"/>
      <c r="HK173" s="177"/>
      <c r="HL173" s="177"/>
      <c r="HM173" s="177"/>
      <c r="HN173" s="177"/>
      <c r="HO173" s="177"/>
      <c r="HP173" s="177"/>
      <c r="HQ173" s="177"/>
      <c r="HR173" s="177"/>
      <c r="HS173" s="177"/>
      <c r="HT173" s="177"/>
      <c r="HU173" s="177"/>
      <c r="HV173" s="177"/>
      <c r="HW173" s="177"/>
      <c r="HX173" s="177"/>
      <c r="HY173" s="177"/>
      <c r="HZ173" s="177"/>
      <c r="IA173" s="177"/>
      <c r="IB173" s="177"/>
      <c r="IC173" s="177"/>
      <c r="ID173" s="177"/>
      <c r="IE173" s="177"/>
      <c r="IF173" s="177"/>
      <c r="IG173" s="177"/>
      <c r="IH173" s="177"/>
      <c r="II173" s="177"/>
      <c r="IJ173" s="177"/>
      <c r="IK173" s="177"/>
      <c r="IL173" s="177"/>
      <c r="IM173" s="177"/>
      <c r="IN173" s="177"/>
      <c r="IO173" s="177"/>
      <c r="IP173" s="177"/>
      <c r="IQ173" s="177"/>
      <c r="IR173" s="177"/>
      <c r="IS173" s="177"/>
      <c r="IT173" s="177"/>
      <c r="IU173" s="177"/>
      <c r="IV173" s="177"/>
      <c r="IW173" s="177"/>
      <c r="IX173" s="177"/>
      <c r="IY173" s="177"/>
      <c r="IZ173" s="177"/>
      <c r="JA173" s="177"/>
      <c r="JB173" s="177"/>
      <c r="JC173" s="177"/>
      <c r="JD173" s="177"/>
      <c r="JE173" s="177"/>
      <c r="JF173" s="177"/>
      <c r="JG173" s="177"/>
      <c r="JH173" s="177"/>
      <c r="JI173" s="177"/>
      <c r="JJ173" s="177"/>
      <c r="JK173" s="177"/>
      <c r="JL173" s="177"/>
      <c r="JM173" s="177"/>
      <c r="JN173" s="177"/>
      <c r="JO173" s="177"/>
      <c r="JP173" s="177"/>
      <c r="JQ173" s="177"/>
      <c r="JR173" s="177"/>
      <c r="JS173" s="177"/>
      <c r="JT173" s="177"/>
      <c r="JU173" s="177"/>
      <c r="JV173" s="177"/>
      <c r="JW173" s="177"/>
      <c r="JX173" s="177"/>
      <c r="JY173" s="177"/>
      <c r="JZ173" s="177"/>
      <c r="KA173" s="177"/>
      <c r="KB173" s="177"/>
      <c r="KC173" s="177"/>
      <c r="KD173" s="177"/>
      <c r="KE173" s="177"/>
      <c r="KF173" s="177"/>
      <c r="KG173" s="177"/>
      <c r="KH173" s="177"/>
      <c r="KI173" s="177"/>
    </row>
    <row r="174" spans="1:295" s="2" customFormat="1" ht="18.75">
      <c r="A174" s="122" t="s">
        <v>96</v>
      </c>
      <c r="B174" s="348"/>
      <c r="C174" s="103"/>
      <c r="D174" s="27"/>
      <c r="E174" s="27"/>
      <c r="F174" s="27"/>
      <c r="G174" s="27"/>
      <c r="H174" s="27"/>
      <c r="I174" s="27"/>
      <c r="J174" s="115"/>
      <c r="K174" s="115"/>
      <c r="L174" s="115"/>
      <c r="M174" s="115"/>
      <c r="N174" s="116"/>
      <c r="O174" s="116"/>
      <c r="P174" s="116"/>
      <c r="Q174" s="116"/>
      <c r="R174" s="110"/>
      <c r="S174" s="125"/>
      <c r="T174" s="27"/>
      <c r="U174" s="27"/>
      <c r="V174" s="27"/>
      <c r="W174" s="27"/>
      <c r="X174" s="27"/>
      <c r="Y174" s="27"/>
      <c r="Z174" s="138"/>
      <c r="AA174" s="138"/>
      <c r="AB174" s="138"/>
      <c r="AC174" s="138"/>
      <c r="AD174" s="139"/>
      <c r="AE174" s="139"/>
      <c r="AF174" s="139"/>
      <c r="AG174" s="139"/>
      <c r="AH174" s="27"/>
      <c r="AI174" s="134"/>
      <c r="AJ174" s="103"/>
      <c r="AK174" s="27"/>
      <c r="AL174" s="27"/>
      <c r="AM174" s="27"/>
      <c r="AN174" s="27"/>
      <c r="AO174" s="27"/>
      <c r="AP174" s="27"/>
      <c r="AQ174" s="115"/>
      <c r="AR174" s="115"/>
      <c r="AS174" s="115"/>
      <c r="AT174" s="115"/>
      <c r="AU174" s="116"/>
      <c r="AV174" s="116"/>
      <c r="AW174" s="116"/>
      <c r="AX174" s="116"/>
      <c r="AY174" s="27"/>
      <c r="AZ174" s="284"/>
      <c r="BA174" s="27"/>
      <c r="BB174" s="27"/>
      <c r="BC174" s="27"/>
      <c r="BD174" s="27"/>
      <c r="BE174" s="27"/>
      <c r="BF174" s="27"/>
      <c r="BG174" s="115"/>
      <c r="BH174" s="115"/>
      <c r="BI174" s="115"/>
      <c r="BJ174" s="115"/>
      <c r="BK174" s="116"/>
      <c r="BL174" s="116"/>
      <c r="BM174" s="116"/>
      <c r="BN174" s="116"/>
      <c r="BO174" s="36"/>
      <c r="BP174" s="31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  <c r="IU174" s="53"/>
      <c r="IV174" s="53"/>
      <c r="IW174" s="53"/>
      <c r="IX174" s="53"/>
      <c r="IY174" s="53"/>
      <c r="IZ174" s="53"/>
      <c r="JA174" s="53"/>
      <c r="JB174" s="53"/>
      <c r="JC174" s="53"/>
      <c r="JD174" s="53"/>
      <c r="JE174" s="53"/>
      <c r="JF174" s="53"/>
      <c r="JG174" s="53"/>
      <c r="JH174" s="53"/>
      <c r="JI174" s="53"/>
      <c r="JJ174" s="53"/>
      <c r="JK174" s="53"/>
      <c r="JL174" s="53"/>
      <c r="JM174" s="53"/>
      <c r="JN174" s="53"/>
      <c r="JO174" s="53"/>
      <c r="JP174" s="53"/>
      <c r="JQ174" s="53"/>
      <c r="JR174" s="53"/>
      <c r="JS174" s="53"/>
      <c r="JT174" s="53"/>
      <c r="JU174" s="53"/>
      <c r="JV174" s="53"/>
      <c r="JW174" s="53"/>
      <c r="JX174" s="53"/>
      <c r="JY174" s="53"/>
      <c r="JZ174" s="53"/>
      <c r="KA174" s="53"/>
      <c r="KB174" s="53"/>
      <c r="KC174" s="53"/>
      <c r="KD174" s="53"/>
      <c r="KE174" s="53"/>
      <c r="KF174" s="53"/>
      <c r="KG174" s="53"/>
      <c r="KH174" s="53"/>
      <c r="KI174" s="53"/>
    </row>
    <row r="175" spans="1:295" s="178" customFormat="1">
      <c r="A175" s="173" t="s">
        <v>9</v>
      </c>
      <c r="B175" s="421" t="s">
        <v>125</v>
      </c>
      <c r="C175" s="175"/>
      <c r="D175" s="49">
        <v>13087.57</v>
      </c>
      <c r="E175" s="49">
        <v>55.32</v>
      </c>
      <c r="F175" s="49">
        <v>13087.57</v>
      </c>
      <c r="G175" s="49">
        <v>55.32</v>
      </c>
      <c r="H175" s="49">
        <v>3900</v>
      </c>
      <c r="I175" s="49">
        <v>55.32</v>
      </c>
      <c r="J175" s="138"/>
      <c r="K175" s="138"/>
      <c r="L175" s="138"/>
      <c r="M175" s="138"/>
      <c r="N175" s="311">
        <v>4.8899999999999999E-2</v>
      </c>
      <c r="O175" s="139">
        <v>246.03</v>
      </c>
      <c r="P175" s="288"/>
      <c r="Q175" s="317"/>
      <c r="R175" s="125" t="s">
        <v>980</v>
      </c>
      <c r="S175" s="289"/>
      <c r="T175" s="49">
        <v>15050.71</v>
      </c>
      <c r="U175" s="49">
        <v>60.48</v>
      </c>
      <c r="V175" s="49">
        <v>15050.71</v>
      </c>
      <c r="W175" s="49">
        <v>60.48</v>
      </c>
      <c r="X175" s="49">
        <v>3794.48</v>
      </c>
      <c r="Y175" s="49">
        <v>60.48</v>
      </c>
      <c r="Z175" s="138"/>
      <c r="AA175" s="138"/>
      <c r="AB175" s="138"/>
      <c r="AC175" s="138"/>
      <c r="AD175" s="311">
        <v>4.8899999999999999E-2</v>
      </c>
      <c r="AE175" s="139">
        <v>246.03</v>
      </c>
      <c r="AF175" s="288"/>
      <c r="AG175" s="317"/>
      <c r="AH175" s="125" t="s">
        <v>981</v>
      </c>
      <c r="AI175" s="289"/>
      <c r="AJ175" s="175"/>
      <c r="AK175" s="49"/>
      <c r="AL175" s="49"/>
      <c r="AM175" s="49"/>
      <c r="AN175" s="49"/>
      <c r="AO175" s="49"/>
      <c r="AP175" s="49"/>
      <c r="AQ175" s="138"/>
      <c r="AR175" s="138"/>
      <c r="AS175" s="138"/>
      <c r="AT175" s="138"/>
      <c r="AU175" s="139"/>
      <c r="AV175" s="139"/>
      <c r="AW175" s="139"/>
      <c r="AX175" s="139"/>
      <c r="AY175" s="49"/>
      <c r="AZ175" s="313"/>
      <c r="BA175" s="49"/>
      <c r="BB175" s="49"/>
      <c r="BC175" s="49"/>
      <c r="BD175" s="49"/>
      <c r="BE175" s="49"/>
      <c r="BF175" s="49"/>
      <c r="BG175" s="138"/>
      <c r="BH175" s="138"/>
      <c r="BI175" s="138"/>
      <c r="BJ175" s="138"/>
      <c r="BK175" s="139"/>
      <c r="BL175" s="139"/>
      <c r="BM175" s="139"/>
      <c r="BN175" s="139"/>
      <c r="BO175" s="176"/>
      <c r="BP175" s="313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7"/>
      <c r="ES175" s="177"/>
      <c r="ET175" s="177"/>
      <c r="EU175" s="177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7"/>
      <c r="FG175" s="177"/>
      <c r="FH175" s="177"/>
      <c r="FI175" s="177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177"/>
      <c r="FU175" s="177"/>
      <c r="FV175" s="177"/>
      <c r="FW175" s="177"/>
      <c r="FX175" s="177"/>
      <c r="FY175" s="177"/>
      <c r="FZ175" s="177"/>
      <c r="GA175" s="177"/>
      <c r="GB175" s="177"/>
      <c r="GC175" s="177"/>
      <c r="GD175" s="177"/>
      <c r="GE175" s="177"/>
      <c r="GF175" s="177"/>
      <c r="GG175" s="177"/>
      <c r="GH175" s="177"/>
      <c r="GI175" s="177"/>
      <c r="GJ175" s="177"/>
      <c r="GK175" s="177"/>
      <c r="GL175" s="177"/>
      <c r="GM175" s="177"/>
      <c r="GN175" s="177"/>
      <c r="GO175" s="177"/>
      <c r="GP175" s="177"/>
      <c r="GQ175" s="177"/>
      <c r="GR175" s="177"/>
      <c r="GS175" s="177"/>
      <c r="GT175" s="177"/>
      <c r="GU175" s="177"/>
      <c r="GV175" s="177"/>
      <c r="GW175" s="177"/>
      <c r="GX175" s="177"/>
      <c r="GY175" s="177"/>
      <c r="GZ175" s="177"/>
      <c r="HA175" s="177"/>
      <c r="HB175" s="177"/>
      <c r="HC175" s="177"/>
      <c r="HD175" s="177"/>
      <c r="HE175" s="177"/>
      <c r="HF175" s="177"/>
      <c r="HG175" s="177"/>
      <c r="HH175" s="177"/>
      <c r="HI175" s="177"/>
      <c r="HJ175" s="177"/>
      <c r="HK175" s="177"/>
      <c r="HL175" s="177"/>
      <c r="HM175" s="177"/>
      <c r="HN175" s="177"/>
      <c r="HO175" s="177"/>
      <c r="HP175" s="177"/>
      <c r="HQ175" s="177"/>
      <c r="HR175" s="177"/>
      <c r="HS175" s="177"/>
      <c r="HT175" s="177"/>
      <c r="HU175" s="177"/>
      <c r="HV175" s="177"/>
      <c r="HW175" s="177"/>
      <c r="HX175" s="177"/>
      <c r="HY175" s="177"/>
      <c r="HZ175" s="177"/>
      <c r="IA175" s="177"/>
      <c r="IB175" s="177"/>
      <c r="IC175" s="177"/>
      <c r="ID175" s="177"/>
      <c r="IE175" s="177"/>
      <c r="IF175" s="177"/>
      <c r="IG175" s="177"/>
      <c r="IH175" s="177"/>
      <c r="II175" s="177"/>
      <c r="IJ175" s="177"/>
      <c r="IK175" s="177"/>
      <c r="IL175" s="177"/>
      <c r="IM175" s="177"/>
      <c r="IN175" s="177"/>
      <c r="IO175" s="177"/>
      <c r="IP175" s="177"/>
      <c r="IQ175" s="177"/>
      <c r="IR175" s="177"/>
      <c r="IS175" s="177"/>
      <c r="IT175" s="177"/>
      <c r="IU175" s="177"/>
      <c r="IV175" s="177"/>
      <c r="IW175" s="177"/>
      <c r="IX175" s="177"/>
      <c r="IY175" s="177"/>
      <c r="IZ175" s="177"/>
      <c r="JA175" s="177"/>
      <c r="JB175" s="177"/>
      <c r="JC175" s="177"/>
      <c r="JD175" s="177"/>
      <c r="JE175" s="177"/>
      <c r="JF175" s="177"/>
      <c r="JG175" s="177"/>
      <c r="JH175" s="177"/>
      <c r="JI175" s="177"/>
      <c r="JJ175" s="177"/>
      <c r="JK175" s="177"/>
      <c r="JL175" s="177"/>
      <c r="JM175" s="177"/>
      <c r="JN175" s="177"/>
      <c r="JO175" s="177"/>
      <c r="JP175" s="177"/>
      <c r="JQ175" s="177"/>
      <c r="JR175" s="177"/>
      <c r="JS175" s="177"/>
      <c r="JT175" s="177"/>
      <c r="JU175" s="177"/>
      <c r="JV175" s="177"/>
      <c r="JW175" s="177"/>
      <c r="JX175" s="177"/>
      <c r="JY175" s="177"/>
      <c r="JZ175" s="177"/>
      <c r="KA175" s="177"/>
      <c r="KB175" s="177"/>
      <c r="KC175" s="177"/>
      <c r="KD175" s="177"/>
      <c r="KE175" s="177"/>
      <c r="KF175" s="177"/>
      <c r="KG175" s="177"/>
      <c r="KH175" s="177"/>
      <c r="KI175" s="177"/>
    </row>
    <row r="176" spans="1:295" s="178" customFormat="1">
      <c r="A176" s="173" t="s">
        <v>10</v>
      </c>
      <c r="B176" s="421" t="s">
        <v>83</v>
      </c>
      <c r="C176" s="175"/>
      <c r="D176" s="49">
        <v>19020.57</v>
      </c>
      <c r="E176" s="49">
        <v>55.32</v>
      </c>
      <c r="F176" s="49">
        <v>19020.57</v>
      </c>
      <c r="G176" s="49">
        <v>55.32</v>
      </c>
      <c r="H176" s="49">
        <v>3900</v>
      </c>
      <c r="I176" s="49">
        <v>55.32</v>
      </c>
      <c r="J176" s="138"/>
      <c r="K176" s="138"/>
      <c r="L176" s="138"/>
      <c r="M176" s="138"/>
      <c r="N176" s="311">
        <v>4.8899999999999999E-2</v>
      </c>
      <c r="O176" s="139">
        <v>246.03</v>
      </c>
      <c r="P176" s="288"/>
      <c r="Q176" s="139"/>
      <c r="R176" s="125" t="s">
        <v>982</v>
      </c>
      <c r="S176" s="289"/>
      <c r="T176" s="49">
        <v>19884.240000000002</v>
      </c>
      <c r="U176" s="49">
        <v>60.48</v>
      </c>
      <c r="V176" s="49">
        <v>19884.240000000002</v>
      </c>
      <c r="W176" s="49">
        <v>60.48</v>
      </c>
      <c r="X176" s="49">
        <v>3794.48</v>
      </c>
      <c r="Y176" s="49">
        <v>60.48</v>
      </c>
      <c r="Z176" s="138"/>
      <c r="AA176" s="138"/>
      <c r="AB176" s="138"/>
      <c r="AC176" s="138"/>
      <c r="AD176" s="311">
        <v>4.8899999999999999E-2</v>
      </c>
      <c r="AE176" s="139">
        <v>246.03</v>
      </c>
      <c r="AF176" s="288"/>
      <c r="AG176" s="139"/>
      <c r="AH176" s="125" t="s">
        <v>983</v>
      </c>
      <c r="AI176" s="289"/>
      <c r="AJ176" s="175"/>
      <c r="AK176" s="49">
        <v>19020.57</v>
      </c>
      <c r="AL176" s="49">
        <v>55.32</v>
      </c>
      <c r="AM176" s="49">
        <v>19020.57</v>
      </c>
      <c r="AN176" s="49">
        <v>55.32</v>
      </c>
      <c r="AO176" s="49">
        <v>3900</v>
      </c>
      <c r="AP176" s="49">
        <v>55.32</v>
      </c>
      <c r="AQ176" s="138">
        <v>6.1899999999999997E-2</v>
      </c>
      <c r="AR176" s="138">
        <v>296.73</v>
      </c>
      <c r="AS176" s="286"/>
      <c r="AT176" s="138"/>
      <c r="AU176" s="288"/>
      <c r="AV176" s="139"/>
      <c r="AW176" s="288"/>
      <c r="AX176" s="139"/>
      <c r="AY176" s="125" t="s">
        <v>982</v>
      </c>
      <c r="AZ176" s="289"/>
      <c r="BA176" s="49">
        <v>19884.240000000002</v>
      </c>
      <c r="BB176" s="49">
        <v>60.48</v>
      </c>
      <c r="BC176" s="49">
        <v>19884.240000000002</v>
      </c>
      <c r="BD176" s="49">
        <v>60.48</v>
      </c>
      <c r="BE176" s="49">
        <v>3816.64</v>
      </c>
      <c r="BF176" s="49">
        <v>60.48</v>
      </c>
      <c r="BG176" s="138"/>
      <c r="BH176" s="138"/>
      <c r="BI176" s="286"/>
      <c r="BJ176" s="138"/>
      <c r="BK176" s="288">
        <v>6.1899999999999997E-2</v>
      </c>
      <c r="BL176" s="139">
        <v>396.73</v>
      </c>
      <c r="BM176" s="288"/>
      <c r="BN176" s="139"/>
      <c r="BO176" s="125" t="s">
        <v>982</v>
      </c>
      <c r="BP176" s="289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77"/>
      <c r="FU176" s="177"/>
      <c r="FV176" s="177"/>
      <c r="FW176" s="177"/>
      <c r="FX176" s="177"/>
      <c r="FY176" s="177"/>
      <c r="FZ176" s="177"/>
      <c r="GA176" s="177"/>
      <c r="GB176" s="177"/>
      <c r="GC176" s="177"/>
      <c r="GD176" s="177"/>
      <c r="GE176" s="177"/>
      <c r="GF176" s="177"/>
      <c r="GG176" s="177"/>
      <c r="GH176" s="177"/>
      <c r="GI176" s="177"/>
      <c r="GJ176" s="177"/>
      <c r="GK176" s="177"/>
      <c r="GL176" s="177"/>
      <c r="GM176" s="177"/>
      <c r="GN176" s="177"/>
      <c r="GO176" s="177"/>
      <c r="GP176" s="177"/>
      <c r="GQ176" s="177"/>
      <c r="GR176" s="177"/>
      <c r="GS176" s="177"/>
      <c r="GT176" s="177"/>
      <c r="GU176" s="177"/>
      <c r="GV176" s="177"/>
      <c r="GW176" s="177"/>
      <c r="GX176" s="177"/>
      <c r="GY176" s="177"/>
      <c r="GZ176" s="177"/>
      <c r="HA176" s="177"/>
      <c r="HB176" s="177"/>
      <c r="HC176" s="177"/>
      <c r="HD176" s="177"/>
      <c r="HE176" s="177"/>
      <c r="HF176" s="177"/>
      <c r="HG176" s="177"/>
      <c r="HH176" s="177"/>
      <c r="HI176" s="177"/>
      <c r="HJ176" s="177"/>
      <c r="HK176" s="177"/>
      <c r="HL176" s="177"/>
      <c r="HM176" s="177"/>
      <c r="HN176" s="177"/>
      <c r="HO176" s="177"/>
      <c r="HP176" s="177"/>
      <c r="HQ176" s="177"/>
      <c r="HR176" s="177"/>
      <c r="HS176" s="177"/>
      <c r="HT176" s="177"/>
      <c r="HU176" s="177"/>
      <c r="HV176" s="177"/>
      <c r="HW176" s="177"/>
      <c r="HX176" s="177"/>
      <c r="HY176" s="177"/>
      <c r="HZ176" s="177"/>
      <c r="IA176" s="177"/>
      <c r="IB176" s="177"/>
      <c r="IC176" s="177"/>
      <c r="ID176" s="177"/>
      <c r="IE176" s="177"/>
      <c r="IF176" s="177"/>
      <c r="IG176" s="177"/>
      <c r="IH176" s="177"/>
      <c r="II176" s="177"/>
      <c r="IJ176" s="177"/>
      <c r="IK176" s="177"/>
      <c r="IL176" s="177"/>
      <c r="IM176" s="177"/>
      <c r="IN176" s="177"/>
      <c r="IO176" s="177"/>
      <c r="IP176" s="177"/>
      <c r="IQ176" s="177"/>
      <c r="IR176" s="177"/>
      <c r="IS176" s="177"/>
      <c r="IT176" s="177"/>
      <c r="IU176" s="177"/>
      <c r="IV176" s="177"/>
      <c r="IW176" s="177"/>
      <c r="IX176" s="177"/>
      <c r="IY176" s="177"/>
      <c r="IZ176" s="177"/>
      <c r="JA176" s="177"/>
      <c r="JB176" s="177"/>
      <c r="JC176" s="177"/>
      <c r="JD176" s="177"/>
      <c r="JE176" s="177"/>
      <c r="JF176" s="177"/>
      <c r="JG176" s="177"/>
      <c r="JH176" s="177"/>
      <c r="JI176" s="177"/>
      <c r="JJ176" s="177"/>
      <c r="JK176" s="177"/>
      <c r="JL176" s="177"/>
      <c r="JM176" s="177"/>
      <c r="JN176" s="177"/>
      <c r="JO176" s="177"/>
      <c r="JP176" s="177"/>
      <c r="JQ176" s="177"/>
      <c r="JR176" s="177"/>
      <c r="JS176" s="177"/>
      <c r="JT176" s="177"/>
      <c r="JU176" s="177"/>
      <c r="JV176" s="177"/>
      <c r="JW176" s="177"/>
      <c r="JX176" s="177"/>
      <c r="JY176" s="177"/>
      <c r="JZ176" s="177"/>
      <c r="KA176" s="177"/>
      <c r="KB176" s="177"/>
      <c r="KC176" s="177"/>
      <c r="KD176" s="177"/>
      <c r="KE176" s="177"/>
      <c r="KF176" s="177"/>
      <c r="KG176" s="177"/>
      <c r="KH176" s="177"/>
      <c r="KI176" s="177"/>
    </row>
    <row r="177" spans="1:295" s="178" customFormat="1">
      <c r="A177" s="173" t="s">
        <v>27</v>
      </c>
      <c r="B177" s="421" t="s">
        <v>85</v>
      </c>
      <c r="C177" s="175"/>
      <c r="D177" s="49">
        <v>17400</v>
      </c>
      <c r="E177" s="49">
        <v>55.32</v>
      </c>
      <c r="F177" s="49">
        <v>17400</v>
      </c>
      <c r="G177" s="49">
        <v>55.32</v>
      </c>
      <c r="H177" s="49">
        <v>3900</v>
      </c>
      <c r="I177" s="49">
        <v>55.32</v>
      </c>
      <c r="J177" s="138"/>
      <c r="K177" s="138"/>
      <c r="L177" s="138"/>
      <c r="M177" s="138"/>
      <c r="N177" s="311">
        <v>4.8899999999999999E-2</v>
      </c>
      <c r="O177" s="139">
        <v>246.03</v>
      </c>
      <c r="P177" s="288"/>
      <c r="Q177" s="317"/>
      <c r="R177" s="125" t="s">
        <v>984</v>
      </c>
      <c r="S177" s="289"/>
      <c r="T177" s="49">
        <v>17635.55</v>
      </c>
      <c r="U177" s="49">
        <v>60.48</v>
      </c>
      <c r="V177" s="49">
        <v>17635.55</v>
      </c>
      <c r="W177" s="49">
        <v>60.48</v>
      </c>
      <c r="X177" s="49">
        <v>3794.48</v>
      </c>
      <c r="Y177" s="49">
        <v>60.48</v>
      </c>
      <c r="Z177" s="138"/>
      <c r="AA177" s="138"/>
      <c r="AB177" s="138"/>
      <c r="AC177" s="138"/>
      <c r="AD177" s="311">
        <v>4.8899999999999999E-2</v>
      </c>
      <c r="AE177" s="139">
        <v>246.03</v>
      </c>
      <c r="AF177" s="288"/>
      <c r="AG177" s="317"/>
      <c r="AH177" s="125" t="s">
        <v>985</v>
      </c>
      <c r="AI177" s="289"/>
      <c r="AJ177" s="175"/>
      <c r="AK177" s="49"/>
      <c r="AL177" s="49"/>
      <c r="AM177" s="49"/>
      <c r="AN177" s="49"/>
      <c r="AO177" s="49"/>
      <c r="AP177" s="49"/>
      <c r="AQ177" s="138"/>
      <c r="AR177" s="138"/>
      <c r="AS177" s="138"/>
      <c r="AT177" s="138"/>
      <c r="AU177" s="139"/>
      <c r="AV177" s="139"/>
      <c r="AW177" s="139"/>
      <c r="AX177" s="139"/>
      <c r="AY177" s="49"/>
      <c r="AZ177" s="134"/>
      <c r="BA177" s="49"/>
      <c r="BB177" s="49"/>
      <c r="BC177" s="49"/>
      <c r="BD177" s="49"/>
      <c r="BE177" s="49"/>
      <c r="BF177" s="49"/>
      <c r="BG177" s="138"/>
      <c r="BH177" s="138"/>
      <c r="BI177" s="138"/>
      <c r="BJ177" s="138"/>
      <c r="BK177" s="139"/>
      <c r="BL177" s="139"/>
      <c r="BM177" s="139"/>
      <c r="BN177" s="139"/>
      <c r="BO177" s="176"/>
      <c r="BP177" s="313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7"/>
      <c r="ES177" s="177"/>
      <c r="ET177" s="177"/>
      <c r="EU177" s="177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7"/>
      <c r="FG177" s="177"/>
      <c r="FH177" s="177"/>
      <c r="FI177" s="177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77"/>
      <c r="FU177" s="177"/>
      <c r="FV177" s="177"/>
      <c r="FW177" s="177"/>
      <c r="FX177" s="177"/>
      <c r="FY177" s="177"/>
      <c r="FZ177" s="177"/>
      <c r="GA177" s="177"/>
      <c r="GB177" s="177"/>
      <c r="GC177" s="177"/>
      <c r="GD177" s="177"/>
      <c r="GE177" s="177"/>
      <c r="GF177" s="177"/>
      <c r="GG177" s="177"/>
      <c r="GH177" s="177"/>
      <c r="GI177" s="177"/>
      <c r="GJ177" s="177"/>
      <c r="GK177" s="177"/>
      <c r="GL177" s="177"/>
      <c r="GM177" s="177"/>
      <c r="GN177" s="177"/>
      <c r="GO177" s="177"/>
      <c r="GP177" s="177"/>
      <c r="GQ177" s="177"/>
      <c r="GR177" s="177"/>
      <c r="GS177" s="177"/>
      <c r="GT177" s="177"/>
      <c r="GU177" s="177"/>
      <c r="GV177" s="177"/>
      <c r="GW177" s="177"/>
      <c r="GX177" s="177"/>
      <c r="GY177" s="177"/>
      <c r="GZ177" s="177"/>
      <c r="HA177" s="177"/>
      <c r="HB177" s="177"/>
      <c r="HC177" s="177"/>
      <c r="HD177" s="177"/>
      <c r="HE177" s="177"/>
      <c r="HF177" s="177"/>
      <c r="HG177" s="177"/>
      <c r="HH177" s="177"/>
      <c r="HI177" s="177"/>
      <c r="HJ177" s="177"/>
      <c r="HK177" s="177"/>
      <c r="HL177" s="177"/>
      <c r="HM177" s="177"/>
      <c r="HN177" s="177"/>
      <c r="HO177" s="177"/>
      <c r="HP177" s="177"/>
      <c r="HQ177" s="177"/>
      <c r="HR177" s="177"/>
      <c r="HS177" s="177"/>
      <c r="HT177" s="177"/>
      <c r="HU177" s="177"/>
      <c r="HV177" s="177"/>
      <c r="HW177" s="177"/>
      <c r="HX177" s="177"/>
      <c r="HY177" s="177"/>
      <c r="HZ177" s="177"/>
      <c r="IA177" s="177"/>
      <c r="IB177" s="177"/>
      <c r="IC177" s="177"/>
      <c r="ID177" s="177"/>
      <c r="IE177" s="177"/>
      <c r="IF177" s="177"/>
      <c r="IG177" s="177"/>
      <c r="IH177" s="177"/>
      <c r="II177" s="177"/>
      <c r="IJ177" s="177"/>
      <c r="IK177" s="177"/>
      <c r="IL177" s="177"/>
      <c r="IM177" s="177"/>
      <c r="IN177" s="177"/>
      <c r="IO177" s="177"/>
      <c r="IP177" s="177"/>
      <c r="IQ177" s="177"/>
      <c r="IR177" s="177"/>
      <c r="IS177" s="177"/>
      <c r="IT177" s="177"/>
      <c r="IU177" s="177"/>
      <c r="IV177" s="177"/>
      <c r="IW177" s="177"/>
      <c r="IX177" s="177"/>
      <c r="IY177" s="177"/>
      <c r="IZ177" s="177"/>
      <c r="JA177" s="177"/>
      <c r="JB177" s="177"/>
      <c r="JC177" s="177"/>
      <c r="JD177" s="177"/>
      <c r="JE177" s="177"/>
      <c r="JF177" s="177"/>
      <c r="JG177" s="177"/>
      <c r="JH177" s="177"/>
      <c r="JI177" s="177"/>
      <c r="JJ177" s="177"/>
      <c r="JK177" s="177"/>
      <c r="JL177" s="177"/>
      <c r="JM177" s="177"/>
      <c r="JN177" s="177"/>
      <c r="JO177" s="177"/>
      <c r="JP177" s="177"/>
      <c r="JQ177" s="177"/>
      <c r="JR177" s="177"/>
      <c r="JS177" s="177"/>
      <c r="JT177" s="177"/>
      <c r="JU177" s="177"/>
      <c r="JV177" s="177"/>
      <c r="JW177" s="177"/>
      <c r="JX177" s="177"/>
      <c r="JY177" s="177"/>
      <c r="JZ177" s="177"/>
      <c r="KA177" s="177"/>
      <c r="KB177" s="177"/>
      <c r="KC177" s="177"/>
      <c r="KD177" s="177"/>
      <c r="KE177" s="177"/>
      <c r="KF177" s="177"/>
      <c r="KG177" s="177"/>
      <c r="KH177" s="177"/>
      <c r="KI177" s="177"/>
    </row>
    <row r="178" spans="1:295" s="178" customFormat="1">
      <c r="A178" s="173" t="s">
        <v>33</v>
      </c>
      <c r="B178" s="421" t="s">
        <v>86</v>
      </c>
      <c r="C178" s="175"/>
      <c r="D178" s="49">
        <v>16529.759999999998</v>
      </c>
      <c r="E178" s="49">
        <v>55.32</v>
      </c>
      <c r="F178" s="49">
        <v>16529.759999999998</v>
      </c>
      <c r="G178" s="49">
        <v>55.32</v>
      </c>
      <c r="H178" s="49">
        <v>3900</v>
      </c>
      <c r="I178" s="49">
        <v>55.32</v>
      </c>
      <c r="J178" s="138"/>
      <c r="K178" s="138"/>
      <c r="L178" s="138"/>
      <c r="M178" s="138"/>
      <c r="N178" s="311">
        <v>4.8899999999999999E-2</v>
      </c>
      <c r="O178" s="139">
        <v>246.03</v>
      </c>
      <c r="P178" s="288"/>
      <c r="Q178" s="317"/>
      <c r="R178" s="125" t="s">
        <v>986</v>
      </c>
      <c r="S178" s="289"/>
      <c r="T178" s="49">
        <v>17190.060000000001</v>
      </c>
      <c r="U178" s="49">
        <v>60.48</v>
      </c>
      <c r="V178" s="49">
        <v>17190.060000000001</v>
      </c>
      <c r="W178" s="49">
        <v>60.48</v>
      </c>
      <c r="X178" s="49">
        <v>3794.48</v>
      </c>
      <c r="Y178" s="49">
        <v>60.48</v>
      </c>
      <c r="Z178" s="138"/>
      <c r="AA178" s="138"/>
      <c r="AB178" s="138"/>
      <c r="AC178" s="138"/>
      <c r="AD178" s="311">
        <v>4.8899999999999999E-2</v>
      </c>
      <c r="AE178" s="139">
        <v>246.03</v>
      </c>
      <c r="AF178" s="288"/>
      <c r="AG178" s="317"/>
      <c r="AH178" s="125" t="s">
        <v>987</v>
      </c>
      <c r="AI178" s="289"/>
      <c r="AJ178" s="175"/>
      <c r="AK178" s="49"/>
      <c r="AL178" s="49"/>
      <c r="AM178" s="49"/>
      <c r="AN178" s="49"/>
      <c r="AO178" s="49"/>
      <c r="AP178" s="49"/>
      <c r="AQ178" s="138"/>
      <c r="AR178" s="138"/>
      <c r="AS178" s="138"/>
      <c r="AT178" s="138"/>
      <c r="AU178" s="139"/>
      <c r="AV178" s="139"/>
      <c r="AW178" s="139"/>
      <c r="AX178" s="139"/>
      <c r="AY178" s="49"/>
      <c r="AZ178" s="134"/>
      <c r="BA178" s="49"/>
      <c r="BB178" s="49"/>
      <c r="BC178" s="49"/>
      <c r="BD178" s="49"/>
      <c r="BE178" s="49"/>
      <c r="BF178" s="49"/>
      <c r="BG178" s="138"/>
      <c r="BH178" s="138"/>
      <c r="BI178" s="138"/>
      <c r="BJ178" s="138"/>
      <c r="BK178" s="139"/>
      <c r="BL178" s="139"/>
      <c r="BM178" s="139"/>
      <c r="BN178" s="139"/>
      <c r="BO178" s="176"/>
      <c r="BP178" s="313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7"/>
      <c r="DQ178" s="177"/>
      <c r="DR178" s="177"/>
      <c r="DS178" s="177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7"/>
      <c r="EE178" s="177"/>
      <c r="EF178" s="177"/>
      <c r="EG178" s="177"/>
      <c r="EH178" s="177"/>
      <c r="EI178" s="177"/>
      <c r="EJ178" s="177"/>
      <c r="EK178" s="177"/>
      <c r="EL178" s="177"/>
      <c r="EM178" s="177"/>
      <c r="EN178" s="177"/>
      <c r="EO178" s="177"/>
      <c r="EP178" s="177"/>
      <c r="EQ178" s="177"/>
      <c r="ER178" s="177"/>
      <c r="ES178" s="177"/>
      <c r="ET178" s="177"/>
      <c r="EU178" s="177"/>
      <c r="EV178" s="177"/>
      <c r="EW178" s="177"/>
      <c r="EX178" s="177"/>
      <c r="EY178" s="177"/>
      <c r="EZ178" s="177"/>
      <c r="FA178" s="177"/>
      <c r="FB178" s="177"/>
      <c r="FC178" s="177"/>
      <c r="FD178" s="177"/>
      <c r="FE178" s="177"/>
      <c r="FF178" s="177"/>
      <c r="FG178" s="177"/>
      <c r="FH178" s="177"/>
      <c r="FI178" s="177"/>
      <c r="FJ178" s="177"/>
      <c r="FK178" s="177"/>
      <c r="FL178" s="177"/>
      <c r="FM178" s="177"/>
      <c r="FN178" s="177"/>
      <c r="FO178" s="177"/>
      <c r="FP178" s="177"/>
      <c r="FQ178" s="177"/>
      <c r="FR178" s="177"/>
      <c r="FS178" s="177"/>
      <c r="FT178" s="177"/>
      <c r="FU178" s="177"/>
      <c r="FV178" s="177"/>
      <c r="FW178" s="177"/>
      <c r="FX178" s="177"/>
      <c r="FY178" s="177"/>
      <c r="FZ178" s="177"/>
      <c r="GA178" s="177"/>
      <c r="GB178" s="177"/>
      <c r="GC178" s="177"/>
      <c r="GD178" s="177"/>
      <c r="GE178" s="177"/>
      <c r="GF178" s="177"/>
      <c r="GG178" s="177"/>
      <c r="GH178" s="177"/>
      <c r="GI178" s="177"/>
      <c r="GJ178" s="177"/>
      <c r="GK178" s="177"/>
      <c r="GL178" s="177"/>
      <c r="GM178" s="177"/>
      <c r="GN178" s="177"/>
      <c r="GO178" s="177"/>
      <c r="GP178" s="177"/>
      <c r="GQ178" s="177"/>
      <c r="GR178" s="177"/>
      <c r="GS178" s="177"/>
      <c r="GT178" s="177"/>
      <c r="GU178" s="177"/>
      <c r="GV178" s="177"/>
      <c r="GW178" s="177"/>
      <c r="GX178" s="177"/>
      <c r="GY178" s="177"/>
      <c r="GZ178" s="177"/>
      <c r="HA178" s="177"/>
      <c r="HB178" s="177"/>
      <c r="HC178" s="177"/>
      <c r="HD178" s="177"/>
      <c r="HE178" s="177"/>
      <c r="HF178" s="177"/>
      <c r="HG178" s="177"/>
      <c r="HH178" s="177"/>
      <c r="HI178" s="177"/>
      <c r="HJ178" s="177"/>
      <c r="HK178" s="177"/>
      <c r="HL178" s="177"/>
      <c r="HM178" s="177"/>
      <c r="HN178" s="177"/>
      <c r="HO178" s="177"/>
      <c r="HP178" s="177"/>
      <c r="HQ178" s="177"/>
      <c r="HR178" s="177"/>
      <c r="HS178" s="177"/>
      <c r="HT178" s="177"/>
      <c r="HU178" s="177"/>
      <c r="HV178" s="177"/>
      <c r="HW178" s="177"/>
      <c r="HX178" s="177"/>
      <c r="HY178" s="177"/>
      <c r="HZ178" s="177"/>
      <c r="IA178" s="177"/>
      <c r="IB178" s="177"/>
      <c r="IC178" s="177"/>
      <c r="ID178" s="177"/>
      <c r="IE178" s="177"/>
      <c r="IF178" s="177"/>
      <c r="IG178" s="177"/>
      <c r="IH178" s="177"/>
      <c r="II178" s="177"/>
      <c r="IJ178" s="177"/>
      <c r="IK178" s="177"/>
      <c r="IL178" s="177"/>
      <c r="IM178" s="177"/>
      <c r="IN178" s="177"/>
      <c r="IO178" s="177"/>
      <c r="IP178" s="177"/>
      <c r="IQ178" s="177"/>
      <c r="IR178" s="177"/>
      <c r="IS178" s="177"/>
      <c r="IT178" s="177"/>
      <c r="IU178" s="177"/>
      <c r="IV178" s="177"/>
      <c r="IW178" s="177"/>
      <c r="IX178" s="177"/>
      <c r="IY178" s="177"/>
      <c r="IZ178" s="177"/>
      <c r="JA178" s="177"/>
      <c r="JB178" s="177"/>
      <c r="JC178" s="177"/>
      <c r="JD178" s="177"/>
      <c r="JE178" s="177"/>
      <c r="JF178" s="177"/>
      <c r="JG178" s="177"/>
      <c r="JH178" s="177"/>
      <c r="JI178" s="177"/>
      <c r="JJ178" s="177"/>
      <c r="JK178" s="177"/>
      <c r="JL178" s="177"/>
      <c r="JM178" s="177"/>
      <c r="JN178" s="177"/>
      <c r="JO178" s="177"/>
      <c r="JP178" s="177"/>
      <c r="JQ178" s="177"/>
      <c r="JR178" s="177"/>
      <c r="JS178" s="177"/>
      <c r="JT178" s="177"/>
      <c r="JU178" s="177"/>
      <c r="JV178" s="177"/>
      <c r="JW178" s="177"/>
      <c r="JX178" s="177"/>
      <c r="JY178" s="177"/>
      <c r="JZ178" s="177"/>
      <c r="KA178" s="177"/>
      <c r="KB178" s="177"/>
      <c r="KC178" s="177"/>
      <c r="KD178" s="177"/>
      <c r="KE178" s="177"/>
      <c r="KF178" s="177"/>
      <c r="KG178" s="177"/>
      <c r="KH178" s="177"/>
      <c r="KI178" s="177"/>
    </row>
    <row r="179" spans="1:295">
      <c r="A179" s="173" t="s">
        <v>34</v>
      </c>
      <c r="B179" s="348" t="s">
        <v>782</v>
      </c>
      <c r="C179" s="103"/>
      <c r="D179" s="27">
        <v>17582.36</v>
      </c>
      <c r="E179" s="27">
        <v>46.1</v>
      </c>
      <c r="F179" s="27">
        <v>21098.831999999999</v>
      </c>
      <c r="G179" s="27">
        <v>55.32</v>
      </c>
      <c r="H179" s="27">
        <v>3900</v>
      </c>
      <c r="I179" s="16">
        <v>55.32</v>
      </c>
      <c r="J179" s="104"/>
      <c r="K179" s="104"/>
      <c r="L179" s="104"/>
      <c r="M179" s="104"/>
      <c r="N179" s="105"/>
      <c r="O179" s="105"/>
      <c r="P179" s="326">
        <v>4.9599999999999998E-2</v>
      </c>
      <c r="Q179" s="326">
        <v>248.76</v>
      </c>
      <c r="R179" s="36" t="s">
        <v>988</v>
      </c>
      <c r="S179" s="349"/>
      <c r="T179" s="49">
        <v>20219.71</v>
      </c>
      <c r="U179" s="49">
        <v>46.1</v>
      </c>
      <c r="V179" s="49">
        <v>24263.651999999998</v>
      </c>
      <c r="W179" s="49">
        <v>55.32</v>
      </c>
      <c r="X179" s="49">
        <v>3900</v>
      </c>
      <c r="Y179" s="49">
        <v>55.32</v>
      </c>
      <c r="Z179" s="204"/>
      <c r="AA179" s="204"/>
      <c r="AB179" s="204"/>
      <c r="AC179" s="204"/>
      <c r="AD179" s="205"/>
      <c r="AE179" s="205"/>
      <c r="AF179" s="288">
        <v>4.9599999999999998E-2</v>
      </c>
      <c r="AG179" s="139">
        <v>248.76</v>
      </c>
      <c r="AH179" s="36" t="s">
        <v>988</v>
      </c>
      <c r="AI179" s="313"/>
      <c r="AJ179" s="103"/>
      <c r="AK179" s="27">
        <v>17582.36</v>
      </c>
      <c r="AL179" s="27">
        <v>46.1</v>
      </c>
      <c r="AM179" s="27">
        <v>21098.831999999999</v>
      </c>
      <c r="AN179" s="27">
        <v>55.32</v>
      </c>
      <c r="AO179" s="27">
        <v>3900</v>
      </c>
      <c r="AP179" s="27">
        <v>55.32</v>
      </c>
      <c r="AQ179" s="104"/>
      <c r="AR179" s="104"/>
      <c r="AS179" s="337">
        <v>5.9499999999999997E-2</v>
      </c>
      <c r="AT179" s="337">
        <v>287.37</v>
      </c>
      <c r="AU179" s="326">
        <v>7.0300000000000001E-2</v>
      </c>
      <c r="AV179" s="326">
        <v>329.49</v>
      </c>
      <c r="AW179" s="326">
        <v>6.4899999999999999E-2</v>
      </c>
      <c r="AX179" s="326">
        <v>308.43</v>
      </c>
      <c r="AY179" s="36" t="s">
        <v>989</v>
      </c>
      <c r="AZ179" s="284"/>
      <c r="BA179" s="49">
        <v>20219.71</v>
      </c>
      <c r="BB179" s="49">
        <v>46.1</v>
      </c>
      <c r="BC179" s="49">
        <v>24263.651999999998</v>
      </c>
      <c r="BD179" s="49">
        <v>55.32</v>
      </c>
      <c r="BE179" s="49">
        <v>3900</v>
      </c>
      <c r="BF179" s="49">
        <v>55.32</v>
      </c>
      <c r="BG179" s="138"/>
      <c r="BH179" s="138"/>
      <c r="BI179" s="287">
        <v>5.9499999999999997E-2</v>
      </c>
      <c r="BJ179" s="138" t="s">
        <v>146</v>
      </c>
      <c r="BK179" s="311">
        <v>7.0300000000000001E-2</v>
      </c>
      <c r="BL179" s="139" t="s">
        <v>146</v>
      </c>
      <c r="BM179" s="311">
        <v>6.4899999999999999E-2</v>
      </c>
      <c r="BN179" s="139" t="s">
        <v>146</v>
      </c>
      <c r="BO179" s="19" t="s">
        <v>988</v>
      </c>
      <c r="BP179" s="316"/>
    </row>
    <row r="180" spans="1:295" s="732" customFormat="1">
      <c r="A180" s="406"/>
      <c r="B180" s="407"/>
      <c r="C180" s="413"/>
      <c r="D180" s="408">
        <v>17582.36</v>
      </c>
      <c r="E180" s="408">
        <v>46.1</v>
      </c>
      <c r="F180" s="408">
        <v>21098.831999999999</v>
      </c>
      <c r="G180" s="408">
        <v>55.32</v>
      </c>
      <c r="H180" s="408">
        <v>3900</v>
      </c>
      <c r="I180" s="408">
        <v>55.32</v>
      </c>
      <c r="J180" s="442"/>
      <c r="K180" s="442"/>
      <c r="L180" s="442"/>
      <c r="M180" s="442"/>
      <c r="N180" s="443"/>
      <c r="O180" s="443"/>
      <c r="P180" s="500">
        <v>4.9599999999999998E-2</v>
      </c>
      <c r="Q180" s="500">
        <v>248.76</v>
      </c>
      <c r="R180" s="412"/>
      <c r="S180" s="412" t="s">
        <v>990</v>
      </c>
      <c r="T180" s="408">
        <v>20219.71</v>
      </c>
      <c r="U180" s="408">
        <v>50.4</v>
      </c>
      <c r="V180" s="408">
        <v>24263.651999999998</v>
      </c>
      <c r="W180" s="408">
        <v>60.48</v>
      </c>
      <c r="X180" s="408">
        <v>3795.97</v>
      </c>
      <c r="Y180" s="408">
        <v>60.48</v>
      </c>
      <c r="Z180" s="442"/>
      <c r="AA180" s="442"/>
      <c r="AB180" s="442"/>
      <c r="AC180" s="442"/>
      <c r="AD180" s="443"/>
      <c r="AE180" s="443"/>
      <c r="AF180" s="415">
        <v>4.9599999999999998E-2</v>
      </c>
      <c r="AG180" s="416">
        <v>248.76</v>
      </c>
      <c r="AH180" s="412"/>
      <c r="AI180" s="435" t="s">
        <v>991</v>
      </c>
      <c r="AJ180" s="413"/>
      <c r="AK180" s="408">
        <v>17582.36</v>
      </c>
      <c r="AL180" s="408">
        <v>46.1</v>
      </c>
      <c r="AM180" s="408">
        <v>21098.831999999999</v>
      </c>
      <c r="AN180" s="408">
        <v>55.32</v>
      </c>
      <c r="AO180" s="408">
        <v>3900</v>
      </c>
      <c r="AP180" s="408">
        <v>55.32</v>
      </c>
      <c r="AQ180" s="442"/>
      <c r="AR180" s="442"/>
      <c r="AS180" s="612">
        <v>5.9499999999999997E-2</v>
      </c>
      <c r="AT180" s="612">
        <v>287.37</v>
      </c>
      <c r="AU180" s="500">
        <v>7.0300000000000001E-2</v>
      </c>
      <c r="AV180" s="500">
        <v>329.49</v>
      </c>
      <c r="AW180" s="500">
        <v>6.4899999999999999E-2</v>
      </c>
      <c r="AX180" s="500">
        <v>308.43</v>
      </c>
      <c r="AY180" s="412"/>
      <c r="AZ180" s="435" t="s">
        <v>992</v>
      </c>
      <c r="BA180" s="408">
        <v>20219.71</v>
      </c>
      <c r="BB180" s="408">
        <v>50.4</v>
      </c>
      <c r="BC180" s="408">
        <v>24263.651999999998</v>
      </c>
      <c r="BD180" s="408">
        <v>60.48</v>
      </c>
      <c r="BE180" s="408">
        <v>3900</v>
      </c>
      <c r="BF180" s="408">
        <v>60.48</v>
      </c>
      <c r="BG180" s="414"/>
      <c r="BH180" s="414"/>
      <c r="BI180" s="456">
        <v>5.9499999999999997E-2</v>
      </c>
      <c r="BJ180" s="414">
        <v>387.37</v>
      </c>
      <c r="BK180" s="441">
        <v>7.0300000000000001E-2</v>
      </c>
      <c r="BL180" s="416">
        <v>328.55</v>
      </c>
      <c r="BM180" s="441">
        <v>6.4899999999999999E-2</v>
      </c>
      <c r="BN180" s="416">
        <v>307.95999999999998</v>
      </c>
      <c r="BO180" s="731"/>
      <c r="BP180" s="730" t="s">
        <v>990</v>
      </c>
      <c r="BQ180" s="733"/>
      <c r="BR180" s="733"/>
      <c r="BS180" s="733"/>
      <c r="BT180" s="733"/>
      <c r="BU180" s="733"/>
      <c r="BV180" s="733"/>
      <c r="BW180" s="733"/>
      <c r="BX180" s="733"/>
      <c r="BY180" s="733"/>
      <c r="BZ180" s="733"/>
      <c r="CA180" s="733"/>
      <c r="CB180" s="733"/>
      <c r="CC180" s="733"/>
      <c r="CD180" s="733"/>
      <c r="CE180" s="733"/>
      <c r="CF180" s="733"/>
      <c r="CG180" s="733"/>
      <c r="CH180" s="733"/>
      <c r="CI180" s="733"/>
      <c r="CJ180" s="733"/>
      <c r="CK180" s="733"/>
      <c r="CL180" s="733"/>
      <c r="CM180" s="733"/>
      <c r="CN180" s="733"/>
      <c r="CO180" s="733"/>
      <c r="CP180" s="733"/>
      <c r="CQ180" s="733"/>
      <c r="CR180" s="733"/>
      <c r="CS180" s="733"/>
      <c r="CT180" s="733"/>
      <c r="CU180" s="733"/>
      <c r="CV180" s="733"/>
      <c r="CW180" s="733"/>
      <c r="CX180" s="733"/>
      <c r="CY180" s="733"/>
      <c r="CZ180" s="733"/>
      <c r="DA180" s="733"/>
      <c r="DB180" s="733"/>
      <c r="DC180" s="733"/>
      <c r="DD180" s="733"/>
      <c r="DE180" s="733"/>
      <c r="DF180" s="733"/>
      <c r="DG180" s="733"/>
      <c r="DH180" s="733"/>
      <c r="DI180" s="733"/>
      <c r="DJ180" s="733"/>
      <c r="DK180" s="733"/>
      <c r="DL180" s="733"/>
      <c r="DM180" s="733"/>
      <c r="DN180" s="733"/>
      <c r="DO180" s="733"/>
      <c r="DP180" s="733"/>
      <c r="DQ180" s="733"/>
      <c r="DR180" s="733"/>
      <c r="DS180" s="733"/>
      <c r="DT180" s="733"/>
      <c r="DU180" s="733"/>
      <c r="DV180" s="733"/>
      <c r="DW180" s="733"/>
      <c r="DX180" s="733"/>
      <c r="DY180" s="733"/>
      <c r="DZ180" s="733"/>
      <c r="EA180" s="733"/>
      <c r="EB180" s="733"/>
      <c r="EC180" s="733"/>
      <c r="ED180" s="733"/>
      <c r="EE180" s="733"/>
      <c r="EF180" s="733"/>
      <c r="EG180" s="733"/>
      <c r="EH180" s="733"/>
      <c r="EI180" s="733"/>
      <c r="EJ180" s="733"/>
      <c r="EK180" s="733"/>
      <c r="EL180" s="733"/>
      <c r="EM180" s="733"/>
      <c r="EN180" s="733"/>
      <c r="EO180" s="733"/>
      <c r="EP180" s="733"/>
      <c r="EQ180" s="733"/>
      <c r="ER180" s="733"/>
      <c r="ES180" s="733"/>
      <c r="ET180" s="733"/>
      <c r="EU180" s="733"/>
      <c r="EV180" s="733"/>
      <c r="EW180" s="733"/>
      <c r="EX180" s="733"/>
      <c r="EY180" s="733"/>
      <c r="EZ180" s="733"/>
      <c r="FA180" s="733"/>
      <c r="FB180" s="733"/>
      <c r="FC180" s="733"/>
      <c r="FD180" s="733"/>
      <c r="FE180" s="733"/>
      <c r="FF180" s="733"/>
      <c r="FG180" s="733"/>
      <c r="FH180" s="733"/>
      <c r="FI180" s="733"/>
      <c r="FJ180" s="733"/>
      <c r="FK180" s="733"/>
      <c r="FL180" s="733"/>
      <c r="FM180" s="733"/>
      <c r="FN180" s="733"/>
      <c r="FO180" s="733"/>
      <c r="FP180" s="733"/>
      <c r="FQ180" s="733"/>
      <c r="FR180" s="733"/>
      <c r="FS180" s="733"/>
      <c r="FT180" s="733"/>
      <c r="FU180" s="733"/>
      <c r="FV180" s="733"/>
      <c r="FW180" s="733"/>
      <c r="FX180" s="733"/>
      <c r="FY180" s="733"/>
      <c r="FZ180" s="733"/>
      <c r="GA180" s="733"/>
      <c r="GB180" s="733"/>
      <c r="GC180" s="733"/>
      <c r="GD180" s="733"/>
      <c r="GE180" s="733"/>
      <c r="GF180" s="733"/>
      <c r="GG180" s="733"/>
      <c r="GH180" s="733"/>
      <c r="GI180" s="733"/>
      <c r="GJ180" s="733"/>
      <c r="GK180" s="733"/>
      <c r="GL180" s="733"/>
      <c r="GM180" s="733"/>
      <c r="GN180" s="733"/>
      <c r="GO180" s="733"/>
      <c r="GP180" s="733"/>
      <c r="GQ180" s="733"/>
      <c r="GR180" s="733"/>
      <c r="GS180" s="733"/>
      <c r="GT180" s="733"/>
      <c r="GU180" s="733"/>
      <c r="GV180" s="733"/>
      <c r="GW180" s="733"/>
      <c r="GX180" s="733"/>
      <c r="GY180" s="733"/>
      <c r="GZ180" s="733"/>
      <c r="HA180" s="733"/>
      <c r="HB180" s="733"/>
      <c r="HC180" s="733"/>
      <c r="HD180" s="733"/>
      <c r="HE180" s="733"/>
      <c r="HF180" s="733"/>
      <c r="HG180" s="733"/>
      <c r="HH180" s="733"/>
      <c r="HI180" s="733"/>
      <c r="HJ180" s="733"/>
      <c r="HK180" s="733"/>
      <c r="HL180" s="733"/>
      <c r="HM180" s="733"/>
      <c r="HN180" s="733"/>
      <c r="HO180" s="733"/>
      <c r="HP180" s="733"/>
      <c r="HQ180" s="733"/>
      <c r="HR180" s="733"/>
      <c r="HS180" s="733"/>
      <c r="HT180" s="733"/>
      <c r="HU180" s="733"/>
      <c r="HV180" s="733"/>
      <c r="HW180" s="733"/>
      <c r="HX180" s="733"/>
      <c r="HY180" s="733"/>
      <c r="HZ180" s="733"/>
      <c r="IA180" s="733"/>
      <c r="IB180" s="733"/>
      <c r="IC180" s="733"/>
      <c r="ID180" s="733"/>
      <c r="IE180" s="733"/>
      <c r="IF180" s="733"/>
      <c r="IG180" s="733"/>
      <c r="IH180" s="733"/>
      <c r="II180" s="733"/>
      <c r="IJ180" s="733"/>
      <c r="IK180" s="733"/>
      <c r="IL180" s="733"/>
      <c r="IM180" s="733"/>
      <c r="IN180" s="733"/>
      <c r="IO180" s="733"/>
      <c r="IP180" s="733"/>
      <c r="IQ180" s="733"/>
      <c r="IR180" s="733"/>
      <c r="IS180" s="733"/>
      <c r="IT180" s="733"/>
      <c r="IU180" s="733"/>
      <c r="IV180" s="733"/>
      <c r="IW180" s="733"/>
      <c r="IX180" s="733"/>
      <c r="IY180" s="733"/>
      <c r="IZ180" s="733"/>
      <c r="JA180" s="733"/>
      <c r="JB180" s="733"/>
      <c r="JC180" s="733"/>
      <c r="JD180" s="733"/>
      <c r="JE180" s="733"/>
      <c r="JF180" s="733"/>
      <c r="JG180" s="733"/>
      <c r="JH180" s="733"/>
      <c r="JI180" s="733"/>
      <c r="JJ180" s="733"/>
      <c r="JK180" s="733"/>
      <c r="JL180" s="733"/>
      <c r="JM180" s="733"/>
      <c r="JN180" s="733"/>
      <c r="JO180" s="733"/>
      <c r="JP180" s="733"/>
      <c r="JQ180" s="733"/>
      <c r="JR180" s="733"/>
      <c r="JS180" s="733"/>
      <c r="JT180" s="733"/>
      <c r="JU180" s="733"/>
      <c r="JV180" s="733"/>
      <c r="JW180" s="733"/>
      <c r="JX180" s="733"/>
      <c r="JY180" s="733"/>
      <c r="JZ180" s="733"/>
      <c r="KA180" s="733"/>
      <c r="KB180" s="733"/>
      <c r="KC180" s="733"/>
      <c r="KD180" s="733"/>
      <c r="KE180" s="733"/>
      <c r="KF180" s="733"/>
      <c r="KG180" s="733"/>
      <c r="KH180" s="733"/>
      <c r="KI180" s="733"/>
    </row>
    <row r="182" spans="1:295" ht="24.75" customHeight="1">
      <c r="B182" s="713"/>
      <c r="M182" s="714"/>
      <c r="AZ182" s="715"/>
    </row>
    <row r="226" spans="1:296" s="633" customFormat="1" ht="15" customHeight="1">
      <c r="A226"/>
      <c r="B226" s="340"/>
      <c r="C226" s="26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40"/>
      <c r="S226" s="338"/>
      <c r="T226" s="2"/>
      <c r="U226" s="2"/>
      <c r="V226" s="2"/>
      <c r="W226" s="2"/>
      <c r="X226" s="2"/>
      <c r="Y226" s="2"/>
      <c r="Z226" s="178"/>
      <c r="AA226" s="178"/>
      <c r="AB226" s="178"/>
      <c r="AC226" s="178"/>
      <c r="AD226" s="178"/>
      <c r="AE226" s="178"/>
      <c r="AF226" s="178"/>
      <c r="AG226" s="178"/>
      <c r="AH226" s="2"/>
      <c r="AI226" s="339"/>
      <c r="AJ226" s="269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77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10"/>
      <c r="BP226" s="532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  <c r="CV226" s="108"/>
      <c r="CW226" s="108"/>
      <c r="CX226" s="108"/>
      <c r="CY226" s="108"/>
      <c r="CZ226" s="108"/>
      <c r="DA226" s="108"/>
      <c r="DB226" s="108"/>
      <c r="DC226" s="108"/>
      <c r="DD226" s="108"/>
      <c r="DE226" s="108"/>
      <c r="DF226" s="108"/>
      <c r="DG226" s="108"/>
      <c r="DH226" s="108"/>
      <c r="DI226" s="108"/>
      <c r="DJ226" s="108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8"/>
      <c r="DV226" s="108"/>
      <c r="DW226" s="108"/>
      <c r="DX226" s="108"/>
      <c r="DY226" s="108"/>
      <c r="DZ226" s="108"/>
      <c r="EA226" s="108"/>
      <c r="EB226" s="108"/>
      <c r="EC226" s="108"/>
      <c r="ED226" s="108"/>
      <c r="EE226" s="108"/>
      <c r="EF226" s="108"/>
      <c r="EG226" s="108"/>
      <c r="EH226" s="108"/>
      <c r="EI226" s="108"/>
      <c r="EJ226" s="108"/>
      <c r="EK226" s="108"/>
      <c r="EL226" s="108"/>
      <c r="EM226" s="108"/>
      <c r="EN226" s="108"/>
      <c r="EO226" s="108"/>
      <c r="EP226" s="108"/>
      <c r="EQ226" s="108"/>
      <c r="ER226" s="108"/>
      <c r="ES226" s="108"/>
      <c r="ET226" s="108"/>
      <c r="EU226" s="108"/>
      <c r="EV226" s="108"/>
      <c r="EW226" s="108"/>
      <c r="EX226" s="108"/>
      <c r="EY226" s="108"/>
      <c r="EZ226" s="108"/>
      <c r="FA226" s="108"/>
      <c r="FB226" s="108"/>
      <c r="FC226" s="108"/>
      <c r="FD226" s="108"/>
      <c r="FE226" s="108"/>
      <c r="FF226" s="108"/>
      <c r="FG226" s="108"/>
      <c r="FH226" s="108"/>
      <c r="FI226" s="108"/>
      <c r="FJ226" s="108"/>
      <c r="FK226" s="108"/>
      <c r="FL226" s="108"/>
      <c r="FM226" s="108"/>
      <c r="FN226" s="108"/>
      <c r="FO226" s="108"/>
      <c r="FP226" s="108"/>
      <c r="FQ226" s="108"/>
      <c r="FR226" s="108"/>
      <c r="FS226" s="108"/>
      <c r="FT226" s="108"/>
      <c r="FU226" s="108"/>
      <c r="FV226" s="108"/>
      <c r="FW226" s="108"/>
      <c r="FX226" s="108"/>
      <c r="FY226" s="108"/>
      <c r="FZ226" s="108"/>
      <c r="GA226" s="108"/>
      <c r="GB226" s="108"/>
      <c r="GC226" s="108"/>
      <c r="GD226" s="108"/>
      <c r="GE226" s="108"/>
      <c r="GF226" s="108"/>
      <c r="GG226" s="108"/>
      <c r="GH226" s="108"/>
      <c r="GI226" s="108"/>
      <c r="GJ226" s="108"/>
      <c r="GK226" s="108"/>
      <c r="GL226" s="108"/>
      <c r="GM226" s="108"/>
      <c r="GN226" s="108"/>
      <c r="GO226" s="108"/>
      <c r="GP226" s="108"/>
      <c r="GQ226" s="108"/>
      <c r="GR226" s="108"/>
      <c r="GS226" s="108"/>
      <c r="GT226" s="108"/>
      <c r="GU226" s="108"/>
      <c r="GV226" s="108"/>
      <c r="GW226" s="108"/>
      <c r="GX226" s="108"/>
      <c r="GY226" s="108"/>
      <c r="GZ226" s="108"/>
      <c r="HA226" s="108"/>
      <c r="HB226" s="108"/>
      <c r="HC226" s="108"/>
      <c r="HD226" s="108"/>
      <c r="HE226" s="108"/>
      <c r="HF226" s="108"/>
      <c r="HG226" s="108"/>
      <c r="HH226" s="108"/>
      <c r="HI226" s="108"/>
      <c r="HJ226" s="108"/>
      <c r="HK226" s="108"/>
      <c r="HL226" s="108"/>
      <c r="HM226" s="108"/>
      <c r="HN226" s="108"/>
      <c r="HO226" s="108"/>
      <c r="HP226" s="108"/>
      <c r="HQ226" s="108"/>
      <c r="HR226" s="108"/>
      <c r="HS226" s="108"/>
      <c r="HT226" s="108"/>
      <c r="HU226" s="108"/>
      <c r="HV226" s="108"/>
      <c r="HW226" s="108"/>
      <c r="HX226" s="108"/>
      <c r="HY226" s="108"/>
      <c r="HZ226" s="108"/>
      <c r="IA226" s="108"/>
      <c r="IB226" s="108"/>
      <c r="IC226" s="108"/>
      <c r="ID226" s="108"/>
      <c r="IE226" s="108"/>
      <c r="IF226" s="108"/>
      <c r="IG226" s="108"/>
      <c r="IH226" s="108"/>
      <c r="II226" s="108"/>
      <c r="IJ226" s="108"/>
      <c r="IK226" s="108"/>
      <c r="IL226" s="108"/>
      <c r="IM226" s="108"/>
      <c r="IN226" s="108"/>
      <c r="IO226" s="108"/>
      <c r="IP226" s="108"/>
      <c r="IQ226" s="108"/>
      <c r="IR226" s="108"/>
      <c r="IS226" s="108"/>
      <c r="IT226" s="108"/>
      <c r="IU226" s="108"/>
      <c r="IV226" s="108"/>
      <c r="IW226" s="108"/>
      <c r="IX226" s="108"/>
      <c r="IY226" s="108"/>
      <c r="IZ226" s="108"/>
      <c r="JA226" s="108"/>
      <c r="JB226" s="108"/>
      <c r="JC226" s="108"/>
      <c r="JD226" s="108"/>
      <c r="JE226" s="108"/>
      <c r="JF226" s="108"/>
      <c r="JG226" s="108"/>
      <c r="JH226" s="108"/>
      <c r="JI226" s="108"/>
      <c r="JJ226" s="108"/>
      <c r="JK226" s="108"/>
      <c r="JL226" s="108"/>
      <c r="JM226" s="108"/>
      <c r="JN226" s="108"/>
      <c r="JO226" s="108"/>
      <c r="JP226" s="108"/>
      <c r="JQ226" s="108"/>
      <c r="JR226" s="108"/>
      <c r="JS226" s="108"/>
      <c r="JT226" s="108"/>
      <c r="JU226" s="108"/>
      <c r="JV226" s="108"/>
      <c r="JW226" s="108"/>
      <c r="JX226" s="108"/>
      <c r="JY226" s="108"/>
      <c r="JZ226" s="108"/>
      <c r="KA226" s="108"/>
      <c r="KB226" s="108"/>
      <c r="KC226" s="108"/>
      <c r="KD226" s="108"/>
      <c r="KE226" s="108"/>
      <c r="KF226" s="108"/>
      <c r="KG226" s="108"/>
      <c r="KH226" s="108"/>
      <c r="KI226" s="108"/>
      <c r="KJ226"/>
    </row>
  </sheetData>
  <mergeCells count="89">
    <mergeCell ref="A1:BP1"/>
    <mergeCell ref="A24:B24"/>
    <mergeCell ref="A37:A38"/>
    <mergeCell ref="AU8:AV8"/>
    <mergeCell ref="AW8:AX8"/>
    <mergeCell ref="BG8:BH8"/>
    <mergeCell ref="BI8:BJ8"/>
    <mergeCell ref="BK8:BL8"/>
    <mergeCell ref="BM8:BN8"/>
    <mergeCell ref="Z8:AA8"/>
    <mergeCell ref="AB8:AC8"/>
    <mergeCell ref="AD8:AE8"/>
    <mergeCell ref="AF8:AG8"/>
    <mergeCell ref="AQ8:AR8"/>
    <mergeCell ref="AS8:AT8"/>
    <mergeCell ref="J8:K8"/>
    <mergeCell ref="L8:M8"/>
    <mergeCell ref="N8:O8"/>
    <mergeCell ref="P8:Q8"/>
    <mergeCell ref="BI6:BI7"/>
    <mergeCell ref="BJ6:BJ7"/>
    <mergeCell ref="AB6:AB7"/>
    <mergeCell ref="AC6:AC7"/>
    <mergeCell ref="AD6:AD7"/>
    <mergeCell ref="AE6:AE7"/>
    <mergeCell ref="AF6:AF7"/>
    <mergeCell ref="AG6:AG7"/>
    <mergeCell ref="N6:N7"/>
    <mergeCell ref="O6:O7"/>
    <mergeCell ref="P6:P7"/>
    <mergeCell ref="Q6:Q7"/>
    <mergeCell ref="Z6:Z7"/>
    <mergeCell ref="BL6:BL7"/>
    <mergeCell ref="BM6:BM7"/>
    <mergeCell ref="BN6:BN7"/>
    <mergeCell ref="AU6:AU7"/>
    <mergeCell ref="AV6:AV7"/>
    <mergeCell ref="AW6:AW7"/>
    <mergeCell ref="AX6:AX7"/>
    <mergeCell ref="BG6:BG7"/>
    <mergeCell ref="BH6:BH7"/>
    <mergeCell ref="BC5:BD7"/>
    <mergeCell ref="BE5:BF7"/>
    <mergeCell ref="BG5:BJ5"/>
    <mergeCell ref="BK5:BN5"/>
    <mergeCell ref="BA5:BB7"/>
    <mergeCell ref="AZ4:AZ8"/>
    <mergeCell ref="BK6:BK7"/>
    <mergeCell ref="AK5:AL7"/>
    <mergeCell ref="AM5:AN7"/>
    <mergeCell ref="AO5:AP7"/>
    <mergeCell ref="AQ5:AT5"/>
    <mergeCell ref="AU5:AX5"/>
    <mergeCell ref="AQ6:AQ7"/>
    <mergeCell ref="AR6:AR7"/>
    <mergeCell ref="AS6:AS7"/>
    <mergeCell ref="AT6:AT7"/>
    <mergeCell ref="BO4:BO8"/>
    <mergeCell ref="BP4:BP8"/>
    <mergeCell ref="D5:E7"/>
    <mergeCell ref="F5:G7"/>
    <mergeCell ref="H5:I7"/>
    <mergeCell ref="J5:M5"/>
    <mergeCell ref="N5:Q5"/>
    <mergeCell ref="T5:U7"/>
    <mergeCell ref="S4:S8"/>
    <mergeCell ref="T4:AG4"/>
    <mergeCell ref="AH4:AH8"/>
    <mergeCell ref="AI4:AI8"/>
    <mergeCell ref="AK4:AX4"/>
    <mergeCell ref="AY4:AY8"/>
    <mergeCell ref="V5:W7"/>
    <mergeCell ref="AA6:AA7"/>
    <mergeCell ref="C3:C8"/>
    <mergeCell ref="D3:AI3"/>
    <mergeCell ref="AJ3:AJ8"/>
    <mergeCell ref="AK3:BP3"/>
    <mergeCell ref="A3:A8"/>
    <mergeCell ref="B3:B8"/>
    <mergeCell ref="X5:Y7"/>
    <mergeCell ref="Z5:AC5"/>
    <mergeCell ref="AD5:AG5"/>
    <mergeCell ref="D4:Q4"/>
    <mergeCell ref="R4:R8"/>
    <mergeCell ref="J6:J7"/>
    <mergeCell ref="K6:K7"/>
    <mergeCell ref="L6:L7"/>
    <mergeCell ref="M6:M7"/>
    <mergeCell ref="BA4:BN4"/>
  </mergeCells>
  <pageMargins left="0.39370078740157483" right="0.39370078740157483" top="0.39370078740157483" bottom="0.39370078740157483" header="0.31496062992125984" footer="0.31496062992125984"/>
  <pageSetup paperSize="9" scale="10" fitToHeight="0" orientation="portrait" r:id="rId1"/>
  <colBreaks count="2" manualBreakCount="2">
    <brk id="2" max="179" man="1"/>
    <brk id="35" max="170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H214"/>
  <sheetViews>
    <sheetView view="pageBreakPreview" zoomScale="70" zoomScaleNormal="64" zoomScaleSheetLayoutView="70"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G158" sqref="G158"/>
    </sheetView>
  </sheetViews>
  <sheetFormatPr defaultRowHeight="15.75"/>
  <cols>
    <col min="1" max="1" width="7" customWidth="1"/>
    <col min="2" max="2" width="65.140625" style="747" customWidth="1"/>
    <col min="3" max="3" width="16.28515625" style="2" hidden="1" customWidth="1"/>
    <col min="4" max="4" width="16.85546875" style="2" hidden="1" customWidth="1"/>
    <col min="5" max="5" width="17" style="2" hidden="1" customWidth="1"/>
    <col min="6" max="6" width="16.5703125" style="2" hidden="1" customWidth="1"/>
    <col min="7" max="7" width="17" style="2" customWidth="1"/>
    <col min="8" max="8" width="15.28515625" style="2" customWidth="1"/>
    <col min="9" max="9" width="14.7109375" style="2" customWidth="1"/>
    <col min="10" max="10" width="14.42578125" style="2" customWidth="1"/>
    <col min="11" max="11" width="14.28515625" style="2" customWidth="1"/>
    <col min="12" max="12" width="13" style="2" customWidth="1"/>
    <col min="13" max="13" width="14.85546875" style="2" customWidth="1"/>
    <col min="14" max="14" width="14.42578125" style="2" customWidth="1"/>
    <col min="15" max="15" width="13.28515625" style="2" customWidth="1"/>
    <col min="16" max="16" width="13.5703125" style="2" customWidth="1"/>
    <col min="17" max="17" width="24.140625" style="40" customWidth="1"/>
    <col min="18" max="18" width="20.7109375" style="338" customWidth="1"/>
    <col min="19" max="19" width="15.28515625" style="2" hidden="1" customWidth="1"/>
    <col min="20" max="22" width="14.85546875" style="2" hidden="1" customWidth="1"/>
    <col min="23" max="23" width="14.42578125" style="2" customWidth="1"/>
    <col min="24" max="24" width="15.140625" style="2" customWidth="1"/>
    <col min="25" max="25" width="15.28515625" style="178" customWidth="1"/>
    <col min="26" max="26" width="14.85546875" style="178" customWidth="1"/>
    <col min="27" max="27" width="15.7109375" style="178" customWidth="1"/>
    <col min="28" max="28" width="13.7109375" style="178" customWidth="1"/>
    <col min="29" max="29" width="14.85546875" style="178" customWidth="1"/>
    <col min="30" max="30" width="13.85546875" style="178" customWidth="1"/>
    <col min="31" max="31" width="14.42578125" style="178" customWidth="1"/>
    <col min="32" max="32" width="14" style="178" customWidth="1"/>
    <col min="33" max="33" width="24" style="2" customWidth="1"/>
    <col min="34" max="34" width="20.7109375" style="339" customWidth="1"/>
    <col min="35" max="35" width="18.140625" style="2" hidden="1" customWidth="1"/>
    <col min="36" max="36" width="18" style="2" hidden="1" customWidth="1"/>
    <col min="37" max="37" width="16.140625" style="2" hidden="1" customWidth="1"/>
    <col min="38" max="38" width="17.140625" style="2" hidden="1" customWidth="1"/>
    <col min="39" max="39" width="14.140625" style="2" customWidth="1"/>
    <col min="40" max="40" width="16.28515625" style="2" customWidth="1"/>
    <col min="41" max="41" width="15" style="2" customWidth="1"/>
    <col min="42" max="42" width="14.140625" style="2" customWidth="1"/>
    <col min="43" max="43" width="15" style="2" customWidth="1"/>
    <col min="44" max="44" width="14.28515625" style="2" customWidth="1"/>
    <col min="45" max="45" width="16" style="2" customWidth="1"/>
    <col min="46" max="46" width="14.28515625" style="2" customWidth="1"/>
    <col min="47" max="47" width="15" style="2" customWidth="1"/>
    <col min="48" max="48" width="15.28515625" style="2" customWidth="1"/>
    <col min="49" max="49" width="25" style="2" customWidth="1"/>
    <col min="50" max="50" width="22.140625" style="277" customWidth="1"/>
    <col min="51" max="51" width="15.7109375" style="2" hidden="1" customWidth="1"/>
    <col min="52" max="52" width="16" style="2" hidden="1" customWidth="1"/>
    <col min="53" max="53" width="15.140625" style="2" hidden="1" customWidth="1"/>
    <col min="54" max="54" width="17.85546875" style="2" hidden="1" customWidth="1"/>
    <col min="55" max="55" width="16.85546875" style="2" customWidth="1"/>
    <col min="56" max="56" width="18" style="2" customWidth="1"/>
    <col min="57" max="57" width="15.42578125" style="2" customWidth="1"/>
    <col min="58" max="58" width="16.28515625" style="2" customWidth="1"/>
    <col min="59" max="59" width="15.85546875" style="2" customWidth="1"/>
    <col min="60" max="60" width="16.140625" style="2" customWidth="1"/>
    <col min="61" max="61" width="15.42578125" style="2" customWidth="1"/>
    <col min="62" max="62" width="14" style="2" customWidth="1"/>
    <col min="63" max="63" width="15.42578125" style="2" customWidth="1"/>
    <col min="64" max="64" width="14.7109375" style="2" customWidth="1"/>
    <col min="65" max="65" width="21" style="10" customWidth="1"/>
    <col min="66" max="66" width="21" style="532" customWidth="1"/>
    <col min="67" max="293" width="9.140625" style="108"/>
  </cols>
  <sheetData>
    <row r="1" spans="1:294" s="2" customFormat="1" ht="24.75" customHeight="1">
      <c r="A1" s="997" t="s">
        <v>994</v>
      </c>
      <c r="B1" s="997"/>
      <c r="Q1" s="40"/>
      <c r="R1" s="338"/>
      <c r="Y1" s="178"/>
      <c r="Z1" s="178"/>
      <c r="AA1" s="178"/>
      <c r="AB1" s="178"/>
      <c r="AC1" s="178"/>
      <c r="AD1" s="178"/>
      <c r="AE1" s="178"/>
      <c r="AF1" s="178"/>
      <c r="AG1" s="2" t="s">
        <v>595</v>
      </c>
      <c r="AH1" s="339"/>
      <c r="AX1" s="277"/>
      <c r="BM1" s="39"/>
      <c r="BN1" s="339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</row>
    <row r="2" spans="1:294" s="2" customFormat="1">
      <c r="B2" s="747" t="s">
        <v>877</v>
      </c>
      <c r="Q2" s="40"/>
      <c r="R2" s="338"/>
      <c r="Y2" s="178"/>
      <c r="Z2" s="178"/>
      <c r="AA2" s="178"/>
      <c r="AB2" s="178"/>
      <c r="AC2" s="178"/>
      <c r="AD2" s="178"/>
      <c r="AE2" s="178"/>
      <c r="AF2" s="178"/>
      <c r="AH2" s="339"/>
      <c r="AX2" s="277"/>
      <c r="BM2" s="39"/>
      <c r="BN2" s="339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</row>
    <row r="3" spans="1:294" s="4" customFormat="1" ht="31.5" customHeight="1">
      <c r="A3" s="1094" t="s">
        <v>0</v>
      </c>
      <c r="B3" s="1094" t="s">
        <v>98</v>
      </c>
      <c r="C3" s="1081" t="s">
        <v>597</v>
      </c>
      <c r="D3" s="1081"/>
      <c r="E3" s="1081"/>
      <c r="F3" s="1081"/>
      <c r="G3" s="1081"/>
      <c r="H3" s="1081"/>
      <c r="I3" s="1081"/>
      <c r="J3" s="1081"/>
      <c r="K3" s="1081"/>
      <c r="L3" s="1081"/>
      <c r="M3" s="1081"/>
      <c r="N3" s="1081"/>
      <c r="O3" s="1081"/>
      <c r="P3" s="1081"/>
      <c r="Q3" s="1081"/>
      <c r="R3" s="1081"/>
      <c r="S3" s="1081"/>
      <c r="T3" s="1081"/>
      <c r="U3" s="1081"/>
      <c r="V3" s="1081"/>
      <c r="W3" s="1081"/>
      <c r="X3" s="1081"/>
      <c r="Y3" s="1081"/>
      <c r="Z3" s="1081"/>
      <c r="AA3" s="1081"/>
      <c r="AB3" s="1081"/>
      <c r="AC3" s="1081"/>
      <c r="AD3" s="1081"/>
      <c r="AE3" s="1081"/>
      <c r="AF3" s="1081"/>
      <c r="AG3" s="1081"/>
      <c r="AH3" s="1081"/>
      <c r="AI3" s="1083" t="s">
        <v>598</v>
      </c>
      <c r="AJ3" s="1083"/>
      <c r="AK3" s="1083"/>
      <c r="AL3" s="1083"/>
      <c r="AM3" s="1083"/>
      <c r="AN3" s="1083"/>
      <c r="AO3" s="1083"/>
      <c r="AP3" s="1083"/>
      <c r="AQ3" s="1083"/>
      <c r="AR3" s="1083"/>
      <c r="AS3" s="1083"/>
      <c r="AT3" s="1083"/>
      <c r="AU3" s="1083"/>
      <c r="AV3" s="1083"/>
      <c r="AW3" s="1083"/>
      <c r="AX3" s="1083"/>
      <c r="AY3" s="1083"/>
      <c r="AZ3" s="1083"/>
      <c r="BA3" s="1083"/>
      <c r="BB3" s="1083"/>
      <c r="BC3" s="1083"/>
      <c r="BD3" s="1083"/>
      <c r="BE3" s="1083"/>
      <c r="BF3" s="1083"/>
      <c r="BG3" s="1083"/>
      <c r="BH3" s="1083"/>
      <c r="BI3" s="1083"/>
      <c r="BJ3" s="1083"/>
      <c r="BK3" s="1083"/>
      <c r="BL3" s="1083"/>
      <c r="BM3" s="1083"/>
      <c r="BN3" s="10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</row>
    <row r="4" spans="1:294" s="4" customFormat="1" ht="21.75" customHeight="1">
      <c r="A4" s="1095"/>
      <c r="B4" s="1095"/>
      <c r="C4" s="1088" t="s">
        <v>607</v>
      </c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952" t="s">
        <v>192</v>
      </c>
      <c r="R4" s="1089" t="s">
        <v>183</v>
      </c>
      <c r="S4" s="1081" t="s">
        <v>608</v>
      </c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952" t="s">
        <v>192</v>
      </c>
      <c r="AH4" s="1090" t="s">
        <v>183</v>
      </c>
      <c r="AI4" s="1083" t="s">
        <v>607</v>
      </c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936" t="s">
        <v>192</v>
      </c>
      <c r="AX4" s="939" t="s">
        <v>183</v>
      </c>
      <c r="AY4" s="1083" t="s">
        <v>995</v>
      </c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936" t="s">
        <v>182</v>
      </c>
      <c r="BN4" s="939" t="s">
        <v>183</v>
      </c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</row>
    <row r="5" spans="1:294" s="749" customFormat="1" ht="21" customHeight="1">
      <c r="A5" s="1095"/>
      <c r="B5" s="1095"/>
      <c r="C5" s="952" t="s">
        <v>489</v>
      </c>
      <c r="D5" s="952"/>
      <c r="E5" s="952" t="s">
        <v>490</v>
      </c>
      <c r="F5" s="952"/>
      <c r="G5" s="952" t="s">
        <v>605</v>
      </c>
      <c r="H5" s="952"/>
      <c r="I5" s="1098" t="s">
        <v>199</v>
      </c>
      <c r="J5" s="1098"/>
      <c r="K5" s="1098"/>
      <c r="L5" s="1098"/>
      <c r="M5" s="1097" t="s">
        <v>200</v>
      </c>
      <c r="N5" s="1097"/>
      <c r="O5" s="1097"/>
      <c r="P5" s="1097"/>
      <c r="Q5" s="952"/>
      <c r="R5" s="1089"/>
      <c r="S5" s="1063" t="s">
        <v>489</v>
      </c>
      <c r="T5" s="1063"/>
      <c r="U5" s="952" t="s">
        <v>490</v>
      </c>
      <c r="V5" s="952"/>
      <c r="W5" s="1063" t="s">
        <v>605</v>
      </c>
      <c r="X5" s="1063"/>
      <c r="Y5" s="1098" t="s">
        <v>199</v>
      </c>
      <c r="Z5" s="1098"/>
      <c r="AA5" s="1098"/>
      <c r="AB5" s="1098"/>
      <c r="AC5" s="1097" t="s">
        <v>200</v>
      </c>
      <c r="AD5" s="1097"/>
      <c r="AE5" s="1097"/>
      <c r="AF5" s="1097"/>
      <c r="AG5" s="952"/>
      <c r="AH5" s="1090"/>
      <c r="AI5" s="1099" t="s">
        <v>488</v>
      </c>
      <c r="AJ5" s="1099"/>
      <c r="AK5" s="936" t="s">
        <v>490</v>
      </c>
      <c r="AL5" s="936"/>
      <c r="AM5" s="1099" t="s">
        <v>491</v>
      </c>
      <c r="AN5" s="1099"/>
      <c r="AO5" s="1098" t="s">
        <v>199</v>
      </c>
      <c r="AP5" s="1098"/>
      <c r="AQ5" s="1098"/>
      <c r="AR5" s="1098"/>
      <c r="AS5" s="1097" t="s">
        <v>200</v>
      </c>
      <c r="AT5" s="1097"/>
      <c r="AU5" s="1097"/>
      <c r="AV5" s="1097"/>
      <c r="AW5" s="936"/>
      <c r="AX5" s="939"/>
      <c r="AY5" s="1099" t="s">
        <v>488</v>
      </c>
      <c r="AZ5" s="1099"/>
      <c r="BA5" s="936" t="s">
        <v>490</v>
      </c>
      <c r="BB5" s="936"/>
      <c r="BC5" s="1099" t="s">
        <v>491</v>
      </c>
      <c r="BD5" s="1099"/>
      <c r="BE5" s="1098" t="s">
        <v>199</v>
      </c>
      <c r="BF5" s="1098"/>
      <c r="BG5" s="1098"/>
      <c r="BH5" s="1098"/>
      <c r="BI5" s="1097" t="s">
        <v>200</v>
      </c>
      <c r="BJ5" s="1097"/>
      <c r="BK5" s="1097"/>
      <c r="BL5" s="1097"/>
      <c r="BM5" s="936"/>
      <c r="BN5" s="939"/>
      <c r="BO5" s="748"/>
      <c r="BP5" s="748"/>
      <c r="BQ5" s="748"/>
      <c r="BR5" s="748"/>
      <c r="BS5" s="748"/>
      <c r="BT5" s="748"/>
      <c r="BU5" s="748"/>
      <c r="BV5" s="748"/>
      <c r="BW5" s="748"/>
      <c r="BX5" s="748"/>
      <c r="BY5" s="748"/>
      <c r="BZ5" s="748"/>
      <c r="CA5" s="748"/>
      <c r="CB5" s="748"/>
      <c r="CC5" s="748"/>
      <c r="CD5" s="748"/>
      <c r="CE5" s="748"/>
      <c r="CF5" s="748"/>
      <c r="CG5" s="748"/>
      <c r="CH5" s="748"/>
      <c r="CI5" s="748"/>
      <c r="CJ5" s="748"/>
      <c r="CK5" s="748"/>
      <c r="CL5" s="748"/>
      <c r="CM5" s="748"/>
      <c r="CN5" s="748"/>
      <c r="CO5" s="748"/>
      <c r="CP5" s="748"/>
      <c r="CQ5" s="748"/>
      <c r="CR5" s="748"/>
      <c r="CS5" s="748"/>
      <c r="CT5" s="748"/>
      <c r="CU5" s="748"/>
      <c r="CV5" s="748"/>
      <c r="CW5" s="748"/>
      <c r="CX5" s="748"/>
      <c r="CY5" s="748"/>
      <c r="CZ5" s="748"/>
      <c r="DA5" s="748"/>
      <c r="DB5" s="748"/>
      <c r="DC5" s="748"/>
      <c r="DD5" s="748"/>
      <c r="DE5" s="748"/>
      <c r="DF5" s="748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48"/>
      <c r="EV5" s="748"/>
      <c r="EW5" s="748"/>
      <c r="EX5" s="748"/>
      <c r="EY5" s="748"/>
      <c r="EZ5" s="748"/>
      <c r="FA5" s="748"/>
      <c r="FB5" s="748"/>
      <c r="FC5" s="748"/>
      <c r="FD5" s="748"/>
      <c r="FE5" s="748"/>
      <c r="FF5" s="748"/>
      <c r="FG5" s="748"/>
      <c r="FH5" s="748"/>
      <c r="FI5" s="748"/>
      <c r="FJ5" s="748"/>
      <c r="FK5" s="748"/>
      <c r="FL5" s="748"/>
      <c r="FM5" s="748"/>
      <c r="FN5" s="748"/>
      <c r="FO5" s="748"/>
      <c r="FP5" s="748"/>
      <c r="FQ5" s="748"/>
      <c r="FR5" s="748"/>
      <c r="FS5" s="748"/>
      <c r="FT5" s="748"/>
      <c r="FU5" s="748"/>
      <c r="FV5" s="748"/>
      <c r="FW5" s="748"/>
      <c r="FX5" s="748"/>
      <c r="FY5" s="748"/>
      <c r="FZ5" s="748"/>
      <c r="GA5" s="748"/>
      <c r="GB5" s="748"/>
      <c r="GC5" s="748"/>
      <c r="GD5" s="748"/>
      <c r="GE5" s="748"/>
      <c r="GF5" s="748"/>
      <c r="GG5" s="748"/>
      <c r="GH5" s="748"/>
      <c r="GI5" s="748"/>
      <c r="GJ5" s="748"/>
      <c r="GK5" s="748"/>
      <c r="GL5" s="748"/>
      <c r="GM5" s="748"/>
      <c r="GN5" s="748"/>
      <c r="GO5" s="748"/>
      <c r="GP5" s="748"/>
      <c r="GQ5" s="748"/>
      <c r="GR5" s="748"/>
      <c r="GS5" s="748"/>
      <c r="GT5" s="748"/>
      <c r="GU5" s="748"/>
      <c r="GV5" s="748"/>
      <c r="GW5" s="748"/>
      <c r="GX5" s="748"/>
      <c r="GY5" s="748"/>
      <c r="GZ5" s="748"/>
      <c r="HA5" s="748"/>
      <c r="HB5" s="748"/>
      <c r="HC5" s="748"/>
      <c r="HD5" s="748"/>
      <c r="HE5" s="748"/>
      <c r="HF5" s="748"/>
      <c r="HG5" s="748"/>
      <c r="HH5" s="748"/>
      <c r="HI5" s="748"/>
      <c r="HJ5" s="748"/>
      <c r="HK5" s="748"/>
      <c r="HL5" s="748"/>
      <c r="HM5" s="748"/>
      <c r="HN5" s="748"/>
      <c r="HO5" s="748"/>
      <c r="HP5" s="748"/>
      <c r="HQ5" s="748"/>
      <c r="HR5" s="748"/>
      <c r="HS5" s="748"/>
      <c r="HT5" s="748"/>
      <c r="HU5" s="748"/>
      <c r="HV5" s="748"/>
      <c r="HW5" s="748"/>
      <c r="HX5" s="748"/>
      <c r="HY5" s="748"/>
      <c r="HZ5" s="748"/>
      <c r="IA5" s="748"/>
      <c r="IB5" s="748"/>
      <c r="IC5" s="748"/>
      <c r="ID5" s="748"/>
      <c r="IE5" s="748"/>
      <c r="IF5" s="748"/>
      <c r="IG5" s="748"/>
      <c r="IH5" s="748"/>
      <c r="II5" s="748"/>
      <c r="IJ5" s="748"/>
      <c r="IK5" s="748"/>
      <c r="IL5" s="748"/>
      <c r="IM5" s="748"/>
      <c r="IN5" s="748"/>
      <c r="IO5" s="748"/>
      <c r="IP5" s="748"/>
      <c r="IQ5" s="748"/>
      <c r="IR5" s="748"/>
      <c r="IS5" s="748"/>
      <c r="IT5" s="748"/>
      <c r="IU5" s="748"/>
      <c r="IV5" s="748"/>
      <c r="IW5" s="748"/>
      <c r="IX5" s="748"/>
      <c r="IY5" s="748"/>
      <c r="IZ5" s="748"/>
      <c r="JA5" s="748"/>
      <c r="JB5" s="748"/>
      <c r="JC5" s="748"/>
      <c r="JD5" s="748"/>
      <c r="JE5" s="748"/>
      <c r="JF5" s="748"/>
      <c r="JG5" s="748"/>
      <c r="JH5" s="748"/>
      <c r="JI5" s="748"/>
      <c r="JJ5" s="748"/>
      <c r="JK5" s="748"/>
      <c r="JL5" s="748"/>
      <c r="JM5" s="748"/>
      <c r="JN5" s="748"/>
      <c r="JO5" s="748"/>
      <c r="JP5" s="748"/>
      <c r="JQ5" s="748"/>
      <c r="JR5" s="748"/>
      <c r="JS5" s="748"/>
      <c r="JT5" s="748"/>
      <c r="JU5" s="748"/>
      <c r="JV5" s="748"/>
      <c r="JW5" s="748"/>
      <c r="JX5" s="748"/>
      <c r="JY5" s="748"/>
      <c r="JZ5" s="748"/>
      <c r="KA5" s="748"/>
      <c r="KB5" s="748"/>
      <c r="KC5" s="748"/>
      <c r="KD5" s="748"/>
      <c r="KE5" s="748"/>
      <c r="KF5" s="748"/>
      <c r="KG5" s="748"/>
    </row>
    <row r="6" spans="1:294" s="749" customFormat="1" ht="102" customHeight="1">
      <c r="A6" s="1095"/>
      <c r="B6" s="1095"/>
      <c r="C6" s="952"/>
      <c r="D6" s="952"/>
      <c r="E6" s="952"/>
      <c r="F6" s="952"/>
      <c r="G6" s="952"/>
      <c r="H6" s="952"/>
      <c r="I6" s="970" t="s">
        <v>174</v>
      </c>
      <c r="J6" s="971" t="s">
        <v>492</v>
      </c>
      <c r="K6" s="970" t="s">
        <v>174</v>
      </c>
      <c r="L6" s="971" t="s">
        <v>492</v>
      </c>
      <c r="M6" s="947" t="s">
        <v>174</v>
      </c>
      <c r="N6" s="972" t="s">
        <v>492</v>
      </c>
      <c r="O6" s="947" t="s">
        <v>174</v>
      </c>
      <c r="P6" s="972" t="s">
        <v>492</v>
      </c>
      <c r="Q6" s="952"/>
      <c r="R6" s="1089"/>
      <c r="S6" s="1063"/>
      <c r="T6" s="1063"/>
      <c r="U6" s="952"/>
      <c r="V6" s="952"/>
      <c r="W6" s="1063"/>
      <c r="X6" s="1063"/>
      <c r="Y6" s="970" t="s">
        <v>174</v>
      </c>
      <c r="Z6" s="971" t="s">
        <v>492</v>
      </c>
      <c r="AA6" s="970" t="s">
        <v>174</v>
      </c>
      <c r="AB6" s="971" t="s">
        <v>492</v>
      </c>
      <c r="AC6" s="947" t="s">
        <v>174</v>
      </c>
      <c r="AD6" s="972" t="s">
        <v>492</v>
      </c>
      <c r="AE6" s="947" t="s">
        <v>174</v>
      </c>
      <c r="AF6" s="972" t="s">
        <v>492</v>
      </c>
      <c r="AG6" s="952"/>
      <c r="AH6" s="1090"/>
      <c r="AI6" s="1099"/>
      <c r="AJ6" s="1099"/>
      <c r="AK6" s="936"/>
      <c r="AL6" s="936"/>
      <c r="AM6" s="1099"/>
      <c r="AN6" s="1099"/>
      <c r="AO6" s="970" t="s">
        <v>174</v>
      </c>
      <c r="AP6" s="971" t="s">
        <v>492</v>
      </c>
      <c r="AQ6" s="970" t="s">
        <v>174</v>
      </c>
      <c r="AR6" s="971" t="s">
        <v>492</v>
      </c>
      <c r="AS6" s="947" t="s">
        <v>174</v>
      </c>
      <c r="AT6" s="972" t="s">
        <v>492</v>
      </c>
      <c r="AU6" s="947" t="s">
        <v>174</v>
      </c>
      <c r="AV6" s="972" t="s">
        <v>492</v>
      </c>
      <c r="AW6" s="936"/>
      <c r="AX6" s="939"/>
      <c r="AY6" s="1099"/>
      <c r="AZ6" s="1099"/>
      <c r="BA6" s="936"/>
      <c r="BB6" s="936"/>
      <c r="BC6" s="1099"/>
      <c r="BD6" s="1099"/>
      <c r="BE6" s="970" t="s">
        <v>174</v>
      </c>
      <c r="BF6" s="971" t="s">
        <v>492</v>
      </c>
      <c r="BG6" s="970" t="s">
        <v>174</v>
      </c>
      <c r="BH6" s="971" t="s">
        <v>492</v>
      </c>
      <c r="BI6" s="947" t="s">
        <v>174</v>
      </c>
      <c r="BJ6" s="972" t="s">
        <v>492</v>
      </c>
      <c r="BK6" s="947" t="s">
        <v>174</v>
      </c>
      <c r="BL6" s="972" t="s">
        <v>492</v>
      </c>
      <c r="BM6" s="936"/>
      <c r="BN6" s="939"/>
      <c r="BO6" s="748"/>
      <c r="BP6" s="748"/>
      <c r="BQ6" s="748"/>
      <c r="BR6" s="748"/>
      <c r="BS6" s="748"/>
      <c r="BT6" s="748"/>
      <c r="BU6" s="748"/>
      <c r="BV6" s="748"/>
      <c r="BW6" s="748"/>
      <c r="BX6" s="748"/>
      <c r="BY6" s="748"/>
      <c r="BZ6" s="748"/>
      <c r="CA6" s="748"/>
      <c r="CB6" s="748"/>
      <c r="CC6" s="748"/>
      <c r="CD6" s="748"/>
      <c r="CE6" s="748"/>
      <c r="CF6" s="748"/>
      <c r="CG6" s="748"/>
      <c r="CH6" s="748"/>
      <c r="CI6" s="748"/>
      <c r="CJ6" s="748"/>
      <c r="CK6" s="748"/>
      <c r="CL6" s="748"/>
      <c r="CM6" s="748"/>
      <c r="CN6" s="748"/>
      <c r="CO6" s="748"/>
      <c r="CP6" s="748"/>
      <c r="CQ6" s="748"/>
      <c r="CR6" s="748"/>
      <c r="CS6" s="748"/>
      <c r="CT6" s="748"/>
      <c r="CU6" s="748"/>
      <c r="CV6" s="748"/>
      <c r="CW6" s="748"/>
      <c r="CX6" s="748"/>
      <c r="CY6" s="748"/>
      <c r="CZ6" s="748"/>
      <c r="DA6" s="748"/>
      <c r="DB6" s="748"/>
      <c r="DC6" s="748"/>
      <c r="DD6" s="748"/>
      <c r="DE6" s="748"/>
      <c r="DF6" s="748"/>
      <c r="DG6" s="748"/>
      <c r="DH6" s="748"/>
      <c r="DI6" s="748"/>
      <c r="DJ6" s="748"/>
      <c r="DK6" s="748"/>
      <c r="DL6" s="748"/>
      <c r="DM6" s="748"/>
      <c r="DN6" s="748"/>
      <c r="DO6" s="748"/>
      <c r="DP6" s="748"/>
      <c r="DQ6" s="748"/>
      <c r="DR6" s="748"/>
      <c r="DS6" s="748"/>
      <c r="DT6" s="748"/>
      <c r="DU6" s="748"/>
      <c r="DV6" s="748"/>
      <c r="DW6" s="748"/>
      <c r="DX6" s="748"/>
      <c r="DY6" s="748"/>
      <c r="DZ6" s="748"/>
      <c r="EA6" s="748"/>
      <c r="EB6" s="748"/>
      <c r="EC6" s="748"/>
      <c r="ED6" s="748"/>
      <c r="EE6" s="748"/>
      <c r="EF6" s="748"/>
      <c r="EG6" s="748"/>
      <c r="EH6" s="748"/>
      <c r="EI6" s="748"/>
      <c r="EJ6" s="748"/>
      <c r="EK6" s="748"/>
      <c r="EL6" s="748"/>
      <c r="EM6" s="748"/>
      <c r="EN6" s="748"/>
      <c r="EO6" s="748"/>
      <c r="EP6" s="748"/>
      <c r="EQ6" s="748"/>
      <c r="ER6" s="748"/>
      <c r="ES6" s="748"/>
      <c r="ET6" s="748"/>
      <c r="EU6" s="748"/>
      <c r="EV6" s="748"/>
      <c r="EW6" s="748"/>
      <c r="EX6" s="748"/>
      <c r="EY6" s="748"/>
      <c r="EZ6" s="748"/>
      <c r="FA6" s="748"/>
      <c r="FB6" s="748"/>
      <c r="FC6" s="748"/>
      <c r="FD6" s="748"/>
      <c r="FE6" s="748"/>
      <c r="FF6" s="748"/>
      <c r="FG6" s="748"/>
      <c r="FH6" s="748"/>
      <c r="FI6" s="748"/>
      <c r="FJ6" s="748"/>
      <c r="FK6" s="748"/>
      <c r="FL6" s="748"/>
      <c r="FM6" s="748"/>
      <c r="FN6" s="748"/>
      <c r="FO6" s="748"/>
      <c r="FP6" s="748"/>
      <c r="FQ6" s="748"/>
      <c r="FR6" s="748"/>
      <c r="FS6" s="748"/>
      <c r="FT6" s="748"/>
      <c r="FU6" s="748"/>
      <c r="FV6" s="748"/>
      <c r="FW6" s="748"/>
      <c r="FX6" s="748"/>
      <c r="FY6" s="748"/>
      <c r="FZ6" s="748"/>
      <c r="GA6" s="748"/>
      <c r="GB6" s="748"/>
      <c r="GC6" s="748"/>
      <c r="GD6" s="748"/>
      <c r="GE6" s="748"/>
      <c r="GF6" s="748"/>
      <c r="GG6" s="748"/>
      <c r="GH6" s="748"/>
      <c r="GI6" s="748"/>
      <c r="GJ6" s="748"/>
      <c r="GK6" s="748"/>
      <c r="GL6" s="748"/>
      <c r="GM6" s="748"/>
      <c r="GN6" s="748"/>
      <c r="GO6" s="748"/>
      <c r="GP6" s="748"/>
      <c r="GQ6" s="748"/>
      <c r="GR6" s="748"/>
      <c r="GS6" s="748"/>
      <c r="GT6" s="748"/>
      <c r="GU6" s="748"/>
      <c r="GV6" s="748"/>
      <c r="GW6" s="748"/>
      <c r="GX6" s="748"/>
      <c r="GY6" s="748"/>
      <c r="GZ6" s="748"/>
      <c r="HA6" s="748"/>
      <c r="HB6" s="748"/>
      <c r="HC6" s="748"/>
      <c r="HD6" s="748"/>
      <c r="HE6" s="748"/>
      <c r="HF6" s="748"/>
      <c r="HG6" s="748"/>
      <c r="HH6" s="748"/>
      <c r="HI6" s="748"/>
      <c r="HJ6" s="748"/>
      <c r="HK6" s="748"/>
      <c r="HL6" s="748"/>
      <c r="HM6" s="748"/>
      <c r="HN6" s="748"/>
      <c r="HO6" s="748"/>
      <c r="HP6" s="748"/>
      <c r="HQ6" s="748"/>
      <c r="HR6" s="748"/>
      <c r="HS6" s="748"/>
      <c r="HT6" s="748"/>
      <c r="HU6" s="748"/>
      <c r="HV6" s="748"/>
      <c r="HW6" s="748"/>
      <c r="HX6" s="748"/>
      <c r="HY6" s="748"/>
      <c r="HZ6" s="748"/>
      <c r="IA6" s="748"/>
      <c r="IB6" s="748"/>
      <c r="IC6" s="748"/>
      <c r="ID6" s="748"/>
      <c r="IE6" s="748"/>
      <c r="IF6" s="748"/>
      <c r="IG6" s="748"/>
      <c r="IH6" s="748"/>
      <c r="II6" s="748"/>
      <c r="IJ6" s="748"/>
      <c r="IK6" s="748"/>
      <c r="IL6" s="748"/>
      <c r="IM6" s="748"/>
      <c r="IN6" s="748"/>
      <c r="IO6" s="748"/>
      <c r="IP6" s="748"/>
      <c r="IQ6" s="748"/>
      <c r="IR6" s="748"/>
      <c r="IS6" s="748"/>
      <c r="IT6" s="748"/>
      <c r="IU6" s="748"/>
      <c r="IV6" s="748"/>
      <c r="IW6" s="748"/>
      <c r="IX6" s="748"/>
      <c r="IY6" s="748"/>
      <c r="IZ6" s="748"/>
      <c r="JA6" s="748"/>
      <c r="JB6" s="748"/>
      <c r="JC6" s="748"/>
      <c r="JD6" s="748"/>
      <c r="JE6" s="748"/>
      <c r="JF6" s="748"/>
      <c r="JG6" s="748"/>
      <c r="JH6" s="748"/>
      <c r="JI6" s="748"/>
      <c r="JJ6" s="748"/>
      <c r="JK6" s="748"/>
      <c r="JL6" s="748"/>
      <c r="JM6" s="748"/>
      <c r="JN6" s="748"/>
      <c r="JO6" s="748"/>
      <c r="JP6" s="748"/>
      <c r="JQ6" s="748"/>
      <c r="JR6" s="748"/>
      <c r="JS6" s="748"/>
      <c r="JT6" s="748"/>
      <c r="JU6" s="748"/>
      <c r="JV6" s="748"/>
      <c r="JW6" s="748"/>
      <c r="JX6" s="748"/>
      <c r="JY6" s="748"/>
      <c r="JZ6" s="748"/>
      <c r="KA6" s="748"/>
      <c r="KB6" s="748"/>
      <c r="KC6" s="748"/>
      <c r="KD6" s="748"/>
      <c r="KE6" s="748"/>
      <c r="KF6" s="748"/>
      <c r="KG6" s="748"/>
    </row>
    <row r="7" spans="1:294" s="749" customFormat="1" ht="21.75" customHeight="1">
      <c r="A7" s="1095"/>
      <c r="B7" s="1095"/>
      <c r="C7" s="952"/>
      <c r="D7" s="952"/>
      <c r="E7" s="952"/>
      <c r="F7" s="952"/>
      <c r="G7" s="952"/>
      <c r="H7" s="952"/>
      <c r="I7" s="970"/>
      <c r="J7" s="971"/>
      <c r="K7" s="970"/>
      <c r="L7" s="971"/>
      <c r="M7" s="947"/>
      <c r="N7" s="972"/>
      <c r="O7" s="947"/>
      <c r="P7" s="972"/>
      <c r="Q7" s="952"/>
      <c r="R7" s="1089"/>
      <c r="S7" s="1063"/>
      <c r="T7" s="1063"/>
      <c r="U7" s="952"/>
      <c r="V7" s="952"/>
      <c r="W7" s="1063"/>
      <c r="X7" s="1063"/>
      <c r="Y7" s="970"/>
      <c r="Z7" s="971"/>
      <c r="AA7" s="970"/>
      <c r="AB7" s="971"/>
      <c r="AC7" s="947"/>
      <c r="AD7" s="972"/>
      <c r="AE7" s="947"/>
      <c r="AF7" s="972"/>
      <c r="AG7" s="952"/>
      <c r="AH7" s="1090"/>
      <c r="AI7" s="1099"/>
      <c r="AJ7" s="1099"/>
      <c r="AK7" s="936"/>
      <c r="AL7" s="936"/>
      <c r="AM7" s="1099"/>
      <c r="AN7" s="1099"/>
      <c r="AO7" s="970"/>
      <c r="AP7" s="971"/>
      <c r="AQ7" s="970"/>
      <c r="AR7" s="971"/>
      <c r="AS7" s="947"/>
      <c r="AT7" s="972"/>
      <c r="AU7" s="947"/>
      <c r="AV7" s="972"/>
      <c r="AW7" s="936"/>
      <c r="AX7" s="939"/>
      <c r="AY7" s="1099"/>
      <c r="AZ7" s="1099"/>
      <c r="BA7" s="936"/>
      <c r="BB7" s="936"/>
      <c r="BC7" s="1099"/>
      <c r="BD7" s="1099"/>
      <c r="BE7" s="970"/>
      <c r="BF7" s="971"/>
      <c r="BG7" s="970"/>
      <c r="BH7" s="971"/>
      <c r="BI7" s="947"/>
      <c r="BJ7" s="972"/>
      <c r="BK7" s="947"/>
      <c r="BL7" s="972"/>
      <c r="BM7" s="936"/>
      <c r="BN7" s="939"/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8"/>
      <c r="CB7" s="748"/>
      <c r="CC7" s="748"/>
      <c r="CD7" s="748"/>
      <c r="CE7" s="748"/>
      <c r="CF7" s="748"/>
      <c r="CG7" s="748"/>
      <c r="CH7" s="748"/>
      <c r="CI7" s="748"/>
      <c r="CJ7" s="748"/>
      <c r="CK7" s="748"/>
      <c r="CL7" s="748"/>
      <c r="CM7" s="748"/>
      <c r="CN7" s="748"/>
      <c r="CO7" s="748"/>
      <c r="CP7" s="748"/>
      <c r="CQ7" s="748"/>
      <c r="CR7" s="748"/>
      <c r="CS7" s="748"/>
      <c r="CT7" s="748"/>
      <c r="CU7" s="748"/>
      <c r="CV7" s="748"/>
      <c r="CW7" s="748"/>
      <c r="CX7" s="748"/>
      <c r="CY7" s="748"/>
      <c r="CZ7" s="748"/>
      <c r="DA7" s="748"/>
      <c r="DB7" s="748"/>
      <c r="DC7" s="748"/>
      <c r="DD7" s="748"/>
      <c r="DE7" s="748"/>
      <c r="DF7" s="748"/>
      <c r="DG7" s="748"/>
      <c r="DH7" s="748"/>
      <c r="DI7" s="748"/>
      <c r="DJ7" s="748"/>
      <c r="DK7" s="748"/>
      <c r="DL7" s="748"/>
      <c r="DM7" s="748"/>
      <c r="DN7" s="748"/>
      <c r="DO7" s="748"/>
      <c r="DP7" s="748"/>
      <c r="DQ7" s="748"/>
      <c r="DR7" s="748"/>
      <c r="DS7" s="748"/>
      <c r="DT7" s="748"/>
      <c r="DU7" s="748"/>
      <c r="DV7" s="748"/>
      <c r="DW7" s="748"/>
      <c r="DX7" s="748"/>
      <c r="DY7" s="748"/>
      <c r="DZ7" s="748"/>
      <c r="EA7" s="748"/>
      <c r="EB7" s="748"/>
      <c r="EC7" s="748"/>
      <c r="ED7" s="748"/>
      <c r="EE7" s="748"/>
      <c r="EF7" s="748"/>
      <c r="EG7" s="748"/>
      <c r="EH7" s="748"/>
      <c r="EI7" s="748"/>
      <c r="EJ7" s="748"/>
      <c r="EK7" s="748"/>
      <c r="EL7" s="748"/>
      <c r="EM7" s="748"/>
      <c r="EN7" s="748"/>
      <c r="EO7" s="748"/>
      <c r="EP7" s="748"/>
      <c r="EQ7" s="748"/>
      <c r="ER7" s="748"/>
      <c r="ES7" s="748"/>
      <c r="ET7" s="748"/>
      <c r="EU7" s="748"/>
      <c r="EV7" s="748"/>
      <c r="EW7" s="748"/>
      <c r="EX7" s="748"/>
      <c r="EY7" s="748"/>
      <c r="EZ7" s="748"/>
      <c r="FA7" s="748"/>
      <c r="FB7" s="748"/>
      <c r="FC7" s="748"/>
      <c r="FD7" s="748"/>
      <c r="FE7" s="748"/>
      <c r="FF7" s="748"/>
      <c r="FG7" s="748"/>
      <c r="FH7" s="748"/>
      <c r="FI7" s="748"/>
      <c r="FJ7" s="748"/>
      <c r="FK7" s="748"/>
      <c r="FL7" s="748"/>
      <c r="FM7" s="748"/>
      <c r="FN7" s="748"/>
      <c r="FO7" s="748"/>
      <c r="FP7" s="748"/>
      <c r="FQ7" s="748"/>
      <c r="FR7" s="748"/>
      <c r="FS7" s="748"/>
      <c r="FT7" s="748"/>
      <c r="FU7" s="748"/>
      <c r="FV7" s="748"/>
      <c r="FW7" s="748"/>
      <c r="FX7" s="748"/>
      <c r="FY7" s="748"/>
      <c r="FZ7" s="748"/>
      <c r="GA7" s="748"/>
      <c r="GB7" s="748"/>
      <c r="GC7" s="748"/>
      <c r="GD7" s="748"/>
      <c r="GE7" s="748"/>
      <c r="GF7" s="748"/>
      <c r="GG7" s="748"/>
      <c r="GH7" s="748"/>
      <c r="GI7" s="748"/>
      <c r="GJ7" s="748"/>
      <c r="GK7" s="748"/>
      <c r="GL7" s="748"/>
      <c r="GM7" s="748"/>
      <c r="GN7" s="748"/>
      <c r="GO7" s="748"/>
      <c r="GP7" s="748"/>
      <c r="GQ7" s="748"/>
      <c r="GR7" s="748"/>
      <c r="GS7" s="748"/>
      <c r="GT7" s="748"/>
      <c r="GU7" s="748"/>
      <c r="GV7" s="748"/>
      <c r="GW7" s="748"/>
      <c r="GX7" s="748"/>
      <c r="GY7" s="748"/>
      <c r="GZ7" s="748"/>
      <c r="HA7" s="748"/>
      <c r="HB7" s="748"/>
      <c r="HC7" s="748"/>
      <c r="HD7" s="748"/>
      <c r="HE7" s="748"/>
      <c r="HF7" s="748"/>
      <c r="HG7" s="748"/>
      <c r="HH7" s="748"/>
      <c r="HI7" s="748"/>
      <c r="HJ7" s="748"/>
      <c r="HK7" s="748"/>
      <c r="HL7" s="748"/>
      <c r="HM7" s="748"/>
      <c r="HN7" s="748"/>
      <c r="HO7" s="748"/>
      <c r="HP7" s="748"/>
      <c r="HQ7" s="748"/>
      <c r="HR7" s="748"/>
      <c r="HS7" s="748"/>
      <c r="HT7" s="748"/>
      <c r="HU7" s="748"/>
      <c r="HV7" s="748"/>
      <c r="HW7" s="748"/>
      <c r="HX7" s="748"/>
      <c r="HY7" s="748"/>
      <c r="HZ7" s="748"/>
      <c r="IA7" s="748"/>
      <c r="IB7" s="748"/>
      <c r="IC7" s="748"/>
      <c r="ID7" s="748"/>
      <c r="IE7" s="748"/>
      <c r="IF7" s="748"/>
      <c r="IG7" s="748"/>
      <c r="IH7" s="748"/>
      <c r="II7" s="748"/>
      <c r="IJ7" s="748"/>
      <c r="IK7" s="748"/>
      <c r="IL7" s="748"/>
      <c r="IM7" s="748"/>
      <c r="IN7" s="748"/>
      <c r="IO7" s="748"/>
      <c r="IP7" s="748"/>
      <c r="IQ7" s="748"/>
      <c r="IR7" s="748"/>
      <c r="IS7" s="748"/>
      <c r="IT7" s="748"/>
      <c r="IU7" s="748"/>
      <c r="IV7" s="748"/>
      <c r="IW7" s="748"/>
      <c r="IX7" s="748"/>
      <c r="IY7" s="748"/>
      <c r="IZ7" s="748"/>
      <c r="JA7" s="748"/>
      <c r="JB7" s="748"/>
      <c r="JC7" s="748"/>
      <c r="JD7" s="748"/>
      <c r="JE7" s="748"/>
      <c r="JF7" s="748"/>
      <c r="JG7" s="748"/>
      <c r="JH7" s="748"/>
      <c r="JI7" s="748"/>
      <c r="JJ7" s="748"/>
      <c r="JK7" s="748"/>
      <c r="JL7" s="748"/>
      <c r="JM7" s="748"/>
      <c r="JN7" s="748"/>
      <c r="JO7" s="748"/>
      <c r="JP7" s="748"/>
      <c r="JQ7" s="748"/>
      <c r="JR7" s="748"/>
      <c r="JS7" s="748"/>
      <c r="JT7" s="748"/>
      <c r="JU7" s="748"/>
      <c r="JV7" s="748"/>
      <c r="JW7" s="748"/>
      <c r="JX7" s="748"/>
      <c r="JY7" s="748"/>
      <c r="JZ7" s="748"/>
      <c r="KA7" s="748"/>
      <c r="KB7" s="748"/>
      <c r="KC7" s="748"/>
      <c r="KD7" s="748"/>
      <c r="KE7" s="748"/>
      <c r="KF7" s="748"/>
      <c r="KG7" s="748"/>
    </row>
    <row r="8" spans="1:294" s="4" customFormat="1" ht="58.5" customHeight="1">
      <c r="A8" s="1096"/>
      <c r="B8" s="1096"/>
      <c r="C8" s="746" t="s">
        <v>203</v>
      </c>
      <c r="D8" s="746" t="s">
        <v>204</v>
      </c>
      <c r="E8" s="746" t="s">
        <v>203</v>
      </c>
      <c r="F8" s="746" t="s">
        <v>204</v>
      </c>
      <c r="G8" s="746" t="s">
        <v>203</v>
      </c>
      <c r="H8" s="746" t="s">
        <v>204</v>
      </c>
      <c r="I8" s="1091" t="s">
        <v>205</v>
      </c>
      <c r="J8" s="1091"/>
      <c r="K8" s="1091" t="s">
        <v>206</v>
      </c>
      <c r="L8" s="1091"/>
      <c r="M8" s="1092" t="s">
        <v>205</v>
      </c>
      <c r="N8" s="1092"/>
      <c r="O8" s="1093" t="s">
        <v>206</v>
      </c>
      <c r="P8" s="1093"/>
      <c r="Q8" s="952"/>
      <c r="R8" s="1089"/>
      <c r="S8" s="746" t="s">
        <v>203</v>
      </c>
      <c r="T8" s="746" t="s">
        <v>204</v>
      </c>
      <c r="U8" s="746" t="s">
        <v>203</v>
      </c>
      <c r="V8" s="746" t="s">
        <v>204</v>
      </c>
      <c r="W8" s="746" t="s">
        <v>203</v>
      </c>
      <c r="X8" s="746" t="s">
        <v>204</v>
      </c>
      <c r="Y8" s="1091" t="s">
        <v>205</v>
      </c>
      <c r="Z8" s="1091"/>
      <c r="AA8" s="1091" t="s">
        <v>206</v>
      </c>
      <c r="AB8" s="1091"/>
      <c r="AC8" s="1092" t="s">
        <v>205</v>
      </c>
      <c r="AD8" s="1092"/>
      <c r="AE8" s="1093" t="s">
        <v>206</v>
      </c>
      <c r="AF8" s="1093"/>
      <c r="AG8" s="952"/>
      <c r="AH8" s="1090"/>
      <c r="AI8" s="717" t="s">
        <v>203</v>
      </c>
      <c r="AJ8" s="717" t="s">
        <v>207</v>
      </c>
      <c r="AK8" s="717" t="s">
        <v>203</v>
      </c>
      <c r="AL8" s="717" t="s">
        <v>207</v>
      </c>
      <c r="AM8" s="717" t="s">
        <v>203</v>
      </c>
      <c r="AN8" s="717" t="s">
        <v>207</v>
      </c>
      <c r="AO8" s="1091" t="s">
        <v>205</v>
      </c>
      <c r="AP8" s="1091"/>
      <c r="AQ8" s="1091" t="s">
        <v>206</v>
      </c>
      <c r="AR8" s="1091"/>
      <c r="AS8" s="1092" t="s">
        <v>205</v>
      </c>
      <c r="AT8" s="1092"/>
      <c r="AU8" s="1093" t="s">
        <v>206</v>
      </c>
      <c r="AV8" s="1093"/>
      <c r="AW8" s="936"/>
      <c r="AX8" s="939"/>
      <c r="AY8" s="717" t="s">
        <v>203</v>
      </c>
      <c r="AZ8" s="717" t="s">
        <v>207</v>
      </c>
      <c r="BA8" s="717" t="s">
        <v>203</v>
      </c>
      <c r="BB8" s="717" t="s">
        <v>207</v>
      </c>
      <c r="BC8" s="717" t="s">
        <v>203</v>
      </c>
      <c r="BD8" s="717" t="s">
        <v>207</v>
      </c>
      <c r="BE8" s="1091" t="s">
        <v>205</v>
      </c>
      <c r="BF8" s="1091"/>
      <c r="BG8" s="1091" t="s">
        <v>206</v>
      </c>
      <c r="BH8" s="1091"/>
      <c r="BI8" s="1092" t="s">
        <v>205</v>
      </c>
      <c r="BJ8" s="1092"/>
      <c r="BK8" s="1093" t="s">
        <v>206</v>
      </c>
      <c r="BL8" s="1093"/>
      <c r="BM8" s="936"/>
      <c r="BN8" s="939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</row>
    <row r="9" spans="1:294" s="334" customFormat="1">
      <c r="A9" s="334">
        <v>1</v>
      </c>
      <c r="B9" s="718">
        <v>2</v>
      </c>
      <c r="C9" s="718">
        <v>65</v>
      </c>
      <c r="D9" s="719">
        <v>66</v>
      </c>
      <c r="E9" s="334">
        <v>67</v>
      </c>
      <c r="F9" s="718">
        <v>68</v>
      </c>
      <c r="G9" s="719">
        <v>69</v>
      </c>
      <c r="H9" s="334">
        <v>70</v>
      </c>
      <c r="I9" s="718">
        <v>71</v>
      </c>
      <c r="J9" s="719">
        <v>72</v>
      </c>
      <c r="K9" s="334">
        <v>73</v>
      </c>
      <c r="L9" s="718">
        <v>74</v>
      </c>
      <c r="M9" s="719">
        <v>75</v>
      </c>
      <c r="N9" s="334">
        <v>76</v>
      </c>
      <c r="O9" s="718">
        <v>77</v>
      </c>
      <c r="P9" s="719">
        <v>78</v>
      </c>
      <c r="Q9" s="334">
        <v>79</v>
      </c>
      <c r="R9" s="718">
        <v>80</v>
      </c>
      <c r="S9" s="719">
        <v>81</v>
      </c>
      <c r="T9" s="334">
        <v>82</v>
      </c>
      <c r="U9" s="718">
        <v>83</v>
      </c>
      <c r="V9" s="719">
        <v>84</v>
      </c>
      <c r="W9" s="334">
        <v>85</v>
      </c>
      <c r="X9" s="718">
        <v>86</v>
      </c>
      <c r="Y9" s="719">
        <v>87</v>
      </c>
      <c r="Z9" s="334">
        <v>88</v>
      </c>
      <c r="AA9" s="718">
        <v>89</v>
      </c>
      <c r="AB9" s="719">
        <v>90</v>
      </c>
      <c r="AC9" s="334">
        <v>91</v>
      </c>
      <c r="AD9" s="718">
        <v>92</v>
      </c>
      <c r="AE9" s="719">
        <v>93</v>
      </c>
      <c r="AF9" s="334">
        <v>94</v>
      </c>
      <c r="AG9" s="718">
        <v>95</v>
      </c>
      <c r="AH9" s="719">
        <v>96</v>
      </c>
      <c r="AI9" s="718">
        <v>97</v>
      </c>
      <c r="AJ9" s="719">
        <v>98</v>
      </c>
      <c r="AK9" s="718">
        <v>99</v>
      </c>
      <c r="AL9" s="719">
        <v>100</v>
      </c>
      <c r="AM9" s="718">
        <v>101</v>
      </c>
      <c r="AN9" s="719">
        <v>102</v>
      </c>
      <c r="AO9" s="718">
        <v>103</v>
      </c>
      <c r="AP9" s="719">
        <v>104</v>
      </c>
      <c r="AQ9" s="718">
        <v>105</v>
      </c>
      <c r="AR9" s="719">
        <v>106</v>
      </c>
      <c r="AS9" s="718">
        <v>107</v>
      </c>
      <c r="AT9" s="719">
        <v>108</v>
      </c>
      <c r="AU9" s="718">
        <v>109</v>
      </c>
      <c r="AV9" s="719">
        <v>110</v>
      </c>
      <c r="AW9" s="718">
        <v>111</v>
      </c>
      <c r="AX9" s="719">
        <v>112</v>
      </c>
      <c r="AY9" s="718">
        <v>113</v>
      </c>
      <c r="AZ9" s="719">
        <v>114</v>
      </c>
      <c r="BA9" s="718">
        <v>115</v>
      </c>
      <c r="BB9" s="719">
        <v>116</v>
      </c>
      <c r="BC9" s="718">
        <v>117</v>
      </c>
      <c r="BD9" s="719">
        <v>118</v>
      </c>
      <c r="BE9" s="718">
        <v>119</v>
      </c>
      <c r="BF9" s="719">
        <v>120</v>
      </c>
      <c r="BG9" s="718">
        <v>121</v>
      </c>
      <c r="BH9" s="719">
        <v>122</v>
      </c>
      <c r="BI9" s="718">
        <v>123</v>
      </c>
      <c r="BJ9" s="719">
        <v>124</v>
      </c>
      <c r="BK9" s="718">
        <v>125</v>
      </c>
      <c r="BL9" s="719">
        <v>126</v>
      </c>
      <c r="BM9" s="718">
        <v>127</v>
      </c>
      <c r="BN9" s="719">
        <v>128</v>
      </c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8"/>
    </row>
    <row r="10" spans="1:294" s="100" customFormat="1" ht="26.25">
      <c r="A10" s="354" t="s">
        <v>996</v>
      </c>
      <c r="B10" s="750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5"/>
      <c r="S10" s="354"/>
      <c r="T10" s="354"/>
      <c r="U10" s="354"/>
      <c r="V10" s="354"/>
      <c r="W10" s="354"/>
      <c r="X10" s="354"/>
      <c r="Y10" s="355"/>
      <c r="Z10" s="355"/>
      <c r="AA10" s="355"/>
      <c r="AB10" s="355"/>
      <c r="AC10" s="355"/>
      <c r="AD10" s="355"/>
      <c r="AE10" s="355"/>
      <c r="AF10" s="355"/>
      <c r="AG10" s="354"/>
      <c r="AH10" s="355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5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</row>
    <row r="11" spans="1:294" ht="18.75">
      <c r="A11" s="101" t="s">
        <v>97</v>
      </c>
      <c r="B11" s="509"/>
      <c r="C11" s="12"/>
      <c r="D11" s="12"/>
      <c r="E11" s="12"/>
      <c r="F11" s="12"/>
      <c r="G11" s="12"/>
      <c r="H11" s="12"/>
      <c r="I11" s="104"/>
      <c r="J11" s="104"/>
      <c r="K11" s="104"/>
      <c r="L11" s="104"/>
      <c r="M11" s="105"/>
      <c r="N11" s="105"/>
      <c r="O11" s="105"/>
      <c r="P11" s="105"/>
      <c r="Q11" s="25"/>
      <c r="R11" s="349"/>
      <c r="S11" s="12"/>
      <c r="T11" s="12"/>
      <c r="U11" s="12"/>
      <c r="V11" s="12"/>
      <c r="W11" s="12"/>
      <c r="X11" s="12"/>
      <c r="Y11" s="204"/>
      <c r="Z11" s="204"/>
      <c r="AA11" s="204"/>
      <c r="AB11" s="204"/>
      <c r="AC11" s="205"/>
      <c r="AD11" s="205"/>
      <c r="AE11" s="205"/>
      <c r="AF11" s="205"/>
      <c r="AG11" s="12"/>
      <c r="AH11" s="313"/>
      <c r="AI11" s="12"/>
      <c r="AJ11" s="12"/>
      <c r="AK11" s="12"/>
      <c r="AL11" s="12"/>
      <c r="AM11" s="12"/>
      <c r="AN11" s="12"/>
      <c r="AO11" s="104"/>
      <c r="AP11" s="104"/>
      <c r="AQ11" s="104"/>
      <c r="AR11" s="104"/>
      <c r="AS11" s="105"/>
      <c r="AT11" s="105"/>
      <c r="AU11" s="105"/>
      <c r="AV11" s="105"/>
      <c r="AW11" s="12"/>
      <c r="AX11" s="284"/>
      <c r="AY11" s="12"/>
      <c r="AZ11" s="12"/>
      <c r="BA11" s="12"/>
      <c r="BB11" s="12"/>
      <c r="BC11" s="12"/>
      <c r="BD11" s="12"/>
      <c r="BE11" s="104"/>
      <c r="BF11" s="104"/>
      <c r="BG11" s="104"/>
      <c r="BH11" s="104"/>
      <c r="BI11" s="105"/>
      <c r="BJ11" s="105"/>
      <c r="BK11" s="105"/>
      <c r="BL11" s="105"/>
      <c r="BM11" s="19"/>
      <c r="BN11" s="316"/>
    </row>
    <row r="12" spans="1:294" s="178" customFormat="1">
      <c r="A12" s="173" t="s">
        <v>9</v>
      </c>
      <c r="B12" s="751" t="s">
        <v>150</v>
      </c>
      <c r="C12" s="49">
        <v>14145.28</v>
      </c>
      <c r="D12" s="49">
        <v>128.69999999999999</v>
      </c>
      <c r="E12" s="49">
        <f>C12*1.2</f>
        <v>16974.335999999999</v>
      </c>
      <c r="F12" s="49">
        <f>D12*1.2</f>
        <v>154.43999999999997</v>
      </c>
      <c r="G12" s="49">
        <v>2403</v>
      </c>
      <c r="H12" s="49">
        <v>90</v>
      </c>
      <c r="I12" s="286">
        <v>6.08E-2</v>
      </c>
      <c r="J12" s="330">
        <f>G12*I12+H12</f>
        <v>236.10239999999999</v>
      </c>
      <c r="K12" s="138"/>
      <c r="L12" s="138"/>
      <c r="M12" s="139"/>
      <c r="N12" s="139"/>
      <c r="O12" s="139"/>
      <c r="P12" s="139"/>
      <c r="Q12" s="125" t="s">
        <v>997</v>
      </c>
      <c r="R12" s="289"/>
      <c r="S12" s="49">
        <v>16234.8</v>
      </c>
      <c r="T12" s="49">
        <v>128.69999999999999</v>
      </c>
      <c r="U12" s="49">
        <f>S12*1.2</f>
        <v>19481.759999999998</v>
      </c>
      <c r="V12" s="49">
        <f>T12*1.2</f>
        <v>154.43999999999997</v>
      </c>
      <c r="W12" s="49">
        <v>2403</v>
      </c>
      <c r="X12" s="49">
        <v>90</v>
      </c>
      <c r="Y12" s="286">
        <v>6.08E-2</v>
      </c>
      <c r="Z12" s="330">
        <f>W12*Y12+X12</f>
        <v>236.10239999999999</v>
      </c>
      <c r="AA12" s="287"/>
      <c r="AB12" s="138"/>
      <c r="AC12" s="139"/>
      <c r="AD12" s="139"/>
      <c r="AE12" s="139"/>
      <c r="AF12" s="139"/>
      <c r="AG12" s="125" t="s">
        <v>997</v>
      </c>
      <c r="AH12" s="289"/>
      <c r="AI12" s="190"/>
      <c r="AJ12" s="190"/>
      <c r="AK12" s="190"/>
      <c r="AL12" s="190"/>
      <c r="AM12" s="190"/>
      <c r="AN12" s="190"/>
      <c r="AO12" s="204"/>
      <c r="AP12" s="204"/>
      <c r="AQ12" s="204"/>
      <c r="AR12" s="204"/>
      <c r="AS12" s="205"/>
      <c r="AT12" s="205"/>
      <c r="AU12" s="205"/>
      <c r="AV12" s="205"/>
      <c r="AW12" s="190"/>
      <c r="AX12" s="313"/>
      <c r="AY12" s="190"/>
      <c r="AZ12" s="190"/>
      <c r="BA12" s="190"/>
      <c r="BB12" s="190"/>
      <c r="BC12" s="190"/>
      <c r="BD12" s="190"/>
      <c r="BE12" s="204"/>
      <c r="BF12" s="204"/>
      <c r="BG12" s="204"/>
      <c r="BH12" s="204"/>
      <c r="BI12" s="205"/>
      <c r="BJ12" s="205"/>
      <c r="BK12" s="205"/>
      <c r="BL12" s="205"/>
      <c r="BM12" s="176"/>
      <c r="BN12" s="313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77"/>
      <c r="HX12" s="177"/>
      <c r="HY12" s="177"/>
      <c r="HZ12" s="177"/>
      <c r="IA12" s="177"/>
      <c r="IB12" s="177"/>
      <c r="IC12" s="177"/>
      <c r="ID12" s="177"/>
      <c r="IE12" s="177"/>
      <c r="IF12" s="177"/>
      <c r="IG12" s="177"/>
      <c r="IH12" s="177"/>
      <c r="II12" s="177"/>
      <c r="IJ12" s="177"/>
      <c r="IK12" s="177"/>
      <c r="IL12" s="177"/>
      <c r="IM12" s="177"/>
      <c r="IN12" s="177"/>
      <c r="IO12" s="177"/>
      <c r="IP12" s="177"/>
      <c r="IQ12" s="177"/>
      <c r="IR12" s="177"/>
      <c r="IS12" s="177"/>
      <c r="IT12" s="177"/>
      <c r="IU12" s="177"/>
      <c r="IV12" s="177"/>
      <c r="IW12" s="177"/>
      <c r="IX12" s="177"/>
      <c r="IY12" s="177"/>
      <c r="IZ12" s="177"/>
      <c r="JA12" s="177"/>
      <c r="JB12" s="177"/>
      <c r="JC12" s="177"/>
      <c r="JD12" s="177"/>
      <c r="JE12" s="177"/>
      <c r="JF12" s="177"/>
      <c r="JG12" s="177"/>
      <c r="JH12" s="177"/>
      <c r="JI12" s="177"/>
      <c r="JJ12" s="177"/>
      <c r="JK12" s="177"/>
      <c r="JL12" s="177"/>
      <c r="JM12" s="177"/>
      <c r="JN12" s="177"/>
      <c r="JO12" s="177"/>
      <c r="JP12" s="177"/>
      <c r="JQ12" s="177"/>
      <c r="JR12" s="177"/>
      <c r="JS12" s="177"/>
      <c r="JT12" s="177"/>
      <c r="JU12" s="177"/>
      <c r="JV12" s="177"/>
      <c r="JW12" s="177"/>
      <c r="JX12" s="177"/>
      <c r="JY12" s="177"/>
      <c r="JZ12" s="177"/>
      <c r="KA12" s="177"/>
      <c r="KB12" s="177"/>
      <c r="KC12" s="177"/>
      <c r="KD12" s="177"/>
      <c r="KE12" s="177"/>
      <c r="KF12" s="177"/>
      <c r="KG12" s="177"/>
    </row>
    <row r="13" spans="1:294" s="420" customFormat="1">
      <c r="A13" s="406"/>
      <c r="B13" s="752"/>
      <c r="C13" s="408"/>
      <c r="D13" s="408"/>
      <c r="E13" s="408"/>
      <c r="F13" s="408"/>
      <c r="G13" s="408"/>
      <c r="H13" s="408"/>
      <c r="I13" s="521"/>
      <c r="J13" s="522"/>
      <c r="K13" s="414"/>
      <c r="L13" s="414"/>
      <c r="M13" s="416"/>
      <c r="N13" s="416"/>
      <c r="O13" s="416"/>
      <c r="P13" s="416"/>
      <c r="Q13" s="410"/>
      <c r="R13" s="435"/>
      <c r="S13" s="408"/>
      <c r="T13" s="408"/>
      <c r="U13" s="408"/>
      <c r="V13" s="408"/>
      <c r="W13" s="408"/>
      <c r="X13" s="408"/>
      <c r="Y13" s="521"/>
      <c r="Z13" s="522"/>
      <c r="AA13" s="456"/>
      <c r="AB13" s="414"/>
      <c r="AC13" s="416"/>
      <c r="AD13" s="416"/>
      <c r="AE13" s="416"/>
      <c r="AF13" s="416"/>
      <c r="AG13" s="410"/>
      <c r="AH13" s="435"/>
      <c r="AI13" s="434"/>
      <c r="AJ13" s="434"/>
      <c r="AK13" s="434"/>
      <c r="AL13" s="434"/>
      <c r="AM13" s="434"/>
      <c r="AN13" s="434"/>
      <c r="AO13" s="442"/>
      <c r="AP13" s="442"/>
      <c r="AQ13" s="442"/>
      <c r="AR13" s="442"/>
      <c r="AS13" s="443"/>
      <c r="AT13" s="443"/>
      <c r="AU13" s="443"/>
      <c r="AV13" s="443"/>
      <c r="AW13" s="434"/>
      <c r="AX13" s="418"/>
      <c r="AY13" s="434"/>
      <c r="AZ13" s="434"/>
      <c r="BA13" s="434"/>
      <c r="BB13" s="434"/>
      <c r="BC13" s="434"/>
      <c r="BD13" s="434"/>
      <c r="BE13" s="442"/>
      <c r="BF13" s="442"/>
      <c r="BG13" s="442"/>
      <c r="BH13" s="442"/>
      <c r="BI13" s="443"/>
      <c r="BJ13" s="443"/>
      <c r="BK13" s="443"/>
      <c r="BL13" s="443"/>
      <c r="BM13" s="412"/>
      <c r="BN13" s="418"/>
      <c r="BO13" s="419"/>
      <c r="BP13" s="419"/>
      <c r="BQ13" s="419"/>
      <c r="BR13" s="419"/>
      <c r="BS13" s="419"/>
      <c r="BT13" s="419"/>
      <c r="BU13" s="419"/>
      <c r="BV13" s="419"/>
      <c r="BW13" s="419"/>
      <c r="BX13" s="419"/>
      <c r="BY13" s="419"/>
      <c r="BZ13" s="419"/>
      <c r="CA13" s="419"/>
      <c r="CB13" s="419"/>
      <c r="CC13" s="419"/>
      <c r="CD13" s="419"/>
      <c r="CE13" s="419"/>
      <c r="CF13" s="419"/>
      <c r="CG13" s="419"/>
      <c r="CH13" s="419"/>
      <c r="CI13" s="419"/>
      <c r="CJ13" s="419"/>
      <c r="CK13" s="419"/>
      <c r="CL13" s="419"/>
      <c r="CM13" s="419"/>
      <c r="CN13" s="419"/>
      <c r="CO13" s="419"/>
      <c r="CP13" s="419"/>
      <c r="CQ13" s="419"/>
      <c r="CR13" s="419"/>
      <c r="CS13" s="419"/>
      <c r="CT13" s="419"/>
      <c r="CU13" s="419"/>
      <c r="CV13" s="419"/>
      <c r="CW13" s="419"/>
      <c r="CX13" s="419"/>
      <c r="CY13" s="419"/>
      <c r="CZ13" s="419"/>
      <c r="DA13" s="419"/>
      <c r="DB13" s="419"/>
      <c r="DC13" s="419"/>
      <c r="DD13" s="419"/>
      <c r="DE13" s="419"/>
      <c r="DF13" s="419"/>
      <c r="DG13" s="419"/>
      <c r="DH13" s="419"/>
      <c r="DI13" s="419"/>
      <c r="DJ13" s="419"/>
      <c r="DK13" s="419"/>
      <c r="DL13" s="419"/>
      <c r="DM13" s="419"/>
      <c r="DN13" s="419"/>
      <c r="DO13" s="419"/>
      <c r="DP13" s="419"/>
      <c r="DQ13" s="419"/>
      <c r="DR13" s="419"/>
      <c r="DS13" s="419"/>
      <c r="DT13" s="419"/>
      <c r="DU13" s="419"/>
      <c r="DV13" s="419"/>
      <c r="DW13" s="419"/>
      <c r="DX13" s="419"/>
      <c r="DY13" s="419"/>
      <c r="DZ13" s="419"/>
      <c r="EA13" s="419"/>
      <c r="EB13" s="419"/>
      <c r="EC13" s="419"/>
      <c r="ED13" s="419"/>
      <c r="EE13" s="419"/>
      <c r="EF13" s="419"/>
      <c r="EG13" s="419"/>
      <c r="EH13" s="419"/>
      <c r="EI13" s="419"/>
      <c r="EJ13" s="419"/>
      <c r="EK13" s="419"/>
      <c r="EL13" s="419"/>
      <c r="EM13" s="419"/>
      <c r="EN13" s="419"/>
      <c r="EO13" s="419"/>
      <c r="EP13" s="419"/>
      <c r="EQ13" s="419"/>
      <c r="ER13" s="419"/>
      <c r="ES13" s="419"/>
      <c r="ET13" s="419"/>
      <c r="EU13" s="419"/>
      <c r="EV13" s="419"/>
      <c r="EW13" s="419"/>
      <c r="EX13" s="419"/>
      <c r="EY13" s="419"/>
      <c r="EZ13" s="419"/>
      <c r="FA13" s="419"/>
      <c r="FB13" s="419"/>
      <c r="FC13" s="419"/>
      <c r="FD13" s="419"/>
      <c r="FE13" s="419"/>
      <c r="FF13" s="419"/>
      <c r="FG13" s="419"/>
      <c r="FH13" s="419"/>
      <c r="FI13" s="419"/>
      <c r="FJ13" s="419"/>
      <c r="FK13" s="419"/>
      <c r="FL13" s="419"/>
      <c r="FM13" s="419"/>
      <c r="FN13" s="419"/>
      <c r="FO13" s="419"/>
      <c r="FP13" s="419"/>
      <c r="FQ13" s="419"/>
      <c r="FR13" s="419"/>
      <c r="FS13" s="419"/>
      <c r="FT13" s="419"/>
      <c r="FU13" s="419"/>
      <c r="FV13" s="419"/>
      <c r="FW13" s="419"/>
      <c r="FX13" s="419"/>
      <c r="FY13" s="419"/>
      <c r="FZ13" s="419"/>
      <c r="GA13" s="419"/>
      <c r="GB13" s="419"/>
      <c r="GC13" s="419"/>
      <c r="GD13" s="419"/>
      <c r="GE13" s="419"/>
      <c r="GF13" s="419"/>
      <c r="GG13" s="419"/>
      <c r="GH13" s="419"/>
      <c r="GI13" s="419"/>
      <c r="GJ13" s="419"/>
      <c r="GK13" s="419"/>
      <c r="GL13" s="419"/>
      <c r="GM13" s="419"/>
      <c r="GN13" s="419"/>
      <c r="GO13" s="419"/>
      <c r="GP13" s="419"/>
      <c r="GQ13" s="419"/>
      <c r="GR13" s="419"/>
      <c r="GS13" s="419"/>
      <c r="GT13" s="419"/>
      <c r="GU13" s="419"/>
      <c r="GV13" s="419"/>
      <c r="GW13" s="419"/>
      <c r="GX13" s="419"/>
      <c r="GY13" s="419"/>
      <c r="GZ13" s="419"/>
      <c r="HA13" s="419"/>
      <c r="HB13" s="419"/>
      <c r="HC13" s="419"/>
      <c r="HD13" s="419"/>
      <c r="HE13" s="419"/>
      <c r="HF13" s="419"/>
      <c r="HG13" s="419"/>
      <c r="HH13" s="419"/>
      <c r="HI13" s="419"/>
      <c r="HJ13" s="419"/>
      <c r="HK13" s="419"/>
      <c r="HL13" s="419"/>
      <c r="HM13" s="419"/>
      <c r="HN13" s="419"/>
      <c r="HO13" s="419"/>
      <c r="HP13" s="419"/>
      <c r="HQ13" s="419"/>
      <c r="HR13" s="419"/>
      <c r="HS13" s="419"/>
      <c r="HT13" s="419"/>
      <c r="HU13" s="419"/>
      <c r="HV13" s="419"/>
      <c r="HW13" s="419"/>
      <c r="HX13" s="419"/>
      <c r="HY13" s="419"/>
      <c r="HZ13" s="419"/>
      <c r="IA13" s="419"/>
      <c r="IB13" s="419"/>
      <c r="IC13" s="419"/>
      <c r="ID13" s="419"/>
      <c r="IE13" s="419"/>
      <c r="IF13" s="419"/>
      <c r="IG13" s="419"/>
      <c r="IH13" s="419"/>
      <c r="II13" s="419"/>
      <c r="IJ13" s="419"/>
      <c r="IK13" s="419"/>
      <c r="IL13" s="419"/>
      <c r="IM13" s="419"/>
      <c r="IN13" s="419"/>
      <c r="IO13" s="419"/>
      <c r="IP13" s="419"/>
      <c r="IQ13" s="419"/>
      <c r="IR13" s="419"/>
      <c r="IS13" s="419"/>
      <c r="IT13" s="419"/>
      <c r="IU13" s="419"/>
      <c r="IV13" s="419"/>
      <c r="IW13" s="419"/>
      <c r="IX13" s="419"/>
      <c r="IY13" s="419"/>
      <c r="IZ13" s="419"/>
      <c r="JA13" s="419"/>
      <c r="JB13" s="419"/>
      <c r="JC13" s="419"/>
      <c r="JD13" s="419"/>
      <c r="JE13" s="419"/>
      <c r="JF13" s="419"/>
      <c r="JG13" s="419"/>
      <c r="JH13" s="419"/>
      <c r="JI13" s="419"/>
      <c r="JJ13" s="419"/>
      <c r="JK13" s="419"/>
      <c r="JL13" s="419"/>
      <c r="JM13" s="419"/>
      <c r="JN13" s="419"/>
      <c r="JO13" s="419"/>
      <c r="JP13" s="419"/>
      <c r="JQ13" s="419"/>
      <c r="JR13" s="419"/>
      <c r="JS13" s="419"/>
      <c r="JT13" s="419"/>
      <c r="JU13" s="419"/>
      <c r="JV13" s="419"/>
      <c r="JW13" s="419"/>
      <c r="JX13" s="419"/>
      <c r="JY13" s="419"/>
      <c r="JZ13" s="419"/>
      <c r="KA13" s="419"/>
      <c r="KB13" s="419"/>
      <c r="KC13" s="419"/>
      <c r="KD13" s="419"/>
      <c r="KE13" s="419"/>
      <c r="KF13" s="419"/>
      <c r="KG13" s="419"/>
    </row>
    <row r="14" spans="1:294" s="100" customFormat="1" ht="26.25">
      <c r="A14" s="354" t="s">
        <v>18</v>
      </c>
      <c r="B14" s="750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5"/>
      <c r="S14" s="354"/>
      <c r="T14" s="354"/>
      <c r="U14" s="354"/>
      <c r="V14" s="354"/>
      <c r="W14" s="354"/>
      <c r="X14" s="354"/>
      <c r="Y14" s="355"/>
      <c r="Z14" s="355"/>
      <c r="AA14" s="355"/>
      <c r="AB14" s="355"/>
      <c r="AC14" s="355"/>
      <c r="AD14" s="355"/>
      <c r="AE14" s="355"/>
      <c r="AF14" s="355"/>
      <c r="AG14" s="354"/>
      <c r="AH14" s="355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5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</row>
    <row r="15" spans="1:294" ht="18.75">
      <c r="A15" s="101" t="s">
        <v>31</v>
      </c>
      <c r="B15" s="509"/>
      <c r="C15" s="12"/>
      <c r="D15" s="12"/>
      <c r="E15" s="12"/>
      <c r="F15" s="12"/>
      <c r="G15" s="12"/>
      <c r="H15" s="12"/>
      <c r="I15" s="104"/>
      <c r="J15" s="104"/>
      <c r="K15" s="104"/>
      <c r="L15" s="104"/>
      <c r="M15" s="105"/>
      <c r="N15" s="105"/>
      <c r="O15" s="105"/>
      <c r="P15" s="105"/>
      <c r="Q15" s="25"/>
      <c r="R15" s="349"/>
      <c r="S15" s="12"/>
      <c r="T15" s="12"/>
      <c r="U15" s="12"/>
      <c r="V15" s="12"/>
      <c r="W15" s="12"/>
      <c r="X15" s="12"/>
      <c r="Y15" s="204"/>
      <c r="Z15" s="204"/>
      <c r="AA15" s="204"/>
      <c r="AB15" s="204"/>
      <c r="AC15" s="205"/>
      <c r="AD15" s="205"/>
      <c r="AE15" s="205"/>
      <c r="AF15" s="205"/>
      <c r="AG15" s="12"/>
      <c r="AH15" s="313"/>
      <c r="AI15" s="12"/>
      <c r="AJ15" s="12"/>
      <c r="AK15" s="12"/>
      <c r="AL15" s="12"/>
      <c r="AM15" s="12"/>
      <c r="AN15" s="12"/>
      <c r="AO15" s="104"/>
      <c r="AP15" s="104"/>
      <c r="AQ15" s="104"/>
      <c r="AR15" s="104"/>
      <c r="AS15" s="105"/>
      <c r="AT15" s="105"/>
      <c r="AU15" s="105"/>
      <c r="AV15" s="105"/>
      <c r="AW15" s="12"/>
      <c r="AX15" s="284"/>
      <c r="AY15" s="12"/>
      <c r="AZ15" s="12"/>
      <c r="BA15" s="12"/>
      <c r="BB15" s="12"/>
      <c r="BC15" s="12"/>
      <c r="BD15" s="12"/>
      <c r="BE15" s="104"/>
      <c r="BF15" s="104"/>
      <c r="BG15" s="104"/>
      <c r="BH15" s="104"/>
      <c r="BI15" s="105"/>
      <c r="BJ15" s="105"/>
      <c r="BK15" s="105"/>
      <c r="BL15" s="105"/>
      <c r="BM15" s="19"/>
      <c r="BN15" s="316"/>
    </row>
    <row r="16" spans="1:294" s="2" customFormat="1">
      <c r="A16" s="743" t="s">
        <v>9</v>
      </c>
      <c r="B16" s="753" t="s">
        <v>212</v>
      </c>
      <c r="C16" s="27">
        <v>1655.52</v>
      </c>
      <c r="D16" s="27">
        <v>2.2599999999999998</v>
      </c>
      <c r="E16" s="49">
        <f>C16*1.2</f>
        <v>1986.6239999999998</v>
      </c>
      <c r="F16" s="49">
        <f>D16*1.2</f>
        <v>2.7119999999999997</v>
      </c>
      <c r="G16" s="27">
        <v>119.48</v>
      </c>
      <c r="H16" s="27">
        <v>2.71</v>
      </c>
      <c r="I16" s="115"/>
      <c r="J16" s="115"/>
      <c r="K16" s="115"/>
      <c r="L16" s="115"/>
      <c r="M16" s="288">
        <v>6.59E-2</v>
      </c>
      <c r="N16" s="317">
        <f>G16*M16+H16</f>
        <v>10.583732000000001</v>
      </c>
      <c r="O16" s="119"/>
      <c r="P16" s="121"/>
      <c r="Q16" s="289" t="s">
        <v>998</v>
      </c>
      <c r="R16" s="289"/>
      <c r="S16" s="27">
        <v>1733.18</v>
      </c>
      <c r="T16" s="27">
        <v>2.35</v>
      </c>
      <c r="U16" s="49">
        <f>S16*1.2</f>
        <v>2079.8159999999998</v>
      </c>
      <c r="V16" s="49">
        <f>T16*1.2</f>
        <v>2.82</v>
      </c>
      <c r="W16" s="27">
        <v>119.48</v>
      </c>
      <c r="X16" s="27">
        <v>2.71</v>
      </c>
      <c r="Y16" s="138"/>
      <c r="Z16" s="138"/>
      <c r="AA16" s="138"/>
      <c r="AB16" s="138"/>
      <c r="AC16" s="288">
        <v>6.59E-2</v>
      </c>
      <c r="AD16" s="317">
        <f>W16*AC16+X16</f>
        <v>10.583732000000001</v>
      </c>
      <c r="AE16" s="139"/>
      <c r="AF16" s="139"/>
      <c r="AG16" s="289" t="s">
        <v>998</v>
      </c>
      <c r="AH16" s="289"/>
      <c r="AI16" s="12"/>
      <c r="AJ16" s="12"/>
      <c r="AK16" s="12"/>
      <c r="AL16" s="12"/>
      <c r="AM16" s="12"/>
      <c r="AN16" s="12"/>
      <c r="AO16" s="104"/>
      <c r="AP16" s="104"/>
      <c r="AQ16" s="104"/>
      <c r="AR16" s="104"/>
      <c r="AS16" s="105"/>
      <c r="AT16" s="105"/>
      <c r="AU16" s="105"/>
      <c r="AV16" s="105"/>
      <c r="AW16" s="12"/>
      <c r="AX16" s="284"/>
      <c r="AY16" s="12"/>
      <c r="AZ16" s="12"/>
      <c r="BA16" s="12"/>
      <c r="BB16" s="12"/>
      <c r="BC16" s="12"/>
      <c r="BD16" s="12"/>
      <c r="BE16" s="104"/>
      <c r="BF16" s="104"/>
      <c r="BG16" s="104"/>
      <c r="BH16" s="104"/>
      <c r="BI16" s="105"/>
      <c r="BJ16" s="105"/>
      <c r="BK16" s="105"/>
      <c r="BL16" s="105"/>
      <c r="BM16" s="36"/>
      <c r="BN16" s="31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</row>
    <row r="17" spans="1:293" s="2" customFormat="1" ht="18.75">
      <c r="A17" s="122" t="s">
        <v>32</v>
      </c>
      <c r="B17" s="509"/>
      <c r="C17" s="12"/>
      <c r="D17" s="12"/>
      <c r="E17" s="12"/>
      <c r="F17" s="12"/>
      <c r="G17" s="12"/>
      <c r="H17" s="12"/>
      <c r="I17" s="104"/>
      <c r="J17" s="104"/>
      <c r="K17" s="104"/>
      <c r="L17" s="104"/>
      <c r="M17" s="123"/>
      <c r="N17" s="121"/>
      <c r="O17" s="123"/>
      <c r="P17" s="121"/>
      <c r="Q17" s="110"/>
      <c r="R17" s="289"/>
      <c r="S17" s="12"/>
      <c r="T17" s="12"/>
      <c r="U17" s="12"/>
      <c r="V17" s="12"/>
      <c r="W17" s="12"/>
      <c r="X17" s="12"/>
      <c r="Y17" s="204"/>
      <c r="Z17" s="204"/>
      <c r="AA17" s="204"/>
      <c r="AB17" s="204"/>
      <c r="AC17" s="290"/>
      <c r="AD17" s="205"/>
      <c r="AE17" s="205"/>
      <c r="AF17" s="205"/>
      <c r="AG17" s="110"/>
      <c r="AH17" s="289"/>
      <c r="AI17" s="12"/>
      <c r="AJ17" s="12"/>
      <c r="AK17" s="12"/>
      <c r="AL17" s="12"/>
      <c r="AM17" s="12"/>
      <c r="AN17" s="12"/>
      <c r="AO17" s="104"/>
      <c r="AP17" s="104"/>
      <c r="AQ17" s="104"/>
      <c r="AR17" s="104"/>
      <c r="AS17" s="105"/>
      <c r="AT17" s="105"/>
      <c r="AU17" s="105"/>
      <c r="AV17" s="105"/>
      <c r="AW17" s="12"/>
      <c r="AX17" s="284"/>
      <c r="AY17" s="12"/>
      <c r="AZ17" s="12"/>
      <c r="BA17" s="12"/>
      <c r="BB17" s="12"/>
      <c r="BC17" s="12"/>
      <c r="BD17" s="12"/>
      <c r="BE17" s="104"/>
      <c r="BF17" s="104"/>
      <c r="BG17" s="104"/>
      <c r="BH17" s="104"/>
      <c r="BI17" s="105"/>
      <c r="BJ17" s="105"/>
      <c r="BK17" s="105"/>
      <c r="BL17" s="105"/>
      <c r="BM17" s="36"/>
      <c r="BN17" s="31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</row>
    <row r="18" spans="1:293" s="2" customFormat="1">
      <c r="A18" s="16" t="s">
        <v>9</v>
      </c>
      <c r="B18" s="509" t="s">
        <v>212</v>
      </c>
      <c r="C18" s="27">
        <f>C16</f>
        <v>1655.52</v>
      </c>
      <c r="D18" s="27">
        <f t="shared" ref="D18:AG18" si="0">D16</f>
        <v>2.2599999999999998</v>
      </c>
      <c r="E18" s="27">
        <f t="shared" si="0"/>
        <v>1986.6239999999998</v>
      </c>
      <c r="F18" s="27">
        <f t="shared" si="0"/>
        <v>2.7119999999999997</v>
      </c>
      <c r="G18" s="27">
        <f t="shared" si="0"/>
        <v>119.48</v>
      </c>
      <c r="H18" s="27">
        <f t="shared" si="0"/>
        <v>2.71</v>
      </c>
      <c r="I18" s="27">
        <f t="shared" si="0"/>
        <v>0</v>
      </c>
      <c r="J18" s="27">
        <f t="shared" si="0"/>
        <v>0</v>
      </c>
      <c r="K18" s="27">
        <f t="shared" si="0"/>
        <v>0</v>
      </c>
      <c r="L18" s="27">
        <f t="shared" si="0"/>
        <v>0</v>
      </c>
      <c r="M18" s="27">
        <f t="shared" si="0"/>
        <v>6.59E-2</v>
      </c>
      <c r="N18" s="27">
        <f t="shared" si="0"/>
        <v>10.583732000000001</v>
      </c>
      <c r="O18" s="27">
        <f t="shared" si="0"/>
        <v>0</v>
      </c>
      <c r="P18" s="27">
        <f t="shared" si="0"/>
        <v>0</v>
      </c>
      <c r="Q18" s="27" t="str">
        <f t="shared" si="0"/>
        <v>18.12.2020 № 397</v>
      </c>
      <c r="R18" s="27">
        <f t="shared" si="0"/>
        <v>0</v>
      </c>
      <c r="S18" s="27">
        <f t="shared" si="0"/>
        <v>1733.18</v>
      </c>
      <c r="T18" s="27">
        <f t="shared" si="0"/>
        <v>2.35</v>
      </c>
      <c r="U18" s="27">
        <f t="shared" si="0"/>
        <v>2079.8159999999998</v>
      </c>
      <c r="V18" s="27">
        <f t="shared" si="0"/>
        <v>2.82</v>
      </c>
      <c r="W18" s="27">
        <f t="shared" si="0"/>
        <v>119.48</v>
      </c>
      <c r="X18" s="27">
        <f t="shared" si="0"/>
        <v>2.71</v>
      </c>
      <c r="Y18" s="27">
        <f t="shared" si="0"/>
        <v>0</v>
      </c>
      <c r="Z18" s="27">
        <f t="shared" si="0"/>
        <v>0</v>
      </c>
      <c r="AA18" s="27">
        <f t="shared" si="0"/>
        <v>0</v>
      </c>
      <c r="AB18" s="27">
        <f t="shared" si="0"/>
        <v>0</v>
      </c>
      <c r="AC18" s="27">
        <f t="shared" si="0"/>
        <v>6.59E-2</v>
      </c>
      <c r="AD18" s="27">
        <f t="shared" si="0"/>
        <v>10.583732000000001</v>
      </c>
      <c r="AE18" s="27">
        <f t="shared" si="0"/>
        <v>0</v>
      </c>
      <c r="AF18" s="27">
        <f t="shared" si="0"/>
        <v>0</v>
      </c>
      <c r="AG18" s="27" t="str">
        <f t="shared" si="0"/>
        <v>18.12.2020 № 397</v>
      </c>
      <c r="AH18" s="289"/>
      <c r="AI18" s="12"/>
      <c r="AJ18" s="12"/>
      <c r="AK18" s="12"/>
      <c r="AL18" s="12"/>
      <c r="AM18" s="12"/>
      <c r="AN18" s="12"/>
      <c r="AO18" s="104"/>
      <c r="AP18" s="104"/>
      <c r="AQ18" s="104"/>
      <c r="AR18" s="104"/>
      <c r="AS18" s="105"/>
      <c r="AT18" s="105"/>
      <c r="AU18" s="105"/>
      <c r="AV18" s="105"/>
      <c r="AW18" s="12"/>
      <c r="AX18" s="284"/>
      <c r="AY18" s="12"/>
      <c r="AZ18" s="12"/>
      <c r="BA18" s="12"/>
      <c r="BB18" s="12"/>
      <c r="BC18" s="12"/>
      <c r="BD18" s="12"/>
      <c r="BE18" s="104"/>
      <c r="BF18" s="104"/>
      <c r="BG18" s="104"/>
      <c r="BH18" s="104"/>
      <c r="BI18" s="105"/>
      <c r="BJ18" s="105"/>
      <c r="BK18" s="105"/>
      <c r="BL18" s="105"/>
      <c r="BM18" s="36"/>
      <c r="BN18" s="31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</row>
    <row r="19" spans="1:293" s="100" customFormat="1" ht="26.25">
      <c r="A19" s="354" t="s">
        <v>11</v>
      </c>
      <c r="B19" s="750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5"/>
      <c r="S19" s="354"/>
      <c r="T19" s="354"/>
      <c r="U19" s="354"/>
      <c r="V19" s="354"/>
      <c r="W19" s="354"/>
      <c r="X19" s="354"/>
      <c r="Y19" s="355"/>
      <c r="Z19" s="355"/>
      <c r="AA19" s="355"/>
      <c r="AB19" s="355"/>
      <c r="AC19" s="355"/>
      <c r="AD19" s="355"/>
      <c r="AE19" s="355"/>
      <c r="AF19" s="355"/>
      <c r="AG19" s="354"/>
      <c r="AH19" s="355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5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</row>
    <row r="20" spans="1:293" s="144" customFormat="1">
      <c r="A20" s="49" t="s">
        <v>9</v>
      </c>
      <c r="B20" s="359" t="s">
        <v>999</v>
      </c>
      <c r="C20" s="49">
        <v>6985.31</v>
      </c>
      <c r="D20" s="49">
        <v>34.21</v>
      </c>
      <c r="E20" s="49">
        <f>C20*1.2</f>
        <v>8382.3719999999994</v>
      </c>
      <c r="F20" s="49">
        <f>D20*1.2</f>
        <v>41.052</v>
      </c>
      <c r="G20" s="49">
        <v>3360.56</v>
      </c>
      <c r="H20" s="49">
        <v>41.05</v>
      </c>
      <c r="I20" s="138"/>
      <c r="J20" s="138"/>
      <c r="K20" s="138"/>
      <c r="L20" s="138"/>
      <c r="M20" s="288">
        <v>6.7699999999999996E-2</v>
      </c>
      <c r="N20" s="139">
        <f>G20*M20+H20</f>
        <v>268.559912</v>
      </c>
      <c r="O20" s="288"/>
      <c r="P20" s="139"/>
      <c r="Q20" s="125" t="s">
        <v>1000</v>
      </c>
      <c r="R20" s="134"/>
      <c r="S20" s="49">
        <v>7188.36</v>
      </c>
      <c r="T20" s="49">
        <v>36.299999999999997</v>
      </c>
      <c r="U20" s="49">
        <f>S20*1.2</f>
        <v>8626.0319999999992</v>
      </c>
      <c r="V20" s="49">
        <f>T20*1.2</f>
        <v>43.559999999999995</v>
      </c>
      <c r="W20" s="49">
        <v>3360.56</v>
      </c>
      <c r="X20" s="49">
        <v>41.05</v>
      </c>
      <c r="Y20" s="140"/>
      <c r="Z20" s="140"/>
      <c r="AA20" s="140"/>
      <c r="AB20" s="140"/>
      <c r="AC20" s="288">
        <v>6.7699999999999996E-2</v>
      </c>
      <c r="AD20" s="139">
        <f>W20*AC20+X20</f>
        <v>268.559912</v>
      </c>
      <c r="AE20" s="141"/>
      <c r="AF20" s="141"/>
      <c r="AG20" s="125" t="s">
        <v>1000</v>
      </c>
      <c r="AH20" s="134"/>
      <c r="AI20" s="49"/>
      <c r="AJ20" s="49"/>
      <c r="AK20" s="49"/>
      <c r="AL20" s="49"/>
      <c r="AM20" s="49"/>
      <c r="AN20" s="49"/>
      <c r="AO20" s="138"/>
      <c r="AP20" s="138"/>
      <c r="AQ20" s="138"/>
      <c r="AR20" s="138"/>
      <c r="AS20" s="311"/>
      <c r="AT20" s="139"/>
      <c r="AU20" s="311"/>
      <c r="AV20" s="139"/>
      <c r="AW20" s="125"/>
      <c r="AX20" s="134"/>
      <c r="AY20" s="49"/>
      <c r="AZ20" s="49"/>
      <c r="BA20" s="49"/>
      <c r="BB20" s="49"/>
      <c r="BC20" s="49"/>
      <c r="BD20" s="49"/>
      <c r="BE20" s="138"/>
      <c r="BF20" s="138"/>
      <c r="BG20" s="138"/>
      <c r="BH20" s="138"/>
      <c r="BI20" s="311"/>
      <c r="BJ20" s="139"/>
      <c r="BK20" s="311"/>
      <c r="BL20" s="139"/>
      <c r="BM20" s="125"/>
      <c r="BN20" s="134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</row>
    <row r="21" spans="1:293" s="144" customFormat="1">
      <c r="A21" s="49" t="s">
        <v>10</v>
      </c>
      <c r="B21" s="593" t="s">
        <v>1001</v>
      </c>
      <c r="C21" s="49">
        <v>12112.38</v>
      </c>
      <c r="D21" s="49">
        <v>63.52</v>
      </c>
      <c r="E21" s="49" t="s">
        <v>146</v>
      </c>
      <c r="F21" s="49" t="s">
        <v>146</v>
      </c>
      <c r="G21" s="49" t="s">
        <v>146</v>
      </c>
      <c r="H21" s="49" t="s">
        <v>146</v>
      </c>
      <c r="I21" s="138"/>
      <c r="J21" s="138"/>
      <c r="K21" s="138"/>
      <c r="L21" s="138"/>
      <c r="M21" s="139"/>
      <c r="N21" s="139"/>
      <c r="O21" s="139"/>
      <c r="P21" s="139"/>
      <c r="Q21" s="125" t="s">
        <v>1002</v>
      </c>
      <c r="R21" s="125"/>
      <c r="S21" s="49">
        <v>13565.87</v>
      </c>
      <c r="T21" s="49">
        <v>65.39</v>
      </c>
      <c r="U21" s="49" t="s">
        <v>146</v>
      </c>
      <c r="V21" s="49" t="s">
        <v>146</v>
      </c>
      <c r="W21" s="49" t="s">
        <v>146</v>
      </c>
      <c r="X21" s="49" t="s">
        <v>146</v>
      </c>
      <c r="Y21" s="138"/>
      <c r="Z21" s="138"/>
      <c r="AA21" s="138"/>
      <c r="AB21" s="138"/>
      <c r="AC21" s="139"/>
      <c r="AD21" s="139"/>
      <c r="AE21" s="139"/>
      <c r="AF21" s="139"/>
      <c r="AG21" s="125" t="s">
        <v>1002</v>
      </c>
      <c r="AH21" s="134"/>
      <c r="AI21" s="49"/>
      <c r="AJ21" s="49"/>
      <c r="AK21" s="49"/>
      <c r="AL21" s="49"/>
      <c r="AM21" s="49"/>
      <c r="AN21" s="49"/>
      <c r="AO21" s="138"/>
      <c r="AP21" s="138"/>
      <c r="AQ21" s="138"/>
      <c r="AR21" s="138"/>
      <c r="AS21" s="139"/>
      <c r="AT21" s="139"/>
      <c r="AU21" s="139"/>
      <c r="AV21" s="139"/>
      <c r="AW21" s="49"/>
      <c r="AX21" s="134"/>
      <c r="AY21" s="49"/>
      <c r="AZ21" s="49"/>
      <c r="BA21" s="49"/>
      <c r="BB21" s="49"/>
      <c r="BC21" s="49"/>
      <c r="BD21" s="49"/>
      <c r="BE21" s="138"/>
      <c r="BF21" s="138"/>
      <c r="BG21" s="138"/>
      <c r="BH21" s="138"/>
      <c r="BI21" s="139"/>
      <c r="BJ21" s="139"/>
      <c r="BK21" s="139"/>
      <c r="BL21" s="139"/>
      <c r="BM21" s="125"/>
      <c r="BN21" s="486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</row>
    <row r="22" spans="1:293" s="100" customFormat="1" ht="26.25">
      <c r="A22" s="354" t="s">
        <v>16</v>
      </c>
      <c r="B22" s="750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5"/>
      <c r="S22" s="354"/>
      <c r="T22" s="354"/>
      <c r="U22" s="354"/>
      <c r="V22" s="354"/>
      <c r="W22" s="354"/>
      <c r="X22" s="354"/>
      <c r="Y22" s="355"/>
      <c r="Z22" s="355"/>
      <c r="AA22" s="355"/>
      <c r="AB22" s="355"/>
      <c r="AC22" s="355"/>
      <c r="AD22" s="355"/>
      <c r="AE22" s="355"/>
      <c r="AF22" s="355"/>
      <c r="AG22" s="354"/>
      <c r="AH22" s="355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5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</row>
    <row r="23" spans="1:293" ht="18.75">
      <c r="A23" s="101" t="s">
        <v>44</v>
      </c>
      <c r="B23" s="509"/>
      <c r="C23" s="27"/>
      <c r="D23" s="27"/>
      <c r="E23" s="27"/>
      <c r="F23" s="27"/>
      <c r="G23" s="27"/>
      <c r="H23" s="27"/>
      <c r="I23" s="115"/>
      <c r="J23" s="115"/>
      <c r="K23" s="115"/>
      <c r="L23" s="115"/>
      <c r="M23" s="288"/>
      <c r="N23" s="139"/>
      <c r="O23" s="119"/>
      <c r="P23" s="128"/>
      <c r="Q23" s="110"/>
      <c r="R23" s="349"/>
      <c r="S23" s="27"/>
      <c r="T23" s="27"/>
      <c r="U23" s="27"/>
      <c r="V23" s="27"/>
      <c r="W23" s="27"/>
      <c r="X23" s="27"/>
      <c r="Y23" s="138"/>
      <c r="Z23" s="138"/>
      <c r="AA23" s="138"/>
      <c r="AB23" s="138"/>
      <c r="AC23" s="139"/>
      <c r="AD23" s="139"/>
      <c r="AE23" s="139"/>
      <c r="AF23" s="139"/>
      <c r="AG23" s="27"/>
      <c r="AH23" s="134"/>
      <c r="AI23" s="27"/>
      <c r="AJ23" s="27"/>
      <c r="AK23" s="27"/>
      <c r="AL23" s="27"/>
      <c r="AM23" s="27"/>
      <c r="AN23" s="27"/>
      <c r="AO23" s="115"/>
      <c r="AP23" s="115"/>
      <c r="AQ23" s="115"/>
      <c r="AR23" s="115"/>
      <c r="AS23" s="116"/>
      <c r="AT23" s="116"/>
      <c r="AU23" s="116"/>
      <c r="AV23" s="116"/>
      <c r="AW23" s="27"/>
      <c r="AX23" s="109"/>
      <c r="AY23" s="27"/>
      <c r="AZ23" s="27"/>
      <c r="BA23" s="27"/>
      <c r="BB23" s="27"/>
      <c r="BC23" s="27"/>
      <c r="BD23" s="27"/>
      <c r="BE23" s="115"/>
      <c r="BF23" s="115"/>
      <c r="BG23" s="115"/>
      <c r="BH23" s="115"/>
      <c r="BI23" s="116"/>
      <c r="BJ23" s="116"/>
      <c r="BK23" s="116"/>
      <c r="BL23" s="116"/>
      <c r="BM23" s="19"/>
      <c r="BN23" s="316"/>
    </row>
    <row r="24" spans="1:293" s="2" customFormat="1">
      <c r="A24" s="16" t="s">
        <v>9</v>
      </c>
      <c r="B24" s="512" t="s">
        <v>1003</v>
      </c>
      <c r="C24" s="27">
        <v>7744.3</v>
      </c>
      <c r="D24" s="27">
        <v>46.14</v>
      </c>
      <c r="E24" s="27">
        <f>C24*1.2</f>
        <v>9293.16</v>
      </c>
      <c r="F24" s="27">
        <f>D24*1.2</f>
        <v>55.368000000000002</v>
      </c>
      <c r="G24" s="27">
        <v>3306</v>
      </c>
      <c r="H24" s="27">
        <v>55.37</v>
      </c>
      <c r="I24" s="115"/>
      <c r="J24" s="115"/>
      <c r="K24" s="115"/>
      <c r="L24" s="115"/>
      <c r="M24" s="288">
        <v>5.9400000000000001E-2</v>
      </c>
      <c r="N24" s="139">
        <v>251.75</v>
      </c>
      <c r="O24" s="119"/>
      <c r="P24" s="128"/>
      <c r="Q24" s="110" t="str">
        <f>Q27</f>
        <v>18.12.2020 № 396</v>
      </c>
      <c r="R24" s="134"/>
      <c r="S24" s="27">
        <v>8054.07</v>
      </c>
      <c r="T24" s="27">
        <v>54.63</v>
      </c>
      <c r="U24" s="27">
        <f>S24*1.2</f>
        <v>9664.884</v>
      </c>
      <c r="V24" s="27">
        <f>T24*1.2</f>
        <v>65.555999999999997</v>
      </c>
      <c r="W24" s="27">
        <v>3306</v>
      </c>
      <c r="X24" s="27">
        <v>55.37</v>
      </c>
      <c r="Y24" s="138"/>
      <c r="Z24" s="138"/>
      <c r="AA24" s="138"/>
      <c r="AB24" s="138"/>
      <c r="AC24" s="288">
        <v>5.9400000000000001E-2</v>
      </c>
      <c r="AD24" s="139">
        <f>W24*AC24+X24</f>
        <v>251.74640000000002</v>
      </c>
      <c r="AE24" s="139"/>
      <c r="AF24" s="139"/>
      <c r="AG24" s="110" t="str">
        <f>AG27</f>
        <v>18.12.2020 № 396</v>
      </c>
      <c r="AH24" s="125"/>
      <c r="AI24" s="27"/>
      <c r="AJ24" s="27"/>
      <c r="AK24" s="27"/>
      <c r="AL24" s="27"/>
      <c r="AM24" s="27"/>
      <c r="AN24" s="27"/>
      <c r="AO24" s="115"/>
      <c r="AP24" s="115"/>
      <c r="AQ24" s="115"/>
      <c r="AR24" s="115"/>
      <c r="AS24" s="116"/>
      <c r="AT24" s="116"/>
      <c r="AU24" s="116"/>
      <c r="AV24" s="116"/>
      <c r="AW24" s="27"/>
      <c r="AX24" s="109"/>
      <c r="AY24" s="27"/>
      <c r="AZ24" s="27"/>
      <c r="BA24" s="27"/>
      <c r="BB24" s="27"/>
      <c r="BC24" s="27"/>
      <c r="BD24" s="27"/>
      <c r="BE24" s="115"/>
      <c r="BF24" s="115"/>
      <c r="BG24" s="115"/>
      <c r="BH24" s="115"/>
      <c r="BI24" s="116"/>
      <c r="BJ24" s="116"/>
      <c r="BK24" s="116"/>
      <c r="BL24" s="116"/>
      <c r="BM24" s="36"/>
      <c r="BN24" s="31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</row>
    <row r="25" spans="1:293" s="2" customFormat="1" ht="18.75">
      <c r="A25" s="1011" t="s">
        <v>45</v>
      </c>
      <c r="B25" s="1011"/>
      <c r="C25" s="27"/>
      <c r="D25" s="27"/>
      <c r="E25" s="27"/>
      <c r="F25" s="27"/>
      <c r="G25" s="27"/>
      <c r="H25" s="27"/>
      <c r="I25" s="115"/>
      <c r="J25" s="115"/>
      <c r="K25" s="115"/>
      <c r="L25" s="115"/>
      <c r="M25" s="119"/>
      <c r="N25" s="128"/>
      <c r="O25" s="119"/>
      <c r="P25" s="128"/>
      <c r="Q25" s="110"/>
      <c r="R25" s="134"/>
      <c r="S25" s="27"/>
      <c r="T25" s="27"/>
      <c r="U25" s="27"/>
      <c r="V25" s="27"/>
      <c r="W25" s="27"/>
      <c r="X25" s="27"/>
      <c r="Y25" s="138"/>
      <c r="Z25" s="138"/>
      <c r="AA25" s="138"/>
      <c r="AB25" s="138"/>
      <c r="AC25" s="139"/>
      <c r="AD25" s="139"/>
      <c r="AE25" s="139"/>
      <c r="AF25" s="139"/>
      <c r="AG25" s="27"/>
      <c r="AH25" s="134"/>
      <c r="AI25" s="27"/>
      <c r="AJ25" s="27"/>
      <c r="AK25" s="27"/>
      <c r="AL25" s="27"/>
      <c r="AM25" s="27"/>
      <c r="AN25" s="27"/>
      <c r="AO25" s="115"/>
      <c r="AP25" s="115"/>
      <c r="AQ25" s="115"/>
      <c r="AR25" s="115"/>
      <c r="AS25" s="116"/>
      <c r="AT25" s="116"/>
      <c r="AU25" s="116"/>
      <c r="AV25" s="116"/>
      <c r="AW25" s="27"/>
      <c r="AX25" s="109"/>
      <c r="AY25" s="27"/>
      <c r="AZ25" s="27"/>
      <c r="BA25" s="27"/>
      <c r="BB25" s="27"/>
      <c r="BC25" s="27"/>
      <c r="BD25" s="27"/>
      <c r="BE25" s="115"/>
      <c r="BF25" s="115"/>
      <c r="BG25" s="115"/>
      <c r="BH25" s="115"/>
      <c r="BI25" s="116"/>
      <c r="BJ25" s="116"/>
      <c r="BK25" s="116"/>
      <c r="BL25" s="116"/>
      <c r="BM25" s="36"/>
      <c r="BN25" s="31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</row>
    <row r="26" spans="1:293" s="2" customFormat="1">
      <c r="A26" s="16" t="s">
        <v>9</v>
      </c>
      <c r="B26" s="509" t="s">
        <v>159</v>
      </c>
      <c r="C26" s="27">
        <v>9196.76</v>
      </c>
      <c r="D26" s="27">
        <v>9.67</v>
      </c>
      <c r="E26" s="27">
        <f>C26*1.2</f>
        <v>11036.111999999999</v>
      </c>
      <c r="F26" s="27">
        <f>D26*1.2</f>
        <v>11.603999999999999</v>
      </c>
      <c r="G26" s="27">
        <v>3214.95</v>
      </c>
      <c r="H26" s="27">
        <v>11.6</v>
      </c>
      <c r="I26" s="115"/>
      <c r="J26" s="115"/>
      <c r="K26" s="115"/>
      <c r="L26" s="115"/>
      <c r="M26" s="288">
        <v>7.0300000000000001E-2</v>
      </c>
      <c r="N26" s="139">
        <f>G26*M26+H26</f>
        <v>237.610985</v>
      </c>
      <c r="O26" s="288">
        <v>6.4899999999999999E-2</v>
      </c>
      <c r="P26" s="139">
        <f>G26*O26+H26</f>
        <v>220.25025499999998</v>
      </c>
      <c r="Q26" s="110" t="s">
        <v>1004</v>
      </c>
      <c r="R26" s="134"/>
      <c r="S26" s="27">
        <v>9564.5499999999993</v>
      </c>
      <c r="T26" s="27">
        <v>11.58</v>
      </c>
      <c r="U26" s="27">
        <f>S26*1.2</f>
        <v>11477.46</v>
      </c>
      <c r="V26" s="27">
        <f>T26*1.2</f>
        <v>13.895999999999999</v>
      </c>
      <c r="W26" s="27">
        <v>3214.95</v>
      </c>
      <c r="X26" s="27">
        <v>11.6</v>
      </c>
      <c r="Y26" s="138"/>
      <c r="Z26" s="138"/>
      <c r="AA26" s="138"/>
      <c r="AB26" s="138"/>
      <c r="AC26" s="311">
        <v>7.0300000000000001E-2</v>
      </c>
      <c r="AD26" s="139">
        <f>W26*AC26+X26</f>
        <v>237.610985</v>
      </c>
      <c r="AE26" s="311">
        <v>6.4899999999999999E-2</v>
      </c>
      <c r="AF26" s="139">
        <f>W26*AE26+X26</f>
        <v>220.25025499999998</v>
      </c>
      <c r="AG26" s="110" t="s">
        <v>1004</v>
      </c>
      <c r="AH26" s="125"/>
      <c r="AI26" s="27">
        <v>9196.76</v>
      </c>
      <c r="AJ26" s="27">
        <v>9.67</v>
      </c>
      <c r="AK26" s="27">
        <f>AI26*1.2</f>
        <v>11036.111999999999</v>
      </c>
      <c r="AL26" s="27">
        <f>AJ26*1.2</f>
        <v>11.603999999999999</v>
      </c>
      <c r="AM26" s="27">
        <v>3900</v>
      </c>
      <c r="AN26" s="27">
        <v>11.6</v>
      </c>
      <c r="AO26" s="115"/>
      <c r="AP26" s="115"/>
      <c r="AQ26" s="115"/>
      <c r="AR26" s="115"/>
      <c r="AS26" s="312">
        <v>7.0400000000000004E-2</v>
      </c>
      <c r="AT26" s="116">
        <f>$AM$26*AS26+$AN$26</f>
        <v>286.16000000000003</v>
      </c>
      <c r="AU26" s="312">
        <v>6.4899999999999999E-2</v>
      </c>
      <c r="AV26" s="116">
        <f>$AM$26*AU26+$AN$26</f>
        <v>264.70999999999998</v>
      </c>
      <c r="AW26" s="36" t="s">
        <v>1005</v>
      </c>
      <c r="AX26" s="109"/>
      <c r="AY26" s="27">
        <v>9564.5499999999993</v>
      </c>
      <c r="AZ26" s="27">
        <v>11.58</v>
      </c>
      <c r="BA26" s="27">
        <f>AY26*1.2</f>
        <v>11477.46</v>
      </c>
      <c r="BB26" s="27">
        <f>AZ26*1.2</f>
        <v>13.895999999999999</v>
      </c>
      <c r="BC26" s="27">
        <v>3800</v>
      </c>
      <c r="BD26" s="27">
        <v>11.6</v>
      </c>
      <c r="BE26" s="115"/>
      <c r="BF26" s="115"/>
      <c r="BG26" s="115"/>
      <c r="BH26" s="115"/>
      <c r="BI26" s="312">
        <v>7.0400000000000004E-2</v>
      </c>
      <c r="BJ26" s="116">
        <f>BC26*BI26+BD26</f>
        <v>279.12000000000006</v>
      </c>
      <c r="BK26" s="312">
        <v>6.4899999999999999E-2</v>
      </c>
      <c r="BL26" s="116">
        <f>BC26*BK26+BD26</f>
        <v>258.22000000000003</v>
      </c>
      <c r="BM26" s="36" t="s">
        <v>1005</v>
      </c>
      <c r="BN26" s="313"/>
      <c r="BO26" s="131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</row>
    <row r="27" spans="1:293" s="178" customFormat="1">
      <c r="A27" s="173" t="s">
        <v>10</v>
      </c>
      <c r="B27" s="374" t="s">
        <v>1001</v>
      </c>
      <c r="C27" s="49">
        <v>17497.46</v>
      </c>
      <c r="D27" s="49">
        <v>54.73</v>
      </c>
      <c r="E27" s="27">
        <f>C27*1.2</f>
        <v>20996.951999999997</v>
      </c>
      <c r="F27" s="27">
        <f>D27*1.2</f>
        <v>65.675999999999988</v>
      </c>
      <c r="G27" s="49">
        <v>3832.09</v>
      </c>
      <c r="H27" s="49">
        <v>22.5</v>
      </c>
      <c r="I27" s="138"/>
      <c r="J27" s="138"/>
      <c r="K27" s="138"/>
      <c r="L27" s="138"/>
      <c r="M27" s="288">
        <v>5.9200000000000003E-2</v>
      </c>
      <c r="N27" s="139">
        <f>G27*M27+H27</f>
        <v>249.35972800000002</v>
      </c>
      <c r="O27" s="139"/>
      <c r="P27" s="139"/>
      <c r="Q27" s="110" t="s">
        <v>1002</v>
      </c>
      <c r="R27" s="134"/>
      <c r="S27" s="49">
        <v>20122.080000000002</v>
      </c>
      <c r="T27" s="49">
        <v>57.07</v>
      </c>
      <c r="U27" s="49">
        <f>S27*1.2</f>
        <v>24146.496000000003</v>
      </c>
      <c r="V27" s="49">
        <f>T27*1.2</f>
        <v>68.483999999999995</v>
      </c>
      <c r="W27" s="49">
        <v>3800</v>
      </c>
      <c r="X27" s="49">
        <v>22.5</v>
      </c>
      <c r="Y27" s="138"/>
      <c r="Z27" s="138"/>
      <c r="AA27" s="138"/>
      <c r="AB27" s="138"/>
      <c r="AC27" s="288">
        <v>5.9200000000000003E-2</v>
      </c>
      <c r="AD27" s="139">
        <f>W27*AC27+X27</f>
        <v>247.46</v>
      </c>
      <c r="AE27" s="139"/>
      <c r="AF27" s="139"/>
      <c r="AG27" s="110" t="s">
        <v>1002</v>
      </c>
      <c r="AH27" s="134"/>
      <c r="AI27" s="49"/>
      <c r="AJ27" s="49"/>
      <c r="AK27" s="49"/>
      <c r="AL27" s="49"/>
      <c r="AM27" s="49"/>
      <c r="AN27" s="49"/>
      <c r="AO27" s="138"/>
      <c r="AP27" s="138"/>
      <c r="AQ27" s="138"/>
      <c r="AR27" s="138"/>
      <c r="AS27" s="139"/>
      <c r="AT27" s="139"/>
      <c r="AU27" s="139"/>
      <c r="AV27" s="139"/>
      <c r="AW27" s="49"/>
      <c r="AX27" s="134"/>
      <c r="AY27" s="49"/>
      <c r="AZ27" s="49"/>
      <c r="BA27" s="49"/>
      <c r="BB27" s="49"/>
      <c r="BC27" s="49"/>
      <c r="BD27" s="49"/>
      <c r="BE27" s="138"/>
      <c r="BF27" s="138"/>
      <c r="BG27" s="138"/>
      <c r="BH27" s="138"/>
      <c r="BI27" s="139"/>
      <c r="BJ27" s="139"/>
      <c r="BK27" s="139"/>
      <c r="BL27" s="139"/>
      <c r="BM27" s="176"/>
      <c r="BN27" s="313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7"/>
      <c r="FQ27" s="177"/>
      <c r="FR27" s="177"/>
      <c r="FS27" s="177"/>
      <c r="FT27" s="177"/>
      <c r="FU27" s="177"/>
      <c r="FV27" s="177"/>
      <c r="FW27" s="177"/>
      <c r="FX27" s="177"/>
      <c r="FY27" s="177"/>
      <c r="FZ27" s="177"/>
      <c r="GA27" s="177"/>
      <c r="GB27" s="177"/>
      <c r="GC27" s="177"/>
      <c r="GD27" s="177"/>
      <c r="GE27" s="177"/>
      <c r="GF27" s="177"/>
      <c r="GG27" s="177"/>
      <c r="GH27" s="177"/>
      <c r="GI27" s="177"/>
      <c r="GJ27" s="177"/>
      <c r="GK27" s="177"/>
      <c r="GL27" s="177"/>
      <c r="GM27" s="177"/>
      <c r="GN27" s="177"/>
      <c r="GO27" s="177"/>
      <c r="GP27" s="177"/>
      <c r="GQ27" s="177"/>
      <c r="GR27" s="177"/>
      <c r="GS27" s="177"/>
      <c r="GT27" s="177"/>
      <c r="GU27" s="177"/>
      <c r="GV27" s="177"/>
      <c r="GW27" s="177"/>
      <c r="GX27" s="177"/>
      <c r="GY27" s="177"/>
      <c r="GZ27" s="177"/>
      <c r="HA27" s="177"/>
      <c r="HB27" s="177"/>
      <c r="HC27" s="177"/>
      <c r="HD27" s="177"/>
      <c r="HE27" s="177"/>
      <c r="HF27" s="177"/>
      <c r="HG27" s="177"/>
      <c r="HH27" s="177"/>
      <c r="HI27" s="177"/>
      <c r="HJ27" s="177"/>
      <c r="HK27" s="177"/>
      <c r="HL27" s="177"/>
      <c r="HM27" s="177"/>
      <c r="HN27" s="177"/>
      <c r="HO27" s="177"/>
      <c r="HP27" s="177"/>
      <c r="HQ27" s="177"/>
      <c r="HR27" s="177"/>
      <c r="HS27" s="177"/>
      <c r="HT27" s="177"/>
      <c r="HU27" s="177"/>
      <c r="HV27" s="177"/>
      <c r="HW27" s="177"/>
      <c r="HX27" s="177"/>
      <c r="HY27" s="177"/>
      <c r="HZ27" s="177"/>
      <c r="IA27" s="177"/>
      <c r="IB27" s="177"/>
      <c r="IC27" s="177"/>
      <c r="ID27" s="177"/>
      <c r="IE27" s="177"/>
      <c r="IF27" s="177"/>
      <c r="IG27" s="177"/>
      <c r="IH27" s="177"/>
      <c r="II27" s="177"/>
      <c r="IJ27" s="177"/>
      <c r="IK27" s="177"/>
      <c r="IL27" s="177"/>
      <c r="IM27" s="177"/>
      <c r="IN27" s="177"/>
      <c r="IO27" s="177"/>
      <c r="IP27" s="177"/>
      <c r="IQ27" s="177"/>
      <c r="IR27" s="177"/>
      <c r="IS27" s="177"/>
      <c r="IT27" s="177"/>
      <c r="IU27" s="177"/>
      <c r="IV27" s="177"/>
      <c r="IW27" s="177"/>
      <c r="IX27" s="177"/>
      <c r="IY27" s="177"/>
      <c r="IZ27" s="177"/>
      <c r="JA27" s="177"/>
      <c r="JB27" s="177"/>
      <c r="JC27" s="177"/>
      <c r="JD27" s="177"/>
      <c r="JE27" s="177"/>
      <c r="JF27" s="177"/>
      <c r="JG27" s="177"/>
      <c r="JH27" s="177"/>
      <c r="JI27" s="177"/>
      <c r="JJ27" s="177"/>
      <c r="JK27" s="177"/>
      <c r="JL27" s="177"/>
      <c r="JM27" s="177"/>
      <c r="JN27" s="177"/>
      <c r="JO27" s="177"/>
      <c r="JP27" s="177"/>
      <c r="JQ27" s="177"/>
      <c r="JR27" s="177"/>
      <c r="JS27" s="177"/>
      <c r="JT27" s="177"/>
      <c r="JU27" s="177"/>
      <c r="JV27" s="177"/>
      <c r="JW27" s="177"/>
      <c r="JX27" s="177"/>
      <c r="JY27" s="177"/>
      <c r="JZ27" s="177"/>
      <c r="KA27" s="177"/>
      <c r="KB27" s="177"/>
      <c r="KC27" s="177"/>
      <c r="KD27" s="177"/>
      <c r="KE27" s="177"/>
      <c r="KF27" s="177"/>
      <c r="KG27" s="177"/>
    </row>
    <row r="28" spans="1:293" s="405" customFormat="1">
      <c r="A28" s="397" t="s">
        <v>33</v>
      </c>
      <c r="B28" s="374" t="s">
        <v>924</v>
      </c>
      <c r="C28" s="27"/>
      <c r="D28" s="27"/>
      <c r="E28" s="27"/>
      <c r="F28" s="27"/>
      <c r="G28" s="27"/>
      <c r="H28" s="27"/>
      <c r="I28" s="382"/>
      <c r="J28" s="382"/>
      <c r="K28" s="382"/>
      <c r="L28" s="382"/>
      <c r="M28" s="288"/>
      <c r="N28" s="317"/>
      <c r="O28" s="288"/>
      <c r="P28" s="288"/>
      <c r="Q28" s="110"/>
      <c r="R28" s="376"/>
      <c r="S28" s="27"/>
      <c r="T28" s="27"/>
      <c r="U28" s="27"/>
      <c r="V28" s="27"/>
      <c r="W28" s="27"/>
      <c r="X28" s="27"/>
      <c r="Y28" s="115"/>
      <c r="Z28" s="115"/>
      <c r="AA28" s="115"/>
      <c r="AB28" s="115"/>
      <c r="AC28" s="312"/>
      <c r="AD28" s="116"/>
      <c r="AE28" s="116"/>
      <c r="AF28" s="116"/>
      <c r="AG28" s="110"/>
      <c r="AH28" s="376"/>
      <c r="AI28" s="49">
        <v>9189.6299999999992</v>
      </c>
      <c r="AJ28" s="49">
        <v>9.67</v>
      </c>
      <c r="AK28" s="49">
        <v>11027.555999999999</v>
      </c>
      <c r="AL28" s="49">
        <v>13.9</v>
      </c>
      <c r="AM28" s="49">
        <v>3900</v>
      </c>
      <c r="AN28" s="49">
        <v>11.6</v>
      </c>
      <c r="AO28" s="138"/>
      <c r="AP28" s="138"/>
      <c r="AQ28" s="138"/>
      <c r="AR28" s="138"/>
      <c r="AS28" s="311">
        <v>7.0400000000000004E-2</v>
      </c>
      <c r="AT28" s="139">
        <v>286.16000000000003</v>
      </c>
      <c r="AU28" s="311"/>
      <c r="AV28" s="139"/>
      <c r="AW28" s="125" t="s">
        <v>1006</v>
      </c>
      <c r="AX28" s="134"/>
      <c r="AY28" s="49">
        <v>10231.19</v>
      </c>
      <c r="AZ28" s="49">
        <v>11.58</v>
      </c>
      <c r="BA28" s="49">
        <v>12277.428</v>
      </c>
      <c r="BB28" s="49">
        <v>12.8</v>
      </c>
      <c r="BC28" s="49">
        <v>3800</v>
      </c>
      <c r="BD28" s="49">
        <v>11.6</v>
      </c>
      <c r="BE28" s="138"/>
      <c r="BF28" s="138"/>
      <c r="BG28" s="138"/>
      <c r="BH28" s="138"/>
      <c r="BI28" s="311">
        <v>7.0400000000000004E-2</v>
      </c>
      <c r="BJ28" s="139">
        <v>279.12000000000006</v>
      </c>
      <c r="BK28" s="139"/>
      <c r="BL28" s="139"/>
      <c r="BM28" s="176" t="s">
        <v>1006</v>
      </c>
      <c r="BN28" s="313"/>
      <c r="BO28" s="404"/>
      <c r="BP28" s="404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  <c r="CB28" s="404"/>
      <c r="CC28" s="404"/>
      <c r="CD28" s="404"/>
      <c r="CE28" s="404"/>
      <c r="CF28" s="404"/>
      <c r="CG28" s="404"/>
      <c r="CH28" s="404"/>
      <c r="CI28" s="404"/>
      <c r="CJ28" s="404"/>
      <c r="CK28" s="404"/>
      <c r="CL28" s="404"/>
      <c r="CM28" s="404"/>
      <c r="CN28" s="404"/>
      <c r="CO28" s="404"/>
      <c r="CP28" s="404"/>
      <c r="CQ28" s="404"/>
      <c r="CR28" s="404"/>
      <c r="CS28" s="404"/>
      <c r="CT28" s="404"/>
      <c r="CU28" s="404"/>
      <c r="CV28" s="404"/>
      <c r="CW28" s="404"/>
      <c r="CX28" s="404"/>
      <c r="CY28" s="404"/>
      <c r="CZ28" s="404"/>
      <c r="DA28" s="404"/>
      <c r="DB28" s="404"/>
      <c r="DC28" s="404"/>
      <c r="DD28" s="404"/>
      <c r="DE28" s="404"/>
      <c r="DF28" s="404"/>
      <c r="DG28" s="404"/>
      <c r="DH28" s="404"/>
      <c r="DI28" s="404"/>
      <c r="DJ28" s="404"/>
      <c r="DK28" s="404"/>
      <c r="DL28" s="404"/>
      <c r="DM28" s="404"/>
      <c r="DN28" s="404"/>
      <c r="DO28" s="404"/>
      <c r="DP28" s="404"/>
      <c r="DQ28" s="404"/>
      <c r="DR28" s="404"/>
      <c r="DS28" s="404"/>
      <c r="DT28" s="404"/>
      <c r="DU28" s="404"/>
      <c r="DV28" s="404"/>
      <c r="DW28" s="404"/>
      <c r="DX28" s="404"/>
      <c r="DY28" s="404"/>
      <c r="DZ28" s="404"/>
      <c r="EA28" s="404"/>
      <c r="EB28" s="404"/>
      <c r="EC28" s="404"/>
      <c r="ED28" s="404"/>
      <c r="EE28" s="404"/>
      <c r="EF28" s="404"/>
      <c r="EG28" s="404"/>
      <c r="EH28" s="404"/>
      <c r="EI28" s="404"/>
      <c r="EJ28" s="404"/>
      <c r="EK28" s="404"/>
      <c r="EL28" s="404"/>
      <c r="EM28" s="404"/>
      <c r="EN28" s="404"/>
      <c r="EO28" s="404"/>
      <c r="EP28" s="404"/>
      <c r="EQ28" s="404"/>
      <c r="ER28" s="404"/>
      <c r="ES28" s="404"/>
      <c r="ET28" s="404"/>
      <c r="EU28" s="404"/>
      <c r="EV28" s="404"/>
      <c r="EW28" s="404"/>
      <c r="EX28" s="404"/>
      <c r="EY28" s="404"/>
      <c r="EZ28" s="404"/>
      <c r="FA28" s="404"/>
      <c r="FB28" s="404"/>
      <c r="FC28" s="404"/>
      <c r="FD28" s="404"/>
      <c r="FE28" s="404"/>
      <c r="FF28" s="404"/>
      <c r="FG28" s="404"/>
      <c r="FH28" s="404"/>
      <c r="FI28" s="404"/>
      <c r="FJ28" s="404"/>
      <c r="FK28" s="404"/>
      <c r="FL28" s="404"/>
      <c r="FM28" s="404"/>
      <c r="FN28" s="404"/>
      <c r="FO28" s="404"/>
      <c r="FP28" s="404"/>
      <c r="FQ28" s="404"/>
      <c r="FR28" s="404"/>
      <c r="FS28" s="404"/>
      <c r="FT28" s="404"/>
      <c r="FU28" s="404"/>
      <c r="FV28" s="404"/>
      <c r="FW28" s="404"/>
      <c r="FX28" s="404"/>
      <c r="FY28" s="404"/>
      <c r="FZ28" s="404"/>
      <c r="GA28" s="404"/>
      <c r="GB28" s="404"/>
      <c r="GC28" s="404"/>
      <c r="GD28" s="404"/>
      <c r="GE28" s="404"/>
      <c r="GF28" s="404"/>
      <c r="GG28" s="404"/>
      <c r="GH28" s="404"/>
      <c r="GI28" s="404"/>
      <c r="GJ28" s="404"/>
      <c r="GK28" s="404"/>
      <c r="GL28" s="404"/>
      <c r="GM28" s="404"/>
      <c r="GN28" s="404"/>
      <c r="GO28" s="404"/>
      <c r="GP28" s="404"/>
      <c r="GQ28" s="404"/>
      <c r="GR28" s="404"/>
      <c r="GS28" s="404"/>
      <c r="GT28" s="404"/>
      <c r="GU28" s="404"/>
      <c r="GV28" s="404"/>
      <c r="GW28" s="404"/>
      <c r="GX28" s="404"/>
      <c r="GY28" s="404"/>
      <c r="GZ28" s="404"/>
      <c r="HA28" s="404"/>
      <c r="HB28" s="404"/>
      <c r="HC28" s="404"/>
      <c r="HD28" s="404"/>
      <c r="HE28" s="404"/>
      <c r="HF28" s="404"/>
      <c r="HG28" s="404"/>
      <c r="HH28" s="404"/>
      <c r="HI28" s="404"/>
      <c r="HJ28" s="404"/>
      <c r="HK28" s="404"/>
      <c r="HL28" s="404"/>
      <c r="HM28" s="404"/>
      <c r="HN28" s="404"/>
      <c r="HO28" s="404"/>
      <c r="HP28" s="404"/>
      <c r="HQ28" s="404"/>
      <c r="HR28" s="404"/>
      <c r="HS28" s="404"/>
      <c r="HT28" s="404"/>
      <c r="HU28" s="404"/>
      <c r="HV28" s="404"/>
      <c r="HW28" s="404"/>
      <c r="HX28" s="404"/>
      <c r="HY28" s="404"/>
      <c r="HZ28" s="404"/>
      <c r="IA28" s="404"/>
      <c r="IB28" s="404"/>
      <c r="IC28" s="404"/>
      <c r="ID28" s="404"/>
      <c r="IE28" s="404"/>
      <c r="IF28" s="404"/>
      <c r="IG28" s="404"/>
      <c r="IH28" s="404"/>
      <c r="II28" s="404"/>
      <c r="IJ28" s="404"/>
      <c r="IK28" s="404"/>
      <c r="IL28" s="404"/>
      <c r="IM28" s="404"/>
      <c r="IN28" s="404"/>
      <c r="IO28" s="404"/>
      <c r="IP28" s="404"/>
      <c r="IQ28" s="404"/>
      <c r="IR28" s="404"/>
      <c r="IS28" s="404"/>
      <c r="IT28" s="404"/>
      <c r="IU28" s="404"/>
      <c r="IV28" s="404"/>
      <c r="IW28" s="404"/>
      <c r="IX28" s="404"/>
      <c r="IY28" s="404"/>
      <c r="IZ28" s="404"/>
      <c r="JA28" s="404"/>
      <c r="JB28" s="404"/>
      <c r="JC28" s="404"/>
      <c r="JD28" s="404"/>
      <c r="JE28" s="404"/>
      <c r="JF28" s="404"/>
      <c r="JG28" s="404"/>
      <c r="JH28" s="404"/>
      <c r="JI28" s="404"/>
      <c r="JJ28" s="404"/>
      <c r="JK28" s="404"/>
      <c r="JL28" s="404"/>
      <c r="JM28" s="404"/>
      <c r="JN28" s="404"/>
      <c r="JO28" s="404"/>
      <c r="JP28" s="404"/>
      <c r="JQ28" s="404"/>
      <c r="JR28" s="404"/>
      <c r="JS28" s="404"/>
      <c r="JT28" s="404"/>
      <c r="JU28" s="404"/>
      <c r="JV28" s="404"/>
      <c r="JW28" s="404"/>
      <c r="JX28" s="404"/>
      <c r="JY28" s="404"/>
      <c r="JZ28" s="404"/>
      <c r="KA28" s="404"/>
      <c r="KB28" s="404"/>
      <c r="KC28" s="404"/>
      <c r="KD28" s="404"/>
      <c r="KE28" s="404"/>
      <c r="KF28" s="404"/>
      <c r="KG28" s="404"/>
    </row>
    <row r="29" spans="1:293" s="178" customFormat="1">
      <c r="A29" s="173" t="s">
        <v>34</v>
      </c>
      <c r="B29" s="374" t="s">
        <v>885</v>
      </c>
      <c r="C29" s="49">
        <v>14190.98</v>
      </c>
      <c r="D29" s="49">
        <v>11.6</v>
      </c>
      <c r="E29" s="49">
        <f>C29</f>
        <v>14190.98</v>
      </c>
      <c r="F29" s="49">
        <f>D29</f>
        <v>11.6</v>
      </c>
      <c r="G29" s="49">
        <v>3871.96</v>
      </c>
      <c r="H29" s="49">
        <v>11.6</v>
      </c>
      <c r="I29" s="138"/>
      <c r="J29" s="138"/>
      <c r="K29" s="138"/>
      <c r="L29" s="138"/>
      <c r="M29" s="288"/>
      <c r="N29" s="317"/>
      <c r="O29" s="288">
        <v>5.9200000000000003E-2</v>
      </c>
      <c r="P29" s="317">
        <f>G29*O29+H29</f>
        <v>240.820032</v>
      </c>
      <c r="Q29" s="125" t="s">
        <v>1007</v>
      </c>
      <c r="R29" s="134"/>
      <c r="S29" s="49">
        <v>16319.63</v>
      </c>
      <c r="T29" s="49">
        <v>13.9</v>
      </c>
      <c r="U29" s="49">
        <f>S29</f>
        <v>16319.63</v>
      </c>
      <c r="V29" s="49">
        <f>T29</f>
        <v>13.9</v>
      </c>
      <c r="W29" s="49">
        <v>3800</v>
      </c>
      <c r="X29" s="49">
        <v>11.6</v>
      </c>
      <c r="Y29" s="138"/>
      <c r="Z29" s="138"/>
      <c r="AA29" s="138"/>
      <c r="AB29" s="138"/>
      <c r="AC29" s="288"/>
      <c r="AD29" s="139"/>
      <c r="AE29" s="311">
        <v>5.9200000000000003E-2</v>
      </c>
      <c r="AF29" s="139">
        <f>W29*AE29+X29</f>
        <v>236.56</v>
      </c>
      <c r="AG29" s="125" t="s">
        <v>1007</v>
      </c>
      <c r="AH29" s="134"/>
      <c r="AI29" s="49"/>
      <c r="AJ29" s="49"/>
      <c r="AK29" s="49"/>
      <c r="AL29" s="49"/>
      <c r="AM29" s="49"/>
      <c r="AN29" s="49"/>
      <c r="AO29" s="138"/>
      <c r="AP29" s="138"/>
      <c r="AQ29" s="138"/>
      <c r="AR29" s="138"/>
      <c r="AS29" s="311"/>
      <c r="AT29" s="139"/>
      <c r="AU29" s="311"/>
      <c r="AV29" s="139"/>
      <c r="AW29" s="125"/>
      <c r="AX29" s="134"/>
      <c r="AY29" s="49"/>
      <c r="AZ29" s="49"/>
      <c r="BA29" s="49"/>
      <c r="BB29" s="49"/>
      <c r="BC29" s="49"/>
      <c r="BD29" s="49"/>
      <c r="BE29" s="138"/>
      <c r="BF29" s="138"/>
      <c r="BG29" s="138"/>
      <c r="BH29" s="138"/>
      <c r="BI29" s="311"/>
      <c r="BJ29" s="139"/>
      <c r="BK29" s="139"/>
      <c r="BL29" s="139"/>
      <c r="BM29" s="176"/>
      <c r="BN29" s="313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  <c r="GJ29" s="177"/>
      <c r="GK29" s="177"/>
      <c r="GL29" s="177"/>
      <c r="GM29" s="177"/>
      <c r="GN29" s="177"/>
      <c r="GO29" s="177"/>
      <c r="GP29" s="177"/>
      <c r="GQ29" s="177"/>
      <c r="GR29" s="177"/>
      <c r="GS29" s="177"/>
      <c r="GT29" s="177"/>
      <c r="GU29" s="177"/>
      <c r="GV29" s="177"/>
      <c r="GW29" s="177"/>
      <c r="GX29" s="177"/>
      <c r="GY29" s="177"/>
      <c r="GZ29" s="177"/>
      <c r="HA29" s="177"/>
      <c r="HB29" s="177"/>
      <c r="HC29" s="177"/>
      <c r="HD29" s="177"/>
      <c r="HE29" s="177"/>
      <c r="HF29" s="177"/>
      <c r="HG29" s="177"/>
      <c r="HH29" s="177"/>
      <c r="HI29" s="177"/>
      <c r="HJ29" s="177"/>
      <c r="HK29" s="177"/>
      <c r="HL29" s="177"/>
      <c r="HM29" s="177"/>
      <c r="HN29" s="177"/>
      <c r="HO29" s="177"/>
      <c r="HP29" s="177"/>
      <c r="HQ29" s="177"/>
      <c r="HR29" s="177"/>
      <c r="HS29" s="177"/>
      <c r="HT29" s="177"/>
      <c r="HU29" s="177"/>
      <c r="HV29" s="177"/>
      <c r="HW29" s="177"/>
      <c r="HX29" s="177"/>
      <c r="HY29" s="177"/>
      <c r="HZ29" s="177"/>
      <c r="IA29" s="177"/>
      <c r="IB29" s="177"/>
      <c r="IC29" s="177"/>
      <c r="ID29" s="177"/>
      <c r="IE29" s="177"/>
      <c r="IF29" s="177"/>
      <c r="IG29" s="177"/>
      <c r="IH29" s="177"/>
      <c r="II29" s="177"/>
      <c r="IJ29" s="177"/>
      <c r="IK29" s="177"/>
      <c r="IL29" s="177"/>
      <c r="IM29" s="177"/>
      <c r="IN29" s="177"/>
      <c r="IO29" s="177"/>
      <c r="IP29" s="177"/>
      <c r="IQ29" s="177"/>
      <c r="IR29" s="177"/>
      <c r="IS29" s="177"/>
      <c r="IT29" s="177"/>
      <c r="IU29" s="177"/>
      <c r="IV29" s="177"/>
      <c r="IW29" s="177"/>
      <c r="IX29" s="177"/>
      <c r="IY29" s="177"/>
      <c r="IZ29" s="177"/>
      <c r="JA29" s="177"/>
      <c r="JB29" s="177"/>
      <c r="JC29" s="177"/>
      <c r="JD29" s="177"/>
      <c r="JE29" s="177"/>
      <c r="JF29" s="177"/>
      <c r="JG29" s="177"/>
      <c r="JH29" s="177"/>
      <c r="JI29" s="177"/>
      <c r="JJ29" s="177"/>
      <c r="JK29" s="177"/>
      <c r="JL29" s="177"/>
      <c r="JM29" s="177"/>
      <c r="JN29" s="177"/>
      <c r="JO29" s="177"/>
      <c r="JP29" s="177"/>
      <c r="JQ29" s="177"/>
      <c r="JR29" s="177"/>
      <c r="JS29" s="177"/>
      <c r="JT29" s="177"/>
      <c r="JU29" s="177"/>
      <c r="JV29" s="177"/>
      <c r="JW29" s="177"/>
      <c r="JX29" s="177"/>
      <c r="JY29" s="177"/>
      <c r="JZ29" s="177"/>
      <c r="KA29" s="177"/>
      <c r="KB29" s="177"/>
      <c r="KC29" s="177"/>
      <c r="KD29" s="177"/>
      <c r="KE29" s="177"/>
      <c r="KF29" s="177"/>
      <c r="KG29" s="177"/>
    </row>
    <row r="30" spans="1:293" s="2" customFormat="1" ht="18.75">
      <c r="A30" s="122" t="s">
        <v>46</v>
      </c>
      <c r="B30" s="509"/>
      <c r="C30" s="27"/>
      <c r="D30" s="27"/>
      <c r="E30" s="27"/>
      <c r="F30" s="27"/>
      <c r="G30" s="27"/>
      <c r="H30" s="27"/>
      <c r="I30" s="115"/>
      <c r="J30" s="115"/>
      <c r="K30" s="115"/>
      <c r="L30" s="115"/>
      <c r="M30" s="116"/>
      <c r="N30" s="116"/>
      <c r="O30" s="116"/>
      <c r="P30" s="116"/>
      <c r="Q30" s="110"/>
      <c r="R30" s="134"/>
      <c r="S30" s="27"/>
      <c r="T30" s="27"/>
      <c r="U30" s="27"/>
      <c r="V30" s="27"/>
      <c r="W30" s="27"/>
      <c r="X30" s="27"/>
      <c r="Y30" s="138"/>
      <c r="Z30" s="138"/>
      <c r="AA30" s="138"/>
      <c r="AB30" s="138"/>
      <c r="AC30" s="139"/>
      <c r="AD30" s="139"/>
      <c r="AE30" s="139"/>
      <c r="AF30" s="139"/>
      <c r="AG30" s="27"/>
      <c r="AH30" s="134"/>
      <c r="AI30" s="27"/>
      <c r="AJ30" s="27"/>
      <c r="AK30" s="27"/>
      <c r="AL30" s="27"/>
      <c r="AM30" s="27"/>
      <c r="AN30" s="27"/>
      <c r="AO30" s="115"/>
      <c r="AP30" s="115"/>
      <c r="AQ30" s="115"/>
      <c r="AR30" s="115"/>
      <c r="AS30" s="116"/>
      <c r="AT30" s="116"/>
      <c r="AU30" s="116"/>
      <c r="AV30" s="116"/>
      <c r="AW30" s="27"/>
      <c r="AX30" s="109"/>
      <c r="AY30" s="27"/>
      <c r="AZ30" s="27"/>
      <c r="BA30" s="27"/>
      <c r="BB30" s="27"/>
      <c r="BC30" s="27"/>
      <c r="BD30" s="27"/>
      <c r="BE30" s="115"/>
      <c r="BF30" s="115"/>
      <c r="BG30" s="115"/>
      <c r="BH30" s="115"/>
      <c r="BI30" s="116"/>
      <c r="BJ30" s="116"/>
      <c r="BK30" s="116"/>
      <c r="BL30" s="116"/>
      <c r="BM30" s="36"/>
      <c r="BN30" s="31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</row>
    <row r="31" spans="1:293" s="2" customFormat="1">
      <c r="A31" s="16" t="s">
        <v>9</v>
      </c>
      <c r="B31" s="512" t="s">
        <v>1008</v>
      </c>
      <c r="C31" s="27">
        <v>11573.16</v>
      </c>
      <c r="D31" s="27">
        <v>39.700000000000003</v>
      </c>
      <c r="E31" s="27">
        <f>C31*1.2</f>
        <v>13887.791999999999</v>
      </c>
      <c r="F31" s="27">
        <f>D31*1.2</f>
        <v>47.64</v>
      </c>
      <c r="G31" s="27">
        <v>3894.85</v>
      </c>
      <c r="H31" s="27">
        <v>47.64</v>
      </c>
      <c r="I31" s="115"/>
      <c r="J31" s="115"/>
      <c r="K31" s="115"/>
      <c r="L31" s="115"/>
      <c r="M31" s="288">
        <v>5.8200000000000002E-2</v>
      </c>
      <c r="N31" s="139">
        <f>G31*M31+H31</f>
        <v>274.32026999999999</v>
      </c>
      <c r="O31" s="139"/>
      <c r="P31" s="139"/>
      <c r="Q31" s="134" t="s">
        <v>1002</v>
      </c>
      <c r="R31" s="289"/>
      <c r="S31" s="27">
        <v>13309.13</v>
      </c>
      <c r="T31" s="27">
        <v>41.53</v>
      </c>
      <c r="U31" s="27">
        <f>S31*1.2</f>
        <v>15970.955999999998</v>
      </c>
      <c r="V31" s="27">
        <f>T31*1.2</f>
        <v>49.835999999999999</v>
      </c>
      <c r="W31" s="27">
        <v>3800</v>
      </c>
      <c r="X31" s="27">
        <v>47.64</v>
      </c>
      <c r="Y31" s="138"/>
      <c r="Z31" s="138"/>
      <c r="AA31" s="138"/>
      <c r="AB31" s="138"/>
      <c r="AC31" s="288">
        <v>5.8200000000000002E-2</v>
      </c>
      <c r="AD31" s="139">
        <f>W31*AC31+X31</f>
        <v>268.8</v>
      </c>
      <c r="AE31" s="311"/>
      <c r="AF31" s="139"/>
      <c r="AG31" s="110" t="s">
        <v>1002</v>
      </c>
      <c r="AH31" s="289"/>
      <c r="AI31" s="27"/>
      <c r="AJ31" s="27"/>
      <c r="AK31" s="27"/>
      <c r="AL31" s="27"/>
      <c r="AM31" s="27"/>
      <c r="AN31" s="27"/>
      <c r="AO31" s="115"/>
      <c r="AP31" s="115"/>
      <c r="AQ31" s="115"/>
      <c r="AR31" s="115"/>
      <c r="AS31" s="116"/>
      <c r="AT31" s="116"/>
      <c r="AU31" s="116"/>
      <c r="AV31" s="116"/>
      <c r="AW31" s="27"/>
      <c r="AX31" s="109"/>
      <c r="AY31" s="27"/>
      <c r="AZ31" s="27"/>
      <c r="BA31" s="27"/>
      <c r="BB31" s="27"/>
      <c r="BC31" s="27"/>
      <c r="BD31" s="27"/>
      <c r="BE31" s="115"/>
      <c r="BF31" s="115"/>
      <c r="BG31" s="115"/>
      <c r="BH31" s="115"/>
      <c r="BI31" s="116"/>
      <c r="BJ31" s="116"/>
      <c r="BK31" s="116"/>
      <c r="BL31" s="116"/>
      <c r="BM31" s="36"/>
      <c r="BN31" s="31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</row>
    <row r="32" spans="1:293" s="2" customFormat="1">
      <c r="A32" s="16" t="s">
        <v>10</v>
      </c>
      <c r="B32" s="509" t="s">
        <v>263</v>
      </c>
      <c r="C32" s="27">
        <v>23021.9</v>
      </c>
      <c r="D32" s="27">
        <v>48.38</v>
      </c>
      <c r="E32" s="27">
        <f>C32</f>
        <v>23021.9</v>
      </c>
      <c r="F32" s="27">
        <f>D32</f>
        <v>48.38</v>
      </c>
      <c r="G32" s="27">
        <v>3900</v>
      </c>
      <c r="H32" s="27">
        <v>48.38</v>
      </c>
      <c r="I32" s="115"/>
      <c r="J32" s="115"/>
      <c r="K32" s="115"/>
      <c r="L32" s="115"/>
      <c r="M32" s="288">
        <v>5.6300000000000003E-2</v>
      </c>
      <c r="N32" s="139">
        <f>G32*M32+H32</f>
        <v>267.95000000000005</v>
      </c>
      <c r="O32" s="116"/>
      <c r="P32" s="116"/>
      <c r="Q32" s="134" t="s">
        <v>1009</v>
      </c>
      <c r="R32" s="134"/>
      <c r="S32" s="27">
        <v>23265.03</v>
      </c>
      <c r="T32" s="27">
        <v>50.59</v>
      </c>
      <c r="U32" s="27">
        <f>S32</f>
        <v>23265.03</v>
      </c>
      <c r="V32" s="27">
        <f>T32</f>
        <v>50.59</v>
      </c>
      <c r="W32" s="27">
        <v>3800</v>
      </c>
      <c r="X32" s="27">
        <v>48.38</v>
      </c>
      <c r="Y32" s="138"/>
      <c r="Z32" s="138"/>
      <c r="AA32" s="138"/>
      <c r="AB32" s="138"/>
      <c r="AC32" s="288">
        <v>5.6300000000000003E-2</v>
      </c>
      <c r="AD32" s="139">
        <f>3800*AC32+X32</f>
        <v>262.32</v>
      </c>
      <c r="AE32" s="139"/>
      <c r="AF32" s="139"/>
      <c r="AG32" s="110" t="s">
        <v>1009</v>
      </c>
      <c r="AH32" s="134"/>
      <c r="AI32" s="27"/>
      <c r="AJ32" s="27"/>
      <c r="AK32" s="27"/>
      <c r="AL32" s="27"/>
      <c r="AM32" s="27"/>
      <c r="AN32" s="27"/>
      <c r="AO32" s="115"/>
      <c r="AP32" s="115"/>
      <c r="AQ32" s="115"/>
      <c r="AR32" s="115"/>
      <c r="AS32" s="116"/>
      <c r="AT32" s="116"/>
      <c r="AU32" s="116"/>
      <c r="AV32" s="116"/>
      <c r="AW32" s="27"/>
      <c r="AX32" s="109"/>
      <c r="AY32" s="27"/>
      <c r="AZ32" s="27"/>
      <c r="BA32" s="27"/>
      <c r="BB32" s="27"/>
      <c r="BC32" s="27"/>
      <c r="BD32" s="27"/>
      <c r="BE32" s="115"/>
      <c r="BF32" s="115"/>
      <c r="BG32" s="115"/>
      <c r="BH32" s="115"/>
      <c r="BI32" s="116"/>
      <c r="BJ32" s="116"/>
      <c r="BK32" s="116"/>
      <c r="BL32" s="116"/>
      <c r="BM32" s="36"/>
      <c r="BN32" s="31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</row>
    <row r="33" spans="1:293" s="178" customFormat="1">
      <c r="A33" s="173" t="s">
        <v>27</v>
      </c>
      <c r="B33" s="502" t="s">
        <v>510</v>
      </c>
      <c r="C33" s="49">
        <v>7366.01</v>
      </c>
      <c r="D33" s="49">
        <v>40.32</v>
      </c>
      <c r="E33" s="49">
        <f>C33*1.2</f>
        <v>8839.2119999999995</v>
      </c>
      <c r="F33" s="49">
        <f>D33*1.2</f>
        <v>48.384</v>
      </c>
      <c r="G33" s="27">
        <v>3900</v>
      </c>
      <c r="H33" s="27">
        <v>48.38</v>
      </c>
      <c r="I33" s="286"/>
      <c r="J33" s="138"/>
      <c r="K33" s="138"/>
      <c r="L33" s="138"/>
      <c r="M33" s="311">
        <v>5.4600000000000003E-2</v>
      </c>
      <c r="N33" s="139">
        <f>G33*M33+H33</f>
        <v>261.32</v>
      </c>
      <c r="O33" s="139"/>
      <c r="P33" s="139"/>
      <c r="Q33" s="134" t="s">
        <v>1010</v>
      </c>
      <c r="R33" s="134"/>
      <c r="S33" s="49">
        <v>8470.92</v>
      </c>
      <c r="T33" s="49">
        <v>42.16</v>
      </c>
      <c r="U33" s="49">
        <f>S33*1.2</f>
        <v>10165.103999999999</v>
      </c>
      <c r="V33" s="49">
        <f>T33*1.2</f>
        <v>50.591999999999992</v>
      </c>
      <c r="W33" s="49">
        <v>3800</v>
      </c>
      <c r="X33" s="49">
        <v>48.38</v>
      </c>
      <c r="Y33" s="286"/>
      <c r="Z33" s="138"/>
      <c r="AA33" s="138"/>
      <c r="AB33" s="138"/>
      <c r="AC33" s="311">
        <v>5.4600000000000003E-2</v>
      </c>
      <c r="AD33" s="139">
        <f>W33*AC33+X33</f>
        <v>255.86</v>
      </c>
      <c r="AE33" s="139"/>
      <c r="AF33" s="139"/>
      <c r="AG33" s="110" t="s">
        <v>1010</v>
      </c>
      <c r="AH33" s="409"/>
      <c r="AI33" s="49"/>
      <c r="AJ33" s="49"/>
      <c r="AK33" s="49"/>
      <c r="AL33" s="49"/>
      <c r="AM33" s="49"/>
      <c r="AN33" s="49"/>
      <c r="AO33" s="138"/>
      <c r="AP33" s="138"/>
      <c r="AQ33" s="138"/>
      <c r="AR33" s="138"/>
      <c r="AS33" s="139"/>
      <c r="AT33" s="139"/>
      <c r="AU33" s="139"/>
      <c r="AV33" s="139"/>
      <c r="AW33" s="49"/>
      <c r="AX33" s="134"/>
      <c r="AY33" s="49"/>
      <c r="AZ33" s="49"/>
      <c r="BA33" s="49"/>
      <c r="BB33" s="49"/>
      <c r="BC33" s="49"/>
      <c r="BD33" s="49"/>
      <c r="BE33" s="138"/>
      <c r="BF33" s="138"/>
      <c r="BG33" s="138"/>
      <c r="BH33" s="138"/>
      <c r="BI33" s="139"/>
      <c r="BJ33" s="139"/>
      <c r="BK33" s="139"/>
      <c r="BL33" s="139"/>
      <c r="BM33" s="176"/>
      <c r="BN33" s="313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7"/>
      <c r="FQ33" s="177"/>
      <c r="FR33" s="177"/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  <c r="GJ33" s="177"/>
      <c r="GK33" s="177"/>
      <c r="GL33" s="177"/>
      <c r="GM33" s="177"/>
      <c r="GN33" s="177"/>
      <c r="GO33" s="177"/>
      <c r="GP33" s="177"/>
      <c r="GQ33" s="177"/>
      <c r="GR33" s="177"/>
      <c r="GS33" s="177"/>
      <c r="GT33" s="177"/>
      <c r="GU33" s="177"/>
      <c r="GV33" s="177"/>
      <c r="GW33" s="177"/>
      <c r="GX33" s="177"/>
      <c r="GY33" s="177"/>
      <c r="GZ33" s="177"/>
      <c r="HA33" s="177"/>
      <c r="HB33" s="177"/>
      <c r="HC33" s="177"/>
      <c r="HD33" s="177"/>
      <c r="HE33" s="177"/>
      <c r="HF33" s="177"/>
      <c r="HG33" s="177"/>
      <c r="HH33" s="177"/>
      <c r="HI33" s="177"/>
      <c r="HJ33" s="177"/>
      <c r="HK33" s="177"/>
      <c r="HL33" s="177"/>
      <c r="HM33" s="177"/>
      <c r="HN33" s="177"/>
      <c r="HO33" s="177"/>
      <c r="HP33" s="177"/>
      <c r="HQ33" s="177"/>
      <c r="HR33" s="177"/>
      <c r="HS33" s="177"/>
      <c r="HT33" s="177"/>
      <c r="HU33" s="177"/>
      <c r="HV33" s="177"/>
      <c r="HW33" s="177"/>
      <c r="HX33" s="177"/>
      <c r="HY33" s="177"/>
      <c r="HZ33" s="177"/>
      <c r="IA33" s="177"/>
      <c r="IB33" s="177"/>
      <c r="IC33" s="177"/>
      <c r="ID33" s="177"/>
      <c r="IE33" s="177"/>
      <c r="IF33" s="177"/>
      <c r="IG33" s="177"/>
      <c r="IH33" s="177"/>
      <c r="II33" s="177"/>
      <c r="IJ33" s="177"/>
      <c r="IK33" s="177"/>
      <c r="IL33" s="177"/>
      <c r="IM33" s="177"/>
      <c r="IN33" s="177"/>
      <c r="IO33" s="177"/>
      <c r="IP33" s="177"/>
      <c r="IQ33" s="177"/>
      <c r="IR33" s="177"/>
      <c r="IS33" s="177"/>
      <c r="IT33" s="177"/>
      <c r="IU33" s="177"/>
      <c r="IV33" s="177"/>
      <c r="IW33" s="177"/>
      <c r="IX33" s="177"/>
      <c r="IY33" s="177"/>
      <c r="IZ33" s="177"/>
      <c r="JA33" s="177"/>
      <c r="JB33" s="177"/>
      <c r="JC33" s="177"/>
      <c r="JD33" s="177"/>
      <c r="JE33" s="177"/>
      <c r="JF33" s="177"/>
      <c r="JG33" s="177"/>
      <c r="JH33" s="177"/>
      <c r="JI33" s="177"/>
      <c r="JJ33" s="177"/>
      <c r="JK33" s="177"/>
      <c r="JL33" s="177"/>
      <c r="JM33" s="177"/>
      <c r="JN33" s="177"/>
      <c r="JO33" s="177"/>
      <c r="JP33" s="177"/>
      <c r="JQ33" s="177"/>
      <c r="JR33" s="177"/>
      <c r="JS33" s="177"/>
      <c r="JT33" s="177"/>
      <c r="JU33" s="177"/>
      <c r="JV33" s="177"/>
      <c r="JW33" s="177"/>
      <c r="JX33" s="177"/>
      <c r="JY33" s="177"/>
      <c r="JZ33" s="177"/>
      <c r="KA33" s="177"/>
      <c r="KB33" s="177"/>
      <c r="KC33" s="177"/>
      <c r="KD33" s="177"/>
      <c r="KE33" s="177"/>
      <c r="KF33" s="177"/>
      <c r="KG33" s="177"/>
    </row>
    <row r="34" spans="1:293" s="2" customFormat="1" ht="18.75">
      <c r="A34" s="122" t="s">
        <v>47</v>
      </c>
      <c r="B34" s="509"/>
      <c r="C34" s="27"/>
      <c r="D34" s="27"/>
      <c r="E34" s="27"/>
      <c r="F34" s="27"/>
      <c r="G34" s="27"/>
      <c r="H34" s="27"/>
      <c r="I34" s="115"/>
      <c r="J34" s="115"/>
      <c r="K34" s="115"/>
      <c r="L34" s="115"/>
      <c r="M34" s="116"/>
      <c r="N34" s="116"/>
      <c r="O34" s="116"/>
      <c r="P34" s="116"/>
      <c r="Q34" s="110"/>
      <c r="R34" s="125"/>
      <c r="S34" s="27"/>
      <c r="T34" s="27"/>
      <c r="U34" s="27"/>
      <c r="V34" s="27"/>
      <c r="W34" s="27"/>
      <c r="X34" s="27"/>
      <c r="Y34" s="138"/>
      <c r="Z34" s="138"/>
      <c r="AA34" s="138"/>
      <c r="AB34" s="138"/>
      <c r="AC34" s="139"/>
      <c r="AD34" s="139"/>
      <c r="AE34" s="139"/>
      <c r="AF34" s="139"/>
      <c r="AG34" s="27"/>
      <c r="AH34" s="134"/>
      <c r="AI34" s="27"/>
      <c r="AJ34" s="27"/>
      <c r="AK34" s="27"/>
      <c r="AL34" s="27"/>
      <c r="AM34" s="27"/>
      <c r="AN34" s="27"/>
      <c r="AO34" s="115"/>
      <c r="AP34" s="115"/>
      <c r="AQ34" s="115"/>
      <c r="AR34" s="115"/>
      <c r="AS34" s="116"/>
      <c r="AT34" s="116"/>
      <c r="AU34" s="116"/>
      <c r="AV34" s="116"/>
      <c r="AW34" s="27"/>
      <c r="AX34" s="109"/>
      <c r="AY34" s="27"/>
      <c r="AZ34" s="27"/>
      <c r="BA34" s="27"/>
      <c r="BB34" s="27"/>
      <c r="BC34" s="27"/>
      <c r="BD34" s="27"/>
      <c r="BE34" s="115"/>
      <c r="BF34" s="115"/>
      <c r="BG34" s="115"/>
      <c r="BH34" s="115"/>
      <c r="BI34" s="116"/>
      <c r="BJ34" s="116"/>
      <c r="BK34" s="116"/>
      <c r="BL34" s="116"/>
      <c r="BM34" s="36"/>
      <c r="BN34" s="31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</row>
    <row r="35" spans="1:293" s="2" customFormat="1">
      <c r="A35" s="16" t="s">
        <v>9</v>
      </c>
      <c r="B35" s="512" t="s">
        <v>160</v>
      </c>
      <c r="C35" s="27">
        <v>8399.2800000000007</v>
      </c>
      <c r="D35" s="27">
        <v>66.099999999999994</v>
      </c>
      <c r="E35" s="27">
        <f>C35*1.2</f>
        <v>10079.136</v>
      </c>
      <c r="F35" s="27">
        <f>D35*1.2</f>
        <v>79.319999999999993</v>
      </c>
      <c r="G35" s="27">
        <v>3647.8</v>
      </c>
      <c r="H35" s="27">
        <v>57</v>
      </c>
      <c r="I35" s="115"/>
      <c r="J35" s="115"/>
      <c r="K35" s="115"/>
      <c r="L35" s="115"/>
      <c r="M35" s="312">
        <v>6.2E-2</v>
      </c>
      <c r="N35" s="116">
        <f>G35*M35+H35</f>
        <v>283.16359999999997</v>
      </c>
      <c r="O35" s="312">
        <v>5.7200000000000001E-2</v>
      </c>
      <c r="P35" s="116">
        <f>G35*O35+H35</f>
        <v>265.65416000000005</v>
      </c>
      <c r="Q35" s="110" t="s">
        <v>1011</v>
      </c>
      <c r="R35" s="176"/>
      <c r="S35" s="27">
        <v>9659.06</v>
      </c>
      <c r="T35" s="27">
        <v>71.459999999999994</v>
      </c>
      <c r="U35" s="27">
        <f>S35*1.2</f>
        <v>11590.871999999999</v>
      </c>
      <c r="V35" s="27">
        <f>T35*1.2</f>
        <v>85.751999999999995</v>
      </c>
      <c r="W35" s="27">
        <v>3647.8</v>
      </c>
      <c r="X35" s="27">
        <v>57</v>
      </c>
      <c r="Y35" s="138"/>
      <c r="Z35" s="138"/>
      <c r="AA35" s="138"/>
      <c r="AB35" s="138"/>
      <c r="AC35" s="311">
        <v>6.2E-2</v>
      </c>
      <c r="AD35" s="139">
        <f>W35*AC35+X35</f>
        <v>283.16359999999997</v>
      </c>
      <c r="AE35" s="311">
        <v>5.7200000000000001E-2</v>
      </c>
      <c r="AF35" s="139">
        <f>W35*AE35+X35</f>
        <v>265.65416000000005</v>
      </c>
      <c r="AG35" s="110" t="s">
        <v>1011</v>
      </c>
      <c r="AH35" s="289"/>
      <c r="AI35" s="27"/>
      <c r="AJ35" s="27"/>
      <c r="AK35" s="27"/>
      <c r="AL35" s="27"/>
      <c r="AM35" s="27"/>
      <c r="AN35" s="27"/>
      <c r="AO35" s="115"/>
      <c r="AP35" s="115"/>
      <c r="AQ35" s="115"/>
      <c r="AR35" s="115"/>
      <c r="AS35" s="116"/>
      <c r="AT35" s="116"/>
      <c r="AU35" s="116"/>
      <c r="AV35" s="116"/>
      <c r="AW35" s="27"/>
      <c r="AX35" s="109"/>
      <c r="AY35" s="27"/>
      <c r="AZ35" s="27"/>
      <c r="BA35" s="27"/>
      <c r="BB35" s="27"/>
      <c r="BC35" s="27"/>
      <c r="BD35" s="27"/>
      <c r="BE35" s="115"/>
      <c r="BF35" s="115"/>
      <c r="BG35" s="115"/>
      <c r="BH35" s="115"/>
      <c r="BI35" s="116"/>
      <c r="BJ35" s="116"/>
      <c r="BK35" s="116"/>
      <c r="BL35" s="116"/>
      <c r="BM35" s="36"/>
      <c r="BN35" s="31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</row>
    <row r="36" spans="1:293" s="2" customFormat="1" ht="30" customHeight="1">
      <c r="A36" s="833" t="s">
        <v>10</v>
      </c>
      <c r="B36" s="512" t="s">
        <v>1012</v>
      </c>
      <c r="C36" s="27">
        <v>8614.7000000000007</v>
      </c>
      <c r="D36" s="27">
        <v>62.56</v>
      </c>
      <c r="E36" s="27">
        <f>C36*1.2</f>
        <v>10337.640000000001</v>
      </c>
      <c r="F36" s="27">
        <f>D36*1.2</f>
        <v>75.072000000000003</v>
      </c>
      <c r="G36" s="27">
        <v>3647.8</v>
      </c>
      <c r="H36" s="27">
        <v>59</v>
      </c>
      <c r="I36" s="115"/>
      <c r="J36" s="115"/>
      <c r="K36" s="115"/>
      <c r="L36" s="115"/>
      <c r="M36" s="288">
        <v>5.8099999999999999E-2</v>
      </c>
      <c r="N36" s="139">
        <f>G36*M36+H36</f>
        <v>270.93718000000001</v>
      </c>
      <c r="O36" s="119"/>
      <c r="P36" s="128"/>
      <c r="Q36" s="110" t="s">
        <v>1002</v>
      </c>
      <c r="R36" s="349"/>
      <c r="S36" s="27">
        <v>9476.17</v>
      </c>
      <c r="T36" s="27">
        <v>65.239999999999995</v>
      </c>
      <c r="U36" s="27">
        <f>S36*1.2</f>
        <v>11371.404</v>
      </c>
      <c r="V36" s="27">
        <f>T36*1.2</f>
        <v>78.287999999999997</v>
      </c>
      <c r="W36" s="27">
        <v>3647.8</v>
      </c>
      <c r="X36" s="27">
        <v>51.71</v>
      </c>
      <c r="Y36" s="138"/>
      <c r="Z36" s="138"/>
      <c r="AA36" s="138"/>
      <c r="AB36" s="138"/>
      <c r="AC36" s="288">
        <v>5.8099999999999999E-2</v>
      </c>
      <c r="AD36" s="139">
        <f>W36*AC36+X36</f>
        <v>263.64717999999999</v>
      </c>
      <c r="AE36" s="139"/>
      <c r="AF36" s="139"/>
      <c r="AG36" s="110" t="s">
        <v>1002</v>
      </c>
      <c r="AH36" s="134"/>
      <c r="AI36" s="27"/>
      <c r="AJ36" s="27"/>
      <c r="AK36" s="27"/>
      <c r="AL36" s="27"/>
      <c r="AM36" s="27"/>
      <c r="AN36" s="27"/>
      <c r="AO36" s="115"/>
      <c r="AP36" s="115"/>
      <c r="AQ36" s="115"/>
      <c r="AR36" s="115"/>
      <c r="AS36" s="116"/>
      <c r="AT36" s="116"/>
      <c r="AU36" s="116"/>
      <c r="AV36" s="116"/>
      <c r="AW36" s="27"/>
      <c r="AX36" s="109"/>
      <c r="AY36" s="27"/>
      <c r="AZ36" s="27"/>
      <c r="BA36" s="27"/>
      <c r="BB36" s="27"/>
      <c r="BC36" s="27"/>
      <c r="BD36" s="27"/>
      <c r="BE36" s="115"/>
      <c r="BF36" s="115"/>
      <c r="BG36" s="115"/>
      <c r="BH36" s="115"/>
      <c r="BI36" s="116"/>
      <c r="BJ36" s="116"/>
      <c r="BK36" s="116"/>
      <c r="BL36" s="116"/>
      <c r="BM36" s="36"/>
      <c r="BN36" s="31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</row>
    <row r="37" spans="1:293" s="2" customFormat="1" ht="31.5">
      <c r="A37" s="833"/>
      <c r="B37" s="512" t="s">
        <v>1013</v>
      </c>
      <c r="C37" s="27" t="s">
        <v>146</v>
      </c>
      <c r="D37" s="27" t="s">
        <v>146</v>
      </c>
      <c r="E37" s="27" t="s">
        <v>146</v>
      </c>
      <c r="F37" s="27" t="s">
        <v>146</v>
      </c>
      <c r="G37" s="27" t="s">
        <v>146</v>
      </c>
      <c r="H37" s="27" t="s">
        <v>146</v>
      </c>
      <c r="I37" s="115"/>
      <c r="J37" s="115"/>
      <c r="K37" s="115"/>
      <c r="L37" s="115"/>
      <c r="M37" s="288"/>
      <c r="N37" s="288"/>
      <c r="O37" s="288"/>
      <c r="P37" s="288"/>
      <c r="Q37" s="110" t="s">
        <v>1002</v>
      </c>
      <c r="R37" s="134"/>
      <c r="S37" s="27" t="s">
        <v>146</v>
      </c>
      <c r="T37" s="27" t="s">
        <v>146</v>
      </c>
      <c r="U37" s="27" t="s">
        <v>146</v>
      </c>
      <c r="V37" s="27" t="s">
        <v>146</v>
      </c>
      <c r="W37" s="27" t="s">
        <v>146</v>
      </c>
      <c r="X37" s="27" t="s">
        <v>146</v>
      </c>
      <c r="Y37" s="138"/>
      <c r="Z37" s="138"/>
      <c r="AA37" s="138"/>
      <c r="AB37" s="138"/>
      <c r="AC37" s="288"/>
      <c r="AD37" s="139"/>
      <c r="AE37" s="139"/>
      <c r="AF37" s="139"/>
      <c r="AG37" s="134" t="s">
        <v>1002</v>
      </c>
      <c r="AH37" s="134"/>
      <c r="AI37" s="27"/>
      <c r="AJ37" s="27"/>
      <c r="AK37" s="27"/>
      <c r="AL37" s="27"/>
      <c r="AM37" s="27"/>
      <c r="AN37" s="27"/>
      <c r="AO37" s="115"/>
      <c r="AP37" s="115"/>
      <c r="AQ37" s="115"/>
      <c r="AR37" s="115"/>
      <c r="AS37" s="116"/>
      <c r="AT37" s="116"/>
      <c r="AU37" s="116"/>
      <c r="AV37" s="116"/>
      <c r="AW37" s="27"/>
      <c r="AX37" s="109"/>
      <c r="AY37" s="27"/>
      <c r="AZ37" s="27"/>
      <c r="BA37" s="27"/>
      <c r="BB37" s="27"/>
      <c r="BC37" s="27"/>
      <c r="BD37" s="27"/>
      <c r="BE37" s="115"/>
      <c r="BF37" s="115"/>
      <c r="BG37" s="115"/>
      <c r="BH37" s="115"/>
      <c r="BI37" s="116"/>
      <c r="BJ37" s="116"/>
      <c r="BK37" s="116"/>
      <c r="BL37" s="116"/>
      <c r="BM37" s="36"/>
      <c r="BN37" s="31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</row>
    <row r="38" spans="1:293" s="7" customFormat="1">
      <c r="A38" s="16" t="s">
        <v>27</v>
      </c>
      <c r="B38" s="509" t="s">
        <v>43</v>
      </c>
      <c r="C38" s="49">
        <v>590</v>
      </c>
      <c r="D38" s="49">
        <v>0.79</v>
      </c>
      <c r="E38" s="49">
        <f>C38*1.2</f>
        <v>708</v>
      </c>
      <c r="F38" s="49">
        <f>D38*1.2</f>
        <v>0.94799999999999995</v>
      </c>
      <c r="G38" s="49" t="s">
        <v>146</v>
      </c>
      <c r="H38" s="49" t="s">
        <v>146</v>
      </c>
      <c r="I38" s="180"/>
      <c r="J38" s="180"/>
      <c r="K38" s="180"/>
      <c r="L38" s="180"/>
      <c r="M38" s="181"/>
      <c r="N38" s="181"/>
      <c r="O38" s="181"/>
      <c r="P38" s="181"/>
      <c r="Q38" s="110" t="s">
        <v>1014</v>
      </c>
      <c r="R38" s="176"/>
      <c r="S38" s="49">
        <v>607.63</v>
      </c>
      <c r="T38" s="49">
        <v>0.81</v>
      </c>
      <c r="U38" s="49">
        <f>S38*1.2</f>
        <v>729.15599999999995</v>
      </c>
      <c r="V38" s="49">
        <f>T38*1.2</f>
        <v>0.97199999999999998</v>
      </c>
      <c r="W38" s="49" t="s">
        <v>146</v>
      </c>
      <c r="X38" s="49" t="s">
        <v>146</v>
      </c>
      <c r="Y38" s="180"/>
      <c r="Z38" s="180"/>
      <c r="AA38" s="180"/>
      <c r="AB38" s="180"/>
      <c r="AC38" s="181"/>
      <c r="AD38" s="181"/>
      <c r="AE38" s="181"/>
      <c r="AF38" s="181"/>
      <c r="AG38" s="110" t="s">
        <v>1014</v>
      </c>
      <c r="AH38" s="289"/>
      <c r="AI38" s="27"/>
      <c r="AJ38" s="27"/>
      <c r="AK38" s="27"/>
      <c r="AL38" s="27"/>
      <c r="AM38" s="27"/>
      <c r="AN38" s="27"/>
      <c r="AO38" s="115"/>
      <c r="AP38" s="115"/>
      <c r="AQ38" s="115"/>
      <c r="AR38" s="115"/>
      <c r="AS38" s="116"/>
      <c r="AT38" s="116"/>
      <c r="AU38" s="116"/>
      <c r="AV38" s="116"/>
      <c r="AW38" s="27"/>
      <c r="AX38" s="109"/>
      <c r="AY38" s="27"/>
      <c r="AZ38" s="27"/>
      <c r="BA38" s="27"/>
      <c r="BB38" s="27"/>
      <c r="BC38" s="27"/>
      <c r="BD38" s="27"/>
      <c r="BE38" s="115"/>
      <c r="BF38" s="115"/>
      <c r="BG38" s="115"/>
      <c r="BH38" s="115"/>
      <c r="BI38" s="116"/>
      <c r="BJ38" s="116"/>
      <c r="BK38" s="116"/>
      <c r="BL38" s="116"/>
      <c r="BM38" s="36"/>
      <c r="BN38" s="289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  <c r="IX38" s="183"/>
      <c r="IY38" s="183"/>
      <c r="IZ38" s="183"/>
      <c r="JA38" s="183"/>
      <c r="JB38" s="183"/>
      <c r="JC38" s="183"/>
      <c r="JD38" s="183"/>
      <c r="JE38" s="183"/>
      <c r="JF38" s="183"/>
      <c r="JG38" s="183"/>
      <c r="JH38" s="183"/>
      <c r="JI38" s="183"/>
      <c r="JJ38" s="183"/>
      <c r="JK38" s="183"/>
      <c r="JL38" s="183"/>
      <c r="JM38" s="183"/>
      <c r="JN38" s="183"/>
      <c r="JO38" s="183"/>
      <c r="JP38" s="183"/>
      <c r="JQ38" s="183"/>
      <c r="JR38" s="183"/>
      <c r="JS38" s="183"/>
      <c r="JT38" s="183"/>
      <c r="JU38" s="183"/>
      <c r="JV38" s="183"/>
      <c r="JW38" s="183"/>
      <c r="JX38" s="183"/>
      <c r="JY38" s="183"/>
      <c r="JZ38" s="183"/>
      <c r="KA38" s="183"/>
      <c r="KB38" s="183"/>
      <c r="KC38" s="183"/>
      <c r="KD38" s="183"/>
      <c r="KE38" s="183"/>
      <c r="KF38" s="183"/>
      <c r="KG38" s="183"/>
    </row>
    <row r="39" spans="1:293" s="2" customFormat="1">
      <c r="A39" s="16" t="s">
        <v>33</v>
      </c>
      <c r="B39" s="509" t="s">
        <v>514</v>
      </c>
      <c r="C39" s="27">
        <v>1430.72</v>
      </c>
      <c r="D39" s="27">
        <v>0.95</v>
      </c>
      <c r="E39" s="27">
        <f>C39</f>
        <v>1430.72</v>
      </c>
      <c r="F39" s="27">
        <f>D39</f>
        <v>0.95</v>
      </c>
      <c r="G39" s="27" t="s">
        <v>146</v>
      </c>
      <c r="H39" s="27" t="s">
        <v>146</v>
      </c>
      <c r="I39" s="115"/>
      <c r="J39" s="115"/>
      <c r="K39" s="115"/>
      <c r="L39" s="115"/>
      <c r="M39" s="181"/>
      <c r="N39" s="181"/>
      <c r="O39" s="181"/>
      <c r="P39" s="181"/>
      <c r="Q39" s="110" t="s">
        <v>1015</v>
      </c>
      <c r="R39" s="176"/>
      <c r="S39" s="27">
        <v>1558.96</v>
      </c>
      <c r="T39" s="27">
        <v>0.97</v>
      </c>
      <c r="U39" s="27">
        <f>S39</f>
        <v>1558.96</v>
      </c>
      <c r="V39" s="27">
        <f>T39</f>
        <v>0.97</v>
      </c>
      <c r="W39" s="27" t="s">
        <v>146</v>
      </c>
      <c r="X39" s="27" t="s">
        <v>146</v>
      </c>
      <c r="Y39" s="180"/>
      <c r="Z39" s="180"/>
      <c r="AA39" s="180"/>
      <c r="AB39" s="180"/>
      <c r="AC39" s="181"/>
      <c r="AD39" s="181"/>
      <c r="AE39" s="181"/>
      <c r="AF39" s="181"/>
      <c r="AG39" s="110" t="s">
        <v>1015</v>
      </c>
      <c r="AH39" s="289"/>
      <c r="AI39" s="27"/>
      <c r="AJ39" s="27"/>
      <c r="AK39" s="27"/>
      <c r="AL39" s="27"/>
      <c r="AM39" s="27"/>
      <c r="AN39" s="27"/>
      <c r="AO39" s="115"/>
      <c r="AP39" s="115"/>
      <c r="AQ39" s="115"/>
      <c r="AR39" s="115"/>
      <c r="AS39" s="116"/>
      <c r="AT39" s="116"/>
      <c r="AU39" s="116"/>
      <c r="AV39" s="116"/>
      <c r="AW39" s="27"/>
      <c r="AX39" s="109"/>
      <c r="AY39" s="27"/>
      <c r="AZ39" s="27"/>
      <c r="BA39" s="27"/>
      <c r="BB39" s="27"/>
      <c r="BC39" s="27"/>
      <c r="BD39" s="27"/>
      <c r="BE39" s="115"/>
      <c r="BF39" s="115"/>
      <c r="BG39" s="115"/>
      <c r="BH39" s="115"/>
      <c r="BI39" s="116"/>
      <c r="BJ39" s="116"/>
      <c r="BK39" s="116"/>
      <c r="BL39" s="116"/>
      <c r="BM39" s="36"/>
      <c r="BN39" s="31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</row>
    <row r="40" spans="1:293" s="2" customFormat="1" ht="18.75">
      <c r="A40" s="122" t="s">
        <v>48</v>
      </c>
      <c r="B40" s="509"/>
      <c r="C40" s="27"/>
      <c r="D40" s="27"/>
      <c r="E40" s="27"/>
      <c r="F40" s="27"/>
      <c r="G40" s="27"/>
      <c r="H40" s="27"/>
      <c r="I40" s="115"/>
      <c r="J40" s="115"/>
      <c r="K40" s="115"/>
      <c r="L40" s="115"/>
      <c r="M40" s="116"/>
      <c r="N40" s="116"/>
      <c r="O40" s="116"/>
      <c r="P40" s="116"/>
      <c r="Q40" s="110"/>
      <c r="R40" s="125"/>
      <c r="S40" s="27"/>
      <c r="T40" s="27"/>
      <c r="U40" s="27"/>
      <c r="V40" s="27"/>
      <c r="W40" s="27"/>
      <c r="X40" s="27"/>
      <c r="Y40" s="138"/>
      <c r="Z40" s="138"/>
      <c r="AA40" s="138"/>
      <c r="AB40" s="138"/>
      <c r="AC40" s="139"/>
      <c r="AD40" s="139"/>
      <c r="AE40" s="139"/>
      <c r="AF40" s="139"/>
      <c r="AG40" s="27"/>
      <c r="AH40" s="134"/>
      <c r="AI40" s="27"/>
      <c r="AJ40" s="27"/>
      <c r="AK40" s="27"/>
      <c r="AL40" s="27"/>
      <c r="AM40" s="27"/>
      <c r="AN40" s="27"/>
      <c r="AO40" s="115"/>
      <c r="AP40" s="115"/>
      <c r="AQ40" s="115"/>
      <c r="AR40" s="115"/>
      <c r="AS40" s="116"/>
      <c r="AT40" s="116"/>
      <c r="AU40" s="116"/>
      <c r="AV40" s="116"/>
      <c r="AW40" s="27"/>
      <c r="AX40" s="109"/>
      <c r="AY40" s="27"/>
      <c r="AZ40" s="27"/>
      <c r="BA40" s="27"/>
      <c r="BB40" s="27"/>
      <c r="BC40" s="27"/>
      <c r="BD40" s="27"/>
      <c r="BE40" s="115"/>
      <c r="BF40" s="115"/>
      <c r="BG40" s="115"/>
      <c r="BH40" s="115"/>
      <c r="BI40" s="116"/>
      <c r="BJ40" s="116"/>
      <c r="BK40" s="116"/>
      <c r="BL40" s="116"/>
      <c r="BM40" s="36"/>
      <c r="BN40" s="31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</row>
    <row r="41" spans="1:293" s="2" customFormat="1">
      <c r="A41" s="16" t="s">
        <v>9</v>
      </c>
      <c r="B41" s="509" t="s">
        <v>159</v>
      </c>
      <c r="C41" s="27">
        <v>8640.18</v>
      </c>
      <c r="D41" s="27">
        <v>38.29</v>
      </c>
      <c r="E41" s="27">
        <f>C41*1.2</f>
        <v>10368.216</v>
      </c>
      <c r="F41" s="27">
        <f>D41*1.2</f>
        <v>45.948</v>
      </c>
      <c r="G41" s="27">
        <v>3632.4</v>
      </c>
      <c r="H41" s="27">
        <v>42.6</v>
      </c>
      <c r="I41" s="115"/>
      <c r="J41" s="115"/>
      <c r="K41" s="115"/>
      <c r="L41" s="115"/>
      <c r="M41" s="312">
        <v>5.8200000000000002E-2</v>
      </c>
      <c r="N41" s="116">
        <f>G41*M41+H41</f>
        <v>254.00568000000001</v>
      </c>
      <c r="O41" s="312">
        <v>5.3699999999999998E-2</v>
      </c>
      <c r="P41" s="116">
        <f>G41*O41+H41</f>
        <v>237.65987999999999</v>
      </c>
      <c r="Q41" s="110" t="s">
        <v>1016</v>
      </c>
      <c r="R41" s="125"/>
      <c r="S41" s="27"/>
      <c r="T41" s="27"/>
      <c r="U41" s="27"/>
      <c r="V41" s="27"/>
      <c r="W41" s="27"/>
      <c r="X41" s="27"/>
      <c r="Y41" s="138"/>
      <c r="Z41" s="138"/>
      <c r="AA41" s="138"/>
      <c r="AB41" s="138"/>
      <c r="AC41" s="311"/>
      <c r="AD41" s="139"/>
      <c r="AE41" s="311"/>
      <c r="AF41" s="139"/>
      <c r="AG41" s="110"/>
      <c r="AH41" s="134"/>
      <c r="AI41" s="27"/>
      <c r="AJ41" s="27"/>
      <c r="AK41" s="27"/>
      <c r="AL41" s="27"/>
      <c r="AM41" s="27"/>
      <c r="AN41" s="27"/>
      <c r="AO41" s="115"/>
      <c r="AP41" s="115"/>
      <c r="AQ41" s="115"/>
      <c r="AR41" s="115"/>
      <c r="AS41" s="116"/>
      <c r="AT41" s="116"/>
      <c r="AU41" s="116"/>
      <c r="AV41" s="116"/>
      <c r="AW41" s="27"/>
      <c r="AX41" s="109"/>
      <c r="AY41" s="27"/>
      <c r="AZ41" s="27"/>
      <c r="BA41" s="27"/>
      <c r="BB41" s="27"/>
      <c r="BC41" s="27"/>
      <c r="BD41" s="27"/>
      <c r="BE41" s="115"/>
      <c r="BF41" s="115"/>
      <c r="BG41" s="115"/>
      <c r="BH41" s="115"/>
      <c r="BI41" s="116"/>
      <c r="BJ41" s="116"/>
      <c r="BK41" s="116"/>
      <c r="BL41" s="116"/>
      <c r="BM41" s="36"/>
      <c r="BN41" s="31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</row>
    <row r="42" spans="1:293" s="2" customFormat="1" ht="18.75">
      <c r="A42" s="122" t="s">
        <v>49</v>
      </c>
      <c r="B42" s="509"/>
      <c r="C42" s="27"/>
      <c r="D42" s="27"/>
      <c r="E42" s="27"/>
      <c r="F42" s="27"/>
      <c r="G42" s="27"/>
      <c r="H42" s="27"/>
      <c r="I42" s="115"/>
      <c r="J42" s="115"/>
      <c r="K42" s="115"/>
      <c r="L42" s="115"/>
      <c r="M42" s="116"/>
      <c r="N42" s="116"/>
      <c r="O42" s="116"/>
      <c r="P42" s="116"/>
      <c r="Q42" s="110"/>
      <c r="R42" s="125"/>
      <c r="S42" s="27"/>
      <c r="T42" s="27"/>
      <c r="U42" s="27"/>
      <c r="V42" s="27"/>
      <c r="W42" s="27"/>
      <c r="X42" s="27"/>
      <c r="Y42" s="138"/>
      <c r="Z42" s="138"/>
      <c r="AA42" s="138"/>
      <c r="AB42" s="138"/>
      <c r="AC42" s="139"/>
      <c r="AD42" s="139"/>
      <c r="AE42" s="139"/>
      <c r="AF42" s="139"/>
      <c r="AG42" s="27"/>
      <c r="AH42" s="134"/>
      <c r="AI42" s="27"/>
      <c r="AJ42" s="27"/>
      <c r="AK42" s="27"/>
      <c r="AL42" s="27"/>
      <c r="AM42" s="27"/>
      <c r="AN42" s="27"/>
      <c r="AO42" s="115"/>
      <c r="AP42" s="115"/>
      <c r="AQ42" s="115"/>
      <c r="AR42" s="115"/>
      <c r="AS42" s="116"/>
      <c r="AT42" s="116"/>
      <c r="AU42" s="116"/>
      <c r="AV42" s="116"/>
      <c r="AW42" s="27"/>
      <c r="AX42" s="109"/>
      <c r="AY42" s="27"/>
      <c r="AZ42" s="27"/>
      <c r="BA42" s="27"/>
      <c r="BB42" s="27"/>
      <c r="BC42" s="27"/>
      <c r="BD42" s="27"/>
      <c r="BE42" s="115"/>
      <c r="BF42" s="115"/>
      <c r="BG42" s="115"/>
      <c r="BH42" s="115"/>
      <c r="BI42" s="116"/>
      <c r="BJ42" s="116"/>
      <c r="BK42" s="116"/>
      <c r="BL42" s="116"/>
      <c r="BM42" s="36"/>
      <c r="BN42" s="31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</row>
    <row r="43" spans="1:293" s="2" customFormat="1">
      <c r="A43" s="16" t="s">
        <v>9</v>
      </c>
      <c r="B43" s="509" t="s">
        <v>159</v>
      </c>
      <c r="C43" s="27">
        <v>8740.57</v>
      </c>
      <c r="D43" s="27">
        <v>9.67</v>
      </c>
      <c r="E43" s="27">
        <f t="shared" ref="E43:F45" si="1">C43*1.2</f>
        <v>10488.683999999999</v>
      </c>
      <c r="F43" s="27">
        <f t="shared" si="1"/>
        <v>11.603999999999999</v>
      </c>
      <c r="G43" s="27">
        <v>3505.07</v>
      </c>
      <c r="H43" s="27">
        <v>11.6</v>
      </c>
      <c r="I43" s="115"/>
      <c r="J43" s="115"/>
      <c r="K43" s="115"/>
      <c r="L43" s="115"/>
      <c r="M43" s="312">
        <v>6.5100000000000005E-2</v>
      </c>
      <c r="N43" s="116">
        <f>G43*M43+H43</f>
        <v>239.78005700000003</v>
      </c>
      <c r="O43" s="312">
        <v>6.0100000000000001E-2</v>
      </c>
      <c r="P43" s="116">
        <f>G43*O43+H43</f>
        <v>222.254707</v>
      </c>
      <c r="Q43" s="110" t="s">
        <v>1017</v>
      </c>
      <c r="R43" s="176"/>
      <c r="S43" s="27">
        <v>9703.85</v>
      </c>
      <c r="T43" s="27">
        <v>10.15</v>
      </c>
      <c r="U43" s="27">
        <f t="shared" ref="U43:V45" si="2">S43*1.2</f>
        <v>11644.62</v>
      </c>
      <c r="V43" s="27">
        <f t="shared" si="2"/>
        <v>12.18</v>
      </c>
      <c r="W43" s="27">
        <v>3505.07</v>
      </c>
      <c r="X43" s="27">
        <v>11.6</v>
      </c>
      <c r="Y43" s="138"/>
      <c r="Z43" s="138"/>
      <c r="AA43" s="138"/>
      <c r="AB43" s="138"/>
      <c r="AC43" s="311">
        <v>6.5100000000000005E-2</v>
      </c>
      <c r="AD43" s="139">
        <f>W43*AC43+X43</f>
        <v>239.78005700000003</v>
      </c>
      <c r="AE43" s="311">
        <v>6.0100000000000001E-2</v>
      </c>
      <c r="AF43" s="139">
        <f>W43*AE43+X43</f>
        <v>222.254707</v>
      </c>
      <c r="AG43" s="110" t="s">
        <v>1017</v>
      </c>
      <c r="AH43" s="289"/>
      <c r="AI43" s="27"/>
      <c r="AJ43" s="27"/>
      <c r="AK43" s="27"/>
      <c r="AL43" s="27"/>
      <c r="AM43" s="27"/>
      <c r="AN43" s="27"/>
      <c r="AO43" s="115"/>
      <c r="AP43" s="115"/>
      <c r="AQ43" s="115"/>
      <c r="AR43" s="115"/>
      <c r="AS43" s="116"/>
      <c r="AT43" s="116"/>
      <c r="AU43" s="116"/>
      <c r="AV43" s="116"/>
      <c r="AW43" s="27"/>
      <c r="AX43" s="109"/>
      <c r="AY43" s="27"/>
      <c r="AZ43" s="27"/>
      <c r="BA43" s="27"/>
      <c r="BB43" s="27"/>
      <c r="BC43" s="27"/>
      <c r="BD43" s="27"/>
      <c r="BE43" s="115"/>
      <c r="BF43" s="115"/>
      <c r="BG43" s="115"/>
      <c r="BH43" s="115"/>
      <c r="BI43" s="116"/>
      <c r="BJ43" s="116"/>
      <c r="BK43" s="116"/>
      <c r="BL43" s="116"/>
      <c r="BM43" s="36"/>
      <c r="BN43" s="31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</row>
    <row r="44" spans="1:293" s="420" customFormat="1">
      <c r="A44" s="406"/>
      <c r="B44" s="503"/>
      <c r="C44" s="408">
        <v>8740.57</v>
      </c>
      <c r="D44" s="408">
        <v>9.67</v>
      </c>
      <c r="E44" s="408">
        <f t="shared" si="1"/>
        <v>10488.683999999999</v>
      </c>
      <c r="F44" s="408">
        <f t="shared" si="1"/>
        <v>11.603999999999999</v>
      </c>
      <c r="G44" s="408">
        <v>3505.07</v>
      </c>
      <c r="H44" s="408">
        <v>11.6</v>
      </c>
      <c r="I44" s="414"/>
      <c r="J44" s="414"/>
      <c r="K44" s="414"/>
      <c r="L44" s="414"/>
      <c r="M44" s="441">
        <v>6.5100000000000005E-2</v>
      </c>
      <c r="N44" s="416">
        <f>G44*M44+H44</f>
        <v>239.78005700000003</v>
      </c>
      <c r="O44" s="441">
        <v>6.0100000000000001E-2</v>
      </c>
      <c r="P44" s="416">
        <f>G44*O44+H44</f>
        <v>222.254707</v>
      </c>
      <c r="Q44" s="410" t="s">
        <v>1018</v>
      </c>
      <c r="R44" s="412"/>
      <c r="S44" s="408">
        <v>9703.85</v>
      </c>
      <c r="T44" s="408">
        <v>11.58</v>
      </c>
      <c r="U44" s="408">
        <f t="shared" si="2"/>
        <v>11644.62</v>
      </c>
      <c r="V44" s="408">
        <f t="shared" si="2"/>
        <v>13.895999999999999</v>
      </c>
      <c r="W44" s="408">
        <v>3505.07</v>
      </c>
      <c r="X44" s="408">
        <v>11.6</v>
      </c>
      <c r="Y44" s="414"/>
      <c r="Z44" s="414"/>
      <c r="AA44" s="414"/>
      <c r="AB44" s="414"/>
      <c r="AC44" s="441">
        <v>6.5100000000000005E-2</v>
      </c>
      <c r="AD44" s="416">
        <f>W44*AC44+X44</f>
        <v>239.78005700000003</v>
      </c>
      <c r="AE44" s="441">
        <v>6.0100000000000001E-2</v>
      </c>
      <c r="AF44" s="416">
        <f>W44*AE44+X44</f>
        <v>222.254707</v>
      </c>
      <c r="AG44" s="410" t="s">
        <v>1018</v>
      </c>
      <c r="AH44" s="435"/>
      <c r="AI44" s="408"/>
      <c r="AJ44" s="408"/>
      <c r="AK44" s="408"/>
      <c r="AL44" s="408"/>
      <c r="AM44" s="408"/>
      <c r="AN44" s="408"/>
      <c r="AO44" s="414"/>
      <c r="AP44" s="414"/>
      <c r="AQ44" s="414"/>
      <c r="AR44" s="414"/>
      <c r="AS44" s="416"/>
      <c r="AT44" s="416"/>
      <c r="AU44" s="416"/>
      <c r="AV44" s="416"/>
      <c r="AW44" s="408"/>
      <c r="AX44" s="409"/>
      <c r="AY44" s="408"/>
      <c r="AZ44" s="408"/>
      <c r="BA44" s="408"/>
      <c r="BB44" s="408"/>
      <c r="BC44" s="408"/>
      <c r="BD44" s="408"/>
      <c r="BE44" s="414"/>
      <c r="BF44" s="414"/>
      <c r="BG44" s="414"/>
      <c r="BH44" s="414"/>
      <c r="BI44" s="416"/>
      <c r="BJ44" s="416"/>
      <c r="BK44" s="416"/>
      <c r="BL44" s="416"/>
      <c r="BM44" s="412"/>
      <c r="BN44" s="418"/>
      <c r="BO44" s="419"/>
      <c r="BP44" s="419"/>
      <c r="BQ44" s="419"/>
      <c r="BR44" s="419"/>
      <c r="BS44" s="419"/>
      <c r="BT44" s="419"/>
      <c r="BU44" s="419"/>
      <c r="BV44" s="419"/>
      <c r="BW44" s="419"/>
      <c r="BX44" s="419"/>
      <c r="BY44" s="419"/>
      <c r="BZ44" s="419"/>
      <c r="CA44" s="419"/>
      <c r="CB44" s="419"/>
      <c r="CC44" s="419"/>
      <c r="CD44" s="419"/>
      <c r="CE44" s="419"/>
      <c r="CF44" s="419"/>
      <c r="CG44" s="419"/>
      <c r="CH44" s="419"/>
      <c r="CI44" s="419"/>
      <c r="CJ44" s="419"/>
      <c r="CK44" s="419"/>
      <c r="CL44" s="419"/>
      <c r="CM44" s="419"/>
      <c r="CN44" s="419"/>
      <c r="CO44" s="419"/>
      <c r="CP44" s="419"/>
      <c r="CQ44" s="419"/>
      <c r="CR44" s="419"/>
      <c r="CS44" s="419"/>
      <c r="CT44" s="419"/>
      <c r="CU44" s="419"/>
      <c r="CV44" s="419"/>
      <c r="CW44" s="419"/>
      <c r="CX44" s="419"/>
      <c r="CY44" s="419"/>
      <c r="CZ44" s="419"/>
      <c r="DA44" s="419"/>
      <c r="DB44" s="419"/>
      <c r="DC44" s="419"/>
      <c r="DD44" s="419"/>
      <c r="DE44" s="419"/>
      <c r="DF44" s="419"/>
      <c r="DG44" s="419"/>
      <c r="DH44" s="419"/>
      <c r="DI44" s="419"/>
      <c r="DJ44" s="419"/>
      <c r="DK44" s="419"/>
      <c r="DL44" s="419"/>
      <c r="DM44" s="419"/>
      <c r="DN44" s="419"/>
      <c r="DO44" s="419"/>
      <c r="DP44" s="419"/>
      <c r="DQ44" s="419"/>
      <c r="DR44" s="419"/>
      <c r="DS44" s="419"/>
      <c r="DT44" s="419"/>
      <c r="DU44" s="419"/>
      <c r="DV44" s="419"/>
      <c r="DW44" s="419"/>
      <c r="DX44" s="419"/>
      <c r="DY44" s="419"/>
      <c r="DZ44" s="419"/>
      <c r="EA44" s="419"/>
      <c r="EB44" s="419"/>
      <c r="EC44" s="419"/>
      <c r="ED44" s="419"/>
      <c r="EE44" s="419"/>
      <c r="EF44" s="419"/>
      <c r="EG44" s="419"/>
      <c r="EH44" s="419"/>
      <c r="EI44" s="419"/>
      <c r="EJ44" s="419"/>
      <c r="EK44" s="419"/>
      <c r="EL44" s="419"/>
      <c r="EM44" s="419"/>
      <c r="EN44" s="419"/>
      <c r="EO44" s="419"/>
      <c r="EP44" s="419"/>
      <c r="EQ44" s="419"/>
      <c r="ER44" s="419"/>
      <c r="ES44" s="419"/>
      <c r="ET44" s="419"/>
      <c r="EU44" s="419"/>
      <c r="EV44" s="419"/>
      <c r="EW44" s="419"/>
      <c r="EX44" s="419"/>
      <c r="EY44" s="419"/>
      <c r="EZ44" s="419"/>
      <c r="FA44" s="419"/>
      <c r="FB44" s="419"/>
      <c r="FC44" s="419"/>
      <c r="FD44" s="419"/>
      <c r="FE44" s="419"/>
      <c r="FF44" s="419"/>
      <c r="FG44" s="419"/>
      <c r="FH44" s="419"/>
      <c r="FI44" s="419"/>
      <c r="FJ44" s="419"/>
      <c r="FK44" s="419"/>
      <c r="FL44" s="419"/>
      <c r="FM44" s="419"/>
      <c r="FN44" s="419"/>
      <c r="FO44" s="419"/>
      <c r="FP44" s="419"/>
      <c r="FQ44" s="419"/>
      <c r="FR44" s="419"/>
      <c r="FS44" s="419"/>
      <c r="FT44" s="419"/>
      <c r="FU44" s="419"/>
      <c r="FV44" s="419"/>
      <c r="FW44" s="419"/>
      <c r="FX44" s="419"/>
      <c r="FY44" s="419"/>
      <c r="FZ44" s="419"/>
      <c r="GA44" s="419"/>
      <c r="GB44" s="419"/>
      <c r="GC44" s="419"/>
      <c r="GD44" s="419"/>
      <c r="GE44" s="419"/>
      <c r="GF44" s="419"/>
      <c r="GG44" s="419"/>
      <c r="GH44" s="419"/>
      <c r="GI44" s="419"/>
      <c r="GJ44" s="419"/>
      <c r="GK44" s="419"/>
      <c r="GL44" s="419"/>
      <c r="GM44" s="419"/>
      <c r="GN44" s="419"/>
      <c r="GO44" s="419"/>
      <c r="GP44" s="419"/>
      <c r="GQ44" s="419"/>
      <c r="GR44" s="419"/>
      <c r="GS44" s="419"/>
      <c r="GT44" s="419"/>
      <c r="GU44" s="419"/>
      <c r="GV44" s="419"/>
      <c r="GW44" s="419"/>
      <c r="GX44" s="419"/>
      <c r="GY44" s="419"/>
      <c r="GZ44" s="419"/>
      <c r="HA44" s="419"/>
      <c r="HB44" s="419"/>
      <c r="HC44" s="419"/>
      <c r="HD44" s="419"/>
      <c r="HE44" s="419"/>
      <c r="HF44" s="419"/>
      <c r="HG44" s="419"/>
      <c r="HH44" s="419"/>
      <c r="HI44" s="419"/>
      <c r="HJ44" s="419"/>
      <c r="HK44" s="419"/>
      <c r="HL44" s="419"/>
      <c r="HM44" s="419"/>
      <c r="HN44" s="419"/>
      <c r="HO44" s="419"/>
      <c r="HP44" s="419"/>
      <c r="HQ44" s="419"/>
      <c r="HR44" s="419"/>
      <c r="HS44" s="419"/>
      <c r="HT44" s="419"/>
      <c r="HU44" s="419"/>
      <c r="HV44" s="419"/>
      <c r="HW44" s="419"/>
      <c r="HX44" s="419"/>
      <c r="HY44" s="419"/>
      <c r="HZ44" s="419"/>
      <c r="IA44" s="419"/>
      <c r="IB44" s="419"/>
      <c r="IC44" s="419"/>
      <c r="ID44" s="419"/>
      <c r="IE44" s="419"/>
      <c r="IF44" s="419"/>
      <c r="IG44" s="419"/>
      <c r="IH44" s="419"/>
      <c r="II44" s="419"/>
      <c r="IJ44" s="419"/>
      <c r="IK44" s="419"/>
      <c r="IL44" s="419"/>
      <c r="IM44" s="419"/>
      <c r="IN44" s="419"/>
      <c r="IO44" s="419"/>
      <c r="IP44" s="419"/>
      <c r="IQ44" s="419"/>
      <c r="IR44" s="419"/>
      <c r="IS44" s="419"/>
      <c r="IT44" s="419"/>
      <c r="IU44" s="419"/>
      <c r="IV44" s="419"/>
      <c r="IW44" s="419"/>
      <c r="IX44" s="419"/>
      <c r="IY44" s="419"/>
      <c r="IZ44" s="419"/>
      <c r="JA44" s="419"/>
      <c r="JB44" s="419"/>
      <c r="JC44" s="419"/>
      <c r="JD44" s="419"/>
      <c r="JE44" s="419"/>
      <c r="JF44" s="419"/>
      <c r="JG44" s="419"/>
      <c r="JH44" s="419"/>
      <c r="JI44" s="419"/>
      <c r="JJ44" s="419"/>
      <c r="JK44" s="419"/>
      <c r="JL44" s="419"/>
      <c r="JM44" s="419"/>
      <c r="JN44" s="419"/>
      <c r="JO44" s="419"/>
      <c r="JP44" s="419"/>
      <c r="JQ44" s="419"/>
      <c r="JR44" s="419"/>
      <c r="JS44" s="419"/>
      <c r="JT44" s="419"/>
      <c r="JU44" s="419"/>
      <c r="JV44" s="419"/>
      <c r="JW44" s="419"/>
      <c r="JX44" s="419"/>
      <c r="JY44" s="419"/>
      <c r="JZ44" s="419"/>
      <c r="KA44" s="419"/>
      <c r="KB44" s="419"/>
      <c r="KC44" s="419"/>
      <c r="KD44" s="419"/>
      <c r="KE44" s="419"/>
      <c r="KF44" s="419"/>
      <c r="KG44" s="419"/>
    </row>
    <row r="45" spans="1:293" s="2" customFormat="1">
      <c r="A45" s="16" t="s">
        <v>10</v>
      </c>
      <c r="B45" s="754" t="s">
        <v>1003</v>
      </c>
      <c r="C45" s="27">
        <v>7402.02</v>
      </c>
      <c r="D45" s="27">
        <v>51.6</v>
      </c>
      <c r="E45" s="27">
        <f t="shared" si="1"/>
        <v>8882.4240000000009</v>
      </c>
      <c r="F45" s="27">
        <f t="shared" si="1"/>
        <v>61.92</v>
      </c>
      <c r="G45" s="27">
        <v>3875</v>
      </c>
      <c r="H45" s="27">
        <v>55</v>
      </c>
      <c r="I45" s="115"/>
      <c r="J45" s="115"/>
      <c r="K45" s="115"/>
      <c r="L45" s="115"/>
      <c r="M45" s="288">
        <v>5.9200000000000003E-2</v>
      </c>
      <c r="N45" s="139">
        <f>G45*M45+H45</f>
        <v>284.39999999999998</v>
      </c>
      <c r="O45" s="119"/>
      <c r="P45" s="128"/>
      <c r="Q45" s="110" t="s">
        <v>1002</v>
      </c>
      <c r="R45" s="134"/>
      <c r="S45" s="27">
        <v>8142.22</v>
      </c>
      <c r="T45" s="27">
        <v>53.94</v>
      </c>
      <c r="U45" s="27">
        <f t="shared" si="2"/>
        <v>9770.6640000000007</v>
      </c>
      <c r="V45" s="27">
        <f t="shared" si="2"/>
        <v>64.727999999999994</v>
      </c>
      <c r="W45" s="27">
        <v>3800</v>
      </c>
      <c r="X45" s="27">
        <v>51.71</v>
      </c>
      <c r="Y45" s="138"/>
      <c r="Z45" s="138"/>
      <c r="AA45" s="138"/>
      <c r="AB45" s="138"/>
      <c r="AC45" s="288">
        <v>5.9200000000000003E-2</v>
      </c>
      <c r="AD45" s="139">
        <f>W45*AC45+X45</f>
        <v>276.67</v>
      </c>
      <c r="AE45" s="288"/>
      <c r="AF45" s="139"/>
      <c r="AG45" s="110" t="s">
        <v>1002</v>
      </c>
      <c r="AH45" s="134"/>
      <c r="AI45" s="27"/>
      <c r="AJ45" s="27"/>
      <c r="AK45" s="27"/>
      <c r="AL45" s="27"/>
      <c r="AM45" s="27"/>
      <c r="AN45" s="27"/>
      <c r="AO45" s="115"/>
      <c r="AP45" s="115"/>
      <c r="AQ45" s="115"/>
      <c r="AR45" s="115"/>
      <c r="AS45" s="116"/>
      <c r="AT45" s="116"/>
      <c r="AU45" s="116"/>
      <c r="AV45" s="116"/>
      <c r="AW45" s="27"/>
      <c r="AX45" s="109"/>
      <c r="AY45" s="27"/>
      <c r="AZ45" s="27"/>
      <c r="BA45" s="27"/>
      <c r="BB45" s="27"/>
      <c r="BC45" s="27"/>
      <c r="BD45" s="27"/>
      <c r="BE45" s="115"/>
      <c r="BF45" s="115"/>
      <c r="BG45" s="115"/>
      <c r="BH45" s="115"/>
      <c r="BI45" s="116"/>
      <c r="BJ45" s="116"/>
      <c r="BK45" s="116"/>
      <c r="BL45" s="116"/>
      <c r="BM45" s="36"/>
      <c r="BN45" s="31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</row>
    <row r="46" spans="1:293" s="2" customFormat="1" ht="18.75">
      <c r="A46" s="122" t="s">
        <v>50</v>
      </c>
      <c r="B46" s="509"/>
      <c r="C46" s="27"/>
      <c r="D46" s="27"/>
      <c r="E46" s="27"/>
      <c r="F46" s="27"/>
      <c r="G46" s="27"/>
      <c r="H46" s="27"/>
      <c r="I46" s="115"/>
      <c r="J46" s="115"/>
      <c r="K46" s="115"/>
      <c r="L46" s="115"/>
      <c r="M46" s="116"/>
      <c r="N46" s="116"/>
      <c r="O46" s="116"/>
      <c r="P46" s="116"/>
      <c r="Q46" s="110"/>
      <c r="R46" s="125"/>
      <c r="S46" s="27"/>
      <c r="T46" s="27"/>
      <c r="U46" s="27"/>
      <c r="V46" s="27"/>
      <c r="W46" s="27"/>
      <c r="X46" s="27"/>
      <c r="Y46" s="138"/>
      <c r="Z46" s="138"/>
      <c r="AA46" s="138"/>
      <c r="AB46" s="138"/>
      <c r="AC46" s="139"/>
      <c r="AD46" s="139"/>
      <c r="AE46" s="139"/>
      <c r="AF46" s="139"/>
      <c r="AG46" s="27"/>
      <c r="AH46" s="134"/>
      <c r="AI46" s="27"/>
      <c r="AJ46" s="27"/>
      <c r="AK46" s="27"/>
      <c r="AL46" s="27"/>
      <c r="AM46" s="27"/>
      <c r="AN46" s="27"/>
      <c r="AO46" s="115"/>
      <c r="AP46" s="115"/>
      <c r="AQ46" s="115"/>
      <c r="AR46" s="115"/>
      <c r="AS46" s="116"/>
      <c r="AT46" s="116"/>
      <c r="AU46" s="116"/>
      <c r="AV46" s="116"/>
      <c r="AW46" s="27"/>
      <c r="AX46" s="109"/>
      <c r="AY46" s="27"/>
      <c r="AZ46" s="27"/>
      <c r="BA46" s="27"/>
      <c r="BB46" s="27"/>
      <c r="BC46" s="27"/>
      <c r="BD46" s="27"/>
      <c r="BE46" s="115"/>
      <c r="BF46" s="115"/>
      <c r="BG46" s="115"/>
      <c r="BH46" s="115"/>
      <c r="BI46" s="116"/>
      <c r="BJ46" s="116"/>
      <c r="BK46" s="116"/>
      <c r="BL46" s="116"/>
      <c r="BM46" s="36"/>
      <c r="BN46" s="31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</row>
    <row r="47" spans="1:293" s="2" customFormat="1">
      <c r="A47" s="16" t="s">
        <v>9</v>
      </c>
      <c r="B47" s="509" t="s">
        <v>159</v>
      </c>
      <c r="C47" s="27">
        <v>11933.25</v>
      </c>
      <c r="D47" s="27">
        <v>5.74</v>
      </c>
      <c r="E47" s="27">
        <f>C47*1.2</f>
        <v>14319.9</v>
      </c>
      <c r="F47" s="27">
        <f>D47*1.2</f>
        <v>6.8879999999999999</v>
      </c>
      <c r="G47" s="27">
        <v>3894.77</v>
      </c>
      <c r="H47" s="27">
        <v>6.89</v>
      </c>
      <c r="I47" s="115"/>
      <c r="J47" s="115"/>
      <c r="K47" s="115"/>
      <c r="L47" s="115"/>
      <c r="M47" s="312">
        <v>5.79E-2</v>
      </c>
      <c r="N47" s="116">
        <f>G47*M47+H47</f>
        <v>232.39718299999998</v>
      </c>
      <c r="O47" s="312">
        <v>5.3499999999999999E-2</v>
      </c>
      <c r="P47" s="116">
        <f>G47*O47+H47</f>
        <v>215.26019499999998</v>
      </c>
      <c r="Q47" s="110" t="s">
        <v>1019</v>
      </c>
      <c r="R47" s="176"/>
      <c r="S47" s="27">
        <v>13476.86</v>
      </c>
      <c r="T47" s="27">
        <v>5.74</v>
      </c>
      <c r="U47" s="27">
        <f>S47*1.2</f>
        <v>16172.232</v>
      </c>
      <c r="V47" s="27">
        <f>T47*1.2</f>
        <v>6.8879999999999999</v>
      </c>
      <c r="W47" s="27">
        <v>3800</v>
      </c>
      <c r="X47" s="27">
        <v>6.89</v>
      </c>
      <c r="Y47" s="138"/>
      <c r="Z47" s="138"/>
      <c r="AA47" s="138"/>
      <c r="AB47" s="138"/>
      <c r="AC47" s="311">
        <v>5.79E-2</v>
      </c>
      <c r="AD47" s="139">
        <f>W47*AC47+X47</f>
        <v>226.91</v>
      </c>
      <c r="AE47" s="311">
        <v>5.3499999999999999E-2</v>
      </c>
      <c r="AF47" s="139">
        <f>W47*AE47+X47</f>
        <v>210.18999999999997</v>
      </c>
      <c r="AG47" s="176" t="s">
        <v>1019</v>
      </c>
      <c r="AH47" s="289"/>
      <c r="AI47" s="27"/>
      <c r="AJ47" s="27"/>
      <c r="AK47" s="27"/>
      <c r="AL47" s="27"/>
      <c r="AM47" s="27"/>
      <c r="AN47" s="27"/>
      <c r="AO47" s="115"/>
      <c r="AP47" s="115"/>
      <c r="AQ47" s="115"/>
      <c r="AR47" s="115"/>
      <c r="AS47" s="116"/>
      <c r="AT47" s="116"/>
      <c r="AU47" s="116"/>
      <c r="AV47" s="116"/>
      <c r="AW47" s="110"/>
      <c r="AX47" s="109"/>
      <c r="AY47" s="27"/>
      <c r="AZ47" s="27"/>
      <c r="BA47" s="27"/>
      <c r="BB47" s="27"/>
      <c r="BC47" s="27"/>
      <c r="BD47" s="27"/>
      <c r="BE47" s="115"/>
      <c r="BF47" s="115"/>
      <c r="BG47" s="115"/>
      <c r="BH47" s="115"/>
      <c r="BI47" s="116"/>
      <c r="BJ47" s="116"/>
      <c r="BK47" s="116"/>
      <c r="BL47" s="116"/>
      <c r="BM47" s="36"/>
      <c r="BN47" s="31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</row>
    <row r="48" spans="1:293" s="178" customFormat="1">
      <c r="A48" s="173" t="s">
        <v>27</v>
      </c>
      <c r="B48" s="374" t="s">
        <v>1020</v>
      </c>
      <c r="C48" s="49">
        <v>12690</v>
      </c>
      <c r="D48" s="49">
        <v>53.11</v>
      </c>
      <c r="E48" s="49">
        <f>C48</f>
        <v>12690</v>
      </c>
      <c r="F48" s="49">
        <f>D48</f>
        <v>53.11</v>
      </c>
      <c r="G48" s="49">
        <v>3500</v>
      </c>
      <c r="H48" s="49">
        <v>53.11</v>
      </c>
      <c r="I48" s="138"/>
      <c r="J48" s="138"/>
      <c r="K48" s="138"/>
      <c r="L48" s="138"/>
      <c r="M48" s="288">
        <v>5.8200000000000002E-2</v>
      </c>
      <c r="N48" s="139">
        <f>G48*M48+H48</f>
        <v>256.81</v>
      </c>
      <c r="O48" s="288"/>
      <c r="P48" s="139"/>
      <c r="Q48" s="110" t="s">
        <v>1007</v>
      </c>
      <c r="R48" s="134"/>
      <c r="S48" s="49">
        <v>13077.84</v>
      </c>
      <c r="T48" s="49">
        <v>55.54</v>
      </c>
      <c r="U48" s="49">
        <f>S48</f>
        <v>13077.84</v>
      </c>
      <c r="V48" s="49">
        <f>T48</f>
        <v>55.54</v>
      </c>
      <c r="W48" s="49">
        <v>3500</v>
      </c>
      <c r="X48" s="49">
        <v>51.71</v>
      </c>
      <c r="Y48" s="138"/>
      <c r="Z48" s="138"/>
      <c r="AA48" s="138"/>
      <c r="AB48" s="138"/>
      <c r="AC48" s="288">
        <v>5.8200000000000002E-2</v>
      </c>
      <c r="AD48" s="139">
        <f>W48*AC48+X48</f>
        <v>255.41000000000003</v>
      </c>
      <c r="AE48" s="288"/>
      <c r="AF48" s="139"/>
      <c r="AG48" s="176" t="s">
        <v>1007</v>
      </c>
      <c r="AH48" s="134"/>
      <c r="AI48" s="49">
        <v>12690</v>
      </c>
      <c r="AJ48" s="49">
        <v>53.11</v>
      </c>
      <c r="AK48" s="49">
        <f>AI48</f>
        <v>12690</v>
      </c>
      <c r="AL48" s="49">
        <f>AJ48</f>
        <v>53.11</v>
      </c>
      <c r="AM48" s="49">
        <v>3500</v>
      </c>
      <c r="AN48" s="49">
        <v>53.11</v>
      </c>
      <c r="AO48" s="138"/>
      <c r="AP48" s="138"/>
      <c r="AQ48" s="138"/>
      <c r="AR48" s="138"/>
      <c r="AS48" s="288">
        <v>7.22E-2</v>
      </c>
      <c r="AT48" s="139">
        <f>AM48*AS48+AN48</f>
        <v>305.81</v>
      </c>
      <c r="AU48" s="139"/>
      <c r="AV48" s="139"/>
      <c r="AW48" s="125" t="s">
        <v>1007</v>
      </c>
      <c r="AX48" s="289"/>
      <c r="AY48" s="49">
        <v>13077.84</v>
      </c>
      <c r="AZ48" s="49">
        <v>55.54</v>
      </c>
      <c r="BA48" s="49">
        <f>AY48</f>
        <v>13077.84</v>
      </c>
      <c r="BB48" s="49">
        <f>AZ48</f>
        <v>55.54</v>
      </c>
      <c r="BC48" s="49">
        <v>3500</v>
      </c>
      <c r="BD48" s="49">
        <v>51.71</v>
      </c>
      <c r="BE48" s="138"/>
      <c r="BF48" s="138"/>
      <c r="BG48" s="138"/>
      <c r="BH48" s="138"/>
      <c r="BI48" s="288">
        <v>7.22E-2</v>
      </c>
      <c r="BJ48" s="139">
        <f>BC48*BI48+BD48</f>
        <v>304.40999999999997</v>
      </c>
      <c r="BK48" s="139"/>
      <c r="BL48" s="139"/>
      <c r="BM48" s="125" t="s">
        <v>1007</v>
      </c>
      <c r="BN48" s="289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177"/>
      <c r="EL48" s="177"/>
      <c r="EM48" s="177"/>
      <c r="EN48" s="177"/>
      <c r="EO48" s="177"/>
      <c r="EP48" s="177"/>
      <c r="EQ48" s="177"/>
      <c r="ER48" s="177"/>
      <c r="ES48" s="177"/>
      <c r="ET48" s="177"/>
      <c r="EU48" s="177"/>
      <c r="EV48" s="177"/>
      <c r="EW48" s="177"/>
      <c r="EX48" s="177"/>
      <c r="EY48" s="177"/>
      <c r="EZ48" s="177"/>
      <c r="FA48" s="177"/>
      <c r="FB48" s="177"/>
      <c r="FC48" s="177"/>
      <c r="FD48" s="177"/>
      <c r="FE48" s="177"/>
      <c r="FF48" s="177"/>
      <c r="FG48" s="177"/>
      <c r="FH48" s="177"/>
      <c r="FI48" s="177"/>
      <c r="FJ48" s="177"/>
      <c r="FK48" s="177"/>
      <c r="FL48" s="177"/>
      <c r="FM48" s="177"/>
      <c r="FN48" s="177"/>
      <c r="FO48" s="177"/>
      <c r="FP48" s="177"/>
      <c r="FQ48" s="177"/>
      <c r="FR48" s="177"/>
      <c r="FS48" s="177"/>
      <c r="FT48" s="177"/>
      <c r="FU48" s="177"/>
      <c r="FV48" s="177"/>
      <c r="FW48" s="177"/>
      <c r="FX48" s="177"/>
      <c r="FY48" s="177"/>
      <c r="FZ48" s="177"/>
      <c r="GA48" s="177"/>
      <c r="GB48" s="177"/>
      <c r="GC48" s="177"/>
      <c r="GD48" s="177"/>
      <c r="GE48" s="177"/>
      <c r="GF48" s="177"/>
      <c r="GG48" s="177"/>
      <c r="GH48" s="177"/>
      <c r="GI48" s="177"/>
      <c r="GJ48" s="177"/>
      <c r="GK48" s="177"/>
      <c r="GL48" s="177"/>
      <c r="GM48" s="177"/>
      <c r="GN48" s="177"/>
      <c r="GO48" s="177"/>
      <c r="GP48" s="177"/>
      <c r="GQ48" s="177"/>
      <c r="GR48" s="177"/>
      <c r="GS48" s="177"/>
      <c r="GT48" s="177"/>
      <c r="GU48" s="177"/>
      <c r="GV48" s="177"/>
      <c r="GW48" s="177"/>
      <c r="GX48" s="177"/>
      <c r="GY48" s="177"/>
      <c r="GZ48" s="177"/>
      <c r="HA48" s="177"/>
      <c r="HB48" s="177"/>
      <c r="HC48" s="177"/>
      <c r="HD48" s="177"/>
      <c r="HE48" s="177"/>
      <c r="HF48" s="177"/>
      <c r="HG48" s="177"/>
      <c r="HH48" s="177"/>
      <c r="HI48" s="177"/>
      <c r="HJ48" s="177"/>
      <c r="HK48" s="177"/>
      <c r="HL48" s="177"/>
      <c r="HM48" s="177"/>
      <c r="HN48" s="177"/>
      <c r="HO48" s="177"/>
      <c r="HP48" s="177"/>
      <c r="HQ48" s="177"/>
      <c r="HR48" s="177"/>
      <c r="HS48" s="177"/>
      <c r="HT48" s="177"/>
      <c r="HU48" s="177"/>
      <c r="HV48" s="177"/>
      <c r="HW48" s="177"/>
      <c r="HX48" s="177"/>
      <c r="HY48" s="177"/>
      <c r="HZ48" s="177"/>
      <c r="IA48" s="177"/>
      <c r="IB48" s="177"/>
      <c r="IC48" s="177"/>
      <c r="ID48" s="177"/>
      <c r="IE48" s="177"/>
      <c r="IF48" s="177"/>
      <c r="IG48" s="177"/>
      <c r="IH48" s="177"/>
      <c r="II48" s="177"/>
      <c r="IJ48" s="177"/>
      <c r="IK48" s="177"/>
      <c r="IL48" s="177"/>
      <c r="IM48" s="177"/>
      <c r="IN48" s="177"/>
      <c r="IO48" s="177"/>
      <c r="IP48" s="177"/>
      <c r="IQ48" s="177"/>
      <c r="IR48" s="177"/>
      <c r="IS48" s="177"/>
      <c r="IT48" s="177"/>
      <c r="IU48" s="177"/>
      <c r="IV48" s="177"/>
      <c r="IW48" s="177"/>
      <c r="IX48" s="177"/>
      <c r="IY48" s="177"/>
      <c r="IZ48" s="177"/>
      <c r="JA48" s="177"/>
      <c r="JB48" s="177"/>
      <c r="JC48" s="177"/>
      <c r="JD48" s="177"/>
      <c r="JE48" s="177"/>
      <c r="JF48" s="177"/>
      <c r="JG48" s="177"/>
      <c r="JH48" s="177"/>
      <c r="JI48" s="177"/>
      <c r="JJ48" s="177"/>
      <c r="JK48" s="177"/>
      <c r="JL48" s="177"/>
      <c r="JM48" s="177"/>
      <c r="JN48" s="177"/>
      <c r="JO48" s="177"/>
      <c r="JP48" s="177"/>
      <c r="JQ48" s="177"/>
      <c r="JR48" s="177"/>
      <c r="JS48" s="177"/>
      <c r="JT48" s="177"/>
      <c r="JU48" s="177"/>
      <c r="JV48" s="177"/>
      <c r="JW48" s="177"/>
      <c r="JX48" s="177"/>
      <c r="JY48" s="177"/>
      <c r="JZ48" s="177"/>
      <c r="KA48" s="177"/>
      <c r="KB48" s="177"/>
      <c r="KC48" s="177"/>
      <c r="KD48" s="177"/>
      <c r="KE48" s="177"/>
      <c r="KF48" s="177"/>
      <c r="KG48" s="177"/>
    </row>
    <row r="49" spans="1:293" s="2" customFormat="1" ht="18.75">
      <c r="A49" s="122" t="s">
        <v>51</v>
      </c>
      <c r="B49" s="509"/>
      <c r="C49" s="27"/>
      <c r="D49" s="27"/>
      <c r="E49" s="27"/>
      <c r="F49" s="27"/>
      <c r="G49" s="27"/>
      <c r="H49" s="27"/>
      <c r="I49" s="115"/>
      <c r="J49" s="115"/>
      <c r="K49" s="115"/>
      <c r="L49" s="115"/>
      <c r="M49" s="105"/>
      <c r="N49" s="105"/>
      <c r="O49" s="119"/>
      <c r="P49" s="128"/>
      <c r="Q49" s="110"/>
      <c r="R49" s="134"/>
      <c r="S49" s="27"/>
      <c r="T49" s="27"/>
      <c r="U49" s="27"/>
      <c r="V49" s="27"/>
      <c r="W49" s="27"/>
      <c r="X49" s="27"/>
      <c r="Y49" s="138"/>
      <c r="Z49" s="138"/>
      <c r="AA49" s="138"/>
      <c r="AB49" s="138"/>
      <c r="AC49" s="139"/>
      <c r="AD49" s="139"/>
      <c r="AE49" s="139"/>
      <c r="AF49" s="139"/>
      <c r="AG49" s="27"/>
      <c r="AH49" s="134"/>
      <c r="AI49" s="27"/>
      <c r="AJ49" s="27"/>
      <c r="AK49" s="27"/>
      <c r="AL49" s="27"/>
      <c r="AM49" s="27"/>
      <c r="AN49" s="27"/>
      <c r="AO49" s="115"/>
      <c r="AP49" s="115"/>
      <c r="AQ49" s="115"/>
      <c r="AR49" s="115"/>
      <c r="AS49" s="116"/>
      <c r="AT49" s="116"/>
      <c r="AU49" s="116"/>
      <c r="AV49" s="116"/>
      <c r="AW49" s="110"/>
      <c r="AX49" s="284"/>
      <c r="AY49" s="27"/>
      <c r="AZ49" s="27"/>
      <c r="BA49" s="27"/>
      <c r="BB49" s="27"/>
      <c r="BC49" s="27"/>
      <c r="BD49" s="27"/>
      <c r="BE49" s="115"/>
      <c r="BF49" s="115"/>
      <c r="BG49" s="115"/>
      <c r="BH49" s="115"/>
      <c r="BI49" s="116"/>
      <c r="BJ49" s="116"/>
      <c r="BK49" s="116"/>
      <c r="BL49" s="116"/>
      <c r="BM49" s="36"/>
      <c r="BN49" s="31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</row>
    <row r="50" spans="1:293" s="341" customFormat="1">
      <c r="A50" s="173" t="s">
        <v>9</v>
      </c>
      <c r="B50" s="751" t="s">
        <v>212</v>
      </c>
      <c r="C50" s="49">
        <v>3288.11</v>
      </c>
      <c r="D50" s="49">
        <v>1.1299999999999999</v>
      </c>
      <c r="E50" s="49">
        <f>C50*1.2</f>
        <v>3945.732</v>
      </c>
      <c r="F50" s="49">
        <f>D50*1.2</f>
        <v>1.3559999999999999</v>
      </c>
      <c r="G50" s="49">
        <v>2436</v>
      </c>
      <c r="H50" s="49">
        <v>1.36</v>
      </c>
      <c r="I50" s="138"/>
      <c r="J50" s="138"/>
      <c r="K50" s="138"/>
      <c r="L50" s="138"/>
      <c r="M50" s="288">
        <v>6.6600000000000006E-2</v>
      </c>
      <c r="N50" s="139">
        <f>G50*M50+H50</f>
        <v>163.59760000000003</v>
      </c>
      <c r="O50" s="139"/>
      <c r="P50" s="139"/>
      <c r="Q50" s="176" t="s">
        <v>998</v>
      </c>
      <c r="R50" s="176"/>
      <c r="S50" s="49">
        <v>3302.1</v>
      </c>
      <c r="T50" s="49">
        <v>1.18</v>
      </c>
      <c r="U50" s="49">
        <f>S50*1.2</f>
        <v>3962.5199999999995</v>
      </c>
      <c r="V50" s="49">
        <f>T50*1.2</f>
        <v>1.4159999999999999</v>
      </c>
      <c r="W50" s="49">
        <v>1334</v>
      </c>
      <c r="X50" s="49">
        <v>1.36</v>
      </c>
      <c r="Y50" s="138"/>
      <c r="Z50" s="138"/>
      <c r="AA50" s="138"/>
      <c r="AB50" s="138"/>
      <c r="AC50" s="288">
        <v>6.6600000000000006E-2</v>
      </c>
      <c r="AD50" s="139">
        <f>W50*AC50+X50</f>
        <v>90.204400000000007</v>
      </c>
      <c r="AE50" s="139"/>
      <c r="AF50" s="139"/>
      <c r="AG50" s="176" t="s">
        <v>998</v>
      </c>
      <c r="AH50" s="176"/>
      <c r="AI50" s="49"/>
      <c r="AJ50" s="49"/>
      <c r="AK50" s="49"/>
      <c r="AL50" s="49"/>
      <c r="AM50" s="49"/>
      <c r="AN50" s="49"/>
      <c r="AO50" s="138"/>
      <c r="AP50" s="138"/>
      <c r="AQ50" s="138"/>
      <c r="AR50" s="138"/>
      <c r="AS50" s="139"/>
      <c r="AT50" s="139"/>
      <c r="AU50" s="139"/>
      <c r="AV50" s="139"/>
      <c r="AW50" s="125"/>
      <c r="AX50" s="289"/>
      <c r="AY50" s="49"/>
      <c r="AZ50" s="49"/>
      <c r="BA50" s="49"/>
      <c r="BB50" s="49"/>
      <c r="BC50" s="49"/>
      <c r="BD50" s="49"/>
      <c r="BE50" s="138"/>
      <c r="BF50" s="138"/>
      <c r="BG50" s="138"/>
      <c r="BH50" s="138"/>
      <c r="BI50" s="139"/>
      <c r="BJ50" s="139"/>
      <c r="BK50" s="139"/>
      <c r="BL50" s="139"/>
      <c r="BM50" s="176"/>
      <c r="BN50" s="289"/>
      <c r="BO50" s="724"/>
      <c r="BP50" s="724"/>
      <c r="BQ50" s="724"/>
      <c r="BR50" s="724"/>
      <c r="BS50" s="724"/>
      <c r="BT50" s="724"/>
      <c r="BU50" s="724"/>
      <c r="BV50" s="724"/>
      <c r="BW50" s="724"/>
      <c r="BX50" s="724"/>
      <c r="BY50" s="724"/>
      <c r="BZ50" s="724"/>
      <c r="CA50" s="724"/>
      <c r="CB50" s="724"/>
      <c r="CC50" s="724"/>
      <c r="CD50" s="724"/>
      <c r="CE50" s="724"/>
      <c r="CF50" s="724"/>
      <c r="CG50" s="724"/>
      <c r="CH50" s="724"/>
      <c r="CI50" s="724"/>
      <c r="CJ50" s="724"/>
      <c r="CK50" s="724"/>
      <c r="CL50" s="724"/>
      <c r="CM50" s="724"/>
      <c r="CN50" s="724"/>
      <c r="CO50" s="724"/>
      <c r="CP50" s="724"/>
      <c r="CQ50" s="724"/>
      <c r="CR50" s="724"/>
      <c r="CS50" s="724"/>
      <c r="CT50" s="724"/>
      <c r="CU50" s="724"/>
      <c r="CV50" s="724"/>
      <c r="CW50" s="724"/>
      <c r="CX50" s="724"/>
      <c r="CY50" s="724"/>
      <c r="CZ50" s="724"/>
      <c r="DA50" s="724"/>
      <c r="DB50" s="724"/>
      <c r="DC50" s="724"/>
      <c r="DD50" s="724"/>
      <c r="DE50" s="724"/>
      <c r="DF50" s="724"/>
      <c r="DG50" s="724"/>
      <c r="DH50" s="724"/>
      <c r="DI50" s="724"/>
      <c r="DJ50" s="724"/>
      <c r="DK50" s="724"/>
      <c r="DL50" s="724"/>
      <c r="DM50" s="724"/>
      <c r="DN50" s="724"/>
      <c r="DO50" s="724"/>
      <c r="DP50" s="724"/>
      <c r="DQ50" s="724"/>
      <c r="DR50" s="724"/>
      <c r="DS50" s="724"/>
      <c r="DT50" s="724"/>
      <c r="DU50" s="724"/>
      <c r="DV50" s="724"/>
      <c r="DW50" s="724"/>
      <c r="DX50" s="724"/>
      <c r="DY50" s="724"/>
      <c r="DZ50" s="724"/>
      <c r="EA50" s="724"/>
      <c r="EB50" s="724"/>
      <c r="EC50" s="724"/>
      <c r="ED50" s="724"/>
      <c r="EE50" s="724"/>
      <c r="EF50" s="724"/>
      <c r="EG50" s="724"/>
      <c r="EH50" s="724"/>
      <c r="EI50" s="724"/>
      <c r="EJ50" s="724"/>
      <c r="EK50" s="724"/>
      <c r="EL50" s="724"/>
      <c r="EM50" s="724"/>
      <c r="EN50" s="724"/>
      <c r="EO50" s="724"/>
      <c r="EP50" s="724"/>
      <c r="EQ50" s="724"/>
      <c r="ER50" s="724"/>
      <c r="ES50" s="724"/>
      <c r="ET50" s="724"/>
      <c r="EU50" s="724"/>
      <c r="EV50" s="724"/>
      <c r="EW50" s="724"/>
      <c r="EX50" s="724"/>
      <c r="EY50" s="724"/>
      <c r="EZ50" s="724"/>
      <c r="FA50" s="724"/>
      <c r="FB50" s="724"/>
      <c r="FC50" s="724"/>
      <c r="FD50" s="724"/>
      <c r="FE50" s="724"/>
      <c r="FF50" s="724"/>
      <c r="FG50" s="724"/>
      <c r="FH50" s="724"/>
      <c r="FI50" s="724"/>
      <c r="FJ50" s="724"/>
      <c r="FK50" s="724"/>
      <c r="FL50" s="724"/>
      <c r="FM50" s="724"/>
      <c r="FN50" s="724"/>
      <c r="FO50" s="724"/>
      <c r="FP50" s="724"/>
      <c r="FQ50" s="724"/>
      <c r="FR50" s="724"/>
      <c r="FS50" s="724"/>
      <c r="FT50" s="724"/>
      <c r="FU50" s="724"/>
      <c r="FV50" s="724"/>
      <c r="FW50" s="724"/>
      <c r="FX50" s="724"/>
      <c r="FY50" s="724"/>
      <c r="FZ50" s="724"/>
      <c r="GA50" s="724"/>
      <c r="GB50" s="724"/>
      <c r="GC50" s="724"/>
      <c r="GD50" s="724"/>
      <c r="GE50" s="724"/>
      <c r="GF50" s="724"/>
      <c r="GG50" s="724"/>
      <c r="GH50" s="724"/>
      <c r="GI50" s="724"/>
      <c r="GJ50" s="724"/>
      <c r="GK50" s="724"/>
      <c r="GL50" s="724"/>
      <c r="GM50" s="724"/>
      <c r="GN50" s="724"/>
      <c r="GO50" s="724"/>
      <c r="GP50" s="724"/>
      <c r="GQ50" s="724"/>
      <c r="GR50" s="724"/>
      <c r="GS50" s="724"/>
      <c r="GT50" s="724"/>
      <c r="GU50" s="724"/>
      <c r="GV50" s="724"/>
      <c r="GW50" s="724"/>
      <c r="GX50" s="724"/>
      <c r="GY50" s="724"/>
      <c r="GZ50" s="724"/>
      <c r="HA50" s="724"/>
      <c r="HB50" s="724"/>
      <c r="HC50" s="724"/>
      <c r="HD50" s="724"/>
      <c r="HE50" s="724"/>
      <c r="HF50" s="724"/>
      <c r="HG50" s="724"/>
      <c r="HH50" s="724"/>
      <c r="HI50" s="724"/>
      <c r="HJ50" s="724"/>
      <c r="HK50" s="724"/>
      <c r="HL50" s="724"/>
      <c r="HM50" s="724"/>
      <c r="HN50" s="724"/>
      <c r="HO50" s="724"/>
      <c r="HP50" s="724"/>
      <c r="HQ50" s="724"/>
      <c r="HR50" s="724"/>
      <c r="HS50" s="724"/>
      <c r="HT50" s="724"/>
      <c r="HU50" s="724"/>
      <c r="HV50" s="724"/>
      <c r="HW50" s="724"/>
      <c r="HX50" s="724"/>
      <c r="HY50" s="724"/>
      <c r="HZ50" s="724"/>
      <c r="IA50" s="724"/>
      <c r="IB50" s="724"/>
      <c r="IC50" s="724"/>
      <c r="ID50" s="724"/>
      <c r="IE50" s="724"/>
      <c r="IF50" s="724"/>
      <c r="IG50" s="724"/>
      <c r="IH50" s="724"/>
      <c r="II50" s="724"/>
      <c r="IJ50" s="724"/>
      <c r="IK50" s="724"/>
      <c r="IL50" s="724"/>
      <c r="IM50" s="724"/>
      <c r="IN50" s="724"/>
      <c r="IO50" s="724"/>
      <c r="IP50" s="724"/>
      <c r="IQ50" s="724"/>
      <c r="IR50" s="724"/>
      <c r="IS50" s="724"/>
      <c r="IT50" s="724"/>
      <c r="IU50" s="724"/>
      <c r="IV50" s="724"/>
      <c r="IW50" s="724"/>
      <c r="IX50" s="724"/>
      <c r="IY50" s="724"/>
      <c r="IZ50" s="724"/>
      <c r="JA50" s="724"/>
      <c r="JB50" s="724"/>
      <c r="JC50" s="724"/>
      <c r="JD50" s="724"/>
      <c r="JE50" s="724"/>
      <c r="JF50" s="724"/>
      <c r="JG50" s="724"/>
      <c r="JH50" s="724"/>
      <c r="JI50" s="724"/>
      <c r="JJ50" s="724"/>
      <c r="JK50" s="724"/>
      <c r="JL50" s="724"/>
      <c r="JM50" s="724"/>
      <c r="JN50" s="724"/>
      <c r="JO50" s="724"/>
      <c r="JP50" s="724"/>
      <c r="JQ50" s="724"/>
      <c r="JR50" s="724"/>
      <c r="JS50" s="724"/>
      <c r="JT50" s="724"/>
      <c r="JU50" s="724"/>
      <c r="JV50" s="724"/>
      <c r="JW50" s="724"/>
      <c r="JX50" s="724"/>
      <c r="JY50" s="724"/>
      <c r="JZ50" s="724"/>
      <c r="KA50" s="724"/>
      <c r="KB50" s="724"/>
      <c r="KC50" s="724"/>
      <c r="KD50" s="724"/>
      <c r="KE50" s="724"/>
      <c r="KF50" s="724"/>
      <c r="KG50" s="724"/>
    </row>
    <row r="51" spans="1:293" s="341" customFormat="1">
      <c r="A51" s="173"/>
      <c r="B51" s="751" t="s">
        <v>497</v>
      </c>
      <c r="C51" s="49"/>
      <c r="D51" s="49"/>
      <c r="E51" s="49"/>
      <c r="F51" s="49"/>
      <c r="G51" s="49"/>
      <c r="H51" s="49"/>
      <c r="I51" s="138"/>
      <c r="J51" s="138"/>
      <c r="K51" s="138"/>
      <c r="L51" s="138"/>
      <c r="M51" s="288"/>
      <c r="N51" s="139"/>
      <c r="O51" s="139"/>
      <c r="P51" s="139"/>
      <c r="Q51" s="125"/>
      <c r="R51" s="134"/>
      <c r="S51" s="49"/>
      <c r="T51" s="49"/>
      <c r="U51" s="49"/>
      <c r="V51" s="49"/>
      <c r="W51" s="49"/>
      <c r="X51" s="49"/>
      <c r="Y51" s="138"/>
      <c r="Z51" s="138"/>
      <c r="AA51" s="138"/>
      <c r="AB51" s="138"/>
      <c r="AC51" s="288"/>
      <c r="AD51" s="139"/>
      <c r="AE51" s="139"/>
      <c r="AF51" s="139"/>
      <c r="AG51" s="125"/>
      <c r="AH51" s="134"/>
      <c r="AI51" s="49"/>
      <c r="AJ51" s="49"/>
      <c r="AK51" s="49"/>
      <c r="AL51" s="49"/>
      <c r="AM51" s="49"/>
      <c r="AN51" s="49"/>
      <c r="AO51" s="138"/>
      <c r="AP51" s="138"/>
      <c r="AQ51" s="138"/>
      <c r="AR51" s="138"/>
      <c r="AS51" s="139"/>
      <c r="AT51" s="139"/>
      <c r="AU51" s="139"/>
      <c r="AV51" s="139"/>
      <c r="AW51" s="125"/>
      <c r="AX51" s="289"/>
      <c r="AY51" s="49"/>
      <c r="AZ51" s="49"/>
      <c r="BA51" s="49"/>
      <c r="BB51" s="49"/>
      <c r="BC51" s="49"/>
      <c r="BD51" s="49"/>
      <c r="BE51" s="138"/>
      <c r="BF51" s="138"/>
      <c r="BG51" s="138"/>
      <c r="BH51" s="138"/>
      <c r="BI51" s="139"/>
      <c r="BJ51" s="139"/>
      <c r="BK51" s="139"/>
      <c r="BL51" s="139"/>
      <c r="BM51" s="176"/>
      <c r="BN51" s="289"/>
      <c r="BO51" s="724"/>
      <c r="BP51" s="724"/>
      <c r="BQ51" s="724"/>
      <c r="BR51" s="724"/>
      <c r="BS51" s="724"/>
      <c r="BT51" s="724"/>
      <c r="BU51" s="724"/>
      <c r="BV51" s="724"/>
      <c r="BW51" s="724"/>
      <c r="BX51" s="724"/>
      <c r="BY51" s="724"/>
      <c r="BZ51" s="724"/>
      <c r="CA51" s="724"/>
      <c r="CB51" s="724"/>
      <c r="CC51" s="724"/>
      <c r="CD51" s="724"/>
      <c r="CE51" s="724"/>
      <c r="CF51" s="724"/>
      <c r="CG51" s="724"/>
      <c r="CH51" s="724"/>
      <c r="CI51" s="724"/>
      <c r="CJ51" s="724"/>
      <c r="CK51" s="724"/>
      <c r="CL51" s="724"/>
      <c r="CM51" s="724"/>
      <c r="CN51" s="724"/>
      <c r="CO51" s="724"/>
      <c r="CP51" s="724"/>
      <c r="CQ51" s="724"/>
      <c r="CR51" s="724"/>
      <c r="CS51" s="724"/>
      <c r="CT51" s="724"/>
      <c r="CU51" s="724"/>
      <c r="CV51" s="724"/>
      <c r="CW51" s="724"/>
      <c r="CX51" s="724"/>
      <c r="CY51" s="724"/>
      <c r="CZ51" s="724"/>
      <c r="DA51" s="724"/>
      <c r="DB51" s="724"/>
      <c r="DC51" s="724"/>
      <c r="DD51" s="724"/>
      <c r="DE51" s="724"/>
      <c r="DF51" s="724"/>
      <c r="DG51" s="724"/>
      <c r="DH51" s="724"/>
      <c r="DI51" s="724"/>
      <c r="DJ51" s="724"/>
      <c r="DK51" s="724"/>
      <c r="DL51" s="724"/>
      <c r="DM51" s="724"/>
      <c r="DN51" s="724"/>
      <c r="DO51" s="724"/>
      <c r="DP51" s="724"/>
      <c r="DQ51" s="724"/>
      <c r="DR51" s="724"/>
      <c r="DS51" s="724"/>
      <c r="DT51" s="724"/>
      <c r="DU51" s="724"/>
      <c r="DV51" s="724"/>
      <c r="DW51" s="724"/>
      <c r="DX51" s="724"/>
      <c r="DY51" s="724"/>
      <c r="DZ51" s="724"/>
      <c r="EA51" s="724"/>
      <c r="EB51" s="724"/>
      <c r="EC51" s="724"/>
      <c r="ED51" s="724"/>
      <c r="EE51" s="724"/>
      <c r="EF51" s="724"/>
      <c r="EG51" s="724"/>
      <c r="EH51" s="724"/>
      <c r="EI51" s="724"/>
      <c r="EJ51" s="724"/>
      <c r="EK51" s="724"/>
      <c r="EL51" s="724"/>
      <c r="EM51" s="724"/>
      <c r="EN51" s="724"/>
      <c r="EO51" s="724"/>
      <c r="EP51" s="724"/>
      <c r="EQ51" s="724"/>
      <c r="ER51" s="724"/>
      <c r="ES51" s="724"/>
      <c r="ET51" s="724"/>
      <c r="EU51" s="724"/>
      <c r="EV51" s="724"/>
      <c r="EW51" s="724"/>
      <c r="EX51" s="724"/>
      <c r="EY51" s="724"/>
      <c r="EZ51" s="724"/>
      <c r="FA51" s="724"/>
      <c r="FB51" s="724"/>
      <c r="FC51" s="724"/>
      <c r="FD51" s="724"/>
      <c r="FE51" s="724"/>
      <c r="FF51" s="724"/>
      <c r="FG51" s="724"/>
      <c r="FH51" s="724"/>
      <c r="FI51" s="724"/>
      <c r="FJ51" s="724"/>
      <c r="FK51" s="724"/>
      <c r="FL51" s="724"/>
      <c r="FM51" s="724"/>
      <c r="FN51" s="724"/>
      <c r="FO51" s="724"/>
      <c r="FP51" s="724"/>
      <c r="FQ51" s="724"/>
      <c r="FR51" s="724"/>
      <c r="FS51" s="724"/>
      <c r="FT51" s="724"/>
      <c r="FU51" s="724"/>
      <c r="FV51" s="724"/>
      <c r="FW51" s="724"/>
      <c r="FX51" s="724"/>
      <c r="FY51" s="724"/>
      <c r="FZ51" s="724"/>
      <c r="GA51" s="724"/>
      <c r="GB51" s="724"/>
      <c r="GC51" s="724"/>
      <c r="GD51" s="724"/>
      <c r="GE51" s="724"/>
      <c r="GF51" s="724"/>
      <c r="GG51" s="724"/>
      <c r="GH51" s="724"/>
      <c r="GI51" s="724"/>
      <c r="GJ51" s="724"/>
      <c r="GK51" s="724"/>
      <c r="GL51" s="724"/>
      <c r="GM51" s="724"/>
      <c r="GN51" s="724"/>
      <c r="GO51" s="724"/>
      <c r="GP51" s="724"/>
      <c r="GQ51" s="724"/>
      <c r="GR51" s="724"/>
      <c r="GS51" s="724"/>
      <c r="GT51" s="724"/>
      <c r="GU51" s="724"/>
      <c r="GV51" s="724"/>
      <c r="GW51" s="724"/>
      <c r="GX51" s="724"/>
      <c r="GY51" s="724"/>
      <c r="GZ51" s="724"/>
      <c r="HA51" s="724"/>
      <c r="HB51" s="724"/>
      <c r="HC51" s="724"/>
      <c r="HD51" s="724"/>
      <c r="HE51" s="724"/>
      <c r="HF51" s="724"/>
      <c r="HG51" s="724"/>
      <c r="HH51" s="724"/>
      <c r="HI51" s="724"/>
      <c r="HJ51" s="724"/>
      <c r="HK51" s="724"/>
      <c r="HL51" s="724"/>
      <c r="HM51" s="724"/>
      <c r="HN51" s="724"/>
      <c r="HO51" s="724"/>
      <c r="HP51" s="724"/>
      <c r="HQ51" s="724"/>
      <c r="HR51" s="724"/>
      <c r="HS51" s="724"/>
      <c r="HT51" s="724"/>
      <c r="HU51" s="724"/>
      <c r="HV51" s="724"/>
      <c r="HW51" s="724"/>
      <c r="HX51" s="724"/>
      <c r="HY51" s="724"/>
      <c r="HZ51" s="724"/>
      <c r="IA51" s="724"/>
      <c r="IB51" s="724"/>
      <c r="IC51" s="724"/>
      <c r="ID51" s="724"/>
      <c r="IE51" s="724"/>
      <c r="IF51" s="724"/>
      <c r="IG51" s="724"/>
      <c r="IH51" s="724"/>
      <c r="II51" s="724"/>
      <c r="IJ51" s="724"/>
      <c r="IK51" s="724"/>
      <c r="IL51" s="724"/>
      <c r="IM51" s="724"/>
      <c r="IN51" s="724"/>
      <c r="IO51" s="724"/>
      <c r="IP51" s="724"/>
      <c r="IQ51" s="724"/>
      <c r="IR51" s="724"/>
      <c r="IS51" s="724"/>
      <c r="IT51" s="724"/>
      <c r="IU51" s="724"/>
      <c r="IV51" s="724"/>
      <c r="IW51" s="724"/>
      <c r="IX51" s="724"/>
      <c r="IY51" s="724"/>
      <c r="IZ51" s="724"/>
      <c r="JA51" s="724"/>
      <c r="JB51" s="724"/>
      <c r="JC51" s="724"/>
      <c r="JD51" s="724"/>
      <c r="JE51" s="724"/>
      <c r="JF51" s="724"/>
      <c r="JG51" s="724"/>
      <c r="JH51" s="724"/>
      <c r="JI51" s="724"/>
      <c r="JJ51" s="724"/>
      <c r="JK51" s="724"/>
      <c r="JL51" s="724"/>
      <c r="JM51" s="724"/>
      <c r="JN51" s="724"/>
      <c r="JO51" s="724"/>
      <c r="JP51" s="724"/>
      <c r="JQ51" s="724"/>
      <c r="JR51" s="724"/>
      <c r="JS51" s="724"/>
      <c r="JT51" s="724"/>
      <c r="JU51" s="724"/>
      <c r="JV51" s="724"/>
      <c r="JW51" s="724"/>
      <c r="JX51" s="724"/>
      <c r="JY51" s="724"/>
      <c r="JZ51" s="724"/>
      <c r="KA51" s="724"/>
      <c r="KB51" s="724"/>
      <c r="KC51" s="724"/>
      <c r="KD51" s="724"/>
      <c r="KE51" s="724"/>
      <c r="KF51" s="724"/>
      <c r="KG51" s="724"/>
    </row>
    <row r="52" spans="1:293" s="341" customFormat="1">
      <c r="A52" s="173"/>
      <c r="B52" s="751" t="s">
        <v>812</v>
      </c>
      <c r="C52" s="49"/>
      <c r="D52" s="49"/>
      <c r="E52" s="49"/>
      <c r="F52" s="49"/>
      <c r="G52" s="49"/>
      <c r="H52" s="49"/>
      <c r="I52" s="138"/>
      <c r="J52" s="138"/>
      <c r="K52" s="138"/>
      <c r="L52" s="138"/>
      <c r="M52" s="288"/>
      <c r="N52" s="139"/>
      <c r="O52" s="139"/>
      <c r="P52" s="139"/>
      <c r="Q52" s="125"/>
      <c r="R52" s="134"/>
      <c r="S52" s="49"/>
      <c r="T52" s="49"/>
      <c r="U52" s="49"/>
      <c r="V52" s="49"/>
      <c r="W52" s="49"/>
      <c r="X52" s="49"/>
      <c r="Y52" s="138"/>
      <c r="Z52" s="138"/>
      <c r="AA52" s="138"/>
      <c r="AB52" s="138"/>
      <c r="AC52" s="288"/>
      <c r="AD52" s="139"/>
      <c r="AE52" s="139"/>
      <c r="AF52" s="139"/>
      <c r="AG52" s="125"/>
      <c r="AH52" s="134"/>
      <c r="AI52" s="49"/>
      <c r="AJ52" s="49"/>
      <c r="AK52" s="49"/>
      <c r="AL52" s="49"/>
      <c r="AM52" s="49"/>
      <c r="AN52" s="49"/>
      <c r="AO52" s="138"/>
      <c r="AP52" s="138"/>
      <c r="AQ52" s="138"/>
      <c r="AR52" s="138"/>
      <c r="AS52" s="139"/>
      <c r="AT52" s="139"/>
      <c r="AU52" s="139"/>
      <c r="AV52" s="139"/>
      <c r="AW52" s="125"/>
      <c r="AX52" s="289"/>
      <c r="AY52" s="49"/>
      <c r="AZ52" s="49"/>
      <c r="BA52" s="49"/>
      <c r="BB52" s="49"/>
      <c r="BC52" s="49"/>
      <c r="BD52" s="49"/>
      <c r="BE52" s="138"/>
      <c r="BF52" s="138"/>
      <c r="BG52" s="138"/>
      <c r="BH52" s="138"/>
      <c r="BI52" s="139"/>
      <c r="BJ52" s="139"/>
      <c r="BK52" s="139"/>
      <c r="BL52" s="139"/>
      <c r="BM52" s="176"/>
      <c r="BN52" s="289"/>
      <c r="BO52" s="724"/>
      <c r="BP52" s="724"/>
      <c r="BQ52" s="724"/>
      <c r="BR52" s="724"/>
      <c r="BS52" s="724"/>
      <c r="BT52" s="724"/>
      <c r="BU52" s="724"/>
      <c r="BV52" s="724"/>
      <c r="BW52" s="724"/>
      <c r="BX52" s="724"/>
      <c r="BY52" s="724"/>
      <c r="BZ52" s="724"/>
      <c r="CA52" s="724"/>
      <c r="CB52" s="724"/>
      <c r="CC52" s="724"/>
      <c r="CD52" s="724"/>
      <c r="CE52" s="724"/>
      <c r="CF52" s="724"/>
      <c r="CG52" s="724"/>
      <c r="CH52" s="724"/>
      <c r="CI52" s="724"/>
      <c r="CJ52" s="724"/>
      <c r="CK52" s="724"/>
      <c r="CL52" s="724"/>
      <c r="CM52" s="724"/>
      <c r="CN52" s="724"/>
      <c r="CO52" s="724"/>
      <c r="CP52" s="724"/>
      <c r="CQ52" s="724"/>
      <c r="CR52" s="724"/>
      <c r="CS52" s="724"/>
      <c r="CT52" s="724"/>
      <c r="CU52" s="724"/>
      <c r="CV52" s="724"/>
      <c r="CW52" s="724"/>
      <c r="CX52" s="724"/>
      <c r="CY52" s="724"/>
      <c r="CZ52" s="724"/>
      <c r="DA52" s="724"/>
      <c r="DB52" s="724"/>
      <c r="DC52" s="724"/>
      <c r="DD52" s="724"/>
      <c r="DE52" s="724"/>
      <c r="DF52" s="724"/>
      <c r="DG52" s="724"/>
      <c r="DH52" s="724"/>
      <c r="DI52" s="724"/>
      <c r="DJ52" s="724"/>
      <c r="DK52" s="724"/>
      <c r="DL52" s="724"/>
      <c r="DM52" s="724"/>
      <c r="DN52" s="724"/>
      <c r="DO52" s="724"/>
      <c r="DP52" s="724"/>
      <c r="DQ52" s="724"/>
      <c r="DR52" s="724"/>
      <c r="DS52" s="724"/>
      <c r="DT52" s="724"/>
      <c r="DU52" s="724"/>
      <c r="DV52" s="724"/>
      <c r="DW52" s="724"/>
      <c r="DX52" s="724"/>
      <c r="DY52" s="724"/>
      <c r="DZ52" s="724"/>
      <c r="EA52" s="724"/>
      <c r="EB52" s="724"/>
      <c r="EC52" s="724"/>
      <c r="ED52" s="724"/>
      <c r="EE52" s="724"/>
      <c r="EF52" s="724"/>
      <c r="EG52" s="724"/>
      <c r="EH52" s="724"/>
      <c r="EI52" s="724"/>
      <c r="EJ52" s="724"/>
      <c r="EK52" s="724"/>
      <c r="EL52" s="724"/>
      <c r="EM52" s="724"/>
      <c r="EN52" s="724"/>
      <c r="EO52" s="724"/>
      <c r="EP52" s="724"/>
      <c r="EQ52" s="724"/>
      <c r="ER52" s="724"/>
      <c r="ES52" s="724"/>
      <c r="ET52" s="724"/>
      <c r="EU52" s="724"/>
      <c r="EV52" s="724"/>
      <c r="EW52" s="724"/>
      <c r="EX52" s="724"/>
      <c r="EY52" s="724"/>
      <c r="EZ52" s="724"/>
      <c r="FA52" s="724"/>
      <c r="FB52" s="724"/>
      <c r="FC52" s="724"/>
      <c r="FD52" s="724"/>
      <c r="FE52" s="724"/>
      <c r="FF52" s="724"/>
      <c r="FG52" s="724"/>
      <c r="FH52" s="724"/>
      <c r="FI52" s="724"/>
      <c r="FJ52" s="724"/>
      <c r="FK52" s="724"/>
      <c r="FL52" s="724"/>
      <c r="FM52" s="724"/>
      <c r="FN52" s="724"/>
      <c r="FO52" s="724"/>
      <c r="FP52" s="724"/>
      <c r="FQ52" s="724"/>
      <c r="FR52" s="724"/>
      <c r="FS52" s="724"/>
      <c r="FT52" s="724"/>
      <c r="FU52" s="724"/>
      <c r="FV52" s="724"/>
      <c r="FW52" s="724"/>
      <c r="FX52" s="724"/>
      <c r="FY52" s="724"/>
      <c r="FZ52" s="724"/>
      <c r="GA52" s="724"/>
      <c r="GB52" s="724"/>
      <c r="GC52" s="724"/>
      <c r="GD52" s="724"/>
      <c r="GE52" s="724"/>
      <c r="GF52" s="724"/>
      <c r="GG52" s="724"/>
      <c r="GH52" s="724"/>
      <c r="GI52" s="724"/>
      <c r="GJ52" s="724"/>
      <c r="GK52" s="724"/>
      <c r="GL52" s="724"/>
      <c r="GM52" s="724"/>
      <c r="GN52" s="724"/>
      <c r="GO52" s="724"/>
      <c r="GP52" s="724"/>
      <c r="GQ52" s="724"/>
      <c r="GR52" s="724"/>
      <c r="GS52" s="724"/>
      <c r="GT52" s="724"/>
      <c r="GU52" s="724"/>
      <c r="GV52" s="724"/>
      <c r="GW52" s="724"/>
      <c r="GX52" s="724"/>
      <c r="GY52" s="724"/>
      <c r="GZ52" s="724"/>
      <c r="HA52" s="724"/>
      <c r="HB52" s="724"/>
      <c r="HC52" s="724"/>
      <c r="HD52" s="724"/>
      <c r="HE52" s="724"/>
      <c r="HF52" s="724"/>
      <c r="HG52" s="724"/>
      <c r="HH52" s="724"/>
      <c r="HI52" s="724"/>
      <c r="HJ52" s="724"/>
      <c r="HK52" s="724"/>
      <c r="HL52" s="724"/>
      <c r="HM52" s="724"/>
      <c r="HN52" s="724"/>
      <c r="HO52" s="724"/>
      <c r="HP52" s="724"/>
      <c r="HQ52" s="724"/>
      <c r="HR52" s="724"/>
      <c r="HS52" s="724"/>
      <c r="HT52" s="724"/>
      <c r="HU52" s="724"/>
      <c r="HV52" s="724"/>
      <c r="HW52" s="724"/>
      <c r="HX52" s="724"/>
      <c r="HY52" s="724"/>
      <c r="HZ52" s="724"/>
      <c r="IA52" s="724"/>
      <c r="IB52" s="724"/>
      <c r="IC52" s="724"/>
      <c r="ID52" s="724"/>
      <c r="IE52" s="724"/>
      <c r="IF52" s="724"/>
      <c r="IG52" s="724"/>
      <c r="IH52" s="724"/>
      <c r="II52" s="724"/>
      <c r="IJ52" s="724"/>
      <c r="IK52" s="724"/>
      <c r="IL52" s="724"/>
      <c r="IM52" s="724"/>
      <c r="IN52" s="724"/>
      <c r="IO52" s="724"/>
      <c r="IP52" s="724"/>
      <c r="IQ52" s="724"/>
      <c r="IR52" s="724"/>
      <c r="IS52" s="724"/>
      <c r="IT52" s="724"/>
      <c r="IU52" s="724"/>
      <c r="IV52" s="724"/>
      <c r="IW52" s="724"/>
      <c r="IX52" s="724"/>
      <c r="IY52" s="724"/>
      <c r="IZ52" s="724"/>
      <c r="JA52" s="724"/>
      <c r="JB52" s="724"/>
      <c r="JC52" s="724"/>
      <c r="JD52" s="724"/>
      <c r="JE52" s="724"/>
      <c r="JF52" s="724"/>
      <c r="JG52" s="724"/>
      <c r="JH52" s="724"/>
      <c r="JI52" s="724"/>
      <c r="JJ52" s="724"/>
      <c r="JK52" s="724"/>
      <c r="JL52" s="724"/>
      <c r="JM52" s="724"/>
      <c r="JN52" s="724"/>
      <c r="JO52" s="724"/>
      <c r="JP52" s="724"/>
      <c r="JQ52" s="724"/>
      <c r="JR52" s="724"/>
      <c r="JS52" s="724"/>
      <c r="JT52" s="724"/>
      <c r="JU52" s="724"/>
      <c r="JV52" s="724"/>
      <c r="JW52" s="724"/>
      <c r="JX52" s="724"/>
      <c r="JY52" s="724"/>
      <c r="JZ52" s="724"/>
      <c r="KA52" s="724"/>
      <c r="KB52" s="724"/>
      <c r="KC52" s="724"/>
      <c r="KD52" s="724"/>
      <c r="KE52" s="724"/>
      <c r="KF52" s="724"/>
      <c r="KG52" s="724"/>
    </row>
    <row r="53" spans="1:293" s="2" customFormat="1">
      <c r="A53" s="16" t="s">
        <v>10</v>
      </c>
      <c r="B53" s="512" t="s">
        <v>1008</v>
      </c>
      <c r="C53" s="27">
        <v>7877.14</v>
      </c>
      <c r="D53" s="27">
        <v>39.22</v>
      </c>
      <c r="E53" s="27">
        <f>C53*1.2</f>
        <v>9452.5679999999993</v>
      </c>
      <c r="F53" s="27">
        <f>D53*1.2</f>
        <v>47.064</v>
      </c>
      <c r="G53" s="27">
        <v>2313</v>
      </c>
      <c r="H53" s="27">
        <v>47.06</v>
      </c>
      <c r="I53" s="115"/>
      <c r="J53" s="115"/>
      <c r="K53" s="115"/>
      <c r="L53" s="115"/>
      <c r="M53" s="116"/>
      <c r="N53" s="116"/>
      <c r="O53" s="116"/>
      <c r="P53" s="116"/>
      <c r="Q53" s="110" t="s">
        <v>1002</v>
      </c>
      <c r="R53" s="134"/>
      <c r="S53" s="27">
        <v>8113.45</v>
      </c>
      <c r="T53" s="27">
        <v>40.99</v>
      </c>
      <c r="U53" s="27">
        <f>S53*1.2</f>
        <v>9736.14</v>
      </c>
      <c r="V53" s="27">
        <f>T53*1.2</f>
        <v>49.188000000000002</v>
      </c>
      <c r="W53" s="27">
        <v>1334</v>
      </c>
      <c r="X53" s="27">
        <v>47.06</v>
      </c>
      <c r="Y53" s="138"/>
      <c r="Z53" s="138"/>
      <c r="AA53" s="138"/>
      <c r="AB53" s="138"/>
      <c r="AC53" s="139"/>
      <c r="AD53" s="139"/>
      <c r="AE53" s="139"/>
      <c r="AF53" s="139"/>
      <c r="AG53" s="110" t="s">
        <v>1002</v>
      </c>
      <c r="AH53" s="134"/>
      <c r="AI53" s="27">
        <v>7877.14</v>
      </c>
      <c r="AJ53" s="27">
        <v>39.22</v>
      </c>
      <c r="AK53" s="27">
        <f>AI53*1.2</f>
        <v>9452.5679999999993</v>
      </c>
      <c r="AL53" s="27">
        <f>AJ53*1.2</f>
        <v>47.064</v>
      </c>
      <c r="AM53" s="27">
        <v>2313</v>
      </c>
      <c r="AN53" s="27">
        <v>47.06</v>
      </c>
      <c r="AO53" s="115"/>
      <c r="AP53" s="115"/>
      <c r="AQ53" s="115"/>
      <c r="AR53" s="115"/>
      <c r="AS53" s="288">
        <v>7.22E-2</v>
      </c>
      <c r="AT53" s="139">
        <f>AM53*AS53+AN53</f>
        <v>214.05860000000001</v>
      </c>
      <c r="AU53" s="312"/>
      <c r="AV53" s="116"/>
      <c r="AW53" s="110" t="s">
        <v>1002</v>
      </c>
      <c r="AX53" s="168"/>
      <c r="AY53" s="27">
        <v>8113.45</v>
      </c>
      <c r="AZ53" s="27">
        <v>40.99</v>
      </c>
      <c r="BA53" s="27">
        <f>AY53*1.2</f>
        <v>9736.14</v>
      </c>
      <c r="BB53" s="27">
        <f>AZ53*1.2</f>
        <v>49.188000000000002</v>
      </c>
      <c r="BC53" s="27">
        <v>1334</v>
      </c>
      <c r="BD53" s="27">
        <v>47.06</v>
      </c>
      <c r="BE53" s="115"/>
      <c r="BF53" s="115"/>
      <c r="BG53" s="115"/>
      <c r="BH53" s="115"/>
      <c r="BI53" s="288">
        <v>7.22E-2</v>
      </c>
      <c r="BJ53" s="139">
        <f>BC53*BI53+BD53</f>
        <v>143.37479999999999</v>
      </c>
      <c r="BK53" s="312"/>
      <c r="BL53" s="116"/>
      <c r="BM53" s="110" t="s">
        <v>1002</v>
      </c>
      <c r="BN53" s="289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</row>
    <row r="54" spans="1:293" s="2" customFormat="1" ht="18.75">
      <c r="A54" s="122" t="s">
        <v>52</v>
      </c>
      <c r="B54" s="509"/>
      <c r="C54" s="27"/>
      <c r="D54" s="27"/>
      <c r="E54" s="27"/>
      <c r="F54" s="27"/>
      <c r="G54" s="27"/>
      <c r="H54" s="27"/>
      <c r="I54" s="115"/>
      <c r="J54" s="115"/>
      <c r="K54" s="115"/>
      <c r="L54" s="115"/>
      <c r="M54" s="116"/>
      <c r="N54" s="116"/>
      <c r="O54" s="116"/>
      <c r="P54" s="116"/>
      <c r="Q54" s="110"/>
      <c r="R54" s="134"/>
      <c r="S54" s="27"/>
      <c r="T54" s="27"/>
      <c r="U54" s="27"/>
      <c r="V54" s="27"/>
      <c r="W54" s="27"/>
      <c r="X54" s="27"/>
      <c r="Y54" s="138"/>
      <c r="Z54" s="138"/>
      <c r="AA54" s="138"/>
      <c r="AB54" s="138"/>
      <c r="AC54" s="139"/>
      <c r="AD54" s="139"/>
      <c r="AE54" s="139"/>
      <c r="AF54" s="139"/>
      <c r="AG54" s="27"/>
      <c r="AH54" s="134"/>
      <c r="AI54" s="27"/>
      <c r="AJ54" s="27"/>
      <c r="AK54" s="27"/>
      <c r="AL54" s="27"/>
      <c r="AM54" s="27"/>
      <c r="AN54" s="27"/>
      <c r="AO54" s="115"/>
      <c r="AP54" s="115"/>
      <c r="AQ54" s="115"/>
      <c r="AR54" s="115"/>
      <c r="AS54" s="116"/>
      <c r="AT54" s="116"/>
      <c r="AU54" s="116"/>
      <c r="AV54" s="116"/>
      <c r="AW54" s="110"/>
      <c r="AX54" s="109"/>
      <c r="AY54" s="27"/>
      <c r="AZ54" s="27"/>
      <c r="BA54" s="27"/>
      <c r="BB54" s="27"/>
      <c r="BC54" s="27"/>
      <c r="BD54" s="27"/>
      <c r="BE54" s="115"/>
      <c r="BF54" s="115"/>
      <c r="BG54" s="115"/>
      <c r="BH54" s="115"/>
      <c r="BI54" s="116"/>
      <c r="BJ54" s="116"/>
      <c r="BK54" s="116"/>
      <c r="BL54" s="116"/>
      <c r="BM54" s="36"/>
      <c r="BN54" s="31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</row>
    <row r="55" spans="1:293" s="759" customFormat="1">
      <c r="A55" s="755" t="s">
        <v>9</v>
      </c>
      <c r="B55" s="512" t="s">
        <v>1003</v>
      </c>
      <c r="C55" s="156">
        <v>18840.63</v>
      </c>
      <c r="D55" s="156">
        <v>62.3</v>
      </c>
      <c r="E55" s="156">
        <f>C55*1.2</f>
        <v>22608.756000000001</v>
      </c>
      <c r="F55" s="156">
        <f>D55*1.2</f>
        <v>74.759999999999991</v>
      </c>
      <c r="G55" s="156">
        <v>3823.31</v>
      </c>
      <c r="H55" s="156">
        <v>27</v>
      </c>
      <c r="I55" s="756"/>
      <c r="J55" s="756"/>
      <c r="K55" s="756"/>
      <c r="L55" s="756"/>
      <c r="M55" s="288">
        <v>6.3500000000000001E-2</v>
      </c>
      <c r="N55" s="139">
        <f>G55*M55+H55</f>
        <v>269.78018499999996</v>
      </c>
      <c r="O55" s="139"/>
      <c r="P55" s="757"/>
      <c r="Q55" s="110" t="s">
        <v>1002</v>
      </c>
      <c r="R55" s="134"/>
      <c r="S55" s="156">
        <v>19405.849999999999</v>
      </c>
      <c r="T55" s="156">
        <v>65.08</v>
      </c>
      <c r="U55" s="156">
        <f>S55*1.2</f>
        <v>23287.019999999997</v>
      </c>
      <c r="V55" s="156">
        <f>T55*1.2</f>
        <v>78.095999999999989</v>
      </c>
      <c r="W55" s="156">
        <v>3800</v>
      </c>
      <c r="X55" s="156">
        <v>27</v>
      </c>
      <c r="Y55" s="138"/>
      <c r="Z55" s="138"/>
      <c r="AA55" s="138"/>
      <c r="AB55" s="138"/>
      <c r="AC55" s="288">
        <v>6.3500000000000001E-2</v>
      </c>
      <c r="AD55" s="139">
        <f>W55*AC55+X55</f>
        <v>268.3</v>
      </c>
      <c r="AE55" s="139"/>
      <c r="AF55" s="139"/>
      <c r="AG55" s="134" t="s">
        <v>1002</v>
      </c>
      <c r="AH55" s="134"/>
      <c r="AI55" s="156"/>
      <c r="AJ55" s="156"/>
      <c r="AK55" s="156"/>
      <c r="AL55" s="156"/>
      <c r="AM55" s="156"/>
      <c r="AN55" s="156"/>
      <c r="AO55" s="756"/>
      <c r="AP55" s="756"/>
      <c r="AQ55" s="756"/>
      <c r="AR55" s="756"/>
      <c r="AS55" s="757"/>
      <c r="AT55" s="757"/>
      <c r="AU55" s="757"/>
      <c r="AV55" s="757"/>
      <c r="AW55" s="156"/>
      <c r="AX55" s="109"/>
      <c r="AY55" s="156"/>
      <c r="AZ55" s="156"/>
      <c r="BA55" s="156"/>
      <c r="BB55" s="156"/>
      <c r="BC55" s="156"/>
      <c r="BD55" s="156"/>
      <c r="BE55" s="756"/>
      <c r="BF55" s="756"/>
      <c r="BG55" s="756"/>
      <c r="BH55" s="756"/>
      <c r="BI55" s="757"/>
      <c r="BJ55" s="757"/>
      <c r="BK55" s="757"/>
      <c r="BL55" s="757"/>
      <c r="BM55" s="36"/>
      <c r="BN55" s="313"/>
      <c r="BO55" s="758"/>
      <c r="BP55" s="758"/>
      <c r="BQ55" s="758"/>
      <c r="BR55" s="758"/>
      <c r="BS55" s="758"/>
      <c r="BT55" s="758"/>
      <c r="BU55" s="758"/>
      <c r="BV55" s="758"/>
      <c r="BW55" s="758"/>
      <c r="BX55" s="758"/>
      <c r="BY55" s="758"/>
      <c r="BZ55" s="758"/>
      <c r="CA55" s="758"/>
      <c r="CB55" s="758"/>
      <c r="CC55" s="758"/>
      <c r="CD55" s="758"/>
      <c r="CE55" s="758"/>
      <c r="CF55" s="758"/>
      <c r="CG55" s="758"/>
      <c r="CH55" s="758"/>
      <c r="CI55" s="758"/>
      <c r="CJ55" s="758"/>
      <c r="CK55" s="758"/>
      <c r="CL55" s="758"/>
      <c r="CM55" s="758"/>
      <c r="CN55" s="758"/>
      <c r="CO55" s="758"/>
      <c r="CP55" s="758"/>
      <c r="CQ55" s="758"/>
      <c r="CR55" s="758"/>
      <c r="CS55" s="758"/>
      <c r="CT55" s="758"/>
      <c r="CU55" s="758"/>
      <c r="CV55" s="758"/>
      <c r="CW55" s="758"/>
      <c r="CX55" s="758"/>
      <c r="CY55" s="758"/>
      <c r="CZ55" s="758"/>
      <c r="DA55" s="758"/>
      <c r="DB55" s="758"/>
      <c r="DC55" s="758"/>
      <c r="DD55" s="758"/>
      <c r="DE55" s="758"/>
      <c r="DF55" s="758"/>
      <c r="DG55" s="758"/>
      <c r="DH55" s="758"/>
      <c r="DI55" s="758"/>
      <c r="DJ55" s="758"/>
      <c r="DK55" s="758"/>
      <c r="DL55" s="758"/>
      <c r="DM55" s="758"/>
      <c r="DN55" s="758"/>
      <c r="DO55" s="758"/>
      <c r="DP55" s="758"/>
      <c r="DQ55" s="758"/>
      <c r="DR55" s="758"/>
      <c r="DS55" s="758"/>
      <c r="DT55" s="758"/>
      <c r="DU55" s="758"/>
      <c r="DV55" s="758"/>
      <c r="DW55" s="758"/>
      <c r="DX55" s="758"/>
      <c r="DY55" s="758"/>
      <c r="DZ55" s="758"/>
      <c r="EA55" s="758"/>
      <c r="EB55" s="758"/>
      <c r="EC55" s="758"/>
      <c r="ED55" s="758"/>
      <c r="EE55" s="758"/>
      <c r="EF55" s="758"/>
      <c r="EG55" s="758"/>
      <c r="EH55" s="758"/>
      <c r="EI55" s="758"/>
      <c r="EJ55" s="758"/>
      <c r="EK55" s="758"/>
      <c r="EL55" s="758"/>
      <c r="EM55" s="758"/>
      <c r="EN55" s="758"/>
      <c r="EO55" s="758"/>
      <c r="EP55" s="758"/>
      <c r="EQ55" s="758"/>
      <c r="ER55" s="758"/>
      <c r="ES55" s="758"/>
      <c r="ET55" s="758"/>
      <c r="EU55" s="758"/>
      <c r="EV55" s="758"/>
      <c r="EW55" s="758"/>
      <c r="EX55" s="758"/>
      <c r="EY55" s="758"/>
      <c r="EZ55" s="758"/>
      <c r="FA55" s="758"/>
      <c r="FB55" s="758"/>
      <c r="FC55" s="758"/>
      <c r="FD55" s="758"/>
      <c r="FE55" s="758"/>
      <c r="FF55" s="758"/>
      <c r="FG55" s="758"/>
      <c r="FH55" s="758"/>
      <c r="FI55" s="758"/>
      <c r="FJ55" s="758"/>
      <c r="FK55" s="758"/>
      <c r="FL55" s="758"/>
      <c r="FM55" s="758"/>
      <c r="FN55" s="758"/>
      <c r="FO55" s="758"/>
      <c r="FP55" s="758"/>
      <c r="FQ55" s="758"/>
      <c r="FR55" s="758"/>
      <c r="FS55" s="758"/>
      <c r="FT55" s="758"/>
      <c r="FU55" s="758"/>
      <c r="FV55" s="758"/>
      <c r="FW55" s="758"/>
      <c r="FX55" s="758"/>
      <c r="FY55" s="758"/>
      <c r="FZ55" s="758"/>
      <c r="GA55" s="758"/>
      <c r="GB55" s="758"/>
      <c r="GC55" s="758"/>
      <c r="GD55" s="758"/>
      <c r="GE55" s="758"/>
      <c r="GF55" s="758"/>
      <c r="GG55" s="758"/>
      <c r="GH55" s="758"/>
      <c r="GI55" s="758"/>
      <c r="GJ55" s="758"/>
      <c r="GK55" s="758"/>
      <c r="GL55" s="758"/>
      <c r="GM55" s="758"/>
      <c r="GN55" s="758"/>
      <c r="GO55" s="758"/>
      <c r="GP55" s="758"/>
      <c r="GQ55" s="758"/>
      <c r="GR55" s="758"/>
      <c r="GS55" s="758"/>
      <c r="GT55" s="758"/>
      <c r="GU55" s="758"/>
      <c r="GV55" s="758"/>
      <c r="GW55" s="758"/>
      <c r="GX55" s="758"/>
      <c r="GY55" s="758"/>
      <c r="GZ55" s="758"/>
      <c r="HA55" s="758"/>
      <c r="HB55" s="758"/>
      <c r="HC55" s="758"/>
      <c r="HD55" s="758"/>
      <c r="HE55" s="758"/>
      <c r="HF55" s="758"/>
      <c r="HG55" s="758"/>
      <c r="HH55" s="758"/>
      <c r="HI55" s="758"/>
      <c r="HJ55" s="758"/>
      <c r="HK55" s="758"/>
      <c r="HL55" s="758"/>
      <c r="HM55" s="758"/>
      <c r="HN55" s="758"/>
      <c r="HO55" s="758"/>
      <c r="HP55" s="758"/>
      <c r="HQ55" s="758"/>
      <c r="HR55" s="758"/>
      <c r="HS55" s="758"/>
      <c r="HT55" s="758"/>
      <c r="HU55" s="758"/>
      <c r="HV55" s="758"/>
      <c r="HW55" s="758"/>
      <c r="HX55" s="758"/>
      <c r="HY55" s="758"/>
      <c r="HZ55" s="758"/>
      <c r="IA55" s="758"/>
      <c r="IB55" s="758"/>
      <c r="IC55" s="758"/>
      <c r="ID55" s="758"/>
      <c r="IE55" s="758"/>
      <c r="IF55" s="758"/>
      <c r="IG55" s="758"/>
      <c r="IH55" s="758"/>
      <c r="II55" s="758"/>
      <c r="IJ55" s="758"/>
      <c r="IK55" s="758"/>
      <c r="IL55" s="758"/>
      <c r="IM55" s="758"/>
      <c r="IN55" s="758"/>
      <c r="IO55" s="758"/>
      <c r="IP55" s="758"/>
      <c r="IQ55" s="758"/>
      <c r="IR55" s="758"/>
      <c r="IS55" s="758"/>
      <c r="IT55" s="758"/>
      <c r="IU55" s="758"/>
      <c r="IV55" s="758"/>
      <c r="IW55" s="758"/>
      <c r="IX55" s="758"/>
      <c r="IY55" s="758"/>
      <c r="IZ55" s="758"/>
      <c r="JA55" s="758"/>
      <c r="JB55" s="758"/>
      <c r="JC55" s="758"/>
      <c r="JD55" s="758"/>
      <c r="JE55" s="758"/>
      <c r="JF55" s="758"/>
      <c r="JG55" s="758"/>
      <c r="JH55" s="758"/>
      <c r="JI55" s="758"/>
      <c r="JJ55" s="758"/>
      <c r="JK55" s="758"/>
      <c r="JL55" s="758"/>
      <c r="JM55" s="758"/>
      <c r="JN55" s="758"/>
      <c r="JO55" s="758"/>
      <c r="JP55" s="758"/>
      <c r="JQ55" s="758"/>
      <c r="JR55" s="758"/>
      <c r="JS55" s="758"/>
      <c r="JT55" s="758"/>
      <c r="JU55" s="758"/>
      <c r="JV55" s="758"/>
      <c r="JW55" s="758"/>
      <c r="JX55" s="758"/>
      <c r="JY55" s="758"/>
      <c r="JZ55" s="758"/>
      <c r="KA55" s="758"/>
      <c r="KB55" s="758"/>
      <c r="KC55" s="758"/>
      <c r="KD55" s="758"/>
      <c r="KE55" s="758"/>
      <c r="KF55" s="758"/>
      <c r="KG55" s="758"/>
    </row>
    <row r="56" spans="1:293" s="178" customFormat="1">
      <c r="A56" s="173" t="s">
        <v>10</v>
      </c>
      <c r="B56" s="374" t="s">
        <v>1021</v>
      </c>
      <c r="C56" s="49">
        <v>11838.14</v>
      </c>
      <c r="D56" s="49">
        <v>74.760000000000005</v>
      </c>
      <c r="E56" s="49">
        <f>C56</f>
        <v>11838.14</v>
      </c>
      <c r="F56" s="49">
        <f>D56</f>
        <v>74.760000000000005</v>
      </c>
      <c r="G56" s="49" t="s">
        <v>146</v>
      </c>
      <c r="H56" s="49" t="s">
        <v>146</v>
      </c>
      <c r="I56" s="138"/>
      <c r="J56" s="138"/>
      <c r="K56" s="138"/>
      <c r="L56" s="138"/>
      <c r="M56" s="288"/>
      <c r="N56" s="139"/>
      <c r="O56" s="139"/>
      <c r="P56" s="139"/>
      <c r="Q56" s="125" t="s">
        <v>1007</v>
      </c>
      <c r="R56" s="134"/>
      <c r="S56" s="49">
        <v>13613.86</v>
      </c>
      <c r="T56" s="49">
        <v>78.099999999999994</v>
      </c>
      <c r="U56" s="49">
        <f>S56</f>
        <v>13613.86</v>
      </c>
      <c r="V56" s="49">
        <f>T56</f>
        <v>78.099999999999994</v>
      </c>
      <c r="W56" s="49" t="s">
        <v>146</v>
      </c>
      <c r="X56" s="49" t="s">
        <v>146</v>
      </c>
      <c r="Y56" s="138"/>
      <c r="Z56" s="138"/>
      <c r="AA56" s="138"/>
      <c r="AB56" s="138"/>
      <c r="AC56" s="288"/>
      <c r="AD56" s="139"/>
      <c r="AE56" s="139"/>
      <c r="AF56" s="139"/>
      <c r="AG56" s="125" t="s">
        <v>1007</v>
      </c>
      <c r="AH56" s="134"/>
      <c r="AI56" s="49"/>
      <c r="AJ56" s="49"/>
      <c r="AK56" s="49"/>
      <c r="AL56" s="49"/>
      <c r="AM56" s="49"/>
      <c r="AN56" s="49"/>
      <c r="AO56" s="138"/>
      <c r="AP56" s="138"/>
      <c r="AQ56" s="138"/>
      <c r="AR56" s="138"/>
      <c r="AS56" s="139"/>
      <c r="AT56" s="139"/>
      <c r="AU56" s="139"/>
      <c r="AV56" s="139"/>
      <c r="AW56" s="49"/>
      <c r="AX56" s="134"/>
      <c r="AY56" s="49"/>
      <c r="AZ56" s="49"/>
      <c r="BA56" s="49"/>
      <c r="BB56" s="49"/>
      <c r="BC56" s="49"/>
      <c r="BD56" s="49"/>
      <c r="BE56" s="138"/>
      <c r="BF56" s="138"/>
      <c r="BG56" s="138"/>
      <c r="BH56" s="138"/>
      <c r="BI56" s="139"/>
      <c r="BJ56" s="139"/>
      <c r="BK56" s="139"/>
      <c r="BL56" s="139"/>
      <c r="BM56" s="176"/>
      <c r="BN56" s="313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7"/>
      <c r="EV56" s="177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7"/>
      <c r="FI56" s="177"/>
      <c r="FJ56" s="177"/>
      <c r="FK56" s="177"/>
      <c r="FL56" s="177"/>
      <c r="FM56" s="177"/>
      <c r="FN56" s="177"/>
      <c r="FO56" s="177"/>
      <c r="FP56" s="177"/>
      <c r="FQ56" s="177"/>
      <c r="FR56" s="177"/>
      <c r="FS56" s="177"/>
      <c r="FT56" s="177"/>
      <c r="FU56" s="177"/>
      <c r="FV56" s="177"/>
      <c r="FW56" s="177"/>
      <c r="FX56" s="177"/>
      <c r="FY56" s="177"/>
      <c r="FZ56" s="177"/>
      <c r="GA56" s="177"/>
      <c r="GB56" s="177"/>
      <c r="GC56" s="177"/>
      <c r="GD56" s="177"/>
      <c r="GE56" s="177"/>
      <c r="GF56" s="177"/>
      <c r="GG56" s="177"/>
      <c r="GH56" s="177"/>
      <c r="GI56" s="177"/>
      <c r="GJ56" s="177"/>
      <c r="GK56" s="177"/>
      <c r="GL56" s="177"/>
      <c r="GM56" s="177"/>
      <c r="GN56" s="177"/>
      <c r="GO56" s="177"/>
      <c r="GP56" s="177"/>
      <c r="GQ56" s="177"/>
      <c r="GR56" s="177"/>
      <c r="GS56" s="177"/>
      <c r="GT56" s="177"/>
      <c r="GU56" s="177"/>
      <c r="GV56" s="177"/>
      <c r="GW56" s="177"/>
      <c r="GX56" s="177"/>
      <c r="GY56" s="177"/>
      <c r="GZ56" s="177"/>
      <c r="HA56" s="177"/>
      <c r="HB56" s="177"/>
      <c r="HC56" s="177"/>
      <c r="HD56" s="177"/>
      <c r="HE56" s="177"/>
      <c r="HF56" s="177"/>
      <c r="HG56" s="177"/>
      <c r="HH56" s="177"/>
      <c r="HI56" s="177"/>
      <c r="HJ56" s="177"/>
      <c r="HK56" s="177"/>
      <c r="HL56" s="177"/>
      <c r="HM56" s="177"/>
      <c r="HN56" s="177"/>
      <c r="HO56" s="177"/>
      <c r="HP56" s="177"/>
      <c r="HQ56" s="177"/>
      <c r="HR56" s="177"/>
      <c r="HS56" s="177"/>
      <c r="HT56" s="177"/>
      <c r="HU56" s="177"/>
      <c r="HV56" s="177"/>
      <c r="HW56" s="177"/>
      <c r="HX56" s="177"/>
      <c r="HY56" s="177"/>
      <c r="HZ56" s="177"/>
      <c r="IA56" s="177"/>
      <c r="IB56" s="177"/>
      <c r="IC56" s="177"/>
      <c r="ID56" s="177"/>
      <c r="IE56" s="177"/>
      <c r="IF56" s="177"/>
      <c r="IG56" s="177"/>
      <c r="IH56" s="177"/>
      <c r="II56" s="177"/>
      <c r="IJ56" s="177"/>
      <c r="IK56" s="177"/>
      <c r="IL56" s="177"/>
      <c r="IM56" s="177"/>
      <c r="IN56" s="177"/>
      <c r="IO56" s="177"/>
      <c r="IP56" s="177"/>
      <c r="IQ56" s="177"/>
      <c r="IR56" s="177"/>
      <c r="IS56" s="177"/>
      <c r="IT56" s="177"/>
      <c r="IU56" s="177"/>
      <c r="IV56" s="177"/>
      <c r="IW56" s="177"/>
      <c r="IX56" s="177"/>
      <c r="IY56" s="177"/>
      <c r="IZ56" s="177"/>
      <c r="JA56" s="177"/>
      <c r="JB56" s="177"/>
      <c r="JC56" s="177"/>
      <c r="JD56" s="177"/>
      <c r="JE56" s="177"/>
      <c r="JF56" s="177"/>
      <c r="JG56" s="177"/>
      <c r="JH56" s="177"/>
      <c r="JI56" s="177"/>
      <c r="JJ56" s="177"/>
      <c r="JK56" s="177"/>
      <c r="JL56" s="177"/>
      <c r="JM56" s="177"/>
      <c r="JN56" s="177"/>
      <c r="JO56" s="177"/>
      <c r="JP56" s="177"/>
      <c r="JQ56" s="177"/>
      <c r="JR56" s="177"/>
      <c r="JS56" s="177"/>
      <c r="JT56" s="177"/>
      <c r="JU56" s="177"/>
      <c r="JV56" s="177"/>
      <c r="JW56" s="177"/>
      <c r="JX56" s="177"/>
      <c r="JY56" s="177"/>
      <c r="JZ56" s="177"/>
      <c r="KA56" s="177"/>
      <c r="KB56" s="177"/>
      <c r="KC56" s="177"/>
      <c r="KD56" s="177"/>
      <c r="KE56" s="177"/>
      <c r="KF56" s="177"/>
      <c r="KG56" s="177"/>
    </row>
    <row r="57" spans="1:293" s="178" customFormat="1" ht="31.5">
      <c r="A57" s="173" t="s">
        <v>27</v>
      </c>
      <c r="B57" s="374" t="s">
        <v>1022</v>
      </c>
      <c r="C57" s="49">
        <v>25424.93</v>
      </c>
      <c r="D57" s="49">
        <v>9.67</v>
      </c>
      <c r="E57" s="49">
        <f>C57*1.2</f>
        <v>30509.915999999997</v>
      </c>
      <c r="F57" s="49">
        <f>D57*1.2</f>
        <v>11.603999999999999</v>
      </c>
      <c r="G57" s="49">
        <v>3900</v>
      </c>
      <c r="H57" s="49">
        <v>11.6</v>
      </c>
      <c r="I57" s="138"/>
      <c r="J57" s="138"/>
      <c r="K57" s="138"/>
      <c r="L57" s="138"/>
      <c r="M57" s="288">
        <v>6.5100000000000005E-2</v>
      </c>
      <c r="N57" s="139">
        <f>G57*M57+H57</f>
        <v>265.49</v>
      </c>
      <c r="O57" s="139"/>
      <c r="P57" s="139"/>
      <c r="Q57" s="125" t="s">
        <v>1023</v>
      </c>
      <c r="R57" s="134"/>
      <c r="S57" s="49">
        <v>27387.22</v>
      </c>
      <c r="T57" s="49">
        <v>11.58</v>
      </c>
      <c r="U57" s="49">
        <f>S57*1.2</f>
        <v>32864.663999999997</v>
      </c>
      <c r="V57" s="49">
        <f>T57*1.2</f>
        <v>13.895999999999999</v>
      </c>
      <c r="W57" s="49">
        <v>3800</v>
      </c>
      <c r="X57" s="49">
        <v>11.6</v>
      </c>
      <c r="Y57" s="138"/>
      <c r="Z57" s="138"/>
      <c r="AA57" s="138"/>
      <c r="AB57" s="138"/>
      <c r="AC57" s="288">
        <v>6.5100000000000005E-2</v>
      </c>
      <c r="AD57" s="139">
        <f>W57*AC57+X57</f>
        <v>258.98</v>
      </c>
      <c r="AE57" s="139"/>
      <c r="AF57" s="139"/>
      <c r="AG57" s="125" t="s">
        <v>1023</v>
      </c>
      <c r="AH57" s="134"/>
      <c r="AI57" s="49"/>
      <c r="AJ57" s="49"/>
      <c r="AK57" s="49"/>
      <c r="AL57" s="49"/>
      <c r="AM57" s="49"/>
      <c r="AN57" s="49"/>
      <c r="AO57" s="138"/>
      <c r="AP57" s="138"/>
      <c r="AQ57" s="138"/>
      <c r="AR57" s="138"/>
      <c r="AS57" s="139"/>
      <c r="AT57" s="139"/>
      <c r="AU57" s="139"/>
      <c r="AV57" s="139"/>
      <c r="AW57" s="49"/>
      <c r="AX57" s="134"/>
      <c r="AY57" s="49"/>
      <c r="AZ57" s="49"/>
      <c r="BA57" s="49"/>
      <c r="BB57" s="49"/>
      <c r="BC57" s="49"/>
      <c r="BD57" s="49"/>
      <c r="BE57" s="138"/>
      <c r="BF57" s="138"/>
      <c r="BG57" s="138"/>
      <c r="BH57" s="138"/>
      <c r="BI57" s="139"/>
      <c r="BJ57" s="139"/>
      <c r="BK57" s="139"/>
      <c r="BL57" s="139"/>
      <c r="BM57" s="176"/>
      <c r="BN57" s="313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7"/>
      <c r="EV57" s="177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7"/>
      <c r="FI57" s="177"/>
      <c r="FJ57" s="177"/>
      <c r="FK57" s="177"/>
      <c r="FL57" s="177"/>
      <c r="FM57" s="177"/>
      <c r="FN57" s="177"/>
      <c r="FO57" s="177"/>
      <c r="FP57" s="177"/>
      <c r="FQ57" s="177"/>
      <c r="FR57" s="177"/>
      <c r="FS57" s="177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  <c r="GH57" s="177"/>
      <c r="GI57" s="177"/>
      <c r="GJ57" s="177"/>
      <c r="GK57" s="177"/>
      <c r="GL57" s="177"/>
      <c r="GM57" s="177"/>
      <c r="GN57" s="177"/>
      <c r="GO57" s="177"/>
      <c r="GP57" s="177"/>
      <c r="GQ57" s="177"/>
      <c r="GR57" s="177"/>
      <c r="GS57" s="177"/>
      <c r="GT57" s="177"/>
      <c r="GU57" s="177"/>
      <c r="GV57" s="177"/>
      <c r="GW57" s="177"/>
      <c r="GX57" s="177"/>
      <c r="GY57" s="177"/>
      <c r="GZ57" s="177"/>
      <c r="HA57" s="177"/>
      <c r="HB57" s="177"/>
      <c r="HC57" s="177"/>
      <c r="HD57" s="177"/>
      <c r="HE57" s="177"/>
      <c r="HF57" s="177"/>
      <c r="HG57" s="177"/>
      <c r="HH57" s="177"/>
      <c r="HI57" s="177"/>
      <c r="HJ57" s="177"/>
      <c r="HK57" s="177"/>
      <c r="HL57" s="177"/>
      <c r="HM57" s="177"/>
      <c r="HN57" s="177"/>
      <c r="HO57" s="177"/>
      <c r="HP57" s="177"/>
      <c r="HQ57" s="177"/>
      <c r="HR57" s="177"/>
      <c r="HS57" s="177"/>
      <c r="HT57" s="177"/>
      <c r="HU57" s="177"/>
      <c r="HV57" s="177"/>
      <c r="HW57" s="177"/>
      <c r="HX57" s="177"/>
      <c r="HY57" s="177"/>
      <c r="HZ57" s="177"/>
      <c r="IA57" s="177"/>
      <c r="IB57" s="177"/>
      <c r="IC57" s="177"/>
      <c r="ID57" s="177"/>
      <c r="IE57" s="177"/>
      <c r="IF57" s="177"/>
      <c r="IG57" s="177"/>
      <c r="IH57" s="177"/>
      <c r="II57" s="177"/>
      <c r="IJ57" s="177"/>
      <c r="IK57" s="177"/>
      <c r="IL57" s="177"/>
      <c r="IM57" s="177"/>
      <c r="IN57" s="177"/>
      <c r="IO57" s="177"/>
      <c r="IP57" s="177"/>
      <c r="IQ57" s="177"/>
      <c r="IR57" s="177"/>
      <c r="IS57" s="177"/>
      <c r="IT57" s="177"/>
      <c r="IU57" s="177"/>
      <c r="IV57" s="177"/>
      <c r="IW57" s="177"/>
      <c r="IX57" s="177"/>
      <c r="IY57" s="177"/>
      <c r="IZ57" s="177"/>
      <c r="JA57" s="177"/>
      <c r="JB57" s="177"/>
      <c r="JC57" s="177"/>
      <c r="JD57" s="177"/>
      <c r="JE57" s="177"/>
      <c r="JF57" s="177"/>
      <c r="JG57" s="177"/>
      <c r="JH57" s="177"/>
      <c r="JI57" s="177"/>
      <c r="JJ57" s="177"/>
      <c r="JK57" s="177"/>
      <c r="JL57" s="177"/>
      <c r="JM57" s="177"/>
      <c r="JN57" s="177"/>
      <c r="JO57" s="177"/>
      <c r="JP57" s="177"/>
      <c r="JQ57" s="177"/>
      <c r="JR57" s="177"/>
      <c r="JS57" s="177"/>
      <c r="JT57" s="177"/>
      <c r="JU57" s="177"/>
      <c r="JV57" s="177"/>
      <c r="JW57" s="177"/>
      <c r="JX57" s="177"/>
      <c r="JY57" s="177"/>
      <c r="JZ57" s="177"/>
      <c r="KA57" s="177"/>
      <c r="KB57" s="177"/>
      <c r="KC57" s="177"/>
      <c r="KD57" s="177"/>
      <c r="KE57" s="177"/>
      <c r="KF57" s="177"/>
      <c r="KG57" s="177"/>
    </row>
    <row r="58" spans="1:293" s="178" customFormat="1" ht="31.5">
      <c r="A58" s="173" t="s">
        <v>33</v>
      </c>
      <c r="B58" s="374" t="s">
        <v>1024</v>
      </c>
      <c r="C58" s="49">
        <v>8559.09</v>
      </c>
      <c r="D58" s="49">
        <v>9.67</v>
      </c>
      <c r="E58" s="49">
        <f>C58*1.2</f>
        <v>10270.907999999999</v>
      </c>
      <c r="F58" s="49">
        <f>D58*1.2</f>
        <v>11.603999999999999</v>
      </c>
      <c r="G58" s="49">
        <v>3900</v>
      </c>
      <c r="H58" s="49">
        <v>11.6</v>
      </c>
      <c r="I58" s="138"/>
      <c r="J58" s="138"/>
      <c r="K58" s="138"/>
      <c r="L58" s="138"/>
      <c r="M58" s="288">
        <v>6.5100000000000005E-2</v>
      </c>
      <c r="N58" s="139">
        <f>G58*M58+H58</f>
        <v>265.49</v>
      </c>
      <c r="O58" s="139"/>
      <c r="P58" s="139"/>
      <c r="Q58" s="125" t="s">
        <v>1025</v>
      </c>
      <c r="R58" s="134"/>
      <c r="S58" s="49">
        <v>9315.89</v>
      </c>
      <c r="T58" s="49">
        <v>11.58</v>
      </c>
      <c r="U58" s="49">
        <f>S58*1.2</f>
        <v>11179.067999999999</v>
      </c>
      <c r="V58" s="49">
        <f>T58*1.2</f>
        <v>13.895999999999999</v>
      </c>
      <c r="W58" s="49">
        <v>3800</v>
      </c>
      <c r="X58" s="49">
        <v>11.6</v>
      </c>
      <c r="Y58" s="138"/>
      <c r="Z58" s="138"/>
      <c r="AA58" s="138"/>
      <c r="AB58" s="138"/>
      <c r="AC58" s="288">
        <v>6.5100000000000005E-2</v>
      </c>
      <c r="AD58" s="139">
        <f>W58*AC58+X58</f>
        <v>258.98</v>
      </c>
      <c r="AE58" s="139"/>
      <c r="AF58" s="139"/>
      <c r="AG58" s="125" t="s">
        <v>1025</v>
      </c>
      <c r="AH58" s="134"/>
      <c r="AI58" s="49"/>
      <c r="AJ58" s="49"/>
      <c r="AK58" s="49"/>
      <c r="AL58" s="49"/>
      <c r="AM58" s="49"/>
      <c r="AN58" s="49"/>
      <c r="AO58" s="138"/>
      <c r="AP58" s="138"/>
      <c r="AQ58" s="138"/>
      <c r="AR58" s="138"/>
      <c r="AS58" s="139"/>
      <c r="AT58" s="139"/>
      <c r="AU58" s="139"/>
      <c r="AV58" s="139"/>
      <c r="AW58" s="49"/>
      <c r="AX58" s="134"/>
      <c r="AY58" s="49"/>
      <c r="AZ58" s="49"/>
      <c r="BA58" s="49"/>
      <c r="BB58" s="49"/>
      <c r="BC58" s="49"/>
      <c r="BD58" s="49"/>
      <c r="BE58" s="138"/>
      <c r="BF58" s="138"/>
      <c r="BG58" s="138"/>
      <c r="BH58" s="138"/>
      <c r="BI58" s="139"/>
      <c r="BJ58" s="139"/>
      <c r="BK58" s="139"/>
      <c r="BL58" s="139"/>
      <c r="BM58" s="176"/>
      <c r="BN58" s="313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7"/>
      <c r="EV58" s="177"/>
      <c r="EW58" s="177"/>
      <c r="EX58" s="177"/>
      <c r="EY58" s="177"/>
      <c r="EZ58" s="177"/>
      <c r="FA58" s="177"/>
      <c r="FB58" s="177"/>
      <c r="FC58" s="177"/>
      <c r="FD58" s="177"/>
      <c r="FE58" s="177"/>
      <c r="FF58" s="177"/>
      <c r="FG58" s="177"/>
      <c r="FH58" s="177"/>
      <c r="FI58" s="177"/>
      <c r="FJ58" s="177"/>
      <c r="FK58" s="177"/>
      <c r="FL58" s="177"/>
      <c r="FM58" s="177"/>
      <c r="FN58" s="177"/>
      <c r="FO58" s="177"/>
      <c r="FP58" s="177"/>
      <c r="FQ58" s="177"/>
      <c r="FR58" s="177"/>
      <c r="FS58" s="177"/>
      <c r="FT58" s="177"/>
      <c r="FU58" s="177"/>
      <c r="FV58" s="177"/>
      <c r="FW58" s="177"/>
      <c r="FX58" s="177"/>
      <c r="FY58" s="177"/>
      <c r="FZ58" s="177"/>
      <c r="GA58" s="177"/>
      <c r="GB58" s="177"/>
      <c r="GC58" s="177"/>
      <c r="GD58" s="177"/>
      <c r="GE58" s="177"/>
      <c r="GF58" s="177"/>
      <c r="GG58" s="177"/>
      <c r="GH58" s="177"/>
      <c r="GI58" s="177"/>
      <c r="GJ58" s="177"/>
      <c r="GK58" s="177"/>
      <c r="GL58" s="177"/>
      <c r="GM58" s="177"/>
      <c r="GN58" s="177"/>
      <c r="GO58" s="177"/>
      <c r="GP58" s="177"/>
      <c r="GQ58" s="177"/>
      <c r="GR58" s="177"/>
      <c r="GS58" s="177"/>
      <c r="GT58" s="177"/>
      <c r="GU58" s="177"/>
      <c r="GV58" s="177"/>
      <c r="GW58" s="177"/>
      <c r="GX58" s="177"/>
      <c r="GY58" s="177"/>
      <c r="GZ58" s="177"/>
      <c r="HA58" s="177"/>
      <c r="HB58" s="177"/>
      <c r="HC58" s="177"/>
      <c r="HD58" s="177"/>
      <c r="HE58" s="177"/>
      <c r="HF58" s="177"/>
      <c r="HG58" s="177"/>
      <c r="HH58" s="177"/>
      <c r="HI58" s="177"/>
      <c r="HJ58" s="177"/>
      <c r="HK58" s="177"/>
      <c r="HL58" s="177"/>
      <c r="HM58" s="177"/>
      <c r="HN58" s="177"/>
      <c r="HO58" s="177"/>
      <c r="HP58" s="177"/>
      <c r="HQ58" s="177"/>
      <c r="HR58" s="177"/>
      <c r="HS58" s="177"/>
      <c r="HT58" s="177"/>
      <c r="HU58" s="177"/>
      <c r="HV58" s="177"/>
      <c r="HW58" s="177"/>
      <c r="HX58" s="177"/>
      <c r="HY58" s="177"/>
      <c r="HZ58" s="177"/>
      <c r="IA58" s="177"/>
      <c r="IB58" s="177"/>
      <c r="IC58" s="177"/>
      <c r="ID58" s="177"/>
      <c r="IE58" s="177"/>
      <c r="IF58" s="177"/>
      <c r="IG58" s="177"/>
      <c r="IH58" s="177"/>
      <c r="II58" s="177"/>
      <c r="IJ58" s="177"/>
      <c r="IK58" s="177"/>
      <c r="IL58" s="177"/>
      <c r="IM58" s="177"/>
      <c r="IN58" s="177"/>
      <c r="IO58" s="177"/>
      <c r="IP58" s="177"/>
      <c r="IQ58" s="177"/>
      <c r="IR58" s="177"/>
      <c r="IS58" s="177"/>
      <c r="IT58" s="177"/>
      <c r="IU58" s="177"/>
      <c r="IV58" s="177"/>
      <c r="IW58" s="177"/>
      <c r="IX58" s="177"/>
      <c r="IY58" s="177"/>
      <c r="IZ58" s="177"/>
      <c r="JA58" s="177"/>
      <c r="JB58" s="177"/>
      <c r="JC58" s="177"/>
      <c r="JD58" s="177"/>
      <c r="JE58" s="177"/>
      <c r="JF58" s="177"/>
      <c r="JG58" s="177"/>
      <c r="JH58" s="177"/>
      <c r="JI58" s="177"/>
      <c r="JJ58" s="177"/>
      <c r="JK58" s="177"/>
      <c r="JL58" s="177"/>
      <c r="JM58" s="177"/>
      <c r="JN58" s="177"/>
      <c r="JO58" s="177"/>
      <c r="JP58" s="177"/>
      <c r="JQ58" s="177"/>
      <c r="JR58" s="177"/>
      <c r="JS58" s="177"/>
      <c r="JT58" s="177"/>
      <c r="JU58" s="177"/>
      <c r="JV58" s="177"/>
      <c r="JW58" s="177"/>
      <c r="JX58" s="177"/>
      <c r="JY58" s="177"/>
      <c r="JZ58" s="177"/>
      <c r="KA58" s="177"/>
      <c r="KB58" s="177"/>
      <c r="KC58" s="177"/>
      <c r="KD58" s="177"/>
      <c r="KE58" s="177"/>
      <c r="KF58" s="177"/>
      <c r="KG58" s="177"/>
    </row>
    <row r="59" spans="1:293" s="2" customFormat="1" ht="18.75">
      <c r="A59" s="189" t="s">
        <v>53</v>
      </c>
      <c r="B59" s="502"/>
      <c r="C59" s="49"/>
      <c r="D59" s="49"/>
      <c r="E59" s="49"/>
      <c r="F59" s="49"/>
      <c r="G59" s="49"/>
      <c r="H59" s="49"/>
      <c r="I59" s="138"/>
      <c r="J59" s="138"/>
      <c r="K59" s="138"/>
      <c r="L59" s="138"/>
      <c r="M59" s="139"/>
      <c r="N59" s="139"/>
      <c r="O59" s="139"/>
      <c r="P59" s="139"/>
      <c r="Q59" s="125"/>
      <c r="R59" s="134"/>
      <c r="S59" s="49"/>
      <c r="T59" s="49"/>
      <c r="U59" s="49"/>
      <c r="V59" s="49"/>
      <c r="W59" s="49"/>
      <c r="X59" s="49"/>
      <c r="Y59" s="138"/>
      <c r="Z59" s="138"/>
      <c r="AA59" s="138"/>
      <c r="AB59" s="138"/>
      <c r="AC59" s="139"/>
      <c r="AD59" s="139"/>
      <c r="AE59" s="139"/>
      <c r="AF59" s="139"/>
      <c r="AG59" s="49"/>
      <c r="AH59" s="134"/>
      <c r="AI59" s="49"/>
      <c r="AJ59" s="49"/>
      <c r="AK59" s="49"/>
      <c r="AL59" s="49"/>
      <c r="AM59" s="49"/>
      <c r="AN59" s="49"/>
      <c r="AO59" s="138"/>
      <c r="AP59" s="138"/>
      <c r="AQ59" s="138"/>
      <c r="AR59" s="138"/>
      <c r="AS59" s="139"/>
      <c r="AT59" s="139"/>
      <c r="AU59" s="139"/>
      <c r="AV59" s="139"/>
      <c r="AW59" s="49"/>
      <c r="AX59" s="134"/>
      <c r="AY59" s="49"/>
      <c r="AZ59" s="49"/>
      <c r="BA59" s="49"/>
      <c r="BB59" s="49"/>
      <c r="BC59" s="49"/>
      <c r="BD59" s="49"/>
      <c r="BE59" s="138"/>
      <c r="BF59" s="138"/>
      <c r="BG59" s="138"/>
      <c r="BH59" s="138"/>
      <c r="BI59" s="139"/>
      <c r="BJ59" s="139"/>
      <c r="BK59" s="139"/>
      <c r="BL59" s="139"/>
      <c r="BM59" s="176"/>
      <c r="BN59" s="31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</row>
    <row r="60" spans="1:293" s="2" customFormat="1">
      <c r="A60" s="173" t="s">
        <v>9</v>
      </c>
      <c r="B60" s="502" t="s">
        <v>159</v>
      </c>
      <c r="C60" s="49"/>
      <c r="D60" s="49"/>
      <c r="E60" s="49"/>
      <c r="F60" s="49"/>
      <c r="G60" s="49"/>
      <c r="H60" s="49"/>
      <c r="I60" s="138"/>
      <c r="J60" s="138"/>
      <c r="K60" s="138"/>
      <c r="L60" s="138"/>
      <c r="M60" s="311"/>
      <c r="N60" s="139"/>
      <c r="O60" s="311"/>
      <c r="P60" s="139"/>
      <c r="Q60" s="110"/>
      <c r="R60" s="134"/>
      <c r="S60" s="49"/>
      <c r="T60" s="49"/>
      <c r="U60" s="49"/>
      <c r="V60" s="49"/>
      <c r="W60" s="49"/>
      <c r="X60" s="49"/>
      <c r="Y60" s="138"/>
      <c r="Z60" s="138"/>
      <c r="AA60" s="138"/>
      <c r="AB60" s="138"/>
      <c r="AC60" s="311"/>
      <c r="AD60" s="139"/>
      <c r="AE60" s="311"/>
      <c r="AF60" s="139"/>
      <c r="AG60" s="110"/>
      <c r="AH60" s="289"/>
      <c r="AI60" s="49"/>
      <c r="AJ60" s="49"/>
      <c r="AK60" s="49"/>
      <c r="AL60" s="49"/>
      <c r="AM60" s="49"/>
      <c r="AN60" s="49"/>
      <c r="AO60" s="138"/>
      <c r="AP60" s="138"/>
      <c r="AQ60" s="138"/>
      <c r="AR60" s="138"/>
      <c r="AS60" s="139"/>
      <c r="AT60" s="139"/>
      <c r="AU60" s="139"/>
      <c r="AV60" s="139"/>
      <c r="AW60" s="49"/>
      <c r="AX60" s="134"/>
      <c r="AY60" s="49"/>
      <c r="AZ60" s="49"/>
      <c r="BA60" s="49"/>
      <c r="BB60" s="49"/>
      <c r="BC60" s="49"/>
      <c r="BD60" s="49"/>
      <c r="BE60" s="138"/>
      <c r="BF60" s="138"/>
      <c r="BG60" s="138"/>
      <c r="BH60" s="138"/>
      <c r="BI60" s="139"/>
      <c r="BJ60" s="139"/>
      <c r="BK60" s="139"/>
      <c r="BL60" s="139"/>
      <c r="BM60" s="176"/>
      <c r="BN60" s="31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</row>
    <row r="61" spans="1:293" s="178" customFormat="1">
      <c r="A61" s="173"/>
      <c r="B61" s="502" t="s">
        <v>749</v>
      </c>
      <c r="C61" s="49">
        <v>10786.55</v>
      </c>
      <c r="D61" s="49">
        <v>24.8</v>
      </c>
      <c r="E61" s="49">
        <f t="shared" ref="E61:F63" si="3">C61*1.2</f>
        <v>12943.859999999999</v>
      </c>
      <c r="F61" s="49">
        <f t="shared" si="3"/>
        <v>29.759999999999998</v>
      </c>
      <c r="G61" s="49">
        <v>3877.96</v>
      </c>
      <c r="H61" s="49">
        <v>29.76</v>
      </c>
      <c r="I61" s="138"/>
      <c r="J61" s="138"/>
      <c r="K61" s="138"/>
      <c r="L61" s="138"/>
      <c r="M61" s="311">
        <v>6.1699999999999998E-2</v>
      </c>
      <c r="N61" s="139">
        <f>G61*M61+H61</f>
        <v>269.03013199999998</v>
      </c>
      <c r="O61" s="311">
        <v>5.6899999999999999E-2</v>
      </c>
      <c r="P61" s="139">
        <f>G61*O61+H61</f>
        <v>250.41592399999999</v>
      </c>
      <c r="Q61" s="110" t="s">
        <v>1026</v>
      </c>
      <c r="R61" s="134"/>
      <c r="S61" s="49">
        <v>11538.5</v>
      </c>
      <c r="T61" s="49">
        <v>28.16</v>
      </c>
      <c r="U61" s="49">
        <f t="shared" ref="U61:V63" si="4">S61*1.2</f>
        <v>13846.199999999999</v>
      </c>
      <c r="V61" s="49">
        <f t="shared" si="4"/>
        <v>33.792000000000002</v>
      </c>
      <c r="W61" s="49">
        <v>3800</v>
      </c>
      <c r="X61" s="49">
        <v>29.76</v>
      </c>
      <c r="Y61" s="138"/>
      <c r="Z61" s="138"/>
      <c r="AA61" s="138"/>
      <c r="AB61" s="138"/>
      <c r="AC61" s="311">
        <v>6.1699999999999998E-2</v>
      </c>
      <c r="AD61" s="139">
        <f>W61*AC61+X61</f>
        <v>264.21999999999997</v>
      </c>
      <c r="AE61" s="311">
        <v>5.6899999999999999E-2</v>
      </c>
      <c r="AF61" s="139">
        <f>W61*AE61+X61</f>
        <v>245.98</v>
      </c>
      <c r="AG61" s="125" t="s">
        <v>1026</v>
      </c>
      <c r="AH61" s="289"/>
      <c r="AI61" s="49"/>
      <c r="AJ61" s="49"/>
      <c r="AK61" s="49"/>
      <c r="AL61" s="49"/>
      <c r="AM61" s="49"/>
      <c r="AN61" s="49"/>
      <c r="AO61" s="138"/>
      <c r="AP61" s="138"/>
      <c r="AQ61" s="138"/>
      <c r="AR61" s="138"/>
      <c r="AS61" s="139"/>
      <c r="AT61" s="139"/>
      <c r="AU61" s="139"/>
      <c r="AV61" s="139"/>
      <c r="AW61" s="49"/>
      <c r="AX61" s="134"/>
      <c r="AY61" s="49"/>
      <c r="AZ61" s="49"/>
      <c r="BA61" s="49"/>
      <c r="BB61" s="49"/>
      <c r="BC61" s="49"/>
      <c r="BD61" s="49"/>
      <c r="BE61" s="138"/>
      <c r="BF61" s="138"/>
      <c r="BG61" s="138"/>
      <c r="BH61" s="138"/>
      <c r="BI61" s="139"/>
      <c r="BJ61" s="139"/>
      <c r="BK61" s="139"/>
      <c r="BL61" s="139"/>
      <c r="BM61" s="176"/>
      <c r="BN61" s="313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  <c r="EO61" s="177"/>
      <c r="EP61" s="177"/>
      <c r="EQ61" s="177"/>
      <c r="ER61" s="177"/>
      <c r="ES61" s="177"/>
      <c r="ET61" s="177"/>
      <c r="EU61" s="177"/>
      <c r="EV61" s="177"/>
      <c r="EW61" s="177"/>
      <c r="EX61" s="177"/>
      <c r="EY61" s="177"/>
      <c r="EZ61" s="177"/>
      <c r="FA61" s="177"/>
      <c r="FB61" s="177"/>
      <c r="FC61" s="177"/>
      <c r="FD61" s="177"/>
      <c r="FE61" s="177"/>
      <c r="FF61" s="177"/>
      <c r="FG61" s="177"/>
      <c r="FH61" s="177"/>
      <c r="FI61" s="177"/>
      <c r="FJ61" s="177"/>
      <c r="FK61" s="177"/>
      <c r="FL61" s="177"/>
      <c r="FM61" s="177"/>
      <c r="FN61" s="177"/>
      <c r="FO61" s="177"/>
      <c r="FP61" s="177"/>
      <c r="FQ61" s="177"/>
      <c r="FR61" s="177"/>
      <c r="FS61" s="177"/>
      <c r="FT61" s="177"/>
      <c r="FU61" s="177"/>
      <c r="FV61" s="177"/>
      <c r="FW61" s="177"/>
      <c r="FX61" s="177"/>
      <c r="FY61" s="177"/>
      <c r="FZ61" s="177"/>
      <c r="GA61" s="177"/>
      <c r="GB61" s="177"/>
      <c r="GC61" s="177"/>
      <c r="GD61" s="177"/>
      <c r="GE61" s="177"/>
      <c r="GF61" s="177"/>
      <c r="GG61" s="177"/>
      <c r="GH61" s="177"/>
      <c r="GI61" s="177"/>
      <c r="GJ61" s="177"/>
      <c r="GK61" s="177"/>
      <c r="GL61" s="177"/>
      <c r="GM61" s="177"/>
      <c r="GN61" s="177"/>
      <c r="GO61" s="177"/>
      <c r="GP61" s="177"/>
      <c r="GQ61" s="177"/>
      <c r="GR61" s="177"/>
      <c r="GS61" s="177"/>
      <c r="GT61" s="177"/>
      <c r="GU61" s="177"/>
      <c r="GV61" s="177"/>
      <c r="GW61" s="177"/>
      <c r="GX61" s="177"/>
      <c r="GY61" s="177"/>
      <c r="GZ61" s="177"/>
      <c r="HA61" s="177"/>
      <c r="HB61" s="177"/>
      <c r="HC61" s="177"/>
      <c r="HD61" s="177"/>
      <c r="HE61" s="177"/>
      <c r="HF61" s="177"/>
      <c r="HG61" s="177"/>
      <c r="HH61" s="177"/>
      <c r="HI61" s="177"/>
      <c r="HJ61" s="177"/>
      <c r="HK61" s="177"/>
      <c r="HL61" s="177"/>
      <c r="HM61" s="177"/>
      <c r="HN61" s="177"/>
      <c r="HO61" s="177"/>
      <c r="HP61" s="177"/>
      <c r="HQ61" s="177"/>
      <c r="HR61" s="177"/>
      <c r="HS61" s="177"/>
      <c r="HT61" s="177"/>
      <c r="HU61" s="177"/>
      <c r="HV61" s="177"/>
      <c r="HW61" s="177"/>
      <c r="HX61" s="177"/>
      <c r="HY61" s="177"/>
      <c r="HZ61" s="177"/>
      <c r="IA61" s="177"/>
      <c r="IB61" s="177"/>
      <c r="IC61" s="177"/>
      <c r="ID61" s="177"/>
      <c r="IE61" s="177"/>
      <c r="IF61" s="177"/>
      <c r="IG61" s="177"/>
      <c r="IH61" s="177"/>
      <c r="II61" s="177"/>
      <c r="IJ61" s="177"/>
      <c r="IK61" s="177"/>
      <c r="IL61" s="177"/>
      <c r="IM61" s="177"/>
      <c r="IN61" s="177"/>
      <c r="IO61" s="177"/>
      <c r="IP61" s="177"/>
      <c r="IQ61" s="177"/>
      <c r="IR61" s="177"/>
      <c r="IS61" s="177"/>
      <c r="IT61" s="177"/>
      <c r="IU61" s="177"/>
      <c r="IV61" s="177"/>
      <c r="IW61" s="177"/>
      <c r="IX61" s="177"/>
      <c r="IY61" s="177"/>
      <c r="IZ61" s="177"/>
      <c r="JA61" s="177"/>
      <c r="JB61" s="177"/>
      <c r="JC61" s="177"/>
      <c r="JD61" s="177"/>
      <c r="JE61" s="177"/>
      <c r="JF61" s="177"/>
      <c r="JG61" s="177"/>
      <c r="JH61" s="177"/>
      <c r="JI61" s="177"/>
      <c r="JJ61" s="177"/>
      <c r="JK61" s="177"/>
      <c r="JL61" s="177"/>
      <c r="JM61" s="177"/>
      <c r="JN61" s="177"/>
      <c r="JO61" s="177"/>
      <c r="JP61" s="177"/>
      <c r="JQ61" s="177"/>
      <c r="JR61" s="177"/>
      <c r="JS61" s="177"/>
      <c r="JT61" s="177"/>
      <c r="JU61" s="177"/>
      <c r="JV61" s="177"/>
      <c r="JW61" s="177"/>
      <c r="JX61" s="177"/>
      <c r="JY61" s="177"/>
      <c r="JZ61" s="177"/>
      <c r="KA61" s="177"/>
      <c r="KB61" s="177"/>
      <c r="KC61" s="177"/>
      <c r="KD61" s="177"/>
      <c r="KE61" s="177"/>
      <c r="KF61" s="177"/>
      <c r="KG61" s="177"/>
    </row>
    <row r="62" spans="1:293" s="178" customFormat="1">
      <c r="A62" s="173"/>
      <c r="B62" s="502" t="s">
        <v>750</v>
      </c>
      <c r="C62" s="49">
        <v>10786.55</v>
      </c>
      <c r="D62" s="49">
        <v>25.05</v>
      </c>
      <c r="E62" s="49">
        <f t="shared" si="3"/>
        <v>12943.859999999999</v>
      </c>
      <c r="F62" s="49">
        <f t="shared" si="3"/>
        <v>30.06</v>
      </c>
      <c r="G62" s="49">
        <v>3877.96</v>
      </c>
      <c r="H62" s="49">
        <v>30.06</v>
      </c>
      <c r="I62" s="138"/>
      <c r="J62" s="138"/>
      <c r="K62" s="138"/>
      <c r="L62" s="138"/>
      <c r="M62" s="311">
        <v>6.1699999999999998E-2</v>
      </c>
      <c r="N62" s="139">
        <f>G62*M62+H62</f>
        <v>269.33013199999999</v>
      </c>
      <c r="O62" s="311">
        <v>5.6899999999999999E-2</v>
      </c>
      <c r="P62" s="139">
        <f>G62*O62+H62</f>
        <v>250.715924</v>
      </c>
      <c r="Q62" s="110" t="s">
        <v>1026</v>
      </c>
      <c r="R62" s="134"/>
      <c r="S62" s="49">
        <v>11538.5</v>
      </c>
      <c r="T62" s="49">
        <v>27.55</v>
      </c>
      <c r="U62" s="49">
        <f t="shared" si="4"/>
        <v>13846.199999999999</v>
      </c>
      <c r="V62" s="49">
        <f t="shared" si="4"/>
        <v>33.06</v>
      </c>
      <c r="W62" s="49">
        <v>3800</v>
      </c>
      <c r="X62" s="49">
        <v>30.06</v>
      </c>
      <c r="Y62" s="138"/>
      <c r="Z62" s="138"/>
      <c r="AA62" s="138"/>
      <c r="AB62" s="138"/>
      <c r="AC62" s="311">
        <v>6.1699999999999998E-2</v>
      </c>
      <c r="AD62" s="139">
        <f>W62*AC62+X62</f>
        <v>264.52</v>
      </c>
      <c r="AE62" s="311">
        <v>5.6899999999999999E-2</v>
      </c>
      <c r="AF62" s="139">
        <f>W62*AE62+X62</f>
        <v>246.28</v>
      </c>
      <c r="AG62" s="125" t="s">
        <v>1026</v>
      </c>
      <c r="AH62" s="289"/>
      <c r="AI62" s="49"/>
      <c r="AJ62" s="49"/>
      <c r="AK62" s="49"/>
      <c r="AL62" s="49"/>
      <c r="AM62" s="49"/>
      <c r="AN62" s="49"/>
      <c r="AO62" s="138"/>
      <c r="AP62" s="138"/>
      <c r="AQ62" s="138"/>
      <c r="AR62" s="138"/>
      <c r="AS62" s="139"/>
      <c r="AT62" s="139"/>
      <c r="AU62" s="139"/>
      <c r="AV62" s="139"/>
      <c r="AW62" s="49"/>
      <c r="AX62" s="134"/>
      <c r="AY62" s="49"/>
      <c r="AZ62" s="49"/>
      <c r="BA62" s="49"/>
      <c r="BB62" s="49"/>
      <c r="BC62" s="49"/>
      <c r="BD62" s="49"/>
      <c r="BE62" s="138"/>
      <c r="BF62" s="138"/>
      <c r="BG62" s="138"/>
      <c r="BH62" s="138"/>
      <c r="BI62" s="139"/>
      <c r="BJ62" s="139"/>
      <c r="BK62" s="139"/>
      <c r="BL62" s="139"/>
      <c r="BM62" s="176"/>
      <c r="BN62" s="313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  <c r="EU62" s="177"/>
      <c r="EV62" s="177"/>
      <c r="EW62" s="177"/>
      <c r="EX62" s="177"/>
      <c r="EY62" s="177"/>
      <c r="EZ62" s="177"/>
      <c r="FA62" s="177"/>
      <c r="FB62" s="177"/>
      <c r="FC62" s="177"/>
      <c r="FD62" s="177"/>
      <c r="FE62" s="177"/>
      <c r="FF62" s="177"/>
      <c r="FG62" s="177"/>
      <c r="FH62" s="177"/>
      <c r="FI62" s="177"/>
      <c r="FJ62" s="177"/>
      <c r="FK62" s="177"/>
      <c r="FL62" s="177"/>
      <c r="FM62" s="177"/>
      <c r="FN62" s="177"/>
      <c r="FO62" s="177"/>
      <c r="FP62" s="177"/>
      <c r="FQ62" s="177"/>
      <c r="FR62" s="177"/>
      <c r="FS62" s="177"/>
      <c r="FT62" s="177"/>
      <c r="FU62" s="177"/>
      <c r="FV62" s="177"/>
      <c r="FW62" s="177"/>
      <c r="FX62" s="177"/>
      <c r="FY62" s="177"/>
      <c r="FZ62" s="177"/>
      <c r="GA62" s="177"/>
      <c r="GB62" s="177"/>
      <c r="GC62" s="177"/>
      <c r="GD62" s="177"/>
      <c r="GE62" s="177"/>
      <c r="GF62" s="177"/>
      <c r="GG62" s="177"/>
      <c r="GH62" s="177"/>
      <c r="GI62" s="177"/>
      <c r="GJ62" s="177"/>
      <c r="GK62" s="177"/>
      <c r="GL62" s="177"/>
      <c r="GM62" s="177"/>
      <c r="GN62" s="177"/>
      <c r="GO62" s="177"/>
      <c r="GP62" s="177"/>
      <c r="GQ62" s="177"/>
      <c r="GR62" s="177"/>
      <c r="GS62" s="177"/>
      <c r="GT62" s="177"/>
      <c r="GU62" s="177"/>
      <c r="GV62" s="177"/>
      <c r="GW62" s="177"/>
      <c r="GX62" s="177"/>
      <c r="GY62" s="177"/>
      <c r="GZ62" s="177"/>
      <c r="HA62" s="177"/>
      <c r="HB62" s="177"/>
      <c r="HC62" s="177"/>
      <c r="HD62" s="177"/>
      <c r="HE62" s="177"/>
      <c r="HF62" s="177"/>
      <c r="HG62" s="177"/>
      <c r="HH62" s="177"/>
      <c r="HI62" s="177"/>
      <c r="HJ62" s="177"/>
      <c r="HK62" s="177"/>
      <c r="HL62" s="177"/>
      <c r="HM62" s="177"/>
      <c r="HN62" s="177"/>
      <c r="HO62" s="177"/>
      <c r="HP62" s="177"/>
      <c r="HQ62" s="177"/>
      <c r="HR62" s="177"/>
      <c r="HS62" s="177"/>
      <c r="HT62" s="177"/>
      <c r="HU62" s="177"/>
      <c r="HV62" s="177"/>
      <c r="HW62" s="177"/>
      <c r="HX62" s="177"/>
      <c r="HY62" s="177"/>
      <c r="HZ62" s="177"/>
      <c r="IA62" s="177"/>
      <c r="IB62" s="177"/>
      <c r="IC62" s="177"/>
      <c r="ID62" s="177"/>
      <c r="IE62" s="177"/>
      <c r="IF62" s="177"/>
      <c r="IG62" s="177"/>
      <c r="IH62" s="177"/>
      <c r="II62" s="177"/>
      <c r="IJ62" s="177"/>
      <c r="IK62" s="177"/>
      <c r="IL62" s="177"/>
      <c r="IM62" s="177"/>
      <c r="IN62" s="177"/>
      <c r="IO62" s="177"/>
      <c r="IP62" s="177"/>
      <c r="IQ62" s="177"/>
      <c r="IR62" s="177"/>
      <c r="IS62" s="177"/>
      <c r="IT62" s="177"/>
      <c r="IU62" s="177"/>
      <c r="IV62" s="177"/>
      <c r="IW62" s="177"/>
      <c r="IX62" s="177"/>
      <c r="IY62" s="177"/>
      <c r="IZ62" s="177"/>
      <c r="JA62" s="177"/>
      <c r="JB62" s="177"/>
      <c r="JC62" s="177"/>
      <c r="JD62" s="177"/>
      <c r="JE62" s="177"/>
      <c r="JF62" s="177"/>
      <c r="JG62" s="177"/>
      <c r="JH62" s="177"/>
      <c r="JI62" s="177"/>
      <c r="JJ62" s="177"/>
      <c r="JK62" s="177"/>
      <c r="JL62" s="177"/>
      <c r="JM62" s="177"/>
      <c r="JN62" s="177"/>
      <c r="JO62" s="177"/>
      <c r="JP62" s="177"/>
      <c r="JQ62" s="177"/>
      <c r="JR62" s="177"/>
      <c r="JS62" s="177"/>
      <c r="JT62" s="177"/>
      <c r="JU62" s="177"/>
      <c r="JV62" s="177"/>
      <c r="JW62" s="177"/>
      <c r="JX62" s="177"/>
      <c r="JY62" s="177"/>
      <c r="JZ62" s="177"/>
      <c r="KA62" s="177"/>
      <c r="KB62" s="177"/>
      <c r="KC62" s="177"/>
      <c r="KD62" s="177"/>
      <c r="KE62" s="177"/>
      <c r="KF62" s="177"/>
      <c r="KG62" s="177"/>
    </row>
    <row r="63" spans="1:293" s="2" customFormat="1" ht="31.5">
      <c r="A63" s="173" t="s">
        <v>10</v>
      </c>
      <c r="B63" s="374" t="s">
        <v>815</v>
      </c>
      <c r="C63" s="49">
        <v>8920</v>
      </c>
      <c r="D63" s="49">
        <v>24.8</v>
      </c>
      <c r="E63" s="49">
        <f t="shared" si="3"/>
        <v>10704</v>
      </c>
      <c r="F63" s="49">
        <f t="shared" si="3"/>
        <v>29.759999999999998</v>
      </c>
      <c r="G63" s="49">
        <v>3875.54</v>
      </c>
      <c r="H63" s="49">
        <v>29.76</v>
      </c>
      <c r="I63" s="138"/>
      <c r="J63" s="138"/>
      <c r="K63" s="138"/>
      <c r="L63" s="138"/>
      <c r="M63" s="288">
        <v>5.5599999999999997E-2</v>
      </c>
      <c r="N63" s="139">
        <f>G63*M63+H63</f>
        <v>245.24002399999998</v>
      </c>
      <c r="O63" s="288"/>
      <c r="P63" s="139"/>
      <c r="Q63" s="760" t="s">
        <v>1027</v>
      </c>
      <c r="R63" s="289"/>
      <c r="S63" s="193">
        <v>9230.0300000000007</v>
      </c>
      <c r="T63" s="761">
        <v>28.16</v>
      </c>
      <c r="U63" s="761">
        <f t="shared" si="4"/>
        <v>11076.036</v>
      </c>
      <c r="V63" s="761">
        <f t="shared" si="4"/>
        <v>33.792000000000002</v>
      </c>
      <c r="W63" s="761">
        <v>3800</v>
      </c>
      <c r="X63" s="761">
        <v>29.76</v>
      </c>
      <c r="Y63" s="762"/>
      <c r="Z63" s="762"/>
      <c r="AA63" s="762"/>
      <c r="AB63" s="762"/>
      <c r="AC63" s="763">
        <v>5.5599999999999997E-2</v>
      </c>
      <c r="AD63" s="764">
        <f>W63*AC63+X63</f>
        <v>241.04</v>
      </c>
      <c r="AE63" s="763"/>
      <c r="AF63" s="764"/>
      <c r="AG63" s="765" t="s">
        <v>1027</v>
      </c>
      <c r="AH63" s="289"/>
      <c r="AI63" s="49"/>
      <c r="AJ63" s="49"/>
      <c r="AK63" s="49"/>
      <c r="AL63" s="49"/>
      <c r="AM63" s="49"/>
      <c r="AN63" s="49"/>
      <c r="AO63" s="138"/>
      <c r="AP63" s="138"/>
      <c r="AQ63" s="138"/>
      <c r="AR63" s="138"/>
      <c r="AS63" s="139"/>
      <c r="AT63" s="139"/>
      <c r="AU63" s="139"/>
      <c r="AV63" s="139"/>
      <c r="AW63" s="49"/>
      <c r="AX63" s="134"/>
      <c r="AY63" s="49"/>
      <c r="AZ63" s="49"/>
      <c r="BA63" s="49"/>
      <c r="BB63" s="49"/>
      <c r="BC63" s="49"/>
      <c r="BD63" s="49"/>
      <c r="BE63" s="138"/>
      <c r="BF63" s="138"/>
      <c r="BG63" s="138"/>
      <c r="BH63" s="138"/>
      <c r="BI63" s="139"/>
      <c r="BJ63" s="139"/>
      <c r="BK63" s="139"/>
      <c r="BL63" s="139"/>
      <c r="BM63" s="176"/>
      <c r="BN63" s="31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</row>
    <row r="64" spans="1:293" s="100" customFormat="1" ht="26.25">
      <c r="A64" s="355" t="s">
        <v>19</v>
      </c>
      <c r="B64" s="766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355"/>
      <c r="AY64" s="355"/>
      <c r="AZ64" s="355"/>
      <c r="BA64" s="355"/>
      <c r="BB64" s="355"/>
      <c r="BC64" s="355"/>
      <c r="BD64" s="355"/>
      <c r="BE64" s="355"/>
      <c r="BF64" s="355"/>
      <c r="BG64" s="355"/>
      <c r="BH64" s="355"/>
      <c r="BI64" s="355"/>
      <c r="BJ64" s="355"/>
      <c r="BK64" s="355"/>
      <c r="BL64" s="355"/>
      <c r="BM64" s="355"/>
      <c r="BN64" s="355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  <c r="IV64" s="99"/>
      <c r="IW64" s="99"/>
      <c r="IX64" s="99"/>
      <c r="IY64" s="99"/>
      <c r="IZ64" s="99"/>
      <c r="JA64" s="99"/>
      <c r="JB64" s="99"/>
      <c r="JC64" s="99"/>
      <c r="JD64" s="99"/>
      <c r="JE64" s="99"/>
      <c r="JF64" s="99"/>
      <c r="JG64" s="99"/>
      <c r="JH64" s="99"/>
      <c r="JI64" s="99"/>
      <c r="JJ64" s="99"/>
      <c r="JK64" s="99"/>
      <c r="JL64" s="99"/>
      <c r="JM64" s="99"/>
      <c r="JN64" s="99"/>
      <c r="JO64" s="99"/>
      <c r="JP64" s="99"/>
      <c r="JQ64" s="99"/>
      <c r="JR64" s="99"/>
      <c r="JS64" s="99"/>
      <c r="JT64" s="99"/>
      <c r="JU64" s="99"/>
      <c r="JV64" s="99"/>
      <c r="JW64" s="99"/>
      <c r="JX64" s="99"/>
      <c r="JY64" s="99"/>
      <c r="JZ64" s="99"/>
      <c r="KA64" s="99"/>
      <c r="KB64" s="99"/>
      <c r="KC64" s="99"/>
      <c r="KD64" s="99"/>
      <c r="KE64" s="99"/>
      <c r="KF64" s="99"/>
      <c r="KG64" s="99"/>
    </row>
    <row r="65" spans="1:293" ht="18.75">
      <c r="A65" s="201" t="s">
        <v>56</v>
      </c>
      <c r="B65" s="502"/>
      <c r="C65" s="49"/>
      <c r="D65" s="49"/>
      <c r="E65" s="49"/>
      <c r="F65" s="49"/>
      <c r="G65" s="49"/>
      <c r="H65" s="49"/>
      <c r="I65" s="138"/>
      <c r="J65" s="138"/>
      <c r="K65" s="138"/>
      <c r="L65" s="138"/>
      <c r="M65" s="139"/>
      <c r="N65" s="139"/>
      <c r="O65" s="139"/>
      <c r="P65" s="139"/>
      <c r="Q65" s="125"/>
      <c r="R65" s="125"/>
      <c r="S65" s="49"/>
      <c r="T65" s="49"/>
      <c r="U65" s="49"/>
      <c r="V65" s="49"/>
      <c r="W65" s="49"/>
      <c r="X65" s="49"/>
      <c r="Y65" s="138"/>
      <c r="Z65" s="138"/>
      <c r="AA65" s="138"/>
      <c r="AB65" s="138"/>
      <c r="AC65" s="139"/>
      <c r="AD65" s="139"/>
      <c r="AE65" s="139"/>
      <c r="AF65" s="139"/>
      <c r="AG65" s="49"/>
      <c r="AH65" s="134"/>
      <c r="AI65" s="190"/>
      <c r="AJ65" s="190"/>
      <c r="AK65" s="190"/>
      <c r="AL65" s="190"/>
      <c r="AM65" s="190"/>
      <c r="AN65" s="190"/>
      <c r="AO65" s="204"/>
      <c r="AP65" s="204"/>
      <c r="AQ65" s="204"/>
      <c r="AR65" s="204"/>
      <c r="AS65" s="205"/>
      <c r="AT65" s="205"/>
      <c r="AU65" s="205"/>
      <c r="AV65" s="205"/>
      <c r="AW65" s="190"/>
      <c r="AX65" s="313"/>
      <c r="AY65" s="190"/>
      <c r="AZ65" s="190"/>
      <c r="BA65" s="190"/>
      <c r="BB65" s="190"/>
      <c r="BC65" s="190"/>
      <c r="BD65" s="190"/>
      <c r="BE65" s="204"/>
      <c r="BF65" s="204"/>
      <c r="BG65" s="204"/>
      <c r="BH65" s="204"/>
      <c r="BI65" s="205"/>
      <c r="BJ65" s="205"/>
      <c r="BK65" s="205"/>
      <c r="BL65" s="205"/>
      <c r="BM65" s="198"/>
      <c r="BN65" s="316"/>
    </row>
    <row r="66" spans="1:293" s="178" customFormat="1">
      <c r="A66" s="173" t="s">
        <v>9</v>
      </c>
      <c r="B66" s="502" t="s">
        <v>165</v>
      </c>
      <c r="C66" s="49">
        <v>7100</v>
      </c>
      <c r="D66" s="49">
        <v>173.71</v>
      </c>
      <c r="E66" s="49">
        <f>C66*1.2</f>
        <v>8520</v>
      </c>
      <c r="F66" s="49">
        <f>D66*1.2</f>
        <v>208.452</v>
      </c>
      <c r="G66" s="49">
        <v>2235</v>
      </c>
      <c r="H66" s="49">
        <v>77.88</v>
      </c>
      <c r="I66" s="138"/>
      <c r="J66" s="138"/>
      <c r="K66" s="138"/>
      <c r="L66" s="138"/>
      <c r="M66" s="139"/>
      <c r="N66" s="139"/>
      <c r="O66" s="311">
        <v>6.0100000000000001E-2</v>
      </c>
      <c r="P66" s="139">
        <f>G66*O66+H66</f>
        <v>212.20349999999999</v>
      </c>
      <c r="Q66" s="176" t="s">
        <v>1028</v>
      </c>
      <c r="R66" s="289"/>
      <c r="S66" s="49">
        <v>7807.09</v>
      </c>
      <c r="T66" s="49">
        <v>184.04</v>
      </c>
      <c r="U66" s="49">
        <f>S66*1.2</f>
        <v>9368.5079999999998</v>
      </c>
      <c r="V66" s="49">
        <f>T66*1.2</f>
        <v>220.84799999999998</v>
      </c>
      <c r="W66" s="49">
        <v>1933</v>
      </c>
      <c r="X66" s="49">
        <v>77.88</v>
      </c>
      <c r="Y66" s="138"/>
      <c r="Z66" s="138"/>
      <c r="AA66" s="138"/>
      <c r="AB66" s="138"/>
      <c r="AC66" s="139"/>
      <c r="AD66" s="139"/>
      <c r="AE66" s="311">
        <v>6.0100000000000001E-2</v>
      </c>
      <c r="AF66" s="139">
        <f>W66*AE66+X66</f>
        <v>194.05329999999998</v>
      </c>
      <c r="AG66" s="176" t="s">
        <v>1028</v>
      </c>
      <c r="AH66" s="289"/>
      <c r="AI66" s="190"/>
      <c r="AJ66" s="190"/>
      <c r="AK66" s="190"/>
      <c r="AL66" s="190"/>
      <c r="AM66" s="190"/>
      <c r="AN66" s="190"/>
      <c r="AO66" s="204"/>
      <c r="AP66" s="204"/>
      <c r="AQ66" s="204"/>
      <c r="AR66" s="204"/>
      <c r="AS66" s="205"/>
      <c r="AT66" s="205"/>
      <c r="AU66" s="205"/>
      <c r="AV66" s="205"/>
      <c r="AW66" s="190"/>
      <c r="AX66" s="313"/>
      <c r="AY66" s="190"/>
      <c r="AZ66" s="190"/>
      <c r="BA66" s="190"/>
      <c r="BB66" s="190"/>
      <c r="BC66" s="190"/>
      <c r="BD66" s="190"/>
      <c r="BE66" s="204"/>
      <c r="BF66" s="204"/>
      <c r="BG66" s="204"/>
      <c r="BH66" s="204"/>
      <c r="BI66" s="205"/>
      <c r="BJ66" s="205"/>
      <c r="BK66" s="205"/>
      <c r="BL66" s="205"/>
      <c r="BM66" s="176"/>
      <c r="BN66" s="313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  <c r="FW66" s="177"/>
      <c r="FX66" s="177"/>
      <c r="FY66" s="177"/>
      <c r="FZ66" s="177"/>
      <c r="GA66" s="177"/>
      <c r="GB66" s="177"/>
      <c r="GC66" s="177"/>
      <c r="GD66" s="177"/>
      <c r="GE66" s="177"/>
      <c r="GF66" s="177"/>
      <c r="GG66" s="177"/>
      <c r="GH66" s="177"/>
      <c r="GI66" s="177"/>
      <c r="GJ66" s="177"/>
      <c r="GK66" s="177"/>
      <c r="GL66" s="177"/>
      <c r="GM66" s="177"/>
      <c r="GN66" s="177"/>
      <c r="GO66" s="177"/>
      <c r="GP66" s="177"/>
      <c r="GQ66" s="177"/>
      <c r="GR66" s="177"/>
      <c r="GS66" s="177"/>
      <c r="GT66" s="177"/>
      <c r="GU66" s="177"/>
      <c r="GV66" s="177"/>
      <c r="GW66" s="177"/>
      <c r="GX66" s="177"/>
      <c r="GY66" s="177"/>
      <c r="GZ66" s="177"/>
      <c r="HA66" s="177"/>
      <c r="HB66" s="177"/>
      <c r="HC66" s="177"/>
      <c r="HD66" s="177"/>
      <c r="HE66" s="177"/>
      <c r="HF66" s="177"/>
      <c r="HG66" s="177"/>
      <c r="HH66" s="177"/>
      <c r="HI66" s="177"/>
      <c r="HJ66" s="177"/>
      <c r="HK66" s="177"/>
      <c r="HL66" s="177"/>
      <c r="HM66" s="177"/>
      <c r="HN66" s="177"/>
      <c r="HO66" s="177"/>
      <c r="HP66" s="177"/>
      <c r="HQ66" s="177"/>
      <c r="HR66" s="177"/>
      <c r="HS66" s="177"/>
      <c r="HT66" s="177"/>
      <c r="HU66" s="177"/>
      <c r="HV66" s="177"/>
      <c r="HW66" s="177"/>
      <c r="HX66" s="177"/>
      <c r="HY66" s="177"/>
      <c r="HZ66" s="177"/>
      <c r="IA66" s="177"/>
      <c r="IB66" s="177"/>
      <c r="IC66" s="177"/>
      <c r="ID66" s="177"/>
      <c r="IE66" s="177"/>
      <c r="IF66" s="177"/>
      <c r="IG66" s="177"/>
      <c r="IH66" s="177"/>
      <c r="II66" s="177"/>
      <c r="IJ66" s="177"/>
      <c r="IK66" s="177"/>
      <c r="IL66" s="177"/>
      <c r="IM66" s="177"/>
      <c r="IN66" s="177"/>
      <c r="IO66" s="177"/>
      <c r="IP66" s="177"/>
      <c r="IQ66" s="177"/>
      <c r="IR66" s="177"/>
      <c r="IS66" s="177"/>
      <c r="IT66" s="177"/>
      <c r="IU66" s="177"/>
      <c r="IV66" s="177"/>
      <c r="IW66" s="177"/>
      <c r="IX66" s="177"/>
      <c r="IY66" s="177"/>
      <c r="IZ66" s="177"/>
      <c r="JA66" s="177"/>
      <c r="JB66" s="177"/>
      <c r="JC66" s="177"/>
      <c r="JD66" s="177"/>
      <c r="JE66" s="177"/>
      <c r="JF66" s="177"/>
      <c r="JG66" s="177"/>
      <c r="JH66" s="177"/>
      <c r="JI66" s="177"/>
      <c r="JJ66" s="177"/>
      <c r="JK66" s="177"/>
      <c r="JL66" s="177"/>
      <c r="JM66" s="177"/>
      <c r="JN66" s="177"/>
      <c r="JO66" s="177"/>
      <c r="JP66" s="177"/>
      <c r="JQ66" s="177"/>
      <c r="JR66" s="177"/>
      <c r="JS66" s="177"/>
      <c r="JT66" s="177"/>
      <c r="JU66" s="177"/>
      <c r="JV66" s="177"/>
      <c r="JW66" s="177"/>
      <c r="JX66" s="177"/>
      <c r="JY66" s="177"/>
      <c r="JZ66" s="177"/>
      <c r="KA66" s="177"/>
      <c r="KB66" s="177"/>
      <c r="KC66" s="177"/>
      <c r="KD66" s="177"/>
      <c r="KE66" s="177"/>
      <c r="KF66" s="177"/>
      <c r="KG66" s="177"/>
    </row>
    <row r="67" spans="1:293" s="2" customFormat="1" ht="18.75">
      <c r="A67" s="122" t="s">
        <v>55</v>
      </c>
      <c r="B67" s="509"/>
      <c r="C67" s="27"/>
      <c r="D67" s="27"/>
      <c r="E67" s="27"/>
      <c r="F67" s="27"/>
      <c r="G67" s="27"/>
      <c r="H67" s="27"/>
      <c r="I67" s="115"/>
      <c r="J67" s="115"/>
      <c r="K67" s="115"/>
      <c r="L67" s="115"/>
      <c r="M67" s="128"/>
      <c r="N67" s="128"/>
      <c r="O67" s="128"/>
      <c r="P67" s="128"/>
      <c r="Q67" s="110"/>
      <c r="R67" s="134"/>
      <c r="S67" s="27"/>
      <c r="T67" s="27"/>
      <c r="U67" s="27"/>
      <c r="V67" s="27"/>
      <c r="W67" s="27"/>
      <c r="X67" s="27"/>
      <c r="Y67" s="138"/>
      <c r="Z67" s="138"/>
      <c r="AA67" s="138"/>
      <c r="AB67" s="138"/>
      <c r="AC67" s="139"/>
      <c r="AD67" s="139"/>
      <c r="AE67" s="139"/>
      <c r="AF67" s="139"/>
      <c r="AG67" s="27"/>
      <c r="AH67" s="134"/>
      <c r="AI67" s="12"/>
      <c r="AJ67" s="12"/>
      <c r="AK67" s="12"/>
      <c r="AL67" s="12"/>
      <c r="AM67" s="12"/>
      <c r="AN67" s="12"/>
      <c r="AO67" s="104"/>
      <c r="AP67" s="104"/>
      <c r="AQ67" s="104"/>
      <c r="AR67" s="104"/>
      <c r="AS67" s="105"/>
      <c r="AT67" s="105"/>
      <c r="AU67" s="105"/>
      <c r="AV67" s="105"/>
      <c r="AW67" s="12"/>
      <c r="AX67" s="284"/>
      <c r="AY67" s="12"/>
      <c r="AZ67" s="12"/>
      <c r="BA67" s="12"/>
      <c r="BB67" s="12"/>
      <c r="BC67" s="12"/>
      <c r="BD67" s="12"/>
      <c r="BE67" s="104"/>
      <c r="BF67" s="104"/>
      <c r="BG67" s="104"/>
      <c r="BH67" s="104"/>
      <c r="BI67" s="105"/>
      <c r="BJ67" s="105"/>
      <c r="BK67" s="105"/>
      <c r="BL67" s="105"/>
      <c r="BM67" s="36"/>
      <c r="BN67" s="31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</row>
    <row r="68" spans="1:293" s="178" customFormat="1">
      <c r="A68" s="173" t="s">
        <v>9</v>
      </c>
      <c r="B68" s="502" t="s">
        <v>592</v>
      </c>
      <c r="C68" s="49">
        <v>9847.4699999999993</v>
      </c>
      <c r="D68" s="49">
        <v>130.84</v>
      </c>
      <c r="E68" s="49">
        <f>C68*1.2</f>
        <v>11816.963999999998</v>
      </c>
      <c r="F68" s="49">
        <f>D68*1.2</f>
        <v>157.00800000000001</v>
      </c>
      <c r="G68" s="49">
        <v>1933</v>
      </c>
      <c r="H68" s="49">
        <v>90</v>
      </c>
      <c r="I68" s="138"/>
      <c r="J68" s="138"/>
      <c r="K68" s="138"/>
      <c r="L68" s="138"/>
      <c r="M68" s="311">
        <v>5.8099999999999999E-2</v>
      </c>
      <c r="N68" s="139">
        <f>G68*M68+H68</f>
        <v>202.3073</v>
      </c>
      <c r="O68" s="311">
        <v>5.7099999999999998E-2</v>
      </c>
      <c r="P68" s="139">
        <f>G68*O68+H68</f>
        <v>200.37430000000001</v>
      </c>
      <c r="Q68" s="125" t="s">
        <v>1029</v>
      </c>
      <c r="R68" s="289"/>
      <c r="S68" s="49">
        <v>10222.370000000001</v>
      </c>
      <c r="T68" s="49">
        <v>138.66</v>
      </c>
      <c r="U68" s="49">
        <v>12266.85</v>
      </c>
      <c r="V68" s="49">
        <f>T68*1.2</f>
        <v>166.392</v>
      </c>
      <c r="W68" s="49">
        <v>1933</v>
      </c>
      <c r="X68" s="49">
        <v>90</v>
      </c>
      <c r="Y68" s="138"/>
      <c r="Z68" s="138"/>
      <c r="AA68" s="138"/>
      <c r="AB68" s="138"/>
      <c r="AC68" s="288">
        <v>5.8099999999999999E-2</v>
      </c>
      <c r="AD68" s="317">
        <f>W68*AC68+X68</f>
        <v>202.3073</v>
      </c>
      <c r="AE68" s="288">
        <v>5.7099999999999998E-2</v>
      </c>
      <c r="AF68" s="317">
        <f>W68*AE68+X68</f>
        <v>200.37430000000001</v>
      </c>
      <c r="AG68" s="125" t="s">
        <v>1029</v>
      </c>
      <c r="AH68" s="289"/>
      <c r="AI68" s="190"/>
      <c r="AJ68" s="190"/>
      <c r="AK68" s="190"/>
      <c r="AL68" s="190"/>
      <c r="AM68" s="190"/>
      <c r="AN68" s="190"/>
      <c r="AO68" s="204"/>
      <c r="AP68" s="204"/>
      <c r="AQ68" s="204"/>
      <c r="AR68" s="204"/>
      <c r="AS68" s="205"/>
      <c r="AT68" s="205"/>
      <c r="AU68" s="205"/>
      <c r="AV68" s="205"/>
      <c r="AW68" s="190"/>
      <c r="AX68" s="313"/>
      <c r="AY68" s="190"/>
      <c r="AZ68" s="190"/>
      <c r="BA68" s="190"/>
      <c r="BB68" s="190"/>
      <c r="BC68" s="190"/>
      <c r="BD68" s="190"/>
      <c r="BE68" s="204"/>
      <c r="BF68" s="204"/>
      <c r="BG68" s="204"/>
      <c r="BH68" s="204"/>
      <c r="BI68" s="205"/>
      <c r="BJ68" s="205"/>
      <c r="BK68" s="205"/>
      <c r="BL68" s="205"/>
      <c r="BM68" s="176"/>
      <c r="BN68" s="313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7"/>
      <c r="EN68" s="177"/>
      <c r="EO68" s="177"/>
      <c r="EP68" s="177"/>
      <c r="EQ68" s="177"/>
      <c r="ER68" s="177"/>
      <c r="ES68" s="177"/>
      <c r="ET68" s="177"/>
      <c r="EU68" s="177"/>
      <c r="EV68" s="177"/>
      <c r="EW68" s="177"/>
      <c r="EX68" s="177"/>
      <c r="EY68" s="177"/>
      <c r="EZ68" s="177"/>
      <c r="FA68" s="177"/>
      <c r="FB68" s="177"/>
      <c r="FC68" s="177"/>
      <c r="FD68" s="177"/>
      <c r="FE68" s="177"/>
      <c r="FF68" s="177"/>
      <c r="FG68" s="177"/>
      <c r="FH68" s="177"/>
      <c r="FI68" s="177"/>
      <c r="FJ68" s="177"/>
      <c r="FK68" s="177"/>
      <c r="FL68" s="177"/>
      <c r="FM68" s="177"/>
      <c r="FN68" s="177"/>
      <c r="FO68" s="177"/>
      <c r="FP68" s="177"/>
      <c r="FQ68" s="177"/>
      <c r="FR68" s="177"/>
      <c r="FS68" s="177"/>
      <c r="FT68" s="177"/>
      <c r="FU68" s="177"/>
      <c r="FV68" s="177"/>
      <c r="FW68" s="177"/>
      <c r="FX68" s="177"/>
      <c r="FY68" s="177"/>
      <c r="FZ68" s="177"/>
      <c r="GA68" s="177"/>
      <c r="GB68" s="177"/>
      <c r="GC68" s="177"/>
      <c r="GD68" s="177"/>
      <c r="GE68" s="177"/>
      <c r="GF68" s="177"/>
      <c r="GG68" s="177"/>
      <c r="GH68" s="177"/>
      <c r="GI68" s="177"/>
      <c r="GJ68" s="177"/>
      <c r="GK68" s="177"/>
      <c r="GL68" s="177"/>
      <c r="GM68" s="177"/>
      <c r="GN68" s="177"/>
      <c r="GO68" s="177"/>
      <c r="GP68" s="177"/>
      <c r="GQ68" s="177"/>
      <c r="GR68" s="177"/>
      <c r="GS68" s="177"/>
      <c r="GT68" s="177"/>
      <c r="GU68" s="177"/>
      <c r="GV68" s="177"/>
      <c r="GW68" s="177"/>
      <c r="GX68" s="177"/>
      <c r="GY68" s="177"/>
      <c r="GZ68" s="177"/>
      <c r="HA68" s="177"/>
      <c r="HB68" s="177"/>
      <c r="HC68" s="177"/>
      <c r="HD68" s="177"/>
      <c r="HE68" s="177"/>
      <c r="HF68" s="177"/>
      <c r="HG68" s="177"/>
      <c r="HH68" s="177"/>
      <c r="HI68" s="177"/>
      <c r="HJ68" s="177"/>
      <c r="HK68" s="177"/>
      <c r="HL68" s="177"/>
      <c r="HM68" s="177"/>
      <c r="HN68" s="177"/>
      <c r="HO68" s="177"/>
      <c r="HP68" s="177"/>
      <c r="HQ68" s="177"/>
      <c r="HR68" s="177"/>
      <c r="HS68" s="177"/>
      <c r="HT68" s="177"/>
      <c r="HU68" s="177"/>
      <c r="HV68" s="177"/>
      <c r="HW68" s="177"/>
      <c r="HX68" s="177"/>
      <c r="HY68" s="177"/>
      <c r="HZ68" s="177"/>
      <c r="IA68" s="177"/>
      <c r="IB68" s="177"/>
      <c r="IC68" s="177"/>
      <c r="ID68" s="177"/>
      <c r="IE68" s="177"/>
      <c r="IF68" s="177"/>
      <c r="IG68" s="177"/>
      <c r="IH68" s="177"/>
      <c r="II68" s="177"/>
      <c r="IJ68" s="177"/>
      <c r="IK68" s="177"/>
      <c r="IL68" s="177"/>
      <c r="IM68" s="177"/>
      <c r="IN68" s="177"/>
      <c r="IO68" s="177"/>
      <c r="IP68" s="177"/>
      <c r="IQ68" s="177"/>
      <c r="IR68" s="177"/>
      <c r="IS68" s="177"/>
      <c r="IT68" s="177"/>
      <c r="IU68" s="177"/>
      <c r="IV68" s="177"/>
      <c r="IW68" s="177"/>
      <c r="IX68" s="177"/>
      <c r="IY68" s="177"/>
      <c r="IZ68" s="177"/>
      <c r="JA68" s="177"/>
      <c r="JB68" s="177"/>
      <c r="JC68" s="177"/>
      <c r="JD68" s="177"/>
      <c r="JE68" s="177"/>
      <c r="JF68" s="177"/>
      <c r="JG68" s="177"/>
      <c r="JH68" s="177"/>
      <c r="JI68" s="177"/>
      <c r="JJ68" s="177"/>
      <c r="JK68" s="177"/>
      <c r="JL68" s="177"/>
      <c r="JM68" s="177"/>
      <c r="JN68" s="177"/>
      <c r="JO68" s="177"/>
      <c r="JP68" s="177"/>
      <c r="JQ68" s="177"/>
      <c r="JR68" s="177"/>
      <c r="JS68" s="177"/>
      <c r="JT68" s="177"/>
      <c r="JU68" s="177"/>
      <c r="JV68" s="177"/>
      <c r="JW68" s="177"/>
      <c r="JX68" s="177"/>
      <c r="JY68" s="177"/>
      <c r="JZ68" s="177"/>
      <c r="KA68" s="177"/>
      <c r="KB68" s="177"/>
      <c r="KC68" s="177"/>
      <c r="KD68" s="177"/>
      <c r="KE68" s="177"/>
      <c r="KF68" s="177"/>
      <c r="KG68" s="177"/>
    </row>
    <row r="69" spans="1:293" s="2" customFormat="1" ht="18.75">
      <c r="A69" s="122" t="s">
        <v>58</v>
      </c>
      <c r="B69" s="509"/>
      <c r="C69" s="27"/>
      <c r="D69" s="27"/>
      <c r="E69" s="27"/>
      <c r="F69" s="27"/>
      <c r="G69" s="27"/>
      <c r="H69" s="27"/>
      <c r="I69" s="115"/>
      <c r="J69" s="115"/>
      <c r="K69" s="115"/>
      <c r="L69" s="115"/>
      <c r="M69" s="116"/>
      <c r="N69" s="116"/>
      <c r="O69" s="116"/>
      <c r="P69" s="116"/>
      <c r="Q69" s="110"/>
      <c r="R69" s="125"/>
      <c r="S69" s="27"/>
      <c r="T69" s="27"/>
      <c r="U69" s="27"/>
      <c r="V69" s="27"/>
      <c r="W69" s="27"/>
      <c r="X69" s="27"/>
      <c r="Y69" s="138"/>
      <c r="Z69" s="138"/>
      <c r="AA69" s="138"/>
      <c r="AB69" s="138"/>
      <c r="AC69" s="139"/>
      <c r="AD69" s="139"/>
      <c r="AE69" s="139"/>
      <c r="AF69" s="139"/>
      <c r="AG69" s="27"/>
      <c r="AH69" s="134"/>
      <c r="AI69" s="12"/>
      <c r="AJ69" s="12"/>
      <c r="AK69" s="12"/>
      <c r="AL69" s="12"/>
      <c r="AM69" s="12"/>
      <c r="AN69" s="12"/>
      <c r="AO69" s="104"/>
      <c r="AP69" s="104"/>
      <c r="AQ69" s="104"/>
      <c r="AR69" s="104"/>
      <c r="AS69" s="105"/>
      <c r="AT69" s="105"/>
      <c r="AU69" s="105"/>
      <c r="AV69" s="105"/>
      <c r="AW69" s="12"/>
      <c r="AX69" s="284"/>
      <c r="AY69" s="12"/>
      <c r="AZ69" s="12"/>
      <c r="BA69" s="12"/>
      <c r="BB69" s="12"/>
      <c r="BC69" s="12"/>
      <c r="BD69" s="12"/>
      <c r="BE69" s="104"/>
      <c r="BF69" s="104"/>
      <c r="BG69" s="104"/>
      <c r="BH69" s="104"/>
      <c r="BI69" s="105"/>
      <c r="BJ69" s="105"/>
      <c r="BK69" s="105"/>
      <c r="BL69" s="105"/>
      <c r="BM69" s="36"/>
      <c r="BN69" s="31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</row>
    <row r="70" spans="1:293" s="2" customFormat="1" ht="36.75" customHeight="1">
      <c r="A70" s="16" t="s">
        <v>9</v>
      </c>
      <c r="B70" s="512" t="s">
        <v>944</v>
      </c>
      <c r="C70" s="615" t="s">
        <v>146</v>
      </c>
      <c r="D70" s="615" t="s">
        <v>146</v>
      </c>
      <c r="E70" s="615" t="s">
        <v>146</v>
      </c>
      <c r="F70" s="615" t="s">
        <v>146</v>
      </c>
      <c r="G70" s="615" t="s">
        <v>146</v>
      </c>
      <c r="H70" s="615" t="s">
        <v>146</v>
      </c>
      <c r="I70" s="616"/>
      <c r="J70" s="616"/>
      <c r="K70" s="616"/>
      <c r="L70" s="616"/>
      <c r="M70" s="617"/>
      <c r="N70" s="617"/>
      <c r="O70" s="617"/>
      <c r="P70" s="617"/>
      <c r="Q70" s="618"/>
      <c r="R70" s="615"/>
      <c r="S70" s="615"/>
      <c r="T70" s="615"/>
      <c r="U70" s="615"/>
      <c r="V70" s="615"/>
      <c r="W70" s="615"/>
      <c r="X70" s="615"/>
      <c r="Y70" s="616"/>
      <c r="Z70" s="616"/>
      <c r="AA70" s="616"/>
      <c r="AB70" s="616"/>
      <c r="AC70" s="617"/>
      <c r="AD70" s="617"/>
      <c r="AE70" s="617"/>
      <c r="AF70" s="617"/>
      <c r="AG70" s="615"/>
      <c r="AH70" s="615"/>
      <c r="AI70" s="12"/>
      <c r="AJ70" s="12"/>
      <c r="AK70" s="12"/>
      <c r="AL70" s="12"/>
      <c r="AM70" s="12"/>
      <c r="AN70" s="12"/>
      <c r="AO70" s="104"/>
      <c r="AP70" s="104"/>
      <c r="AQ70" s="104"/>
      <c r="AR70" s="104"/>
      <c r="AS70" s="105"/>
      <c r="AT70" s="105"/>
      <c r="AU70" s="105"/>
      <c r="AV70" s="105"/>
      <c r="AW70" s="12"/>
      <c r="AX70" s="284"/>
      <c r="AY70" s="12"/>
      <c r="AZ70" s="12"/>
      <c r="BA70" s="12"/>
      <c r="BB70" s="12"/>
      <c r="BC70" s="12"/>
      <c r="BD70" s="12"/>
      <c r="BE70" s="104"/>
      <c r="BF70" s="104"/>
      <c r="BG70" s="104"/>
      <c r="BH70" s="104"/>
      <c r="BI70" s="105"/>
      <c r="BJ70" s="105"/>
      <c r="BK70" s="105"/>
      <c r="BL70" s="105"/>
      <c r="BM70" s="36"/>
      <c r="BN70" s="31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</row>
    <row r="71" spans="1:293" s="2" customFormat="1" ht="18.75">
      <c r="A71" s="122" t="s">
        <v>54</v>
      </c>
      <c r="B71" s="509"/>
      <c r="C71" s="27"/>
      <c r="D71" s="27"/>
      <c r="E71" s="27"/>
      <c r="F71" s="27"/>
      <c r="G71" s="27"/>
      <c r="H71" s="27"/>
      <c r="I71" s="138"/>
      <c r="J71" s="138"/>
      <c r="K71" s="115"/>
      <c r="L71" s="115"/>
      <c r="M71" s="116"/>
      <c r="N71" s="116"/>
      <c r="O71" s="116"/>
      <c r="P71" s="116"/>
      <c r="Q71" s="110"/>
      <c r="R71" s="125"/>
      <c r="S71" s="27"/>
      <c r="T71" s="27"/>
      <c r="U71" s="27"/>
      <c r="V71" s="27"/>
      <c r="W71" s="27"/>
      <c r="X71" s="27"/>
      <c r="Y71" s="138"/>
      <c r="Z71" s="138"/>
      <c r="AA71" s="138"/>
      <c r="AB71" s="138"/>
      <c r="AC71" s="139"/>
      <c r="AD71" s="139"/>
      <c r="AE71" s="139"/>
      <c r="AF71" s="139"/>
      <c r="AG71" s="27"/>
      <c r="AH71" s="134"/>
      <c r="AI71" s="12"/>
      <c r="AJ71" s="12"/>
      <c r="AK71" s="12"/>
      <c r="AL71" s="12"/>
      <c r="AM71" s="12"/>
      <c r="AN71" s="12"/>
      <c r="AO71" s="104"/>
      <c r="AP71" s="104"/>
      <c r="AQ71" s="104"/>
      <c r="AR71" s="104"/>
      <c r="AS71" s="105"/>
      <c r="AT71" s="105"/>
      <c r="AU71" s="105"/>
      <c r="AV71" s="105"/>
      <c r="AW71" s="12"/>
      <c r="AX71" s="284"/>
      <c r="AY71" s="12"/>
      <c r="AZ71" s="12"/>
      <c r="BA71" s="12"/>
      <c r="BB71" s="12"/>
      <c r="BC71" s="12"/>
      <c r="BD71" s="12"/>
      <c r="BE71" s="104"/>
      <c r="BF71" s="104"/>
      <c r="BG71" s="104"/>
      <c r="BH71" s="104"/>
      <c r="BI71" s="105"/>
      <c r="BJ71" s="105"/>
      <c r="BK71" s="105"/>
      <c r="BL71" s="105"/>
      <c r="BM71" s="36"/>
      <c r="BN71" s="31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</row>
    <row r="72" spans="1:293" s="2" customFormat="1">
      <c r="A72" s="16" t="s">
        <v>9</v>
      </c>
      <c r="B72" s="509" t="s">
        <v>592</v>
      </c>
      <c r="C72" s="49">
        <v>9847.4699999999993</v>
      </c>
      <c r="D72" s="49">
        <v>132.77000000000001</v>
      </c>
      <c r="E72" s="49">
        <f>C72*1.2</f>
        <v>11816.963999999998</v>
      </c>
      <c r="F72" s="49">
        <f>D72*1.2</f>
        <v>159.32400000000001</v>
      </c>
      <c r="G72" s="49">
        <v>1933</v>
      </c>
      <c r="H72" s="49">
        <v>90</v>
      </c>
      <c r="I72" s="138"/>
      <c r="J72" s="138"/>
      <c r="K72" s="138"/>
      <c r="L72" s="138"/>
      <c r="M72" s="311">
        <v>5.8099999999999999E-2</v>
      </c>
      <c r="N72" s="139">
        <f>G72*M72+H72</f>
        <v>202.3073</v>
      </c>
      <c r="O72" s="311">
        <v>5.7099999999999998E-2</v>
      </c>
      <c r="P72" s="139">
        <f>G72*O72+H72</f>
        <v>200.37430000000001</v>
      </c>
      <c r="Q72" s="125" t="s">
        <v>1029</v>
      </c>
      <c r="R72" s="125"/>
      <c r="S72" s="49">
        <v>10366.17</v>
      </c>
      <c r="T72" s="49">
        <v>137.91</v>
      </c>
      <c r="U72" s="49">
        <f>S72*1.2</f>
        <v>12439.404</v>
      </c>
      <c r="V72" s="49">
        <f>T72*1.2</f>
        <v>165.49199999999999</v>
      </c>
      <c r="W72" s="49">
        <v>1933</v>
      </c>
      <c r="X72" s="49">
        <v>90</v>
      </c>
      <c r="Y72" s="138"/>
      <c r="Z72" s="138"/>
      <c r="AA72" s="138"/>
      <c r="AB72" s="138"/>
      <c r="AC72" s="288">
        <v>5.8099999999999999E-2</v>
      </c>
      <c r="AD72" s="317">
        <f>W72*AC72+X72</f>
        <v>202.3073</v>
      </c>
      <c r="AE72" s="288">
        <v>5.7099999999999998E-2</v>
      </c>
      <c r="AF72" s="317">
        <f>W72*AE72+X72</f>
        <v>200.37430000000001</v>
      </c>
      <c r="AG72" s="110" t="s">
        <v>1029</v>
      </c>
      <c r="AH72" s="289"/>
      <c r="AI72" s="12"/>
      <c r="AJ72" s="12"/>
      <c r="AK72" s="12"/>
      <c r="AL72" s="12"/>
      <c r="AM72" s="12"/>
      <c r="AN72" s="12"/>
      <c r="AO72" s="104"/>
      <c r="AP72" s="104"/>
      <c r="AQ72" s="104"/>
      <c r="AR72" s="104"/>
      <c r="AS72" s="105"/>
      <c r="AT72" s="105"/>
      <c r="AU72" s="105"/>
      <c r="AV72" s="105"/>
      <c r="AW72" s="12"/>
      <c r="AX72" s="284"/>
      <c r="AY72" s="12"/>
      <c r="AZ72" s="12"/>
      <c r="BA72" s="12"/>
      <c r="BB72" s="12"/>
      <c r="BC72" s="12"/>
      <c r="BD72" s="12"/>
      <c r="BE72" s="104"/>
      <c r="BF72" s="104"/>
      <c r="BG72" s="104"/>
      <c r="BH72" s="104"/>
      <c r="BI72" s="105"/>
      <c r="BJ72" s="105"/>
      <c r="BK72" s="105"/>
      <c r="BL72" s="105"/>
      <c r="BM72" s="36"/>
      <c r="BN72" s="31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</row>
    <row r="73" spans="1:293" s="2" customFormat="1" ht="18.75">
      <c r="A73" s="122" t="s">
        <v>57</v>
      </c>
      <c r="B73" s="509"/>
      <c r="C73" s="27"/>
      <c r="D73" s="27"/>
      <c r="E73" s="27"/>
      <c r="F73" s="27"/>
      <c r="G73" s="27"/>
      <c r="H73" s="27"/>
      <c r="I73" s="115"/>
      <c r="J73" s="115"/>
      <c r="K73" s="115"/>
      <c r="L73" s="115"/>
      <c r="M73" s="116"/>
      <c r="N73" s="116"/>
      <c r="O73" s="116"/>
      <c r="P73" s="116"/>
      <c r="Q73" s="110"/>
      <c r="R73" s="134"/>
      <c r="S73" s="27"/>
      <c r="T73" s="27"/>
      <c r="U73" s="27"/>
      <c r="V73" s="27"/>
      <c r="W73" s="27"/>
      <c r="X73" s="27"/>
      <c r="Y73" s="138"/>
      <c r="Z73" s="138"/>
      <c r="AA73" s="138"/>
      <c r="AB73" s="138"/>
      <c r="AC73" s="139"/>
      <c r="AD73" s="139"/>
      <c r="AE73" s="139"/>
      <c r="AF73" s="139"/>
      <c r="AG73" s="27"/>
      <c r="AH73" s="134"/>
      <c r="AI73" s="12"/>
      <c r="AJ73" s="12"/>
      <c r="AK73" s="12"/>
      <c r="AL73" s="12"/>
      <c r="AM73" s="12"/>
      <c r="AN73" s="12"/>
      <c r="AO73" s="104"/>
      <c r="AP73" s="104"/>
      <c r="AQ73" s="104"/>
      <c r="AR73" s="104"/>
      <c r="AS73" s="105"/>
      <c r="AT73" s="105"/>
      <c r="AU73" s="105"/>
      <c r="AV73" s="105"/>
      <c r="AW73" s="12"/>
      <c r="AX73" s="284"/>
      <c r="AY73" s="12"/>
      <c r="AZ73" s="12"/>
      <c r="BA73" s="12"/>
      <c r="BB73" s="12"/>
      <c r="BC73" s="12"/>
      <c r="BD73" s="12"/>
      <c r="BE73" s="104"/>
      <c r="BF73" s="104"/>
      <c r="BG73" s="104"/>
      <c r="BH73" s="104"/>
      <c r="BI73" s="105"/>
      <c r="BJ73" s="105"/>
      <c r="BK73" s="105"/>
      <c r="BL73" s="105"/>
      <c r="BM73" s="36"/>
      <c r="BN73" s="31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</row>
    <row r="74" spans="1:293" s="178" customFormat="1">
      <c r="A74" s="173" t="s">
        <v>9</v>
      </c>
      <c r="B74" s="502" t="s">
        <v>162</v>
      </c>
      <c r="C74" s="49">
        <v>15614.04</v>
      </c>
      <c r="D74" s="49">
        <v>89.55</v>
      </c>
      <c r="E74" s="49">
        <f>C74*1.2</f>
        <v>18736.848000000002</v>
      </c>
      <c r="F74" s="49">
        <f>D74*1.2</f>
        <v>107.46</v>
      </c>
      <c r="G74" s="49">
        <v>2156</v>
      </c>
      <c r="H74" s="49">
        <v>85.6</v>
      </c>
      <c r="I74" s="138"/>
      <c r="J74" s="138"/>
      <c r="K74" s="138"/>
      <c r="L74" s="138"/>
      <c r="M74" s="139"/>
      <c r="N74" s="139"/>
      <c r="O74" s="288">
        <v>6.0299999999999999E-2</v>
      </c>
      <c r="P74" s="181">
        <v>215.61</v>
      </c>
      <c r="Q74" s="125" t="s">
        <v>1030</v>
      </c>
      <c r="R74" s="289"/>
      <c r="S74" s="49">
        <v>16349.18</v>
      </c>
      <c r="T74" s="49">
        <v>99.36</v>
      </c>
      <c r="U74" s="49">
        <f>S74*1.2</f>
        <v>19619.016</v>
      </c>
      <c r="V74" s="49">
        <f>T74*1.2</f>
        <v>119.232</v>
      </c>
      <c r="W74" s="49">
        <v>1933</v>
      </c>
      <c r="X74" s="49">
        <v>85.6</v>
      </c>
      <c r="Y74" s="138"/>
      <c r="Z74" s="138"/>
      <c r="AA74" s="138"/>
      <c r="AB74" s="138"/>
      <c r="AC74" s="139"/>
      <c r="AD74" s="139"/>
      <c r="AE74" s="288">
        <v>6.0299999999999999E-2</v>
      </c>
      <c r="AF74" s="317">
        <f>W74*AE74+X74</f>
        <v>202.15989999999999</v>
      </c>
      <c r="AG74" s="134" t="s">
        <v>1030</v>
      </c>
      <c r="AH74" s="289"/>
      <c r="AI74" s="190"/>
      <c r="AJ74" s="190"/>
      <c r="AK74" s="190"/>
      <c r="AL74" s="190"/>
      <c r="AM74" s="190"/>
      <c r="AN74" s="190"/>
      <c r="AO74" s="204"/>
      <c r="AP74" s="204"/>
      <c r="AQ74" s="204"/>
      <c r="AR74" s="204"/>
      <c r="AS74" s="205"/>
      <c r="AT74" s="205"/>
      <c r="AU74" s="205"/>
      <c r="AV74" s="205"/>
      <c r="AW74" s="190"/>
      <c r="AX74" s="313"/>
      <c r="AY74" s="190"/>
      <c r="AZ74" s="190"/>
      <c r="BA74" s="190"/>
      <c r="BB74" s="190"/>
      <c r="BC74" s="190"/>
      <c r="BD74" s="190"/>
      <c r="BE74" s="204"/>
      <c r="BF74" s="204"/>
      <c r="BG74" s="204"/>
      <c r="BH74" s="204"/>
      <c r="BI74" s="205"/>
      <c r="BJ74" s="205"/>
      <c r="BK74" s="205"/>
      <c r="BL74" s="205"/>
      <c r="BM74" s="176"/>
      <c r="BN74" s="313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  <c r="EI74" s="177"/>
      <c r="EJ74" s="177"/>
      <c r="EK74" s="177"/>
      <c r="EL74" s="177"/>
      <c r="EM74" s="177"/>
      <c r="EN74" s="177"/>
      <c r="EO74" s="177"/>
      <c r="EP74" s="177"/>
      <c r="EQ74" s="177"/>
      <c r="ER74" s="177"/>
      <c r="ES74" s="177"/>
      <c r="ET74" s="177"/>
      <c r="EU74" s="177"/>
      <c r="EV74" s="177"/>
      <c r="EW74" s="177"/>
      <c r="EX74" s="177"/>
      <c r="EY74" s="177"/>
      <c r="EZ74" s="177"/>
      <c r="FA74" s="177"/>
      <c r="FB74" s="177"/>
      <c r="FC74" s="177"/>
      <c r="FD74" s="177"/>
      <c r="FE74" s="177"/>
      <c r="FF74" s="177"/>
      <c r="FG74" s="177"/>
      <c r="FH74" s="177"/>
      <c r="FI74" s="177"/>
      <c r="FJ74" s="177"/>
      <c r="FK74" s="177"/>
      <c r="FL74" s="177"/>
      <c r="FM74" s="177"/>
      <c r="FN74" s="177"/>
      <c r="FO74" s="177"/>
      <c r="FP74" s="177"/>
      <c r="FQ74" s="177"/>
      <c r="FR74" s="177"/>
      <c r="FS74" s="177"/>
      <c r="FT74" s="177"/>
      <c r="FU74" s="177"/>
      <c r="FV74" s="177"/>
      <c r="FW74" s="177"/>
      <c r="FX74" s="177"/>
      <c r="FY74" s="177"/>
      <c r="FZ74" s="177"/>
      <c r="GA74" s="177"/>
      <c r="GB74" s="177"/>
      <c r="GC74" s="177"/>
      <c r="GD74" s="177"/>
      <c r="GE74" s="177"/>
      <c r="GF74" s="177"/>
      <c r="GG74" s="177"/>
      <c r="GH74" s="177"/>
      <c r="GI74" s="177"/>
      <c r="GJ74" s="177"/>
      <c r="GK74" s="177"/>
      <c r="GL74" s="177"/>
      <c r="GM74" s="177"/>
      <c r="GN74" s="177"/>
      <c r="GO74" s="177"/>
      <c r="GP74" s="177"/>
      <c r="GQ74" s="177"/>
      <c r="GR74" s="177"/>
      <c r="GS74" s="177"/>
      <c r="GT74" s="177"/>
      <c r="GU74" s="177"/>
      <c r="GV74" s="177"/>
      <c r="GW74" s="177"/>
      <c r="GX74" s="177"/>
      <c r="GY74" s="177"/>
      <c r="GZ74" s="177"/>
      <c r="HA74" s="177"/>
      <c r="HB74" s="177"/>
      <c r="HC74" s="177"/>
      <c r="HD74" s="177"/>
      <c r="HE74" s="177"/>
      <c r="HF74" s="177"/>
      <c r="HG74" s="177"/>
      <c r="HH74" s="177"/>
      <c r="HI74" s="177"/>
      <c r="HJ74" s="177"/>
      <c r="HK74" s="177"/>
      <c r="HL74" s="177"/>
      <c r="HM74" s="177"/>
      <c r="HN74" s="177"/>
      <c r="HO74" s="177"/>
      <c r="HP74" s="177"/>
      <c r="HQ74" s="177"/>
      <c r="HR74" s="177"/>
      <c r="HS74" s="177"/>
      <c r="HT74" s="177"/>
      <c r="HU74" s="177"/>
      <c r="HV74" s="177"/>
      <c r="HW74" s="177"/>
      <c r="HX74" s="177"/>
      <c r="HY74" s="177"/>
      <c r="HZ74" s="177"/>
      <c r="IA74" s="177"/>
      <c r="IB74" s="177"/>
      <c r="IC74" s="177"/>
      <c r="ID74" s="177"/>
      <c r="IE74" s="177"/>
      <c r="IF74" s="177"/>
      <c r="IG74" s="177"/>
      <c r="IH74" s="177"/>
      <c r="II74" s="177"/>
      <c r="IJ74" s="177"/>
      <c r="IK74" s="177"/>
      <c r="IL74" s="177"/>
      <c r="IM74" s="177"/>
      <c r="IN74" s="177"/>
      <c r="IO74" s="177"/>
      <c r="IP74" s="177"/>
      <c r="IQ74" s="177"/>
      <c r="IR74" s="177"/>
      <c r="IS74" s="177"/>
      <c r="IT74" s="177"/>
      <c r="IU74" s="177"/>
      <c r="IV74" s="177"/>
      <c r="IW74" s="177"/>
      <c r="IX74" s="177"/>
      <c r="IY74" s="177"/>
      <c r="IZ74" s="177"/>
      <c r="JA74" s="177"/>
      <c r="JB74" s="177"/>
      <c r="JC74" s="177"/>
      <c r="JD74" s="177"/>
      <c r="JE74" s="177"/>
      <c r="JF74" s="177"/>
      <c r="JG74" s="177"/>
      <c r="JH74" s="177"/>
      <c r="JI74" s="177"/>
      <c r="JJ74" s="177"/>
      <c r="JK74" s="177"/>
      <c r="JL74" s="177"/>
      <c r="JM74" s="177"/>
      <c r="JN74" s="177"/>
      <c r="JO74" s="177"/>
      <c r="JP74" s="177"/>
      <c r="JQ74" s="177"/>
      <c r="JR74" s="177"/>
      <c r="JS74" s="177"/>
      <c r="JT74" s="177"/>
      <c r="JU74" s="177"/>
      <c r="JV74" s="177"/>
      <c r="JW74" s="177"/>
      <c r="JX74" s="177"/>
      <c r="JY74" s="177"/>
      <c r="JZ74" s="177"/>
      <c r="KA74" s="177"/>
      <c r="KB74" s="177"/>
      <c r="KC74" s="177"/>
      <c r="KD74" s="177"/>
      <c r="KE74" s="177"/>
      <c r="KF74" s="177"/>
      <c r="KG74" s="177"/>
    </row>
    <row r="75" spans="1:293" s="100" customFormat="1" ht="26.25">
      <c r="A75" s="354" t="s">
        <v>20</v>
      </c>
      <c r="B75" s="750"/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5"/>
      <c r="S75" s="354"/>
      <c r="T75" s="354"/>
      <c r="U75" s="354"/>
      <c r="V75" s="354"/>
      <c r="W75" s="354"/>
      <c r="X75" s="354"/>
      <c r="Y75" s="355"/>
      <c r="Z75" s="355"/>
      <c r="AA75" s="355"/>
      <c r="AB75" s="355"/>
      <c r="AC75" s="355"/>
      <c r="AD75" s="355"/>
      <c r="AE75" s="355"/>
      <c r="AF75" s="355"/>
      <c r="AG75" s="354"/>
      <c r="AH75" s="355"/>
      <c r="AI75" s="354"/>
      <c r="AJ75" s="354"/>
      <c r="AK75" s="354"/>
      <c r="AL75" s="354"/>
      <c r="AM75" s="354"/>
      <c r="AN75" s="354"/>
      <c r="AO75" s="354"/>
      <c r="AP75" s="354"/>
      <c r="AQ75" s="354"/>
      <c r="AR75" s="354"/>
      <c r="AS75" s="354"/>
      <c r="AT75" s="354"/>
      <c r="AU75" s="354"/>
      <c r="AV75" s="354"/>
      <c r="AW75" s="354"/>
      <c r="AX75" s="354"/>
      <c r="AY75" s="354"/>
      <c r="AZ75" s="354"/>
      <c r="BA75" s="354"/>
      <c r="BB75" s="354"/>
      <c r="BC75" s="354"/>
      <c r="BD75" s="354"/>
      <c r="BE75" s="354"/>
      <c r="BF75" s="354"/>
      <c r="BG75" s="354"/>
      <c r="BH75" s="354"/>
      <c r="BI75" s="354"/>
      <c r="BJ75" s="354"/>
      <c r="BK75" s="354"/>
      <c r="BL75" s="354"/>
      <c r="BM75" s="354"/>
      <c r="BN75" s="355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  <c r="IJ75" s="99"/>
      <c r="IK75" s="99"/>
      <c r="IL75" s="99"/>
      <c r="IM75" s="99"/>
      <c r="IN75" s="99"/>
      <c r="IO75" s="99"/>
      <c r="IP75" s="99"/>
      <c r="IQ75" s="99"/>
      <c r="IR75" s="99"/>
      <c r="IS75" s="99"/>
      <c r="IT75" s="99"/>
      <c r="IU75" s="99"/>
      <c r="IV75" s="99"/>
      <c r="IW75" s="99"/>
      <c r="IX75" s="99"/>
      <c r="IY75" s="99"/>
      <c r="IZ75" s="99"/>
      <c r="JA75" s="99"/>
      <c r="JB75" s="99"/>
      <c r="JC75" s="99"/>
      <c r="JD75" s="99"/>
      <c r="JE75" s="99"/>
      <c r="JF75" s="99"/>
      <c r="JG75" s="99"/>
      <c r="JH75" s="99"/>
      <c r="JI75" s="99"/>
      <c r="JJ75" s="99"/>
      <c r="JK75" s="99"/>
      <c r="JL75" s="99"/>
      <c r="JM75" s="99"/>
      <c r="JN75" s="99"/>
      <c r="JO75" s="99"/>
      <c r="JP75" s="99"/>
      <c r="JQ75" s="99"/>
      <c r="JR75" s="99"/>
      <c r="JS75" s="99"/>
      <c r="JT75" s="99"/>
      <c r="JU75" s="99"/>
      <c r="JV75" s="99"/>
      <c r="JW75" s="99"/>
      <c r="JX75" s="99"/>
      <c r="JY75" s="99"/>
      <c r="JZ75" s="99"/>
      <c r="KA75" s="99"/>
      <c r="KB75" s="99"/>
      <c r="KC75" s="99"/>
      <c r="KD75" s="99"/>
      <c r="KE75" s="99"/>
      <c r="KF75" s="99"/>
      <c r="KG75" s="99"/>
    </row>
    <row r="76" spans="1:293" ht="18.75">
      <c r="A76" s="101" t="s">
        <v>88</v>
      </c>
      <c r="B76" s="509"/>
      <c r="C76" s="27"/>
      <c r="D76" s="27"/>
      <c r="E76" s="27"/>
      <c r="F76" s="27"/>
      <c r="G76" s="27"/>
      <c r="H76" s="27"/>
      <c r="I76" s="115"/>
      <c r="J76" s="115"/>
      <c r="K76" s="115"/>
      <c r="L76" s="115"/>
      <c r="M76" s="116"/>
      <c r="N76" s="116"/>
      <c r="O76" s="116"/>
      <c r="P76" s="116"/>
      <c r="Q76" s="110"/>
      <c r="R76" s="125"/>
      <c r="S76" s="27"/>
      <c r="T76" s="27"/>
      <c r="U76" s="27"/>
      <c r="V76" s="27"/>
      <c r="W76" s="27"/>
      <c r="X76" s="27"/>
      <c r="Y76" s="138"/>
      <c r="Z76" s="138"/>
      <c r="AA76" s="138"/>
      <c r="AB76" s="138"/>
      <c r="AC76" s="139"/>
      <c r="AD76" s="139"/>
      <c r="AE76" s="139"/>
      <c r="AF76" s="139"/>
      <c r="AG76" s="27"/>
      <c r="AH76" s="134"/>
      <c r="AI76" s="27"/>
      <c r="AJ76" s="27"/>
      <c r="AK76" s="27"/>
      <c r="AL76" s="27"/>
      <c r="AM76" s="27"/>
      <c r="AN76" s="27"/>
      <c r="AO76" s="115"/>
      <c r="AP76" s="115"/>
      <c r="AQ76" s="115"/>
      <c r="AR76" s="115"/>
      <c r="AS76" s="116"/>
      <c r="AT76" s="116"/>
      <c r="AU76" s="116"/>
      <c r="AV76" s="116"/>
      <c r="AW76" s="27"/>
      <c r="AX76" s="109"/>
      <c r="AY76" s="27"/>
      <c r="AZ76" s="27"/>
      <c r="BA76" s="27"/>
      <c r="BB76" s="27"/>
      <c r="BC76" s="27"/>
      <c r="BD76" s="27"/>
      <c r="BE76" s="115"/>
      <c r="BF76" s="115"/>
      <c r="BG76" s="115"/>
      <c r="BH76" s="115"/>
      <c r="BI76" s="116"/>
      <c r="BJ76" s="116"/>
      <c r="BK76" s="116"/>
      <c r="BL76" s="116"/>
      <c r="BM76" s="19"/>
      <c r="BN76" s="316"/>
    </row>
    <row r="77" spans="1:293" s="178" customFormat="1">
      <c r="A77" s="173" t="s">
        <v>9</v>
      </c>
      <c r="B77" s="751" t="s">
        <v>150</v>
      </c>
      <c r="C77" s="49">
        <v>14119.18</v>
      </c>
      <c r="D77" s="49">
        <v>53.6</v>
      </c>
      <c r="E77" s="49">
        <f>C77*1.2</f>
        <v>16943.016</v>
      </c>
      <c r="F77" s="49">
        <f>D77*1.2</f>
        <v>64.319999999999993</v>
      </c>
      <c r="G77" s="49">
        <v>3090</v>
      </c>
      <c r="H77" s="49">
        <v>30.6</v>
      </c>
      <c r="I77" s="287">
        <v>5.4399999999999997E-2</v>
      </c>
      <c r="J77" s="138">
        <f>G77*I77+H77</f>
        <v>198.696</v>
      </c>
      <c r="K77" s="204"/>
      <c r="L77" s="138"/>
      <c r="M77" s="139"/>
      <c r="N77" s="139"/>
      <c r="O77" s="139"/>
      <c r="P77" s="139"/>
      <c r="Q77" s="125" t="s">
        <v>1031</v>
      </c>
      <c r="R77" s="134"/>
      <c r="S77" s="49">
        <v>16233.57</v>
      </c>
      <c r="T77" s="49">
        <v>60.63</v>
      </c>
      <c r="U77" s="49">
        <f>S77*1.2</f>
        <v>19480.284</v>
      </c>
      <c r="V77" s="49">
        <f>T77*1.2</f>
        <v>72.756</v>
      </c>
      <c r="W77" s="49">
        <v>3090</v>
      </c>
      <c r="X77" s="49">
        <v>30.6</v>
      </c>
      <c r="Y77" s="286">
        <v>5.4399999999999997E-2</v>
      </c>
      <c r="Z77" s="138">
        <f>W77*Y77+X77</f>
        <v>198.696</v>
      </c>
      <c r="AA77" s="138"/>
      <c r="AB77" s="138"/>
      <c r="AC77" s="139"/>
      <c r="AD77" s="139"/>
      <c r="AE77" s="139"/>
      <c r="AF77" s="139"/>
      <c r="AG77" s="134" t="s">
        <v>1031</v>
      </c>
      <c r="AH77" s="169"/>
      <c r="AI77" s="49"/>
      <c r="AJ77" s="49"/>
      <c r="AK77" s="49"/>
      <c r="AL77" s="49"/>
      <c r="AM77" s="49"/>
      <c r="AN77" s="49"/>
      <c r="AO77" s="138"/>
      <c r="AP77" s="138"/>
      <c r="AQ77" s="138"/>
      <c r="AR77" s="138"/>
      <c r="AS77" s="139"/>
      <c r="AT77" s="139"/>
      <c r="AU77" s="139"/>
      <c r="AV77" s="139"/>
      <c r="AW77" s="49"/>
      <c r="AX77" s="134"/>
      <c r="AY77" s="49"/>
      <c r="AZ77" s="49"/>
      <c r="BA77" s="49"/>
      <c r="BB77" s="49"/>
      <c r="BC77" s="49"/>
      <c r="BD77" s="49"/>
      <c r="BE77" s="138"/>
      <c r="BF77" s="138"/>
      <c r="BG77" s="138"/>
      <c r="BH77" s="138"/>
      <c r="BI77" s="139"/>
      <c r="BJ77" s="139"/>
      <c r="BK77" s="139"/>
      <c r="BL77" s="139"/>
      <c r="BM77" s="176"/>
      <c r="BN77" s="313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177"/>
      <c r="DH77" s="177"/>
      <c r="DI77" s="177"/>
      <c r="DJ77" s="177"/>
      <c r="DK77" s="177"/>
      <c r="DL77" s="177"/>
      <c r="DM77" s="177"/>
      <c r="DN77" s="177"/>
      <c r="DO77" s="177"/>
      <c r="DP77" s="177"/>
      <c r="DQ77" s="177"/>
      <c r="DR77" s="177"/>
      <c r="DS77" s="177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7"/>
      <c r="EE77" s="177"/>
      <c r="EF77" s="177"/>
      <c r="EG77" s="177"/>
      <c r="EH77" s="177"/>
      <c r="EI77" s="177"/>
      <c r="EJ77" s="177"/>
      <c r="EK77" s="177"/>
      <c r="EL77" s="177"/>
      <c r="EM77" s="177"/>
      <c r="EN77" s="177"/>
      <c r="EO77" s="177"/>
      <c r="EP77" s="177"/>
      <c r="EQ77" s="177"/>
      <c r="ER77" s="177"/>
      <c r="ES77" s="177"/>
      <c r="ET77" s="177"/>
      <c r="EU77" s="177"/>
      <c r="EV77" s="177"/>
      <c r="EW77" s="177"/>
      <c r="EX77" s="177"/>
      <c r="EY77" s="177"/>
      <c r="EZ77" s="177"/>
      <c r="FA77" s="177"/>
      <c r="FB77" s="177"/>
      <c r="FC77" s="177"/>
      <c r="FD77" s="177"/>
      <c r="FE77" s="177"/>
      <c r="FF77" s="177"/>
      <c r="FG77" s="177"/>
      <c r="FH77" s="177"/>
      <c r="FI77" s="177"/>
      <c r="FJ77" s="177"/>
      <c r="FK77" s="177"/>
      <c r="FL77" s="177"/>
      <c r="FM77" s="177"/>
      <c r="FN77" s="177"/>
      <c r="FO77" s="177"/>
      <c r="FP77" s="177"/>
      <c r="FQ77" s="177"/>
      <c r="FR77" s="177"/>
      <c r="FS77" s="177"/>
      <c r="FT77" s="177"/>
      <c r="FU77" s="177"/>
      <c r="FV77" s="177"/>
      <c r="FW77" s="177"/>
      <c r="FX77" s="177"/>
      <c r="FY77" s="177"/>
      <c r="FZ77" s="177"/>
      <c r="GA77" s="177"/>
      <c r="GB77" s="177"/>
      <c r="GC77" s="177"/>
      <c r="GD77" s="177"/>
      <c r="GE77" s="177"/>
      <c r="GF77" s="177"/>
      <c r="GG77" s="177"/>
      <c r="GH77" s="177"/>
      <c r="GI77" s="177"/>
      <c r="GJ77" s="177"/>
      <c r="GK77" s="177"/>
      <c r="GL77" s="177"/>
      <c r="GM77" s="177"/>
      <c r="GN77" s="177"/>
      <c r="GO77" s="177"/>
      <c r="GP77" s="177"/>
      <c r="GQ77" s="177"/>
      <c r="GR77" s="177"/>
      <c r="GS77" s="177"/>
      <c r="GT77" s="177"/>
      <c r="GU77" s="177"/>
      <c r="GV77" s="177"/>
      <c r="GW77" s="177"/>
      <c r="GX77" s="177"/>
      <c r="GY77" s="177"/>
      <c r="GZ77" s="177"/>
      <c r="HA77" s="177"/>
      <c r="HB77" s="177"/>
      <c r="HC77" s="177"/>
      <c r="HD77" s="177"/>
      <c r="HE77" s="177"/>
      <c r="HF77" s="177"/>
      <c r="HG77" s="177"/>
      <c r="HH77" s="177"/>
      <c r="HI77" s="177"/>
      <c r="HJ77" s="177"/>
      <c r="HK77" s="177"/>
      <c r="HL77" s="177"/>
      <c r="HM77" s="177"/>
      <c r="HN77" s="177"/>
      <c r="HO77" s="177"/>
      <c r="HP77" s="177"/>
      <c r="HQ77" s="177"/>
      <c r="HR77" s="177"/>
      <c r="HS77" s="177"/>
      <c r="HT77" s="177"/>
      <c r="HU77" s="177"/>
      <c r="HV77" s="177"/>
      <c r="HW77" s="177"/>
      <c r="HX77" s="177"/>
      <c r="HY77" s="177"/>
      <c r="HZ77" s="177"/>
      <c r="IA77" s="177"/>
      <c r="IB77" s="177"/>
      <c r="IC77" s="177"/>
      <c r="ID77" s="177"/>
      <c r="IE77" s="177"/>
      <c r="IF77" s="177"/>
      <c r="IG77" s="177"/>
      <c r="IH77" s="177"/>
      <c r="II77" s="177"/>
      <c r="IJ77" s="177"/>
      <c r="IK77" s="177"/>
      <c r="IL77" s="177"/>
      <c r="IM77" s="177"/>
      <c r="IN77" s="177"/>
      <c r="IO77" s="177"/>
      <c r="IP77" s="177"/>
      <c r="IQ77" s="177"/>
      <c r="IR77" s="177"/>
      <c r="IS77" s="177"/>
      <c r="IT77" s="177"/>
      <c r="IU77" s="177"/>
      <c r="IV77" s="177"/>
      <c r="IW77" s="177"/>
      <c r="IX77" s="177"/>
      <c r="IY77" s="177"/>
      <c r="IZ77" s="177"/>
      <c r="JA77" s="177"/>
      <c r="JB77" s="177"/>
      <c r="JC77" s="177"/>
      <c r="JD77" s="177"/>
      <c r="JE77" s="177"/>
      <c r="JF77" s="177"/>
      <c r="JG77" s="177"/>
      <c r="JH77" s="177"/>
      <c r="JI77" s="177"/>
      <c r="JJ77" s="177"/>
      <c r="JK77" s="177"/>
      <c r="JL77" s="177"/>
      <c r="JM77" s="177"/>
      <c r="JN77" s="177"/>
      <c r="JO77" s="177"/>
      <c r="JP77" s="177"/>
      <c r="JQ77" s="177"/>
      <c r="JR77" s="177"/>
      <c r="JS77" s="177"/>
      <c r="JT77" s="177"/>
      <c r="JU77" s="177"/>
      <c r="JV77" s="177"/>
      <c r="JW77" s="177"/>
      <c r="JX77" s="177"/>
      <c r="JY77" s="177"/>
      <c r="JZ77" s="177"/>
      <c r="KA77" s="177"/>
      <c r="KB77" s="177"/>
      <c r="KC77" s="177"/>
      <c r="KD77" s="177"/>
      <c r="KE77" s="177"/>
      <c r="KF77" s="177"/>
      <c r="KG77" s="177"/>
    </row>
    <row r="78" spans="1:293" s="2" customFormat="1" ht="18.75">
      <c r="A78" s="122" t="s">
        <v>89</v>
      </c>
      <c r="B78" s="509"/>
      <c r="C78" s="27"/>
      <c r="D78" s="27"/>
      <c r="E78" s="27"/>
      <c r="F78" s="27"/>
      <c r="G78" s="27"/>
      <c r="H78" s="27"/>
      <c r="I78" s="321"/>
      <c r="J78" s="115"/>
      <c r="K78" s="104"/>
      <c r="L78" s="115"/>
      <c r="M78" s="116"/>
      <c r="N78" s="116"/>
      <c r="O78" s="116"/>
      <c r="P78" s="116"/>
      <c r="Q78" s="110"/>
      <c r="R78" s="125"/>
      <c r="S78" s="27"/>
      <c r="T78" s="27"/>
      <c r="U78" s="27"/>
      <c r="V78" s="27"/>
      <c r="W78" s="27"/>
      <c r="X78" s="27"/>
      <c r="Y78" s="138"/>
      <c r="Z78" s="138"/>
      <c r="AA78" s="138"/>
      <c r="AB78" s="138"/>
      <c r="AC78" s="139"/>
      <c r="AD78" s="139"/>
      <c r="AE78" s="139"/>
      <c r="AF78" s="139"/>
      <c r="AG78" s="27"/>
      <c r="AH78" s="134"/>
      <c r="AI78" s="27"/>
      <c r="AJ78" s="27"/>
      <c r="AK78" s="27"/>
      <c r="AL78" s="27"/>
      <c r="AM78" s="27"/>
      <c r="AN78" s="27"/>
      <c r="AO78" s="115"/>
      <c r="AP78" s="115"/>
      <c r="AQ78" s="115"/>
      <c r="AR78" s="115"/>
      <c r="AS78" s="116"/>
      <c r="AT78" s="116"/>
      <c r="AU78" s="116"/>
      <c r="AV78" s="116"/>
      <c r="AW78" s="27"/>
      <c r="AX78" s="109"/>
      <c r="AY78" s="27"/>
      <c r="AZ78" s="27"/>
      <c r="BA78" s="27"/>
      <c r="BB78" s="27"/>
      <c r="BC78" s="27"/>
      <c r="BD78" s="27"/>
      <c r="BE78" s="115"/>
      <c r="BF78" s="115"/>
      <c r="BG78" s="115"/>
      <c r="BH78" s="115"/>
      <c r="BI78" s="116"/>
      <c r="BJ78" s="116"/>
      <c r="BK78" s="116"/>
      <c r="BL78" s="116"/>
      <c r="BM78" s="36"/>
      <c r="BN78" s="31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</row>
    <row r="79" spans="1:293" s="178" customFormat="1" ht="18.75">
      <c r="A79" s="173" t="s">
        <v>9</v>
      </c>
      <c r="B79" s="502" t="s">
        <v>530</v>
      </c>
      <c r="C79" s="49">
        <v>11727.87</v>
      </c>
      <c r="D79" s="49">
        <v>53.6</v>
      </c>
      <c r="E79" s="49">
        <f>C79*1.2</f>
        <v>14073.444000000001</v>
      </c>
      <c r="F79" s="49">
        <f>D79*1.2</f>
        <v>64.319999999999993</v>
      </c>
      <c r="G79" s="49">
        <v>3162.16</v>
      </c>
      <c r="H79" s="49">
        <v>30.6</v>
      </c>
      <c r="I79" s="287"/>
      <c r="J79" s="455"/>
      <c r="K79" s="204"/>
      <c r="L79" s="138"/>
      <c r="M79" s="288">
        <v>7.0300000000000001E-2</v>
      </c>
      <c r="N79" s="139">
        <f>G79*M79+H79</f>
        <v>252.89984799999999</v>
      </c>
      <c r="O79" s="288">
        <v>5.2600000000000001E-2</v>
      </c>
      <c r="P79" s="139">
        <f>G79*O79+H79</f>
        <v>196.92961599999998</v>
      </c>
      <c r="Q79" s="134" t="s">
        <v>1032</v>
      </c>
      <c r="R79" s="289"/>
      <c r="S79" s="49">
        <v>12314.27</v>
      </c>
      <c r="T79" s="49">
        <v>60.63</v>
      </c>
      <c r="U79" s="49">
        <f>S79*1.2</f>
        <v>14777.124</v>
      </c>
      <c r="V79" s="49">
        <f>T79*1.2</f>
        <v>72.756</v>
      </c>
      <c r="W79" s="49">
        <v>3090</v>
      </c>
      <c r="X79" s="49">
        <v>30.6</v>
      </c>
      <c r="Y79" s="138"/>
      <c r="Z79" s="138"/>
      <c r="AA79" s="138"/>
      <c r="AB79" s="138"/>
      <c r="AC79" s="288">
        <v>7.0300000000000001E-2</v>
      </c>
      <c r="AD79" s="139">
        <f>W79*AC79+X79</f>
        <v>247.827</v>
      </c>
      <c r="AE79" s="288">
        <v>5.2600000000000001E-2</v>
      </c>
      <c r="AF79" s="139">
        <f>W79*AE79+X79</f>
        <v>193.13399999999999</v>
      </c>
      <c r="AG79" s="134" t="s">
        <v>1032</v>
      </c>
      <c r="AH79" s="289"/>
      <c r="AI79" s="49"/>
      <c r="AJ79" s="49"/>
      <c r="AK79" s="49"/>
      <c r="AL79" s="49"/>
      <c r="AM79" s="49"/>
      <c r="AN79" s="49"/>
      <c r="AO79" s="138"/>
      <c r="AP79" s="138"/>
      <c r="AQ79" s="138"/>
      <c r="AR79" s="138"/>
      <c r="AS79" s="288"/>
      <c r="AT79" s="139"/>
      <c r="AU79" s="288"/>
      <c r="AV79" s="139"/>
      <c r="AW79" s="125"/>
      <c r="AX79" s="289"/>
      <c r="AY79" s="49"/>
      <c r="AZ79" s="49"/>
      <c r="BA79" s="49"/>
      <c r="BB79" s="49"/>
      <c r="BC79" s="49"/>
      <c r="BD79" s="49"/>
      <c r="BE79" s="138"/>
      <c r="BF79" s="138"/>
      <c r="BG79" s="138"/>
      <c r="BH79" s="138"/>
      <c r="BI79" s="288"/>
      <c r="BJ79" s="139"/>
      <c r="BK79" s="288"/>
      <c r="BL79" s="139"/>
      <c r="BM79" s="125"/>
      <c r="BN79" s="289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177"/>
      <c r="DH79" s="177"/>
      <c r="DI79" s="177"/>
      <c r="DJ79" s="177"/>
      <c r="DK79" s="177"/>
      <c r="DL79" s="177"/>
      <c r="DM79" s="177"/>
      <c r="DN79" s="177"/>
      <c r="DO79" s="177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177"/>
      <c r="EN79" s="177"/>
      <c r="EO79" s="177"/>
      <c r="EP79" s="177"/>
      <c r="EQ79" s="177"/>
      <c r="ER79" s="177"/>
      <c r="ES79" s="177"/>
      <c r="ET79" s="177"/>
      <c r="EU79" s="177"/>
      <c r="EV79" s="177"/>
      <c r="EW79" s="177"/>
      <c r="EX79" s="177"/>
      <c r="EY79" s="177"/>
      <c r="EZ79" s="177"/>
      <c r="FA79" s="177"/>
      <c r="FB79" s="177"/>
      <c r="FC79" s="177"/>
      <c r="FD79" s="177"/>
      <c r="FE79" s="177"/>
      <c r="FF79" s="177"/>
      <c r="FG79" s="177"/>
      <c r="FH79" s="177"/>
      <c r="FI79" s="177"/>
      <c r="FJ79" s="177"/>
      <c r="FK79" s="177"/>
      <c r="FL79" s="177"/>
      <c r="FM79" s="177"/>
      <c r="FN79" s="177"/>
      <c r="FO79" s="177"/>
      <c r="FP79" s="177"/>
      <c r="FQ79" s="177"/>
      <c r="FR79" s="177"/>
      <c r="FS79" s="177"/>
      <c r="FT79" s="177"/>
      <c r="FU79" s="177"/>
      <c r="FV79" s="177"/>
      <c r="FW79" s="177"/>
      <c r="FX79" s="177"/>
      <c r="FY79" s="177"/>
      <c r="FZ79" s="177"/>
      <c r="GA79" s="177"/>
      <c r="GB79" s="177"/>
      <c r="GC79" s="177"/>
      <c r="GD79" s="177"/>
      <c r="GE79" s="177"/>
      <c r="GF79" s="177"/>
      <c r="GG79" s="177"/>
      <c r="GH79" s="177"/>
      <c r="GI79" s="177"/>
      <c r="GJ79" s="177"/>
      <c r="GK79" s="177"/>
      <c r="GL79" s="177"/>
      <c r="GM79" s="177"/>
      <c r="GN79" s="177"/>
      <c r="GO79" s="177"/>
      <c r="GP79" s="177"/>
      <c r="GQ79" s="177"/>
      <c r="GR79" s="177"/>
      <c r="GS79" s="177"/>
      <c r="GT79" s="177"/>
      <c r="GU79" s="177"/>
      <c r="GV79" s="177"/>
      <c r="GW79" s="177"/>
      <c r="GX79" s="177"/>
      <c r="GY79" s="177"/>
      <c r="GZ79" s="177"/>
      <c r="HA79" s="177"/>
      <c r="HB79" s="177"/>
      <c r="HC79" s="177"/>
      <c r="HD79" s="177"/>
      <c r="HE79" s="177"/>
      <c r="HF79" s="177"/>
      <c r="HG79" s="177"/>
      <c r="HH79" s="177"/>
      <c r="HI79" s="177"/>
      <c r="HJ79" s="177"/>
      <c r="HK79" s="177"/>
      <c r="HL79" s="177"/>
      <c r="HM79" s="177"/>
      <c r="HN79" s="177"/>
      <c r="HO79" s="177"/>
      <c r="HP79" s="177"/>
      <c r="HQ79" s="177"/>
      <c r="HR79" s="177"/>
      <c r="HS79" s="177"/>
      <c r="HT79" s="177"/>
      <c r="HU79" s="177"/>
      <c r="HV79" s="177"/>
      <c r="HW79" s="177"/>
      <c r="HX79" s="177"/>
      <c r="HY79" s="177"/>
      <c r="HZ79" s="177"/>
      <c r="IA79" s="177"/>
      <c r="IB79" s="177"/>
      <c r="IC79" s="177"/>
      <c r="ID79" s="177"/>
      <c r="IE79" s="177"/>
      <c r="IF79" s="177"/>
      <c r="IG79" s="177"/>
      <c r="IH79" s="177"/>
      <c r="II79" s="177"/>
      <c r="IJ79" s="177"/>
      <c r="IK79" s="177"/>
      <c r="IL79" s="177"/>
      <c r="IM79" s="177"/>
      <c r="IN79" s="177"/>
      <c r="IO79" s="177"/>
      <c r="IP79" s="177"/>
      <c r="IQ79" s="177"/>
      <c r="IR79" s="177"/>
      <c r="IS79" s="177"/>
      <c r="IT79" s="177"/>
      <c r="IU79" s="177"/>
      <c r="IV79" s="177"/>
      <c r="IW79" s="177"/>
      <c r="IX79" s="177"/>
      <c r="IY79" s="177"/>
      <c r="IZ79" s="177"/>
      <c r="JA79" s="177"/>
      <c r="JB79" s="177"/>
      <c r="JC79" s="177"/>
      <c r="JD79" s="177"/>
      <c r="JE79" s="177"/>
      <c r="JF79" s="177"/>
      <c r="JG79" s="177"/>
      <c r="JH79" s="177"/>
      <c r="JI79" s="177"/>
      <c r="JJ79" s="177"/>
      <c r="JK79" s="177"/>
      <c r="JL79" s="177"/>
      <c r="JM79" s="177"/>
      <c r="JN79" s="177"/>
      <c r="JO79" s="177"/>
      <c r="JP79" s="177"/>
      <c r="JQ79" s="177"/>
      <c r="JR79" s="177"/>
      <c r="JS79" s="177"/>
      <c r="JT79" s="177"/>
      <c r="JU79" s="177"/>
      <c r="JV79" s="177"/>
      <c r="JW79" s="177"/>
      <c r="JX79" s="177"/>
      <c r="JY79" s="177"/>
      <c r="JZ79" s="177"/>
      <c r="KA79" s="177"/>
      <c r="KB79" s="177"/>
      <c r="KC79" s="177"/>
      <c r="KD79" s="177"/>
      <c r="KE79" s="177"/>
      <c r="KF79" s="177"/>
      <c r="KG79" s="177"/>
    </row>
    <row r="80" spans="1:293" s="178" customFormat="1">
      <c r="A80" s="173" t="s">
        <v>10</v>
      </c>
      <c r="B80" s="751" t="s">
        <v>350</v>
      </c>
      <c r="C80" s="49">
        <v>14119.18</v>
      </c>
      <c r="D80" s="49">
        <v>53.6</v>
      </c>
      <c r="E80" s="49">
        <f>C80*1.2</f>
        <v>16943.016</v>
      </c>
      <c r="F80" s="49">
        <f>D80*1.2</f>
        <v>64.319999999999993</v>
      </c>
      <c r="G80" s="49">
        <v>3296</v>
      </c>
      <c r="H80" s="49">
        <v>30.6</v>
      </c>
      <c r="I80" s="287">
        <v>5.4399999999999997E-2</v>
      </c>
      <c r="J80" s="138">
        <f>G80*I80+H80</f>
        <v>209.90239999999997</v>
      </c>
      <c r="K80" s="204"/>
      <c r="L80" s="138"/>
      <c r="M80" s="139"/>
      <c r="N80" s="139"/>
      <c r="O80" s="139"/>
      <c r="P80" s="139"/>
      <c r="Q80" s="125" t="s">
        <v>1031</v>
      </c>
      <c r="R80" s="134"/>
      <c r="S80" s="142">
        <v>16233.57</v>
      </c>
      <c r="T80" s="142">
        <v>60.63</v>
      </c>
      <c r="U80" s="142">
        <f>S80*1.2</f>
        <v>19480.284</v>
      </c>
      <c r="V80" s="142">
        <f>T80*1.2</f>
        <v>72.756</v>
      </c>
      <c r="W80" s="142">
        <v>3090</v>
      </c>
      <c r="X80" s="142">
        <v>30.6</v>
      </c>
      <c r="Y80" s="728">
        <v>5.4399999999999997E-2</v>
      </c>
      <c r="Z80" s="138">
        <f>W80*Y80+X80</f>
        <v>198.696</v>
      </c>
      <c r="AA80" s="138"/>
      <c r="AB80" s="138"/>
      <c r="AC80" s="139"/>
      <c r="AD80" s="139"/>
      <c r="AE80" s="139"/>
      <c r="AF80" s="139"/>
      <c r="AG80" s="134" t="s">
        <v>1031</v>
      </c>
      <c r="AH80" s="169"/>
      <c r="AI80" s="49"/>
      <c r="AJ80" s="49"/>
      <c r="AK80" s="49"/>
      <c r="AL80" s="49"/>
      <c r="AM80" s="49"/>
      <c r="AN80" s="49"/>
      <c r="AO80" s="138"/>
      <c r="AP80" s="138"/>
      <c r="AQ80" s="138"/>
      <c r="AR80" s="138"/>
      <c r="AS80" s="139"/>
      <c r="AT80" s="139"/>
      <c r="AU80" s="139"/>
      <c r="AV80" s="139"/>
      <c r="AW80" s="49"/>
      <c r="AX80" s="134"/>
      <c r="AY80" s="49"/>
      <c r="AZ80" s="49"/>
      <c r="BA80" s="49"/>
      <c r="BB80" s="49"/>
      <c r="BC80" s="49"/>
      <c r="BD80" s="49"/>
      <c r="BE80" s="138"/>
      <c r="BF80" s="138"/>
      <c r="BG80" s="138"/>
      <c r="BH80" s="138"/>
      <c r="BI80" s="139"/>
      <c r="BJ80" s="139"/>
      <c r="BK80" s="139"/>
      <c r="BL80" s="139"/>
      <c r="BM80" s="176"/>
      <c r="BN80" s="313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7"/>
      <c r="DQ80" s="177"/>
      <c r="DR80" s="177"/>
      <c r="DS80" s="177"/>
      <c r="DT80" s="177"/>
      <c r="DU80" s="177"/>
      <c r="DV80" s="177"/>
      <c r="DW80" s="177"/>
      <c r="DX80" s="177"/>
      <c r="DY80" s="177"/>
      <c r="DZ80" s="177"/>
      <c r="EA80" s="177"/>
      <c r="EB80" s="177"/>
      <c r="EC80" s="177"/>
      <c r="ED80" s="177"/>
      <c r="EE80" s="177"/>
      <c r="EF80" s="177"/>
      <c r="EG80" s="177"/>
      <c r="EH80" s="177"/>
      <c r="EI80" s="177"/>
      <c r="EJ80" s="177"/>
      <c r="EK80" s="177"/>
      <c r="EL80" s="177"/>
      <c r="EM80" s="177"/>
      <c r="EN80" s="177"/>
      <c r="EO80" s="177"/>
      <c r="EP80" s="177"/>
      <c r="EQ80" s="177"/>
      <c r="ER80" s="177"/>
      <c r="ES80" s="177"/>
      <c r="ET80" s="177"/>
      <c r="EU80" s="177"/>
      <c r="EV80" s="177"/>
      <c r="EW80" s="177"/>
      <c r="EX80" s="177"/>
      <c r="EY80" s="177"/>
      <c r="EZ80" s="177"/>
      <c r="FA80" s="177"/>
      <c r="FB80" s="177"/>
      <c r="FC80" s="177"/>
      <c r="FD80" s="177"/>
      <c r="FE80" s="177"/>
      <c r="FF80" s="177"/>
      <c r="FG80" s="177"/>
      <c r="FH80" s="177"/>
      <c r="FI80" s="177"/>
      <c r="FJ80" s="177"/>
      <c r="FK80" s="177"/>
      <c r="FL80" s="177"/>
      <c r="FM80" s="177"/>
      <c r="FN80" s="177"/>
      <c r="FO80" s="177"/>
      <c r="FP80" s="177"/>
      <c r="FQ80" s="177"/>
      <c r="FR80" s="177"/>
      <c r="FS80" s="177"/>
      <c r="FT80" s="177"/>
      <c r="FU80" s="177"/>
      <c r="FV80" s="177"/>
      <c r="FW80" s="177"/>
      <c r="FX80" s="177"/>
      <c r="FY80" s="177"/>
      <c r="FZ80" s="177"/>
      <c r="GA80" s="177"/>
      <c r="GB80" s="177"/>
      <c r="GC80" s="177"/>
      <c r="GD80" s="177"/>
      <c r="GE80" s="177"/>
      <c r="GF80" s="177"/>
      <c r="GG80" s="177"/>
      <c r="GH80" s="177"/>
      <c r="GI80" s="177"/>
      <c r="GJ80" s="177"/>
      <c r="GK80" s="177"/>
      <c r="GL80" s="177"/>
      <c r="GM80" s="177"/>
      <c r="GN80" s="177"/>
      <c r="GO80" s="177"/>
      <c r="GP80" s="177"/>
      <c r="GQ80" s="177"/>
      <c r="GR80" s="177"/>
      <c r="GS80" s="177"/>
      <c r="GT80" s="177"/>
      <c r="GU80" s="177"/>
      <c r="GV80" s="177"/>
      <c r="GW80" s="177"/>
      <c r="GX80" s="177"/>
      <c r="GY80" s="177"/>
      <c r="GZ80" s="177"/>
      <c r="HA80" s="177"/>
      <c r="HB80" s="177"/>
      <c r="HC80" s="177"/>
      <c r="HD80" s="177"/>
      <c r="HE80" s="177"/>
      <c r="HF80" s="177"/>
      <c r="HG80" s="177"/>
      <c r="HH80" s="177"/>
      <c r="HI80" s="177"/>
      <c r="HJ80" s="177"/>
      <c r="HK80" s="177"/>
      <c r="HL80" s="177"/>
      <c r="HM80" s="177"/>
      <c r="HN80" s="177"/>
      <c r="HO80" s="177"/>
      <c r="HP80" s="177"/>
      <c r="HQ80" s="177"/>
      <c r="HR80" s="177"/>
      <c r="HS80" s="177"/>
      <c r="HT80" s="177"/>
      <c r="HU80" s="177"/>
      <c r="HV80" s="177"/>
      <c r="HW80" s="177"/>
      <c r="HX80" s="177"/>
      <c r="HY80" s="177"/>
      <c r="HZ80" s="177"/>
      <c r="IA80" s="177"/>
      <c r="IB80" s="177"/>
      <c r="IC80" s="177"/>
      <c r="ID80" s="177"/>
      <c r="IE80" s="177"/>
      <c r="IF80" s="177"/>
      <c r="IG80" s="177"/>
      <c r="IH80" s="177"/>
      <c r="II80" s="177"/>
      <c r="IJ80" s="177"/>
      <c r="IK80" s="177"/>
      <c r="IL80" s="177"/>
      <c r="IM80" s="177"/>
      <c r="IN80" s="177"/>
      <c r="IO80" s="177"/>
      <c r="IP80" s="177"/>
      <c r="IQ80" s="177"/>
      <c r="IR80" s="177"/>
      <c r="IS80" s="177"/>
      <c r="IT80" s="177"/>
      <c r="IU80" s="177"/>
      <c r="IV80" s="177"/>
      <c r="IW80" s="177"/>
      <c r="IX80" s="177"/>
      <c r="IY80" s="177"/>
      <c r="IZ80" s="177"/>
      <c r="JA80" s="177"/>
      <c r="JB80" s="177"/>
      <c r="JC80" s="177"/>
      <c r="JD80" s="177"/>
      <c r="JE80" s="177"/>
      <c r="JF80" s="177"/>
      <c r="JG80" s="177"/>
      <c r="JH80" s="177"/>
      <c r="JI80" s="177"/>
      <c r="JJ80" s="177"/>
      <c r="JK80" s="177"/>
      <c r="JL80" s="177"/>
      <c r="JM80" s="177"/>
      <c r="JN80" s="177"/>
      <c r="JO80" s="177"/>
      <c r="JP80" s="177"/>
      <c r="JQ80" s="177"/>
      <c r="JR80" s="177"/>
      <c r="JS80" s="177"/>
      <c r="JT80" s="177"/>
      <c r="JU80" s="177"/>
      <c r="JV80" s="177"/>
      <c r="JW80" s="177"/>
      <c r="JX80" s="177"/>
      <c r="JY80" s="177"/>
      <c r="JZ80" s="177"/>
      <c r="KA80" s="177"/>
      <c r="KB80" s="177"/>
      <c r="KC80" s="177"/>
      <c r="KD80" s="177"/>
      <c r="KE80" s="177"/>
      <c r="KF80" s="177"/>
      <c r="KG80" s="177"/>
    </row>
    <row r="81" spans="1:293" s="100" customFormat="1" ht="26.25">
      <c r="A81" s="354" t="s">
        <v>21</v>
      </c>
      <c r="B81" s="750"/>
      <c r="C81" s="354"/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5"/>
      <c r="S81" s="354"/>
      <c r="T81" s="354"/>
      <c r="U81" s="354"/>
      <c r="V81" s="354"/>
      <c r="W81" s="354"/>
      <c r="X81" s="354"/>
      <c r="Y81" s="355"/>
      <c r="Z81" s="355"/>
      <c r="AA81" s="355"/>
      <c r="AB81" s="355"/>
      <c r="AC81" s="355"/>
      <c r="AD81" s="355"/>
      <c r="AE81" s="355"/>
      <c r="AF81" s="355"/>
      <c r="AG81" s="354"/>
      <c r="AH81" s="355"/>
      <c r="AI81" s="354"/>
      <c r="AJ81" s="354"/>
      <c r="AK81" s="354"/>
      <c r="AL81" s="354"/>
      <c r="AM81" s="354"/>
      <c r="AN81" s="354"/>
      <c r="AO81" s="354"/>
      <c r="AP81" s="354"/>
      <c r="AQ81" s="354"/>
      <c r="AR81" s="354"/>
      <c r="AS81" s="354"/>
      <c r="AT81" s="354"/>
      <c r="AU81" s="354"/>
      <c r="AV81" s="354"/>
      <c r="AW81" s="354"/>
      <c r="AX81" s="354"/>
      <c r="AY81" s="354"/>
      <c r="AZ81" s="354"/>
      <c r="BA81" s="354"/>
      <c r="BB81" s="354"/>
      <c r="BC81" s="354"/>
      <c r="BD81" s="354"/>
      <c r="BE81" s="354"/>
      <c r="BF81" s="354"/>
      <c r="BG81" s="354"/>
      <c r="BH81" s="354"/>
      <c r="BI81" s="354"/>
      <c r="BJ81" s="354"/>
      <c r="BK81" s="354"/>
      <c r="BL81" s="354"/>
      <c r="BM81" s="354"/>
      <c r="BN81" s="355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99"/>
      <c r="FF81" s="99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  <c r="HA81" s="99"/>
      <c r="HB81" s="99"/>
      <c r="HC81" s="99"/>
      <c r="HD81" s="99"/>
      <c r="HE81" s="99"/>
      <c r="HF81" s="99"/>
      <c r="HG81" s="99"/>
      <c r="HH81" s="99"/>
      <c r="HI81" s="99"/>
      <c r="HJ81" s="99"/>
      <c r="HK81" s="99"/>
      <c r="HL81" s="99"/>
      <c r="HM81" s="99"/>
      <c r="HN81" s="99"/>
      <c r="HO81" s="99"/>
      <c r="HP81" s="99"/>
      <c r="HQ81" s="99"/>
      <c r="HR81" s="99"/>
      <c r="HS81" s="99"/>
      <c r="HT81" s="99"/>
      <c r="HU81" s="99"/>
      <c r="HV81" s="99"/>
      <c r="HW81" s="99"/>
      <c r="HX81" s="99"/>
      <c r="HY81" s="99"/>
      <c r="HZ81" s="99"/>
      <c r="IA81" s="99"/>
      <c r="IB81" s="99"/>
      <c r="IC81" s="99"/>
      <c r="ID81" s="99"/>
      <c r="IE81" s="99"/>
      <c r="IF81" s="99"/>
      <c r="IG81" s="99"/>
      <c r="IH81" s="99"/>
      <c r="II81" s="99"/>
      <c r="IJ81" s="99"/>
      <c r="IK81" s="99"/>
      <c r="IL81" s="99"/>
      <c r="IM81" s="99"/>
      <c r="IN81" s="99"/>
      <c r="IO81" s="99"/>
      <c r="IP81" s="99"/>
      <c r="IQ81" s="99"/>
      <c r="IR81" s="99"/>
      <c r="IS81" s="99"/>
      <c r="IT81" s="99"/>
      <c r="IU81" s="99"/>
      <c r="IV81" s="99"/>
      <c r="IW81" s="99"/>
      <c r="IX81" s="99"/>
      <c r="IY81" s="99"/>
      <c r="IZ81" s="99"/>
      <c r="JA81" s="99"/>
      <c r="JB81" s="99"/>
      <c r="JC81" s="99"/>
      <c r="JD81" s="99"/>
      <c r="JE81" s="99"/>
      <c r="JF81" s="99"/>
      <c r="JG81" s="99"/>
      <c r="JH81" s="99"/>
      <c r="JI81" s="99"/>
      <c r="JJ81" s="99"/>
      <c r="JK81" s="99"/>
      <c r="JL81" s="99"/>
      <c r="JM81" s="99"/>
      <c r="JN81" s="99"/>
      <c r="JO81" s="99"/>
      <c r="JP81" s="99"/>
      <c r="JQ81" s="99"/>
      <c r="JR81" s="99"/>
      <c r="JS81" s="99"/>
      <c r="JT81" s="99"/>
      <c r="JU81" s="99"/>
      <c r="JV81" s="99"/>
      <c r="JW81" s="99"/>
      <c r="JX81" s="99"/>
      <c r="JY81" s="99"/>
      <c r="JZ81" s="99"/>
      <c r="KA81" s="99"/>
      <c r="KB81" s="99"/>
      <c r="KC81" s="99"/>
      <c r="KD81" s="99"/>
      <c r="KE81" s="99"/>
      <c r="KF81" s="99"/>
      <c r="KG81" s="99"/>
    </row>
    <row r="82" spans="1:293" ht="18.75">
      <c r="A82" s="101" t="s">
        <v>61</v>
      </c>
      <c r="B82" s="509"/>
      <c r="C82" s="27"/>
      <c r="D82" s="27"/>
      <c r="E82" s="27"/>
      <c r="F82" s="27"/>
      <c r="G82" s="27"/>
      <c r="H82" s="27"/>
      <c r="I82" s="115"/>
      <c r="J82" s="115"/>
      <c r="K82" s="115"/>
      <c r="L82" s="115"/>
      <c r="M82" s="116"/>
      <c r="N82" s="116"/>
      <c r="O82" s="116"/>
      <c r="P82" s="116"/>
      <c r="Q82" s="110"/>
      <c r="R82" s="125"/>
      <c r="S82" s="27"/>
      <c r="T82" s="27"/>
      <c r="U82" s="27"/>
      <c r="V82" s="27"/>
      <c r="W82" s="27"/>
      <c r="X82" s="27"/>
      <c r="Y82" s="138"/>
      <c r="Z82" s="138"/>
      <c r="AA82" s="138"/>
      <c r="AB82" s="138"/>
      <c r="AC82" s="139"/>
      <c r="AD82" s="139"/>
      <c r="AE82" s="139"/>
      <c r="AF82" s="139"/>
      <c r="AG82" s="27"/>
      <c r="AH82" s="134"/>
      <c r="AI82" s="12"/>
      <c r="AJ82" s="12"/>
      <c r="AK82" s="12"/>
      <c r="AL82" s="12"/>
      <c r="AM82" s="12"/>
      <c r="AN82" s="12"/>
      <c r="AO82" s="104"/>
      <c r="AP82" s="104"/>
      <c r="AQ82" s="104"/>
      <c r="AR82" s="104"/>
      <c r="AS82" s="105"/>
      <c r="AT82" s="105"/>
      <c r="AU82" s="105"/>
      <c r="AV82" s="105"/>
      <c r="AW82" s="12"/>
      <c r="AX82" s="284"/>
      <c r="AY82" s="12"/>
      <c r="AZ82" s="12"/>
      <c r="BA82" s="12"/>
      <c r="BB82" s="12"/>
      <c r="BC82" s="12"/>
      <c r="BD82" s="12"/>
      <c r="BE82" s="104"/>
      <c r="BF82" s="104"/>
      <c r="BG82" s="104"/>
      <c r="BH82" s="104"/>
      <c r="BI82" s="105"/>
      <c r="BJ82" s="105"/>
      <c r="BK82" s="105"/>
      <c r="BL82" s="105"/>
      <c r="BM82" s="19"/>
      <c r="BN82" s="316"/>
    </row>
    <row r="83" spans="1:293" s="178" customFormat="1">
      <c r="A83" s="173" t="s">
        <v>9</v>
      </c>
      <c r="B83" s="502" t="s">
        <v>162</v>
      </c>
      <c r="C83" s="49">
        <v>20773</v>
      </c>
      <c r="D83" s="49">
        <v>143.07</v>
      </c>
      <c r="E83" s="49">
        <f>C83*1.2</f>
        <v>24927.599999999999</v>
      </c>
      <c r="F83" s="49">
        <f>D83*1.2</f>
        <v>171.684</v>
      </c>
      <c r="G83" s="49">
        <v>1427</v>
      </c>
      <c r="H83" s="49">
        <v>90</v>
      </c>
      <c r="I83" s="138"/>
      <c r="J83" s="138"/>
      <c r="K83" s="138"/>
      <c r="L83" s="138"/>
      <c r="M83" s="311"/>
      <c r="N83" s="139"/>
      <c r="O83" s="288">
        <v>5.8799999999999998E-2</v>
      </c>
      <c r="P83" s="181">
        <v>173.91</v>
      </c>
      <c r="Q83" s="125" t="s">
        <v>1033</v>
      </c>
      <c r="R83" s="289"/>
      <c r="S83" s="49">
        <v>20778.650000000001</v>
      </c>
      <c r="T83" s="49">
        <v>156.46</v>
      </c>
      <c r="U83" s="49">
        <f>S83*1.2</f>
        <v>24934.38</v>
      </c>
      <c r="V83" s="49">
        <f>T83*1.2</f>
        <v>187.75200000000001</v>
      </c>
      <c r="W83" s="49">
        <v>1427</v>
      </c>
      <c r="X83" s="49">
        <v>90</v>
      </c>
      <c r="Y83" s="138"/>
      <c r="Z83" s="138"/>
      <c r="AA83" s="138"/>
      <c r="AB83" s="138"/>
      <c r="AC83" s="139"/>
      <c r="AD83" s="139"/>
      <c r="AE83" s="288">
        <v>5.8799999999999998E-2</v>
      </c>
      <c r="AF83" s="181">
        <v>173.91</v>
      </c>
      <c r="AG83" s="125" t="s">
        <v>1033</v>
      </c>
      <c r="AH83" s="289"/>
      <c r="AI83" s="190"/>
      <c r="AJ83" s="190"/>
      <c r="AK83" s="190"/>
      <c r="AL83" s="190"/>
      <c r="AM83" s="190"/>
      <c r="AN83" s="190"/>
      <c r="AO83" s="204"/>
      <c r="AP83" s="204"/>
      <c r="AQ83" s="204"/>
      <c r="AR83" s="204"/>
      <c r="AS83" s="205"/>
      <c r="AT83" s="205"/>
      <c r="AU83" s="205"/>
      <c r="AV83" s="205"/>
      <c r="AW83" s="190"/>
      <c r="AX83" s="313"/>
      <c r="AY83" s="190"/>
      <c r="AZ83" s="190"/>
      <c r="BA83" s="190"/>
      <c r="BB83" s="190"/>
      <c r="BC83" s="190"/>
      <c r="BD83" s="190"/>
      <c r="BE83" s="204"/>
      <c r="BF83" s="204"/>
      <c r="BG83" s="204"/>
      <c r="BH83" s="204"/>
      <c r="BI83" s="205"/>
      <c r="BJ83" s="205"/>
      <c r="BK83" s="205"/>
      <c r="BL83" s="205"/>
      <c r="BM83" s="176"/>
      <c r="BN83" s="313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177"/>
      <c r="EL83" s="177"/>
      <c r="EM83" s="177"/>
      <c r="EN83" s="177"/>
      <c r="EO83" s="177"/>
      <c r="EP83" s="177"/>
      <c r="EQ83" s="177"/>
      <c r="ER83" s="177"/>
      <c r="ES83" s="177"/>
      <c r="ET83" s="177"/>
      <c r="EU83" s="177"/>
      <c r="EV83" s="177"/>
      <c r="EW83" s="177"/>
      <c r="EX83" s="177"/>
      <c r="EY83" s="177"/>
      <c r="EZ83" s="177"/>
      <c r="FA83" s="177"/>
      <c r="FB83" s="177"/>
      <c r="FC83" s="177"/>
      <c r="FD83" s="177"/>
      <c r="FE83" s="177"/>
      <c r="FF83" s="177"/>
      <c r="FG83" s="177"/>
      <c r="FH83" s="177"/>
      <c r="FI83" s="177"/>
      <c r="FJ83" s="177"/>
      <c r="FK83" s="177"/>
      <c r="FL83" s="177"/>
      <c r="FM83" s="177"/>
      <c r="FN83" s="177"/>
      <c r="FO83" s="177"/>
      <c r="FP83" s="177"/>
      <c r="FQ83" s="177"/>
      <c r="FR83" s="177"/>
      <c r="FS83" s="177"/>
      <c r="FT83" s="177"/>
      <c r="FU83" s="177"/>
      <c r="FV83" s="177"/>
      <c r="FW83" s="177"/>
      <c r="FX83" s="177"/>
      <c r="FY83" s="177"/>
      <c r="FZ83" s="177"/>
      <c r="GA83" s="177"/>
      <c r="GB83" s="177"/>
      <c r="GC83" s="177"/>
      <c r="GD83" s="177"/>
      <c r="GE83" s="177"/>
      <c r="GF83" s="177"/>
      <c r="GG83" s="177"/>
      <c r="GH83" s="177"/>
      <c r="GI83" s="177"/>
      <c r="GJ83" s="177"/>
      <c r="GK83" s="177"/>
      <c r="GL83" s="177"/>
      <c r="GM83" s="177"/>
      <c r="GN83" s="177"/>
      <c r="GO83" s="177"/>
      <c r="GP83" s="177"/>
      <c r="GQ83" s="177"/>
      <c r="GR83" s="177"/>
      <c r="GS83" s="177"/>
      <c r="GT83" s="177"/>
      <c r="GU83" s="177"/>
      <c r="GV83" s="177"/>
      <c r="GW83" s="177"/>
      <c r="GX83" s="177"/>
      <c r="GY83" s="177"/>
      <c r="GZ83" s="177"/>
      <c r="HA83" s="177"/>
      <c r="HB83" s="177"/>
      <c r="HC83" s="177"/>
      <c r="HD83" s="177"/>
      <c r="HE83" s="177"/>
      <c r="HF83" s="177"/>
      <c r="HG83" s="177"/>
      <c r="HH83" s="177"/>
      <c r="HI83" s="177"/>
      <c r="HJ83" s="177"/>
      <c r="HK83" s="177"/>
      <c r="HL83" s="177"/>
      <c r="HM83" s="177"/>
      <c r="HN83" s="177"/>
      <c r="HO83" s="177"/>
      <c r="HP83" s="177"/>
      <c r="HQ83" s="177"/>
      <c r="HR83" s="177"/>
      <c r="HS83" s="177"/>
      <c r="HT83" s="177"/>
      <c r="HU83" s="177"/>
      <c r="HV83" s="177"/>
      <c r="HW83" s="177"/>
      <c r="HX83" s="177"/>
      <c r="HY83" s="177"/>
      <c r="HZ83" s="177"/>
      <c r="IA83" s="177"/>
      <c r="IB83" s="177"/>
      <c r="IC83" s="177"/>
      <c r="ID83" s="177"/>
      <c r="IE83" s="177"/>
      <c r="IF83" s="177"/>
      <c r="IG83" s="177"/>
      <c r="IH83" s="177"/>
      <c r="II83" s="177"/>
      <c r="IJ83" s="177"/>
      <c r="IK83" s="177"/>
      <c r="IL83" s="177"/>
      <c r="IM83" s="177"/>
      <c r="IN83" s="177"/>
      <c r="IO83" s="177"/>
      <c r="IP83" s="177"/>
      <c r="IQ83" s="177"/>
      <c r="IR83" s="177"/>
      <c r="IS83" s="177"/>
      <c r="IT83" s="177"/>
      <c r="IU83" s="177"/>
      <c r="IV83" s="177"/>
      <c r="IW83" s="177"/>
      <c r="IX83" s="177"/>
      <c r="IY83" s="177"/>
      <c r="IZ83" s="177"/>
      <c r="JA83" s="177"/>
      <c r="JB83" s="177"/>
      <c r="JC83" s="177"/>
      <c r="JD83" s="177"/>
      <c r="JE83" s="177"/>
      <c r="JF83" s="177"/>
      <c r="JG83" s="177"/>
      <c r="JH83" s="177"/>
      <c r="JI83" s="177"/>
      <c r="JJ83" s="177"/>
      <c r="JK83" s="177"/>
      <c r="JL83" s="177"/>
      <c r="JM83" s="177"/>
      <c r="JN83" s="177"/>
      <c r="JO83" s="177"/>
      <c r="JP83" s="177"/>
      <c r="JQ83" s="177"/>
      <c r="JR83" s="177"/>
      <c r="JS83" s="177"/>
      <c r="JT83" s="177"/>
      <c r="JU83" s="177"/>
      <c r="JV83" s="177"/>
      <c r="JW83" s="177"/>
      <c r="JX83" s="177"/>
      <c r="JY83" s="177"/>
      <c r="JZ83" s="177"/>
      <c r="KA83" s="177"/>
      <c r="KB83" s="177"/>
      <c r="KC83" s="177"/>
      <c r="KD83" s="177"/>
      <c r="KE83" s="177"/>
      <c r="KF83" s="177"/>
      <c r="KG83" s="177"/>
    </row>
    <row r="84" spans="1:293" s="2" customFormat="1" ht="18.75">
      <c r="A84" s="122" t="s">
        <v>65</v>
      </c>
      <c r="B84" s="509"/>
      <c r="C84" s="27"/>
      <c r="D84" s="27"/>
      <c r="E84" s="27"/>
      <c r="F84" s="27"/>
      <c r="G84" s="27"/>
      <c r="H84" s="27"/>
      <c r="I84" s="115"/>
      <c r="J84" s="115"/>
      <c r="K84" s="115"/>
      <c r="L84" s="115"/>
      <c r="M84" s="116"/>
      <c r="N84" s="116"/>
      <c r="O84" s="116"/>
      <c r="P84" s="116"/>
      <c r="Q84" s="110"/>
      <c r="R84" s="125"/>
      <c r="S84" s="27"/>
      <c r="T84" s="27"/>
      <c r="U84" s="27"/>
      <c r="V84" s="27"/>
      <c r="W84" s="27"/>
      <c r="X84" s="27"/>
      <c r="Y84" s="138"/>
      <c r="Z84" s="138"/>
      <c r="AA84" s="138"/>
      <c r="AB84" s="138"/>
      <c r="AC84" s="139"/>
      <c r="AD84" s="139"/>
      <c r="AE84" s="139"/>
      <c r="AF84" s="139"/>
      <c r="AG84" s="27"/>
      <c r="AH84" s="134"/>
      <c r="AI84" s="12"/>
      <c r="AJ84" s="12"/>
      <c r="AK84" s="12"/>
      <c r="AL84" s="12"/>
      <c r="AM84" s="12"/>
      <c r="AN84" s="12"/>
      <c r="AO84" s="104"/>
      <c r="AP84" s="104"/>
      <c r="AQ84" s="104"/>
      <c r="AR84" s="104"/>
      <c r="AS84" s="105"/>
      <c r="AT84" s="105"/>
      <c r="AU84" s="105"/>
      <c r="AV84" s="105"/>
      <c r="AW84" s="12"/>
      <c r="AX84" s="284"/>
      <c r="AY84" s="12"/>
      <c r="AZ84" s="12"/>
      <c r="BA84" s="12"/>
      <c r="BB84" s="12"/>
      <c r="BC84" s="12"/>
      <c r="BD84" s="12"/>
      <c r="BE84" s="104"/>
      <c r="BF84" s="104"/>
      <c r="BG84" s="104"/>
      <c r="BH84" s="104"/>
      <c r="BI84" s="105"/>
      <c r="BJ84" s="105"/>
      <c r="BK84" s="105"/>
      <c r="BL84" s="105"/>
      <c r="BM84" s="36"/>
      <c r="BN84" s="31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</row>
    <row r="85" spans="1:293" s="2" customFormat="1">
      <c r="A85" s="16" t="s">
        <v>9</v>
      </c>
      <c r="B85" s="509" t="s">
        <v>162</v>
      </c>
      <c r="C85" s="27" t="s">
        <v>146</v>
      </c>
      <c r="D85" s="27" t="s">
        <v>146</v>
      </c>
      <c r="E85" s="27" t="s">
        <v>146</v>
      </c>
      <c r="F85" s="27" t="s">
        <v>146</v>
      </c>
      <c r="G85" s="27" t="s">
        <v>146</v>
      </c>
      <c r="H85" s="27" t="s">
        <v>146</v>
      </c>
      <c r="I85" s="115"/>
      <c r="J85" s="115"/>
      <c r="K85" s="115"/>
      <c r="L85" s="115"/>
      <c r="M85" s="116"/>
      <c r="N85" s="116"/>
      <c r="O85" s="116"/>
      <c r="P85" s="116"/>
      <c r="Q85" s="110"/>
      <c r="R85" s="125"/>
      <c r="S85" s="27"/>
      <c r="T85" s="27"/>
      <c r="U85" s="27"/>
      <c r="V85" s="27"/>
      <c r="W85" s="27"/>
      <c r="X85" s="27"/>
      <c r="Y85" s="138"/>
      <c r="Z85" s="138"/>
      <c r="AA85" s="138"/>
      <c r="AB85" s="138"/>
      <c r="AC85" s="139"/>
      <c r="AD85" s="139"/>
      <c r="AE85" s="139"/>
      <c r="AF85" s="139"/>
      <c r="AG85" s="27"/>
      <c r="AH85" s="134"/>
      <c r="AI85" s="12"/>
      <c r="AJ85" s="12"/>
      <c r="AK85" s="12"/>
      <c r="AL85" s="12"/>
      <c r="AM85" s="12"/>
      <c r="AN85" s="12"/>
      <c r="AO85" s="104"/>
      <c r="AP85" s="104"/>
      <c r="AQ85" s="104"/>
      <c r="AR85" s="104"/>
      <c r="AS85" s="105"/>
      <c r="AT85" s="105"/>
      <c r="AU85" s="105"/>
      <c r="AV85" s="105"/>
      <c r="AW85" s="12"/>
      <c r="AX85" s="284"/>
      <c r="AY85" s="12"/>
      <c r="AZ85" s="12"/>
      <c r="BA85" s="12"/>
      <c r="BB85" s="12"/>
      <c r="BC85" s="12"/>
      <c r="BD85" s="12"/>
      <c r="BE85" s="104"/>
      <c r="BF85" s="104"/>
      <c r="BG85" s="104"/>
      <c r="BH85" s="104"/>
      <c r="BI85" s="105"/>
      <c r="BJ85" s="105"/>
      <c r="BK85" s="105"/>
      <c r="BL85" s="105"/>
      <c r="BM85" s="36"/>
      <c r="BN85" s="31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</row>
    <row r="86" spans="1:293" s="2" customFormat="1" ht="18.75">
      <c r="A86" s="122" t="s">
        <v>62</v>
      </c>
      <c r="B86" s="509"/>
      <c r="C86" s="27"/>
      <c r="D86" s="27"/>
      <c r="E86" s="27"/>
      <c r="F86" s="27"/>
      <c r="G86" s="27"/>
      <c r="H86" s="27"/>
      <c r="I86" s="115"/>
      <c r="J86" s="115"/>
      <c r="K86" s="115"/>
      <c r="L86" s="115"/>
      <c r="M86" s="116"/>
      <c r="N86" s="116"/>
      <c r="O86" s="116"/>
      <c r="P86" s="116"/>
      <c r="Q86" s="110"/>
      <c r="R86" s="125"/>
      <c r="S86" s="27"/>
      <c r="T86" s="27"/>
      <c r="U86" s="27"/>
      <c r="V86" s="27"/>
      <c r="W86" s="27"/>
      <c r="X86" s="27"/>
      <c r="Y86" s="138"/>
      <c r="Z86" s="138"/>
      <c r="AA86" s="138"/>
      <c r="AB86" s="138"/>
      <c r="AC86" s="139"/>
      <c r="AD86" s="139"/>
      <c r="AE86" s="139"/>
      <c r="AF86" s="139"/>
      <c r="AG86" s="27"/>
      <c r="AH86" s="134"/>
      <c r="AI86" s="12"/>
      <c r="AJ86" s="12"/>
      <c r="AK86" s="12"/>
      <c r="AL86" s="12"/>
      <c r="AM86" s="12"/>
      <c r="AN86" s="12"/>
      <c r="AO86" s="104"/>
      <c r="AP86" s="104"/>
      <c r="AQ86" s="104"/>
      <c r="AR86" s="104"/>
      <c r="AS86" s="105"/>
      <c r="AT86" s="105"/>
      <c r="AU86" s="105"/>
      <c r="AV86" s="105"/>
      <c r="AW86" s="12"/>
      <c r="AX86" s="284"/>
      <c r="AY86" s="12"/>
      <c r="AZ86" s="12"/>
      <c r="BA86" s="12"/>
      <c r="BB86" s="12"/>
      <c r="BC86" s="12"/>
      <c r="BD86" s="12"/>
      <c r="BE86" s="104"/>
      <c r="BF86" s="104"/>
      <c r="BG86" s="104"/>
      <c r="BH86" s="104"/>
      <c r="BI86" s="105"/>
      <c r="BJ86" s="105"/>
      <c r="BK86" s="105"/>
      <c r="BL86" s="105"/>
      <c r="BM86" s="36"/>
      <c r="BN86" s="31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</row>
    <row r="87" spans="1:293" s="178" customFormat="1" ht="31.5">
      <c r="A87" s="173" t="s">
        <v>9</v>
      </c>
      <c r="B87" s="374" t="s">
        <v>1034</v>
      </c>
      <c r="C87" s="49">
        <v>12000</v>
      </c>
      <c r="D87" s="49">
        <v>7.61</v>
      </c>
      <c r="E87" s="49">
        <f>C87</f>
        <v>12000</v>
      </c>
      <c r="F87" s="49">
        <f>D87</f>
        <v>7.61</v>
      </c>
      <c r="G87" s="49">
        <v>1255</v>
      </c>
      <c r="H87" s="49">
        <v>7.61</v>
      </c>
      <c r="I87" s="138"/>
      <c r="J87" s="138"/>
      <c r="K87" s="138"/>
      <c r="L87" s="138"/>
      <c r="M87" s="139"/>
      <c r="N87" s="139"/>
      <c r="O87" s="288">
        <v>5.8799999999999998E-2</v>
      </c>
      <c r="P87" s="317">
        <f>G87*O87+H87</f>
        <v>81.403999999999996</v>
      </c>
      <c r="Q87" s="134" t="s">
        <v>1035</v>
      </c>
      <c r="R87" s="134"/>
      <c r="S87" s="49">
        <v>12307.82</v>
      </c>
      <c r="T87" s="49">
        <v>7.74</v>
      </c>
      <c r="U87" s="49">
        <f>S87</f>
        <v>12307.82</v>
      </c>
      <c r="V87" s="49">
        <f>T87</f>
        <v>7.74</v>
      </c>
      <c r="W87" s="49">
        <v>1255</v>
      </c>
      <c r="X87" s="49">
        <f>V87</f>
        <v>7.74</v>
      </c>
      <c r="Y87" s="138"/>
      <c r="Z87" s="138"/>
      <c r="AA87" s="138"/>
      <c r="AB87" s="138"/>
      <c r="AC87" s="139"/>
      <c r="AD87" s="139"/>
      <c r="AE87" s="288">
        <v>5.8799999999999998E-2</v>
      </c>
      <c r="AF87" s="317">
        <f>W87*AE87+X87</f>
        <v>81.533999999999992</v>
      </c>
      <c r="AG87" s="134" t="str">
        <f>Q87</f>
        <v>14.12.2020 № 267</v>
      </c>
      <c r="AH87" s="134"/>
      <c r="AI87" s="190"/>
      <c r="AJ87" s="190"/>
      <c r="AK87" s="190"/>
      <c r="AL87" s="190"/>
      <c r="AM87" s="190"/>
      <c r="AN87" s="190"/>
      <c r="AO87" s="204"/>
      <c r="AP87" s="204"/>
      <c r="AQ87" s="204"/>
      <c r="AR87" s="204"/>
      <c r="AS87" s="205"/>
      <c r="AT87" s="205"/>
      <c r="AU87" s="205"/>
      <c r="AV87" s="205"/>
      <c r="AW87" s="190"/>
      <c r="AX87" s="313"/>
      <c r="AY87" s="190"/>
      <c r="AZ87" s="190"/>
      <c r="BA87" s="190"/>
      <c r="BB87" s="190"/>
      <c r="BC87" s="190"/>
      <c r="BD87" s="190"/>
      <c r="BE87" s="204"/>
      <c r="BF87" s="204"/>
      <c r="BG87" s="204"/>
      <c r="BH87" s="204"/>
      <c r="BI87" s="205"/>
      <c r="BJ87" s="205"/>
      <c r="BK87" s="205"/>
      <c r="BL87" s="205"/>
      <c r="BM87" s="176"/>
      <c r="BN87" s="313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177"/>
      <c r="DH87" s="177"/>
      <c r="DI87" s="177"/>
      <c r="DJ87" s="177"/>
      <c r="DK87" s="177"/>
      <c r="DL87" s="177"/>
      <c r="DM87" s="177"/>
      <c r="DN87" s="177"/>
      <c r="DO87" s="177"/>
      <c r="DP87" s="177"/>
      <c r="DQ87" s="177"/>
      <c r="DR87" s="177"/>
      <c r="DS87" s="177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  <c r="EI87" s="177"/>
      <c r="EJ87" s="177"/>
      <c r="EK87" s="177"/>
      <c r="EL87" s="177"/>
      <c r="EM87" s="177"/>
      <c r="EN87" s="177"/>
      <c r="EO87" s="177"/>
      <c r="EP87" s="177"/>
      <c r="EQ87" s="177"/>
      <c r="ER87" s="177"/>
      <c r="ES87" s="177"/>
      <c r="ET87" s="177"/>
      <c r="EU87" s="177"/>
      <c r="EV87" s="177"/>
      <c r="EW87" s="177"/>
      <c r="EX87" s="177"/>
      <c r="EY87" s="177"/>
      <c r="EZ87" s="177"/>
      <c r="FA87" s="177"/>
      <c r="FB87" s="177"/>
      <c r="FC87" s="177"/>
      <c r="FD87" s="177"/>
      <c r="FE87" s="177"/>
      <c r="FF87" s="177"/>
      <c r="FG87" s="177"/>
      <c r="FH87" s="177"/>
      <c r="FI87" s="177"/>
      <c r="FJ87" s="177"/>
      <c r="FK87" s="177"/>
      <c r="FL87" s="177"/>
      <c r="FM87" s="177"/>
      <c r="FN87" s="177"/>
      <c r="FO87" s="177"/>
      <c r="FP87" s="177"/>
      <c r="FQ87" s="177"/>
      <c r="FR87" s="177"/>
      <c r="FS87" s="177"/>
      <c r="FT87" s="177"/>
      <c r="FU87" s="177"/>
      <c r="FV87" s="177"/>
      <c r="FW87" s="177"/>
      <c r="FX87" s="177"/>
      <c r="FY87" s="177"/>
      <c r="FZ87" s="177"/>
      <c r="GA87" s="177"/>
      <c r="GB87" s="177"/>
      <c r="GC87" s="177"/>
      <c r="GD87" s="177"/>
      <c r="GE87" s="177"/>
      <c r="GF87" s="177"/>
      <c r="GG87" s="177"/>
      <c r="GH87" s="177"/>
      <c r="GI87" s="177"/>
      <c r="GJ87" s="177"/>
      <c r="GK87" s="177"/>
      <c r="GL87" s="177"/>
      <c r="GM87" s="177"/>
      <c r="GN87" s="177"/>
      <c r="GO87" s="177"/>
      <c r="GP87" s="177"/>
      <c r="GQ87" s="177"/>
      <c r="GR87" s="177"/>
      <c r="GS87" s="177"/>
      <c r="GT87" s="177"/>
      <c r="GU87" s="177"/>
      <c r="GV87" s="177"/>
      <c r="GW87" s="177"/>
      <c r="GX87" s="177"/>
      <c r="GY87" s="177"/>
      <c r="GZ87" s="177"/>
      <c r="HA87" s="177"/>
      <c r="HB87" s="177"/>
      <c r="HC87" s="177"/>
      <c r="HD87" s="177"/>
      <c r="HE87" s="177"/>
      <c r="HF87" s="177"/>
      <c r="HG87" s="177"/>
      <c r="HH87" s="177"/>
      <c r="HI87" s="177"/>
      <c r="HJ87" s="177"/>
      <c r="HK87" s="177"/>
      <c r="HL87" s="177"/>
      <c r="HM87" s="177"/>
      <c r="HN87" s="177"/>
      <c r="HO87" s="177"/>
      <c r="HP87" s="177"/>
      <c r="HQ87" s="177"/>
      <c r="HR87" s="177"/>
      <c r="HS87" s="177"/>
      <c r="HT87" s="177"/>
      <c r="HU87" s="177"/>
      <c r="HV87" s="177"/>
      <c r="HW87" s="177"/>
      <c r="HX87" s="177"/>
      <c r="HY87" s="177"/>
      <c r="HZ87" s="177"/>
      <c r="IA87" s="177"/>
      <c r="IB87" s="177"/>
      <c r="IC87" s="177"/>
      <c r="ID87" s="177"/>
      <c r="IE87" s="177"/>
      <c r="IF87" s="177"/>
      <c r="IG87" s="177"/>
      <c r="IH87" s="177"/>
      <c r="II87" s="177"/>
      <c r="IJ87" s="177"/>
      <c r="IK87" s="177"/>
      <c r="IL87" s="177"/>
      <c r="IM87" s="177"/>
      <c r="IN87" s="177"/>
      <c r="IO87" s="177"/>
      <c r="IP87" s="177"/>
      <c r="IQ87" s="177"/>
      <c r="IR87" s="177"/>
      <c r="IS87" s="177"/>
      <c r="IT87" s="177"/>
      <c r="IU87" s="177"/>
      <c r="IV87" s="177"/>
      <c r="IW87" s="177"/>
      <c r="IX87" s="177"/>
      <c r="IY87" s="177"/>
      <c r="IZ87" s="177"/>
      <c r="JA87" s="177"/>
      <c r="JB87" s="177"/>
      <c r="JC87" s="177"/>
      <c r="JD87" s="177"/>
      <c r="JE87" s="177"/>
      <c r="JF87" s="177"/>
      <c r="JG87" s="177"/>
      <c r="JH87" s="177"/>
      <c r="JI87" s="177"/>
      <c r="JJ87" s="177"/>
      <c r="JK87" s="177"/>
      <c r="JL87" s="177"/>
      <c r="JM87" s="177"/>
      <c r="JN87" s="177"/>
      <c r="JO87" s="177"/>
      <c r="JP87" s="177"/>
      <c r="JQ87" s="177"/>
      <c r="JR87" s="177"/>
      <c r="JS87" s="177"/>
      <c r="JT87" s="177"/>
      <c r="JU87" s="177"/>
      <c r="JV87" s="177"/>
      <c r="JW87" s="177"/>
      <c r="JX87" s="177"/>
      <c r="JY87" s="177"/>
      <c r="JZ87" s="177"/>
      <c r="KA87" s="177"/>
      <c r="KB87" s="177"/>
      <c r="KC87" s="177"/>
      <c r="KD87" s="177"/>
      <c r="KE87" s="177"/>
      <c r="KF87" s="177"/>
      <c r="KG87" s="177"/>
    </row>
    <row r="88" spans="1:293" s="2" customFormat="1" ht="18.75">
      <c r="A88" s="122" t="s">
        <v>63</v>
      </c>
      <c r="B88" s="509"/>
      <c r="C88" s="27"/>
      <c r="D88" s="27"/>
      <c r="E88" s="27"/>
      <c r="F88" s="27"/>
      <c r="G88" s="27"/>
      <c r="H88" s="27"/>
      <c r="I88" s="115"/>
      <c r="J88" s="115"/>
      <c r="K88" s="115"/>
      <c r="L88" s="115"/>
      <c r="M88" s="116"/>
      <c r="N88" s="116"/>
      <c r="O88" s="116"/>
      <c r="P88" s="116"/>
      <c r="Q88" s="110"/>
      <c r="R88" s="134"/>
      <c r="S88" s="27"/>
      <c r="T88" s="27"/>
      <c r="U88" s="27"/>
      <c r="V88" s="27"/>
      <c r="W88" s="27"/>
      <c r="X88" s="27"/>
      <c r="Y88" s="138"/>
      <c r="Z88" s="138"/>
      <c r="AA88" s="138"/>
      <c r="AB88" s="138"/>
      <c r="AC88" s="139"/>
      <c r="AD88" s="139"/>
      <c r="AE88" s="139"/>
      <c r="AF88" s="139"/>
      <c r="AG88" s="27"/>
      <c r="AH88" s="134"/>
      <c r="AI88" s="12"/>
      <c r="AJ88" s="12"/>
      <c r="AK88" s="12"/>
      <c r="AL88" s="12"/>
      <c r="AM88" s="12"/>
      <c r="AN88" s="12"/>
      <c r="AO88" s="104"/>
      <c r="AP88" s="104"/>
      <c r="AQ88" s="104"/>
      <c r="AR88" s="104"/>
      <c r="AS88" s="105"/>
      <c r="AT88" s="105"/>
      <c r="AU88" s="105"/>
      <c r="AV88" s="105"/>
      <c r="AW88" s="12"/>
      <c r="AX88" s="284"/>
      <c r="AY88" s="12"/>
      <c r="AZ88" s="12"/>
      <c r="BA88" s="12"/>
      <c r="BB88" s="12"/>
      <c r="BC88" s="12"/>
      <c r="BD88" s="12"/>
      <c r="BE88" s="104"/>
      <c r="BF88" s="104"/>
      <c r="BG88" s="104"/>
      <c r="BH88" s="104"/>
      <c r="BI88" s="105"/>
      <c r="BJ88" s="105"/>
      <c r="BK88" s="105"/>
      <c r="BL88" s="105"/>
      <c r="BM88" s="36"/>
      <c r="BN88" s="31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</row>
    <row r="89" spans="1:293" s="178" customFormat="1">
      <c r="A89" s="173" t="s">
        <v>9</v>
      </c>
      <c r="B89" s="502" t="s">
        <v>162</v>
      </c>
      <c r="C89" s="49">
        <v>13592.28</v>
      </c>
      <c r="D89" s="49">
        <v>797.15</v>
      </c>
      <c r="E89" s="49">
        <f>C89*1.2</f>
        <v>16310.736000000001</v>
      </c>
      <c r="F89" s="49">
        <f>D89*1.2</f>
        <v>956.57999999999993</v>
      </c>
      <c r="G89" s="49">
        <v>1413</v>
      </c>
      <c r="H89" s="49">
        <v>90</v>
      </c>
      <c r="I89" s="138"/>
      <c r="J89" s="138"/>
      <c r="K89" s="138"/>
      <c r="L89" s="138"/>
      <c r="M89" s="139"/>
      <c r="N89" s="139"/>
      <c r="O89" s="288">
        <v>5.8799999999999998E-2</v>
      </c>
      <c r="P89" s="317">
        <f>G89*O89+H89</f>
        <v>173.08440000000002</v>
      </c>
      <c r="Q89" s="125" t="s">
        <v>1036</v>
      </c>
      <c r="R89" s="134"/>
      <c r="S89" s="49">
        <v>13595.79</v>
      </c>
      <c r="T89" s="49">
        <v>884.9</v>
      </c>
      <c r="U89" s="49">
        <f>S89*1.2</f>
        <v>16314.948</v>
      </c>
      <c r="V89" s="49">
        <f>T89*1.2</f>
        <v>1061.8799999999999</v>
      </c>
      <c r="W89" s="49">
        <v>1413</v>
      </c>
      <c r="X89" s="49">
        <v>90</v>
      </c>
      <c r="Y89" s="138"/>
      <c r="Z89" s="138"/>
      <c r="AA89" s="138"/>
      <c r="AB89" s="138"/>
      <c r="AC89" s="139"/>
      <c r="AD89" s="139"/>
      <c r="AE89" s="288">
        <v>5.8799999999999998E-2</v>
      </c>
      <c r="AF89" s="317">
        <f>W89*AE89+X89</f>
        <v>173.08440000000002</v>
      </c>
      <c r="AG89" s="125" t="s">
        <v>1036</v>
      </c>
      <c r="AH89" s="134"/>
      <c r="AI89" s="190"/>
      <c r="AJ89" s="190"/>
      <c r="AK89" s="190"/>
      <c r="AL89" s="190"/>
      <c r="AM89" s="190"/>
      <c r="AN89" s="190"/>
      <c r="AO89" s="204"/>
      <c r="AP89" s="204"/>
      <c r="AQ89" s="204"/>
      <c r="AR89" s="204"/>
      <c r="AS89" s="205"/>
      <c r="AT89" s="205"/>
      <c r="AU89" s="205"/>
      <c r="AV89" s="205"/>
      <c r="AW89" s="190"/>
      <c r="AX89" s="313"/>
      <c r="AY89" s="190"/>
      <c r="AZ89" s="190"/>
      <c r="BA89" s="190"/>
      <c r="BB89" s="190"/>
      <c r="BC89" s="190"/>
      <c r="BD89" s="190"/>
      <c r="BE89" s="204"/>
      <c r="BF89" s="204"/>
      <c r="BG89" s="204"/>
      <c r="BH89" s="204"/>
      <c r="BI89" s="205"/>
      <c r="BJ89" s="205"/>
      <c r="BK89" s="205"/>
      <c r="BL89" s="205"/>
      <c r="BM89" s="176"/>
      <c r="BN89" s="313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177"/>
      <c r="DH89" s="177"/>
      <c r="DI89" s="177"/>
      <c r="DJ89" s="177"/>
      <c r="DK89" s="177"/>
      <c r="DL89" s="177"/>
      <c r="DM89" s="177"/>
      <c r="DN89" s="177"/>
      <c r="DO89" s="177"/>
      <c r="DP89" s="177"/>
      <c r="DQ89" s="177"/>
      <c r="DR89" s="177"/>
      <c r="DS89" s="177"/>
      <c r="DT89" s="177"/>
      <c r="DU89" s="177"/>
      <c r="DV89" s="177"/>
      <c r="DW89" s="177"/>
      <c r="DX89" s="177"/>
      <c r="DY89" s="177"/>
      <c r="DZ89" s="177"/>
      <c r="EA89" s="177"/>
      <c r="EB89" s="177"/>
      <c r="EC89" s="177"/>
      <c r="ED89" s="177"/>
      <c r="EE89" s="177"/>
      <c r="EF89" s="177"/>
      <c r="EG89" s="177"/>
      <c r="EH89" s="177"/>
      <c r="EI89" s="177"/>
      <c r="EJ89" s="177"/>
      <c r="EK89" s="177"/>
      <c r="EL89" s="177"/>
      <c r="EM89" s="177"/>
      <c r="EN89" s="177"/>
      <c r="EO89" s="177"/>
      <c r="EP89" s="177"/>
      <c r="EQ89" s="177"/>
      <c r="ER89" s="177"/>
      <c r="ES89" s="177"/>
      <c r="ET89" s="177"/>
      <c r="EU89" s="177"/>
      <c r="EV89" s="177"/>
      <c r="EW89" s="177"/>
      <c r="EX89" s="177"/>
      <c r="EY89" s="177"/>
      <c r="EZ89" s="177"/>
      <c r="FA89" s="177"/>
      <c r="FB89" s="177"/>
      <c r="FC89" s="177"/>
      <c r="FD89" s="177"/>
      <c r="FE89" s="177"/>
      <c r="FF89" s="177"/>
      <c r="FG89" s="177"/>
      <c r="FH89" s="177"/>
      <c r="FI89" s="177"/>
      <c r="FJ89" s="177"/>
      <c r="FK89" s="177"/>
      <c r="FL89" s="177"/>
      <c r="FM89" s="177"/>
      <c r="FN89" s="177"/>
      <c r="FO89" s="177"/>
      <c r="FP89" s="177"/>
      <c r="FQ89" s="177"/>
      <c r="FR89" s="177"/>
      <c r="FS89" s="177"/>
      <c r="FT89" s="177"/>
      <c r="FU89" s="177"/>
      <c r="FV89" s="177"/>
      <c r="FW89" s="177"/>
      <c r="FX89" s="177"/>
      <c r="FY89" s="177"/>
      <c r="FZ89" s="177"/>
      <c r="GA89" s="177"/>
      <c r="GB89" s="177"/>
      <c r="GC89" s="177"/>
      <c r="GD89" s="177"/>
      <c r="GE89" s="177"/>
      <c r="GF89" s="177"/>
      <c r="GG89" s="177"/>
      <c r="GH89" s="177"/>
      <c r="GI89" s="177"/>
      <c r="GJ89" s="177"/>
      <c r="GK89" s="177"/>
      <c r="GL89" s="177"/>
      <c r="GM89" s="177"/>
      <c r="GN89" s="177"/>
      <c r="GO89" s="177"/>
      <c r="GP89" s="177"/>
      <c r="GQ89" s="177"/>
      <c r="GR89" s="177"/>
      <c r="GS89" s="177"/>
      <c r="GT89" s="177"/>
      <c r="GU89" s="177"/>
      <c r="GV89" s="177"/>
      <c r="GW89" s="177"/>
      <c r="GX89" s="177"/>
      <c r="GY89" s="177"/>
      <c r="GZ89" s="177"/>
      <c r="HA89" s="177"/>
      <c r="HB89" s="177"/>
      <c r="HC89" s="177"/>
      <c r="HD89" s="177"/>
      <c r="HE89" s="177"/>
      <c r="HF89" s="177"/>
      <c r="HG89" s="177"/>
      <c r="HH89" s="177"/>
      <c r="HI89" s="177"/>
      <c r="HJ89" s="177"/>
      <c r="HK89" s="177"/>
      <c r="HL89" s="177"/>
      <c r="HM89" s="177"/>
      <c r="HN89" s="177"/>
      <c r="HO89" s="177"/>
      <c r="HP89" s="177"/>
      <c r="HQ89" s="177"/>
      <c r="HR89" s="177"/>
      <c r="HS89" s="177"/>
      <c r="HT89" s="177"/>
      <c r="HU89" s="177"/>
      <c r="HV89" s="177"/>
      <c r="HW89" s="177"/>
      <c r="HX89" s="177"/>
      <c r="HY89" s="177"/>
      <c r="HZ89" s="177"/>
      <c r="IA89" s="177"/>
      <c r="IB89" s="177"/>
      <c r="IC89" s="177"/>
      <c r="ID89" s="177"/>
      <c r="IE89" s="177"/>
      <c r="IF89" s="177"/>
      <c r="IG89" s="177"/>
      <c r="IH89" s="177"/>
      <c r="II89" s="177"/>
      <c r="IJ89" s="177"/>
      <c r="IK89" s="177"/>
      <c r="IL89" s="177"/>
      <c r="IM89" s="177"/>
      <c r="IN89" s="177"/>
      <c r="IO89" s="177"/>
      <c r="IP89" s="177"/>
      <c r="IQ89" s="177"/>
      <c r="IR89" s="177"/>
      <c r="IS89" s="177"/>
      <c r="IT89" s="177"/>
      <c r="IU89" s="177"/>
      <c r="IV89" s="177"/>
      <c r="IW89" s="177"/>
      <c r="IX89" s="177"/>
      <c r="IY89" s="177"/>
      <c r="IZ89" s="177"/>
      <c r="JA89" s="177"/>
      <c r="JB89" s="177"/>
      <c r="JC89" s="177"/>
      <c r="JD89" s="177"/>
      <c r="JE89" s="177"/>
      <c r="JF89" s="177"/>
      <c r="JG89" s="177"/>
      <c r="JH89" s="177"/>
      <c r="JI89" s="177"/>
      <c r="JJ89" s="177"/>
      <c r="JK89" s="177"/>
      <c r="JL89" s="177"/>
      <c r="JM89" s="177"/>
      <c r="JN89" s="177"/>
      <c r="JO89" s="177"/>
      <c r="JP89" s="177"/>
      <c r="JQ89" s="177"/>
      <c r="JR89" s="177"/>
      <c r="JS89" s="177"/>
      <c r="JT89" s="177"/>
      <c r="JU89" s="177"/>
      <c r="JV89" s="177"/>
      <c r="JW89" s="177"/>
      <c r="JX89" s="177"/>
      <c r="JY89" s="177"/>
      <c r="JZ89" s="177"/>
      <c r="KA89" s="177"/>
      <c r="KB89" s="177"/>
      <c r="KC89" s="177"/>
      <c r="KD89" s="177"/>
      <c r="KE89" s="177"/>
      <c r="KF89" s="177"/>
      <c r="KG89" s="177"/>
    </row>
    <row r="90" spans="1:293" s="2" customFormat="1" ht="18.75">
      <c r="A90" s="122" t="s">
        <v>64</v>
      </c>
      <c r="B90" s="509"/>
      <c r="C90" s="27"/>
      <c r="D90" s="27"/>
      <c r="E90" s="27"/>
      <c r="F90" s="27"/>
      <c r="G90" s="27"/>
      <c r="H90" s="27"/>
      <c r="I90" s="115"/>
      <c r="J90" s="115"/>
      <c r="K90" s="115"/>
      <c r="L90" s="115"/>
      <c r="M90" s="116"/>
      <c r="N90" s="116"/>
      <c r="O90" s="116"/>
      <c r="P90" s="116"/>
      <c r="Q90" s="110"/>
      <c r="R90" s="134"/>
      <c r="S90" s="27"/>
      <c r="T90" s="27"/>
      <c r="U90" s="27"/>
      <c r="V90" s="27"/>
      <c r="W90" s="27"/>
      <c r="X90" s="27"/>
      <c r="Y90" s="138"/>
      <c r="Z90" s="138"/>
      <c r="AA90" s="138"/>
      <c r="AB90" s="138"/>
      <c r="AC90" s="139"/>
      <c r="AD90" s="139"/>
      <c r="AE90" s="139"/>
      <c r="AF90" s="139"/>
      <c r="AG90" s="27"/>
      <c r="AH90" s="134"/>
      <c r="AI90" s="12"/>
      <c r="AJ90" s="12"/>
      <c r="AK90" s="12"/>
      <c r="AL90" s="12"/>
      <c r="AM90" s="12"/>
      <c r="AN90" s="12"/>
      <c r="AO90" s="104"/>
      <c r="AP90" s="104"/>
      <c r="AQ90" s="104"/>
      <c r="AR90" s="104"/>
      <c r="AS90" s="105"/>
      <c r="AT90" s="105"/>
      <c r="AU90" s="105"/>
      <c r="AV90" s="105"/>
      <c r="AW90" s="12"/>
      <c r="AX90" s="284"/>
      <c r="AY90" s="12"/>
      <c r="AZ90" s="12"/>
      <c r="BA90" s="12"/>
      <c r="BB90" s="12"/>
      <c r="BC90" s="12"/>
      <c r="BD90" s="12"/>
      <c r="BE90" s="104"/>
      <c r="BF90" s="104"/>
      <c r="BG90" s="104"/>
      <c r="BH90" s="104"/>
      <c r="BI90" s="105"/>
      <c r="BJ90" s="105"/>
      <c r="BK90" s="105"/>
      <c r="BL90" s="105"/>
      <c r="BM90" s="36"/>
      <c r="BN90" s="31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</row>
    <row r="91" spans="1:293" s="178" customFormat="1">
      <c r="A91" s="173" t="s">
        <v>9</v>
      </c>
      <c r="B91" s="502" t="s">
        <v>162</v>
      </c>
      <c r="C91" s="49">
        <v>23133.02</v>
      </c>
      <c r="D91" s="49">
        <v>206.43</v>
      </c>
      <c r="E91" s="49">
        <f>C91*1.2</f>
        <v>27759.624</v>
      </c>
      <c r="F91" s="49">
        <f>D91*1.2</f>
        <v>247.71600000000001</v>
      </c>
      <c r="G91" s="49">
        <v>1525.53</v>
      </c>
      <c r="H91" s="49">
        <v>69.400000000000006</v>
      </c>
      <c r="I91" s="138"/>
      <c r="J91" s="138"/>
      <c r="K91" s="138"/>
      <c r="L91" s="138"/>
      <c r="M91" s="139"/>
      <c r="N91" s="139"/>
      <c r="O91" s="288">
        <v>5.8799999999999998E-2</v>
      </c>
      <c r="P91" s="317">
        <f>G91*O91+H91</f>
        <v>159.10116399999998</v>
      </c>
      <c r="Q91" s="125" t="s">
        <v>1037</v>
      </c>
      <c r="R91" s="134"/>
      <c r="S91" s="49">
        <v>23133.02</v>
      </c>
      <c r="T91" s="49">
        <v>206.43</v>
      </c>
      <c r="U91" s="49">
        <f>S91*1.2</f>
        <v>27759.624</v>
      </c>
      <c r="V91" s="49">
        <f>T91*1.2</f>
        <v>247.71600000000001</v>
      </c>
      <c r="W91" s="49">
        <v>1525.53</v>
      </c>
      <c r="X91" s="49">
        <v>69.400000000000006</v>
      </c>
      <c r="Y91" s="138"/>
      <c r="Z91" s="138"/>
      <c r="AA91" s="138"/>
      <c r="AB91" s="138"/>
      <c r="AC91" s="139"/>
      <c r="AD91" s="139"/>
      <c r="AE91" s="288">
        <v>5.8799999999999998E-2</v>
      </c>
      <c r="AF91" s="317">
        <f>W91*AE91+X91</f>
        <v>159.10116399999998</v>
      </c>
      <c r="AG91" s="125" t="s">
        <v>1037</v>
      </c>
      <c r="AH91" s="134"/>
      <c r="AI91" s="190"/>
      <c r="AJ91" s="190"/>
      <c r="AK91" s="190"/>
      <c r="AL91" s="190"/>
      <c r="AM91" s="190"/>
      <c r="AN91" s="190"/>
      <c r="AO91" s="204"/>
      <c r="AP91" s="204"/>
      <c r="AQ91" s="204"/>
      <c r="AR91" s="204"/>
      <c r="AS91" s="205"/>
      <c r="AT91" s="205"/>
      <c r="AU91" s="205"/>
      <c r="AV91" s="205"/>
      <c r="AW91" s="190"/>
      <c r="AX91" s="313"/>
      <c r="AY91" s="190"/>
      <c r="AZ91" s="190"/>
      <c r="BA91" s="190"/>
      <c r="BB91" s="190"/>
      <c r="BC91" s="190"/>
      <c r="BD91" s="190"/>
      <c r="BE91" s="204"/>
      <c r="BF91" s="204"/>
      <c r="BG91" s="204"/>
      <c r="BH91" s="204"/>
      <c r="BI91" s="205"/>
      <c r="BJ91" s="205"/>
      <c r="BK91" s="205"/>
      <c r="BL91" s="205"/>
      <c r="BM91" s="176"/>
      <c r="BN91" s="313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177"/>
      <c r="DH91" s="177"/>
      <c r="DI91" s="177"/>
      <c r="DJ91" s="177"/>
      <c r="DK91" s="177"/>
      <c r="DL91" s="177"/>
      <c r="DM91" s="177"/>
      <c r="DN91" s="177"/>
      <c r="DO91" s="177"/>
      <c r="DP91" s="177"/>
      <c r="DQ91" s="177"/>
      <c r="DR91" s="177"/>
      <c r="DS91" s="177"/>
      <c r="DT91" s="177"/>
      <c r="DU91" s="177"/>
      <c r="DV91" s="177"/>
      <c r="DW91" s="177"/>
      <c r="DX91" s="177"/>
      <c r="DY91" s="177"/>
      <c r="DZ91" s="177"/>
      <c r="EA91" s="177"/>
      <c r="EB91" s="177"/>
      <c r="EC91" s="177"/>
      <c r="ED91" s="177"/>
      <c r="EE91" s="177"/>
      <c r="EF91" s="177"/>
      <c r="EG91" s="177"/>
      <c r="EH91" s="177"/>
      <c r="EI91" s="177"/>
      <c r="EJ91" s="177"/>
      <c r="EK91" s="177"/>
      <c r="EL91" s="177"/>
      <c r="EM91" s="177"/>
      <c r="EN91" s="177"/>
      <c r="EO91" s="177"/>
      <c r="EP91" s="177"/>
      <c r="EQ91" s="177"/>
      <c r="ER91" s="177"/>
      <c r="ES91" s="177"/>
      <c r="ET91" s="177"/>
      <c r="EU91" s="177"/>
      <c r="EV91" s="177"/>
      <c r="EW91" s="177"/>
      <c r="EX91" s="177"/>
      <c r="EY91" s="177"/>
      <c r="EZ91" s="177"/>
      <c r="FA91" s="177"/>
      <c r="FB91" s="177"/>
      <c r="FC91" s="177"/>
      <c r="FD91" s="177"/>
      <c r="FE91" s="177"/>
      <c r="FF91" s="177"/>
      <c r="FG91" s="177"/>
      <c r="FH91" s="177"/>
      <c r="FI91" s="177"/>
      <c r="FJ91" s="177"/>
      <c r="FK91" s="177"/>
      <c r="FL91" s="177"/>
      <c r="FM91" s="177"/>
      <c r="FN91" s="177"/>
      <c r="FO91" s="177"/>
      <c r="FP91" s="177"/>
      <c r="FQ91" s="177"/>
      <c r="FR91" s="177"/>
      <c r="FS91" s="177"/>
      <c r="FT91" s="177"/>
      <c r="FU91" s="177"/>
      <c r="FV91" s="177"/>
      <c r="FW91" s="177"/>
      <c r="FX91" s="177"/>
      <c r="FY91" s="177"/>
      <c r="FZ91" s="177"/>
      <c r="GA91" s="177"/>
      <c r="GB91" s="177"/>
      <c r="GC91" s="177"/>
      <c r="GD91" s="177"/>
      <c r="GE91" s="177"/>
      <c r="GF91" s="177"/>
      <c r="GG91" s="177"/>
      <c r="GH91" s="177"/>
      <c r="GI91" s="177"/>
      <c r="GJ91" s="177"/>
      <c r="GK91" s="177"/>
      <c r="GL91" s="177"/>
      <c r="GM91" s="177"/>
      <c r="GN91" s="177"/>
      <c r="GO91" s="177"/>
      <c r="GP91" s="177"/>
      <c r="GQ91" s="177"/>
      <c r="GR91" s="177"/>
      <c r="GS91" s="177"/>
      <c r="GT91" s="177"/>
      <c r="GU91" s="177"/>
      <c r="GV91" s="177"/>
      <c r="GW91" s="177"/>
      <c r="GX91" s="177"/>
      <c r="GY91" s="177"/>
      <c r="GZ91" s="177"/>
      <c r="HA91" s="177"/>
      <c r="HB91" s="177"/>
      <c r="HC91" s="177"/>
      <c r="HD91" s="177"/>
      <c r="HE91" s="177"/>
      <c r="HF91" s="177"/>
      <c r="HG91" s="177"/>
      <c r="HH91" s="177"/>
      <c r="HI91" s="177"/>
      <c r="HJ91" s="177"/>
      <c r="HK91" s="177"/>
      <c r="HL91" s="177"/>
      <c r="HM91" s="177"/>
      <c r="HN91" s="177"/>
      <c r="HO91" s="177"/>
      <c r="HP91" s="177"/>
      <c r="HQ91" s="177"/>
      <c r="HR91" s="177"/>
      <c r="HS91" s="177"/>
      <c r="HT91" s="177"/>
      <c r="HU91" s="177"/>
      <c r="HV91" s="177"/>
      <c r="HW91" s="177"/>
      <c r="HX91" s="177"/>
      <c r="HY91" s="177"/>
      <c r="HZ91" s="177"/>
      <c r="IA91" s="177"/>
      <c r="IB91" s="177"/>
      <c r="IC91" s="177"/>
      <c r="ID91" s="177"/>
      <c r="IE91" s="177"/>
      <c r="IF91" s="177"/>
      <c r="IG91" s="177"/>
      <c r="IH91" s="177"/>
      <c r="II91" s="177"/>
      <c r="IJ91" s="177"/>
      <c r="IK91" s="177"/>
      <c r="IL91" s="177"/>
      <c r="IM91" s="177"/>
      <c r="IN91" s="177"/>
      <c r="IO91" s="177"/>
      <c r="IP91" s="177"/>
      <c r="IQ91" s="177"/>
      <c r="IR91" s="177"/>
      <c r="IS91" s="177"/>
      <c r="IT91" s="177"/>
      <c r="IU91" s="177"/>
      <c r="IV91" s="177"/>
      <c r="IW91" s="177"/>
      <c r="IX91" s="177"/>
      <c r="IY91" s="177"/>
      <c r="IZ91" s="177"/>
      <c r="JA91" s="177"/>
      <c r="JB91" s="177"/>
      <c r="JC91" s="177"/>
      <c r="JD91" s="177"/>
      <c r="JE91" s="177"/>
      <c r="JF91" s="177"/>
      <c r="JG91" s="177"/>
      <c r="JH91" s="177"/>
      <c r="JI91" s="177"/>
      <c r="JJ91" s="177"/>
      <c r="JK91" s="177"/>
      <c r="JL91" s="177"/>
      <c r="JM91" s="177"/>
      <c r="JN91" s="177"/>
      <c r="JO91" s="177"/>
      <c r="JP91" s="177"/>
      <c r="JQ91" s="177"/>
      <c r="JR91" s="177"/>
      <c r="JS91" s="177"/>
      <c r="JT91" s="177"/>
      <c r="JU91" s="177"/>
      <c r="JV91" s="177"/>
      <c r="JW91" s="177"/>
      <c r="JX91" s="177"/>
      <c r="JY91" s="177"/>
      <c r="JZ91" s="177"/>
      <c r="KA91" s="177"/>
      <c r="KB91" s="177"/>
      <c r="KC91" s="177"/>
      <c r="KD91" s="177"/>
      <c r="KE91" s="177"/>
      <c r="KF91" s="177"/>
      <c r="KG91" s="177"/>
    </row>
    <row r="92" spans="1:293" s="2" customFormat="1" ht="18.75">
      <c r="A92" s="122" t="s">
        <v>90</v>
      </c>
      <c r="B92" s="509"/>
      <c r="C92" s="27"/>
      <c r="D92" s="27"/>
      <c r="E92" s="27"/>
      <c r="F92" s="27"/>
      <c r="G92" s="27"/>
      <c r="H92" s="27"/>
      <c r="I92" s="115"/>
      <c r="J92" s="115"/>
      <c r="K92" s="115"/>
      <c r="L92" s="115"/>
      <c r="M92" s="116"/>
      <c r="N92" s="116"/>
      <c r="O92" s="116"/>
      <c r="P92" s="116"/>
      <c r="Q92" s="110"/>
      <c r="R92" s="125"/>
      <c r="S92" s="27"/>
      <c r="T92" s="27"/>
      <c r="U92" s="27"/>
      <c r="V92" s="27"/>
      <c r="W92" s="27"/>
      <c r="X92" s="27"/>
      <c r="Y92" s="138"/>
      <c r="Z92" s="138"/>
      <c r="AA92" s="138"/>
      <c r="AB92" s="138"/>
      <c r="AC92" s="139"/>
      <c r="AD92" s="139"/>
      <c r="AE92" s="139"/>
      <c r="AF92" s="139"/>
      <c r="AG92" s="27"/>
      <c r="AH92" s="134"/>
      <c r="AI92" s="12"/>
      <c r="AJ92" s="12"/>
      <c r="AK92" s="12"/>
      <c r="AL92" s="12"/>
      <c r="AM92" s="12"/>
      <c r="AN92" s="12"/>
      <c r="AO92" s="104"/>
      <c r="AP92" s="104"/>
      <c r="AQ92" s="104"/>
      <c r="AR92" s="104"/>
      <c r="AS92" s="105"/>
      <c r="AT92" s="105"/>
      <c r="AU92" s="105"/>
      <c r="AV92" s="105"/>
      <c r="AW92" s="12"/>
      <c r="AX92" s="284"/>
      <c r="AY92" s="12"/>
      <c r="AZ92" s="12"/>
      <c r="BA92" s="12"/>
      <c r="BB92" s="12"/>
      <c r="BC92" s="12"/>
      <c r="BD92" s="12"/>
      <c r="BE92" s="104"/>
      <c r="BF92" s="104"/>
      <c r="BG92" s="104"/>
      <c r="BH92" s="104"/>
      <c r="BI92" s="105"/>
      <c r="BJ92" s="105"/>
      <c r="BK92" s="105"/>
      <c r="BL92" s="105"/>
      <c r="BM92" s="36"/>
      <c r="BN92" s="31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</row>
    <row r="93" spans="1:293" s="2" customFormat="1">
      <c r="A93" s="16" t="s">
        <v>9</v>
      </c>
      <c r="B93" s="509" t="s">
        <v>162</v>
      </c>
      <c r="C93" s="27" t="s">
        <v>146</v>
      </c>
      <c r="D93" s="27" t="s">
        <v>146</v>
      </c>
      <c r="E93" s="27" t="s">
        <v>146</v>
      </c>
      <c r="F93" s="27" t="s">
        <v>146</v>
      </c>
      <c r="G93" s="27" t="s">
        <v>146</v>
      </c>
      <c r="H93" s="27" t="s">
        <v>146</v>
      </c>
      <c r="I93" s="115"/>
      <c r="J93" s="115"/>
      <c r="K93" s="115"/>
      <c r="L93" s="115"/>
      <c r="M93" s="116"/>
      <c r="N93" s="116"/>
      <c r="O93" s="116"/>
      <c r="P93" s="116"/>
      <c r="Q93" s="110"/>
      <c r="R93" s="125"/>
      <c r="S93" s="27"/>
      <c r="T93" s="27"/>
      <c r="U93" s="27"/>
      <c r="V93" s="27"/>
      <c r="W93" s="27"/>
      <c r="X93" s="27"/>
      <c r="Y93" s="138"/>
      <c r="Z93" s="138"/>
      <c r="AA93" s="138"/>
      <c r="AB93" s="138"/>
      <c r="AC93" s="139"/>
      <c r="AD93" s="139"/>
      <c r="AE93" s="139"/>
      <c r="AF93" s="139"/>
      <c r="AG93" s="27"/>
      <c r="AH93" s="134"/>
      <c r="AI93" s="12"/>
      <c r="AJ93" s="12"/>
      <c r="AK93" s="12"/>
      <c r="AL93" s="12"/>
      <c r="AM93" s="12"/>
      <c r="AN93" s="12"/>
      <c r="AO93" s="104"/>
      <c r="AP93" s="104"/>
      <c r="AQ93" s="104"/>
      <c r="AR93" s="104"/>
      <c r="AS93" s="105"/>
      <c r="AT93" s="105"/>
      <c r="AU93" s="105"/>
      <c r="AV93" s="105"/>
      <c r="AW93" s="12"/>
      <c r="AX93" s="284"/>
      <c r="AY93" s="12"/>
      <c r="AZ93" s="12"/>
      <c r="BA93" s="12"/>
      <c r="BB93" s="12"/>
      <c r="BC93" s="12"/>
      <c r="BD93" s="12"/>
      <c r="BE93" s="104"/>
      <c r="BF93" s="104"/>
      <c r="BG93" s="104"/>
      <c r="BH93" s="104"/>
      <c r="BI93" s="105"/>
      <c r="BJ93" s="105"/>
      <c r="BK93" s="105"/>
      <c r="BL93" s="105"/>
      <c r="BM93" s="36"/>
      <c r="BN93" s="31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</row>
    <row r="94" spans="1:293" s="100" customFormat="1" ht="26.25">
      <c r="A94" s="354" t="s">
        <v>22</v>
      </c>
      <c r="B94" s="750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5"/>
      <c r="S94" s="354"/>
      <c r="T94" s="354"/>
      <c r="U94" s="354"/>
      <c r="V94" s="354"/>
      <c r="W94" s="354"/>
      <c r="X94" s="354"/>
      <c r="Y94" s="355"/>
      <c r="Z94" s="355"/>
      <c r="AA94" s="355"/>
      <c r="AB94" s="355"/>
      <c r="AC94" s="355"/>
      <c r="AD94" s="355"/>
      <c r="AE94" s="355"/>
      <c r="AF94" s="355"/>
      <c r="AG94" s="354"/>
      <c r="AH94" s="355"/>
      <c r="AI94" s="354"/>
      <c r="AJ94" s="354"/>
      <c r="AK94" s="354"/>
      <c r="AL94" s="354"/>
      <c r="AM94" s="354"/>
      <c r="AN94" s="354"/>
      <c r="AO94" s="354"/>
      <c r="AP94" s="354"/>
      <c r="AQ94" s="354"/>
      <c r="AR94" s="354"/>
      <c r="AS94" s="354"/>
      <c r="AT94" s="354"/>
      <c r="AU94" s="354"/>
      <c r="AV94" s="354"/>
      <c r="AW94" s="354"/>
      <c r="AX94" s="354"/>
      <c r="AY94" s="354"/>
      <c r="AZ94" s="354"/>
      <c r="BA94" s="354"/>
      <c r="BB94" s="354"/>
      <c r="BC94" s="354"/>
      <c r="BD94" s="354"/>
      <c r="BE94" s="354"/>
      <c r="BF94" s="354"/>
      <c r="BG94" s="354"/>
      <c r="BH94" s="354"/>
      <c r="BI94" s="354"/>
      <c r="BJ94" s="354"/>
      <c r="BK94" s="354"/>
      <c r="BL94" s="354"/>
      <c r="BM94" s="354"/>
      <c r="BN94" s="355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  <c r="EK94" s="99"/>
      <c r="EL94" s="99"/>
      <c r="EM94" s="99"/>
      <c r="EN94" s="99"/>
      <c r="EO94" s="99"/>
      <c r="EP94" s="99"/>
      <c r="EQ94" s="99"/>
      <c r="ER94" s="99"/>
      <c r="ES94" s="99"/>
      <c r="ET94" s="99"/>
      <c r="EU94" s="99"/>
      <c r="EV94" s="99"/>
      <c r="EW94" s="99"/>
      <c r="EX94" s="99"/>
      <c r="EY94" s="99"/>
      <c r="EZ94" s="99"/>
      <c r="FA94" s="99"/>
      <c r="FB94" s="99"/>
      <c r="FC94" s="99"/>
      <c r="FD94" s="99"/>
      <c r="FE94" s="99"/>
      <c r="FF94" s="99"/>
      <c r="FG94" s="99"/>
      <c r="FH94" s="99"/>
      <c r="FI94" s="99"/>
      <c r="FJ94" s="99"/>
      <c r="FK94" s="99"/>
      <c r="FL94" s="99"/>
      <c r="FM94" s="99"/>
      <c r="FN94" s="99"/>
      <c r="FO94" s="99"/>
      <c r="FP94" s="99"/>
      <c r="FQ94" s="99"/>
      <c r="FR94" s="99"/>
      <c r="FS94" s="99"/>
      <c r="FT94" s="99"/>
      <c r="FU94" s="99"/>
      <c r="FV94" s="99"/>
      <c r="FW94" s="99"/>
      <c r="FX94" s="99"/>
      <c r="FY94" s="99"/>
      <c r="FZ94" s="99"/>
      <c r="GA94" s="99"/>
      <c r="GB94" s="99"/>
      <c r="GC94" s="99"/>
      <c r="GD94" s="99"/>
      <c r="GE94" s="99"/>
      <c r="GF94" s="99"/>
      <c r="GG94" s="99"/>
      <c r="GH94" s="99"/>
      <c r="GI94" s="99"/>
      <c r="GJ94" s="99"/>
      <c r="GK94" s="99"/>
      <c r="GL94" s="99"/>
      <c r="GM94" s="99"/>
      <c r="GN94" s="99"/>
      <c r="GO94" s="99"/>
      <c r="GP94" s="99"/>
      <c r="GQ94" s="99"/>
      <c r="GR94" s="99"/>
      <c r="GS94" s="99"/>
      <c r="GT94" s="99"/>
      <c r="GU94" s="99"/>
      <c r="GV94" s="99"/>
      <c r="GW94" s="99"/>
      <c r="GX94" s="99"/>
      <c r="GY94" s="99"/>
      <c r="GZ94" s="99"/>
      <c r="HA94" s="99"/>
      <c r="HB94" s="99"/>
      <c r="HC94" s="99"/>
      <c r="HD94" s="99"/>
      <c r="HE94" s="99"/>
      <c r="HF94" s="99"/>
      <c r="HG94" s="99"/>
      <c r="HH94" s="99"/>
      <c r="HI94" s="99"/>
      <c r="HJ94" s="99"/>
      <c r="HK94" s="99"/>
      <c r="HL94" s="99"/>
      <c r="HM94" s="99"/>
      <c r="HN94" s="99"/>
      <c r="HO94" s="99"/>
      <c r="HP94" s="99"/>
      <c r="HQ94" s="99"/>
      <c r="HR94" s="99"/>
      <c r="HS94" s="99"/>
      <c r="HT94" s="99"/>
      <c r="HU94" s="99"/>
      <c r="HV94" s="99"/>
      <c r="HW94" s="99"/>
      <c r="HX94" s="99"/>
      <c r="HY94" s="99"/>
      <c r="HZ94" s="99"/>
      <c r="IA94" s="99"/>
      <c r="IB94" s="99"/>
      <c r="IC94" s="99"/>
      <c r="ID94" s="99"/>
      <c r="IE94" s="99"/>
      <c r="IF94" s="99"/>
      <c r="IG94" s="99"/>
      <c r="IH94" s="99"/>
      <c r="II94" s="99"/>
      <c r="IJ94" s="99"/>
      <c r="IK94" s="99"/>
      <c r="IL94" s="99"/>
      <c r="IM94" s="99"/>
      <c r="IN94" s="99"/>
      <c r="IO94" s="99"/>
      <c r="IP94" s="99"/>
      <c r="IQ94" s="99"/>
      <c r="IR94" s="99"/>
      <c r="IS94" s="99"/>
      <c r="IT94" s="99"/>
      <c r="IU94" s="99"/>
      <c r="IV94" s="99"/>
      <c r="IW94" s="99"/>
      <c r="IX94" s="99"/>
      <c r="IY94" s="99"/>
      <c r="IZ94" s="99"/>
      <c r="JA94" s="99"/>
      <c r="JB94" s="99"/>
      <c r="JC94" s="99"/>
      <c r="JD94" s="99"/>
      <c r="JE94" s="99"/>
      <c r="JF94" s="99"/>
      <c r="JG94" s="99"/>
      <c r="JH94" s="99"/>
      <c r="JI94" s="99"/>
      <c r="JJ94" s="99"/>
      <c r="JK94" s="99"/>
      <c r="JL94" s="99"/>
      <c r="JM94" s="99"/>
      <c r="JN94" s="99"/>
      <c r="JO94" s="99"/>
      <c r="JP94" s="99"/>
      <c r="JQ94" s="99"/>
      <c r="JR94" s="99"/>
      <c r="JS94" s="99"/>
      <c r="JT94" s="99"/>
      <c r="JU94" s="99"/>
      <c r="JV94" s="99"/>
      <c r="JW94" s="99"/>
      <c r="JX94" s="99"/>
      <c r="JY94" s="99"/>
      <c r="JZ94" s="99"/>
      <c r="KA94" s="99"/>
      <c r="KB94" s="99"/>
      <c r="KC94" s="99"/>
      <c r="KD94" s="99"/>
      <c r="KE94" s="99"/>
      <c r="KF94" s="99"/>
      <c r="KG94" s="99"/>
    </row>
    <row r="95" spans="1:293" s="479" customFormat="1" ht="18.75">
      <c r="A95" s="201" t="s">
        <v>66</v>
      </c>
      <c r="B95" s="502"/>
      <c r="C95" s="190"/>
      <c r="D95" s="190"/>
      <c r="E95" s="190"/>
      <c r="F95" s="190"/>
      <c r="G95" s="190"/>
      <c r="H95" s="190"/>
      <c r="I95" s="204"/>
      <c r="J95" s="204"/>
      <c r="K95" s="204"/>
      <c r="L95" s="204"/>
      <c r="M95" s="205"/>
      <c r="N95" s="205"/>
      <c r="O95" s="205"/>
      <c r="P95" s="205"/>
      <c r="Q95" s="349"/>
      <c r="R95" s="349"/>
      <c r="S95" s="190"/>
      <c r="T95" s="190"/>
      <c r="U95" s="190"/>
      <c r="V95" s="190"/>
      <c r="W95" s="190"/>
      <c r="X95" s="190"/>
      <c r="Y95" s="204"/>
      <c r="Z95" s="204"/>
      <c r="AA95" s="204"/>
      <c r="AB95" s="204"/>
      <c r="AC95" s="205"/>
      <c r="AD95" s="205"/>
      <c r="AE95" s="205"/>
      <c r="AF95" s="205"/>
      <c r="AG95" s="190"/>
      <c r="AH95" s="313"/>
      <c r="AI95" s="190"/>
      <c r="AJ95" s="190"/>
      <c r="AK95" s="190"/>
      <c r="AL95" s="190"/>
      <c r="AM95" s="190"/>
      <c r="AN95" s="190"/>
      <c r="AO95" s="204"/>
      <c r="AP95" s="204"/>
      <c r="AQ95" s="204"/>
      <c r="AR95" s="204"/>
      <c r="AS95" s="205"/>
      <c r="AT95" s="205"/>
      <c r="AU95" s="205"/>
      <c r="AV95" s="205"/>
      <c r="AW95" s="190"/>
      <c r="AX95" s="313"/>
      <c r="AY95" s="190"/>
      <c r="AZ95" s="190"/>
      <c r="BA95" s="190"/>
      <c r="BB95" s="190"/>
      <c r="BC95" s="190"/>
      <c r="BD95" s="190"/>
      <c r="BE95" s="204"/>
      <c r="BF95" s="204"/>
      <c r="BG95" s="204"/>
      <c r="BH95" s="204"/>
      <c r="BI95" s="205"/>
      <c r="BJ95" s="205"/>
      <c r="BK95" s="205"/>
      <c r="BL95" s="205"/>
      <c r="BM95" s="198"/>
      <c r="BN95" s="316"/>
      <c r="BO95" s="478"/>
      <c r="BP95" s="478"/>
      <c r="BQ95" s="478"/>
      <c r="BR95" s="478"/>
      <c r="BS95" s="478"/>
      <c r="BT95" s="478"/>
      <c r="BU95" s="478"/>
      <c r="BV95" s="478"/>
      <c r="BW95" s="478"/>
      <c r="BX95" s="478"/>
      <c r="BY95" s="478"/>
      <c r="BZ95" s="478"/>
      <c r="CA95" s="478"/>
      <c r="CB95" s="478"/>
      <c r="CC95" s="478"/>
      <c r="CD95" s="478"/>
      <c r="CE95" s="478"/>
      <c r="CF95" s="478"/>
      <c r="CG95" s="478"/>
      <c r="CH95" s="478"/>
      <c r="CI95" s="478"/>
      <c r="CJ95" s="478"/>
      <c r="CK95" s="478"/>
      <c r="CL95" s="478"/>
      <c r="CM95" s="478"/>
      <c r="CN95" s="478"/>
      <c r="CO95" s="478"/>
      <c r="CP95" s="478"/>
      <c r="CQ95" s="478"/>
      <c r="CR95" s="478"/>
      <c r="CS95" s="478"/>
      <c r="CT95" s="478"/>
      <c r="CU95" s="478"/>
      <c r="CV95" s="478"/>
      <c r="CW95" s="478"/>
      <c r="CX95" s="478"/>
      <c r="CY95" s="478"/>
      <c r="CZ95" s="478"/>
      <c r="DA95" s="478"/>
      <c r="DB95" s="478"/>
      <c r="DC95" s="478"/>
      <c r="DD95" s="478"/>
      <c r="DE95" s="478"/>
      <c r="DF95" s="478"/>
      <c r="DG95" s="478"/>
      <c r="DH95" s="478"/>
      <c r="DI95" s="478"/>
      <c r="DJ95" s="478"/>
      <c r="DK95" s="478"/>
      <c r="DL95" s="478"/>
      <c r="DM95" s="478"/>
      <c r="DN95" s="478"/>
      <c r="DO95" s="478"/>
      <c r="DP95" s="478"/>
      <c r="DQ95" s="478"/>
      <c r="DR95" s="478"/>
      <c r="DS95" s="478"/>
      <c r="DT95" s="478"/>
      <c r="DU95" s="478"/>
      <c r="DV95" s="478"/>
      <c r="DW95" s="478"/>
      <c r="DX95" s="478"/>
      <c r="DY95" s="478"/>
      <c r="DZ95" s="478"/>
      <c r="EA95" s="478"/>
      <c r="EB95" s="478"/>
      <c r="EC95" s="478"/>
      <c r="ED95" s="478"/>
      <c r="EE95" s="478"/>
      <c r="EF95" s="478"/>
      <c r="EG95" s="478"/>
      <c r="EH95" s="478"/>
      <c r="EI95" s="478"/>
      <c r="EJ95" s="478"/>
      <c r="EK95" s="478"/>
      <c r="EL95" s="478"/>
      <c r="EM95" s="478"/>
      <c r="EN95" s="478"/>
      <c r="EO95" s="478"/>
      <c r="EP95" s="478"/>
      <c r="EQ95" s="478"/>
      <c r="ER95" s="478"/>
      <c r="ES95" s="478"/>
      <c r="ET95" s="478"/>
      <c r="EU95" s="478"/>
      <c r="EV95" s="478"/>
      <c r="EW95" s="478"/>
      <c r="EX95" s="478"/>
      <c r="EY95" s="478"/>
      <c r="EZ95" s="478"/>
      <c r="FA95" s="478"/>
      <c r="FB95" s="478"/>
      <c r="FC95" s="478"/>
      <c r="FD95" s="478"/>
      <c r="FE95" s="478"/>
      <c r="FF95" s="478"/>
      <c r="FG95" s="478"/>
      <c r="FH95" s="478"/>
      <c r="FI95" s="478"/>
      <c r="FJ95" s="478"/>
      <c r="FK95" s="478"/>
      <c r="FL95" s="478"/>
      <c r="FM95" s="478"/>
      <c r="FN95" s="478"/>
      <c r="FO95" s="478"/>
      <c r="FP95" s="478"/>
      <c r="FQ95" s="478"/>
      <c r="FR95" s="478"/>
      <c r="FS95" s="478"/>
      <c r="FT95" s="478"/>
      <c r="FU95" s="478"/>
      <c r="FV95" s="478"/>
      <c r="FW95" s="478"/>
      <c r="FX95" s="478"/>
      <c r="FY95" s="478"/>
      <c r="FZ95" s="478"/>
      <c r="GA95" s="478"/>
      <c r="GB95" s="478"/>
      <c r="GC95" s="478"/>
      <c r="GD95" s="478"/>
      <c r="GE95" s="478"/>
      <c r="GF95" s="478"/>
      <c r="GG95" s="478"/>
      <c r="GH95" s="478"/>
      <c r="GI95" s="478"/>
      <c r="GJ95" s="478"/>
      <c r="GK95" s="478"/>
      <c r="GL95" s="478"/>
      <c r="GM95" s="478"/>
      <c r="GN95" s="478"/>
      <c r="GO95" s="478"/>
      <c r="GP95" s="478"/>
      <c r="GQ95" s="478"/>
      <c r="GR95" s="478"/>
      <c r="GS95" s="478"/>
      <c r="GT95" s="478"/>
      <c r="GU95" s="478"/>
      <c r="GV95" s="478"/>
      <c r="GW95" s="478"/>
      <c r="GX95" s="478"/>
      <c r="GY95" s="478"/>
      <c r="GZ95" s="478"/>
      <c r="HA95" s="478"/>
      <c r="HB95" s="478"/>
      <c r="HC95" s="478"/>
      <c r="HD95" s="478"/>
      <c r="HE95" s="478"/>
      <c r="HF95" s="478"/>
      <c r="HG95" s="478"/>
      <c r="HH95" s="478"/>
      <c r="HI95" s="478"/>
      <c r="HJ95" s="478"/>
      <c r="HK95" s="478"/>
      <c r="HL95" s="478"/>
      <c r="HM95" s="478"/>
      <c r="HN95" s="478"/>
      <c r="HO95" s="478"/>
      <c r="HP95" s="478"/>
      <c r="HQ95" s="478"/>
      <c r="HR95" s="478"/>
      <c r="HS95" s="478"/>
      <c r="HT95" s="478"/>
      <c r="HU95" s="478"/>
      <c r="HV95" s="478"/>
      <c r="HW95" s="478"/>
      <c r="HX95" s="478"/>
      <c r="HY95" s="478"/>
      <c r="HZ95" s="478"/>
      <c r="IA95" s="478"/>
      <c r="IB95" s="478"/>
      <c r="IC95" s="478"/>
      <c r="ID95" s="478"/>
      <c r="IE95" s="478"/>
      <c r="IF95" s="478"/>
      <c r="IG95" s="478"/>
      <c r="IH95" s="478"/>
      <c r="II95" s="478"/>
      <c r="IJ95" s="478"/>
      <c r="IK95" s="478"/>
      <c r="IL95" s="478"/>
      <c r="IM95" s="478"/>
      <c r="IN95" s="478"/>
      <c r="IO95" s="478"/>
      <c r="IP95" s="478"/>
      <c r="IQ95" s="478"/>
      <c r="IR95" s="478"/>
      <c r="IS95" s="478"/>
      <c r="IT95" s="478"/>
      <c r="IU95" s="478"/>
      <c r="IV95" s="478"/>
      <c r="IW95" s="478"/>
      <c r="IX95" s="478"/>
      <c r="IY95" s="478"/>
      <c r="IZ95" s="478"/>
      <c r="JA95" s="478"/>
      <c r="JB95" s="478"/>
      <c r="JC95" s="478"/>
      <c r="JD95" s="478"/>
      <c r="JE95" s="478"/>
      <c r="JF95" s="478"/>
      <c r="JG95" s="478"/>
      <c r="JH95" s="478"/>
      <c r="JI95" s="478"/>
      <c r="JJ95" s="478"/>
      <c r="JK95" s="478"/>
      <c r="JL95" s="478"/>
      <c r="JM95" s="478"/>
      <c r="JN95" s="478"/>
      <c r="JO95" s="478"/>
      <c r="JP95" s="478"/>
      <c r="JQ95" s="478"/>
      <c r="JR95" s="478"/>
      <c r="JS95" s="478"/>
      <c r="JT95" s="478"/>
      <c r="JU95" s="478"/>
      <c r="JV95" s="478"/>
      <c r="JW95" s="478"/>
      <c r="JX95" s="478"/>
      <c r="JY95" s="478"/>
      <c r="JZ95" s="478"/>
      <c r="KA95" s="478"/>
      <c r="KB95" s="478"/>
      <c r="KC95" s="478"/>
      <c r="KD95" s="478"/>
      <c r="KE95" s="478"/>
      <c r="KF95" s="478"/>
      <c r="KG95" s="478"/>
    </row>
    <row r="96" spans="1:293" s="178" customFormat="1" ht="18.75">
      <c r="A96" s="173" t="s">
        <v>9</v>
      </c>
      <c r="B96" s="751" t="s">
        <v>150</v>
      </c>
      <c r="C96" s="49">
        <v>17483.07</v>
      </c>
      <c r="D96" s="49">
        <v>61.92</v>
      </c>
      <c r="E96" s="49">
        <f>C96*1.2</f>
        <v>20979.683999999997</v>
      </c>
      <c r="F96" s="49">
        <f>D96*1.2</f>
        <v>74.304000000000002</v>
      </c>
      <c r="G96" s="49">
        <v>3229</v>
      </c>
      <c r="H96" s="49">
        <v>49</v>
      </c>
      <c r="I96" s="480"/>
      <c r="J96" s="138"/>
      <c r="K96" s="138"/>
      <c r="L96" s="138"/>
      <c r="M96" s="139"/>
      <c r="N96" s="139"/>
      <c r="O96" s="139"/>
      <c r="P96" s="139"/>
      <c r="Q96" s="125" t="s">
        <v>1038</v>
      </c>
      <c r="R96" s="125"/>
      <c r="S96" s="49">
        <v>19971.25</v>
      </c>
      <c r="T96" s="49">
        <v>114.88</v>
      </c>
      <c r="U96" s="49">
        <f>S96*1.2</f>
        <v>23965.5</v>
      </c>
      <c r="V96" s="49">
        <f>T96*1.2</f>
        <v>137.85599999999999</v>
      </c>
      <c r="W96" s="49">
        <v>2800</v>
      </c>
      <c r="X96" s="49">
        <v>49</v>
      </c>
      <c r="Y96" s="480"/>
      <c r="Z96" s="140"/>
      <c r="AA96" s="140"/>
      <c r="AB96" s="140"/>
      <c r="AC96" s="141"/>
      <c r="AD96" s="141"/>
      <c r="AE96" s="141"/>
      <c r="AF96" s="141"/>
      <c r="AG96" s="125" t="s">
        <v>1038</v>
      </c>
      <c r="AH96" s="134"/>
      <c r="AI96" s="190"/>
      <c r="AJ96" s="190"/>
      <c r="AK96" s="190"/>
      <c r="AL96" s="190"/>
      <c r="AM96" s="190"/>
      <c r="AN96" s="190"/>
      <c r="AO96" s="204"/>
      <c r="AP96" s="204"/>
      <c r="AQ96" s="204"/>
      <c r="AR96" s="204"/>
      <c r="AS96" s="205"/>
      <c r="AT96" s="205"/>
      <c r="AU96" s="205"/>
      <c r="AV96" s="205"/>
      <c r="AW96" s="190"/>
      <c r="AX96" s="313"/>
      <c r="AY96" s="190"/>
      <c r="AZ96" s="190"/>
      <c r="BA96" s="190"/>
      <c r="BB96" s="190"/>
      <c r="BC96" s="190"/>
      <c r="BD96" s="190"/>
      <c r="BE96" s="204"/>
      <c r="BF96" s="204"/>
      <c r="BG96" s="204"/>
      <c r="BH96" s="204"/>
      <c r="BI96" s="205"/>
      <c r="BJ96" s="205"/>
      <c r="BK96" s="205"/>
      <c r="BL96" s="205"/>
      <c r="BM96" s="176"/>
      <c r="BN96" s="313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177"/>
      <c r="DH96" s="177"/>
      <c r="DI96" s="177"/>
      <c r="DJ96" s="177"/>
      <c r="DK96" s="177"/>
      <c r="DL96" s="177"/>
      <c r="DM96" s="177"/>
      <c r="DN96" s="177"/>
      <c r="DO96" s="177"/>
      <c r="DP96" s="177"/>
      <c r="DQ96" s="177"/>
      <c r="DR96" s="177"/>
      <c r="DS96" s="177"/>
      <c r="DT96" s="177"/>
      <c r="DU96" s="177"/>
      <c r="DV96" s="177"/>
      <c r="DW96" s="177"/>
      <c r="DX96" s="177"/>
      <c r="DY96" s="177"/>
      <c r="DZ96" s="177"/>
      <c r="EA96" s="177"/>
      <c r="EB96" s="177"/>
      <c r="EC96" s="177"/>
      <c r="ED96" s="177"/>
      <c r="EE96" s="177"/>
      <c r="EF96" s="177"/>
      <c r="EG96" s="177"/>
      <c r="EH96" s="177"/>
      <c r="EI96" s="177"/>
      <c r="EJ96" s="177"/>
      <c r="EK96" s="177"/>
      <c r="EL96" s="177"/>
      <c r="EM96" s="177"/>
      <c r="EN96" s="177"/>
      <c r="EO96" s="177"/>
      <c r="EP96" s="177"/>
      <c r="EQ96" s="177"/>
      <c r="ER96" s="177"/>
      <c r="ES96" s="177"/>
      <c r="ET96" s="177"/>
      <c r="EU96" s="177"/>
      <c r="EV96" s="177"/>
      <c r="EW96" s="177"/>
      <c r="EX96" s="177"/>
      <c r="EY96" s="177"/>
      <c r="EZ96" s="177"/>
      <c r="FA96" s="177"/>
      <c r="FB96" s="177"/>
      <c r="FC96" s="177"/>
      <c r="FD96" s="177"/>
      <c r="FE96" s="177"/>
      <c r="FF96" s="177"/>
      <c r="FG96" s="177"/>
      <c r="FH96" s="177"/>
      <c r="FI96" s="177"/>
      <c r="FJ96" s="177"/>
      <c r="FK96" s="177"/>
      <c r="FL96" s="177"/>
      <c r="FM96" s="177"/>
      <c r="FN96" s="177"/>
      <c r="FO96" s="177"/>
      <c r="FP96" s="177"/>
      <c r="FQ96" s="177"/>
      <c r="FR96" s="177"/>
      <c r="FS96" s="177"/>
      <c r="FT96" s="177"/>
      <c r="FU96" s="177"/>
      <c r="FV96" s="177"/>
      <c r="FW96" s="177"/>
      <c r="FX96" s="177"/>
      <c r="FY96" s="177"/>
      <c r="FZ96" s="177"/>
      <c r="GA96" s="177"/>
      <c r="GB96" s="177"/>
      <c r="GC96" s="177"/>
      <c r="GD96" s="177"/>
      <c r="GE96" s="177"/>
      <c r="GF96" s="177"/>
      <c r="GG96" s="177"/>
      <c r="GH96" s="177"/>
      <c r="GI96" s="177"/>
      <c r="GJ96" s="177"/>
      <c r="GK96" s="177"/>
      <c r="GL96" s="177"/>
      <c r="GM96" s="177"/>
      <c r="GN96" s="177"/>
      <c r="GO96" s="177"/>
      <c r="GP96" s="177"/>
      <c r="GQ96" s="177"/>
      <c r="GR96" s="177"/>
      <c r="GS96" s="177"/>
      <c r="GT96" s="177"/>
      <c r="GU96" s="177"/>
      <c r="GV96" s="177"/>
      <c r="GW96" s="177"/>
      <c r="GX96" s="177"/>
      <c r="GY96" s="177"/>
      <c r="GZ96" s="177"/>
      <c r="HA96" s="177"/>
      <c r="HB96" s="177"/>
      <c r="HC96" s="177"/>
      <c r="HD96" s="177"/>
      <c r="HE96" s="177"/>
      <c r="HF96" s="177"/>
      <c r="HG96" s="177"/>
      <c r="HH96" s="177"/>
      <c r="HI96" s="177"/>
      <c r="HJ96" s="177"/>
      <c r="HK96" s="177"/>
      <c r="HL96" s="177"/>
      <c r="HM96" s="177"/>
      <c r="HN96" s="177"/>
      <c r="HO96" s="177"/>
      <c r="HP96" s="177"/>
      <c r="HQ96" s="177"/>
      <c r="HR96" s="177"/>
      <c r="HS96" s="177"/>
      <c r="HT96" s="177"/>
      <c r="HU96" s="177"/>
      <c r="HV96" s="177"/>
      <c r="HW96" s="177"/>
      <c r="HX96" s="177"/>
      <c r="HY96" s="177"/>
      <c r="HZ96" s="177"/>
      <c r="IA96" s="177"/>
      <c r="IB96" s="177"/>
      <c r="IC96" s="177"/>
      <c r="ID96" s="177"/>
      <c r="IE96" s="177"/>
      <c r="IF96" s="177"/>
      <c r="IG96" s="177"/>
      <c r="IH96" s="177"/>
      <c r="II96" s="177"/>
      <c r="IJ96" s="177"/>
      <c r="IK96" s="177"/>
      <c r="IL96" s="177"/>
      <c r="IM96" s="177"/>
      <c r="IN96" s="177"/>
      <c r="IO96" s="177"/>
      <c r="IP96" s="177"/>
      <c r="IQ96" s="177"/>
      <c r="IR96" s="177"/>
      <c r="IS96" s="177"/>
      <c r="IT96" s="177"/>
      <c r="IU96" s="177"/>
      <c r="IV96" s="177"/>
      <c r="IW96" s="177"/>
      <c r="IX96" s="177"/>
      <c r="IY96" s="177"/>
      <c r="IZ96" s="177"/>
      <c r="JA96" s="177"/>
      <c r="JB96" s="177"/>
      <c r="JC96" s="177"/>
      <c r="JD96" s="177"/>
      <c r="JE96" s="177"/>
      <c r="JF96" s="177"/>
      <c r="JG96" s="177"/>
      <c r="JH96" s="177"/>
      <c r="JI96" s="177"/>
      <c r="JJ96" s="177"/>
      <c r="JK96" s="177"/>
      <c r="JL96" s="177"/>
      <c r="JM96" s="177"/>
      <c r="JN96" s="177"/>
      <c r="JO96" s="177"/>
      <c r="JP96" s="177"/>
      <c r="JQ96" s="177"/>
      <c r="JR96" s="177"/>
      <c r="JS96" s="177"/>
      <c r="JT96" s="177"/>
      <c r="JU96" s="177"/>
      <c r="JV96" s="177"/>
      <c r="JW96" s="177"/>
      <c r="JX96" s="177"/>
      <c r="JY96" s="177"/>
      <c r="JZ96" s="177"/>
      <c r="KA96" s="177"/>
      <c r="KB96" s="177"/>
      <c r="KC96" s="177"/>
      <c r="KD96" s="177"/>
      <c r="KE96" s="177"/>
      <c r="KF96" s="177"/>
      <c r="KG96" s="177"/>
    </row>
    <row r="97" spans="1:293" s="178" customFormat="1" ht="18.75">
      <c r="A97" s="189" t="s">
        <v>67</v>
      </c>
      <c r="B97" s="502"/>
      <c r="C97" s="49"/>
      <c r="D97" s="49"/>
      <c r="E97" s="49"/>
      <c r="F97" s="49"/>
      <c r="G97" s="49"/>
      <c r="H97" s="49"/>
      <c r="I97" s="138"/>
      <c r="J97" s="138"/>
      <c r="K97" s="138"/>
      <c r="L97" s="138"/>
      <c r="M97" s="139"/>
      <c r="N97" s="139"/>
      <c r="O97" s="139"/>
      <c r="P97" s="139"/>
      <c r="Q97" s="176"/>
      <c r="R97" s="125"/>
      <c r="S97" s="49"/>
      <c r="T97" s="49"/>
      <c r="U97" s="49"/>
      <c r="V97" s="49"/>
      <c r="W97" s="49"/>
      <c r="X97" s="49"/>
      <c r="Y97" s="480"/>
      <c r="Z97" s="138"/>
      <c r="AA97" s="138"/>
      <c r="AB97" s="138"/>
      <c r="AC97" s="139"/>
      <c r="AD97" s="139"/>
      <c r="AE97" s="139"/>
      <c r="AF97" s="139"/>
      <c r="AG97" s="176"/>
      <c r="AH97" s="134"/>
      <c r="AI97" s="190"/>
      <c r="AJ97" s="190"/>
      <c r="AK97" s="190"/>
      <c r="AL97" s="190"/>
      <c r="AM97" s="190"/>
      <c r="AN97" s="190"/>
      <c r="AO97" s="204"/>
      <c r="AP97" s="204"/>
      <c r="AQ97" s="204"/>
      <c r="AR97" s="204"/>
      <c r="AS97" s="205"/>
      <c r="AT97" s="205"/>
      <c r="AU97" s="205"/>
      <c r="AV97" s="205"/>
      <c r="AW97" s="190"/>
      <c r="AX97" s="313"/>
      <c r="AY97" s="190"/>
      <c r="AZ97" s="190"/>
      <c r="BA97" s="190"/>
      <c r="BB97" s="190"/>
      <c r="BC97" s="190"/>
      <c r="BD97" s="190"/>
      <c r="BE97" s="204"/>
      <c r="BF97" s="204"/>
      <c r="BG97" s="204"/>
      <c r="BH97" s="204"/>
      <c r="BI97" s="205"/>
      <c r="BJ97" s="205"/>
      <c r="BK97" s="205"/>
      <c r="BL97" s="205"/>
      <c r="BM97" s="176"/>
      <c r="BN97" s="313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177"/>
      <c r="DH97" s="177"/>
      <c r="DI97" s="177"/>
      <c r="DJ97" s="177"/>
      <c r="DK97" s="177"/>
      <c r="DL97" s="177"/>
      <c r="DM97" s="177"/>
      <c r="DN97" s="177"/>
      <c r="DO97" s="177"/>
      <c r="DP97" s="177"/>
      <c r="DQ97" s="177"/>
      <c r="DR97" s="177"/>
      <c r="DS97" s="177"/>
      <c r="DT97" s="177"/>
      <c r="DU97" s="177"/>
      <c r="DV97" s="177"/>
      <c r="DW97" s="177"/>
      <c r="DX97" s="177"/>
      <c r="DY97" s="177"/>
      <c r="DZ97" s="177"/>
      <c r="EA97" s="177"/>
      <c r="EB97" s="177"/>
      <c r="EC97" s="177"/>
      <c r="ED97" s="177"/>
      <c r="EE97" s="177"/>
      <c r="EF97" s="177"/>
      <c r="EG97" s="177"/>
      <c r="EH97" s="177"/>
      <c r="EI97" s="177"/>
      <c r="EJ97" s="177"/>
      <c r="EK97" s="177"/>
      <c r="EL97" s="177"/>
      <c r="EM97" s="177"/>
      <c r="EN97" s="177"/>
      <c r="EO97" s="177"/>
      <c r="EP97" s="177"/>
      <c r="EQ97" s="177"/>
      <c r="ER97" s="177"/>
      <c r="ES97" s="177"/>
      <c r="ET97" s="177"/>
      <c r="EU97" s="177"/>
      <c r="EV97" s="177"/>
      <c r="EW97" s="177"/>
      <c r="EX97" s="177"/>
      <c r="EY97" s="177"/>
      <c r="EZ97" s="177"/>
      <c r="FA97" s="177"/>
      <c r="FB97" s="177"/>
      <c r="FC97" s="177"/>
      <c r="FD97" s="177"/>
      <c r="FE97" s="177"/>
      <c r="FF97" s="177"/>
      <c r="FG97" s="177"/>
      <c r="FH97" s="177"/>
      <c r="FI97" s="177"/>
      <c r="FJ97" s="177"/>
      <c r="FK97" s="177"/>
      <c r="FL97" s="177"/>
      <c r="FM97" s="177"/>
      <c r="FN97" s="177"/>
      <c r="FO97" s="177"/>
      <c r="FP97" s="177"/>
      <c r="FQ97" s="177"/>
      <c r="FR97" s="177"/>
      <c r="FS97" s="177"/>
      <c r="FT97" s="177"/>
      <c r="FU97" s="177"/>
      <c r="FV97" s="177"/>
      <c r="FW97" s="177"/>
      <c r="FX97" s="177"/>
      <c r="FY97" s="177"/>
      <c r="FZ97" s="177"/>
      <c r="GA97" s="177"/>
      <c r="GB97" s="177"/>
      <c r="GC97" s="177"/>
      <c r="GD97" s="177"/>
      <c r="GE97" s="177"/>
      <c r="GF97" s="177"/>
      <c r="GG97" s="177"/>
      <c r="GH97" s="177"/>
      <c r="GI97" s="177"/>
      <c r="GJ97" s="177"/>
      <c r="GK97" s="177"/>
      <c r="GL97" s="177"/>
      <c r="GM97" s="177"/>
      <c r="GN97" s="177"/>
      <c r="GO97" s="177"/>
      <c r="GP97" s="177"/>
      <c r="GQ97" s="177"/>
      <c r="GR97" s="177"/>
      <c r="GS97" s="177"/>
      <c r="GT97" s="177"/>
      <c r="GU97" s="177"/>
      <c r="GV97" s="177"/>
      <c r="GW97" s="177"/>
      <c r="GX97" s="177"/>
      <c r="GY97" s="177"/>
      <c r="GZ97" s="177"/>
      <c r="HA97" s="177"/>
      <c r="HB97" s="177"/>
      <c r="HC97" s="177"/>
      <c r="HD97" s="177"/>
      <c r="HE97" s="177"/>
      <c r="HF97" s="177"/>
      <c r="HG97" s="177"/>
      <c r="HH97" s="177"/>
      <c r="HI97" s="177"/>
      <c r="HJ97" s="177"/>
      <c r="HK97" s="177"/>
      <c r="HL97" s="177"/>
      <c r="HM97" s="177"/>
      <c r="HN97" s="177"/>
      <c r="HO97" s="177"/>
      <c r="HP97" s="177"/>
      <c r="HQ97" s="177"/>
      <c r="HR97" s="177"/>
      <c r="HS97" s="177"/>
      <c r="HT97" s="177"/>
      <c r="HU97" s="177"/>
      <c r="HV97" s="177"/>
      <c r="HW97" s="177"/>
      <c r="HX97" s="177"/>
      <c r="HY97" s="177"/>
      <c r="HZ97" s="177"/>
      <c r="IA97" s="177"/>
      <c r="IB97" s="177"/>
      <c r="IC97" s="177"/>
      <c r="ID97" s="177"/>
      <c r="IE97" s="177"/>
      <c r="IF97" s="177"/>
      <c r="IG97" s="177"/>
      <c r="IH97" s="177"/>
      <c r="II97" s="177"/>
      <c r="IJ97" s="177"/>
      <c r="IK97" s="177"/>
      <c r="IL97" s="177"/>
      <c r="IM97" s="177"/>
      <c r="IN97" s="177"/>
      <c r="IO97" s="177"/>
      <c r="IP97" s="177"/>
      <c r="IQ97" s="177"/>
      <c r="IR97" s="177"/>
      <c r="IS97" s="177"/>
      <c r="IT97" s="177"/>
      <c r="IU97" s="177"/>
      <c r="IV97" s="177"/>
      <c r="IW97" s="177"/>
      <c r="IX97" s="177"/>
      <c r="IY97" s="177"/>
      <c r="IZ97" s="177"/>
      <c r="JA97" s="177"/>
      <c r="JB97" s="177"/>
      <c r="JC97" s="177"/>
      <c r="JD97" s="177"/>
      <c r="JE97" s="177"/>
      <c r="JF97" s="177"/>
      <c r="JG97" s="177"/>
      <c r="JH97" s="177"/>
      <c r="JI97" s="177"/>
      <c r="JJ97" s="177"/>
      <c r="JK97" s="177"/>
      <c r="JL97" s="177"/>
      <c r="JM97" s="177"/>
      <c r="JN97" s="177"/>
      <c r="JO97" s="177"/>
      <c r="JP97" s="177"/>
      <c r="JQ97" s="177"/>
      <c r="JR97" s="177"/>
      <c r="JS97" s="177"/>
      <c r="JT97" s="177"/>
      <c r="JU97" s="177"/>
      <c r="JV97" s="177"/>
      <c r="JW97" s="177"/>
      <c r="JX97" s="177"/>
      <c r="JY97" s="177"/>
      <c r="JZ97" s="177"/>
      <c r="KA97" s="177"/>
      <c r="KB97" s="177"/>
      <c r="KC97" s="177"/>
      <c r="KD97" s="177"/>
      <c r="KE97" s="177"/>
      <c r="KF97" s="177"/>
      <c r="KG97" s="177"/>
    </row>
    <row r="98" spans="1:293" s="178" customFormat="1" ht="18.75">
      <c r="A98" s="349" t="s">
        <v>9</v>
      </c>
      <c r="B98" s="751" t="s">
        <v>150</v>
      </c>
      <c r="C98" s="49">
        <v>17483.07</v>
      </c>
      <c r="D98" s="49">
        <v>146.19</v>
      </c>
      <c r="E98" s="49">
        <f>C98*1.2</f>
        <v>20979.683999999997</v>
      </c>
      <c r="F98" s="49">
        <f>D98*1.2</f>
        <v>175.428</v>
      </c>
      <c r="G98" s="49">
        <v>3049</v>
      </c>
      <c r="H98" s="49">
        <v>66</v>
      </c>
      <c r="I98" s="480"/>
      <c r="J98" s="138"/>
      <c r="K98" s="138"/>
      <c r="L98" s="138"/>
      <c r="M98" s="139"/>
      <c r="N98" s="139"/>
      <c r="O98" s="139"/>
      <c r="P98" s="139"/>
      <c r="Q98" s="125" t="s">
        <v>1038</v>
      </c>
      <c r="R98" s="125"/>
      <c r="S98" s="49">
        <v>19971.25</v>
      </c>
      <c r="T98" s="49">
        <v>155.78</v>
      </c>
      <c r="U98" s="49">
        <f>S98*1.2</f>
        <v>23965.5</v>
      </c>
      <c r="V98" s="49">
        <f>T98*1.2</f>
        <v>186.93600000000001</v>
      </c>
      <c r="W98" s="49">
        <v>2800</v>
      </c>
      <c r="X98" s="49">
        <v>66</v>
      </c>
      <c r="Y98" s="480"/>
      <c r="Z98" s="138"/>
      <c r="AA98" s="138"/>
      <c r="AB98" s="138"/>
      <c r="AC98" s="139"/>
      <c r="AD98" s="139"/>
      <c r="AE98" s="139"/>
      <c r="AF98" s="139"/>
      <c r="AG98" s="125" t="s">
        <v>1038</v>
      </c>
      <c r="AH98" s="125"/>
      <c r="AI98" s="190"/>
      <c r="AJ98" s="190"/>
      <c r="AK98" s="190"/>
      <c r="AL98" s="190"/>
      <c r="AM98" s="190"/>
      <c r="AN98" s="190"/>
      <c r="AO98" s="204"/>
      <c r="AP98" s="204"/>
      <c r="AQ98" s="204"/>
      <c r="AR98" s="204"/>
      <c r="AS98" s="205"/>
      <c r="AT98" s="205"/>
      <c r="AU98" s="205"/>
      <c r="AV98" s="205"/>
      <c r="AW98" s="190"/>
      <c r="AX98" s="313"/>
      <c r="AY98" s="190"/>
      <c r="AZ98" s="190"/>
      <c r="BA98" s="190"/>
      <c r="BB98" s="190"/>
      <c r="BC98" s="190"/>
      <c r="BD98" s="190"/>
      <c r="BE98" s="204"/>
      <c r="BF98" s="204"/>
      <c r="BG98" s="204"/>
      <c r="BH98" s="204"/>
      <c r="BI98" s="205"/>
      <c r="BJ98" s="205"/>
      <c r="BK98" s="205"/>
      <c r="BL98" s="205"/>
      <c r="BM98" s="176"/>
      <c r="BN98" s="313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177"/>
      <c r="DH98" s="177"/>
      <c r="DI98" s="177"/>
      <c r="DJ98" s="177"/>
      <c r="DK98" s="177"/>
      <c r="DL98" s="177"/>
      <c r="DM98" s="177"/>
      <c r="DN98" s="177"/>
      <c r="DO98" s="177"/>
      <c r="DP98" s="177"/>
      <c r="DQ98" s="177"/>
      <c r="DR98" s="177"/>
      <c r="DS98" s="177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7"/>
      <c r="EE98" s="177"/>
      <c r="EF98" s="177"/>
      <c r="EG98" s="177"/>
      <c r="EH98" s="177"/>
      <c r="EI98" s="177"/>
      <c r="EJ98" s="177"/>
      <c r="EK98" s="177"/>
      <c r="EL98" s="177"/>
      <c r="EM98" s="177"/>
      <c r="EN98" s="177"/>
      <c r="EO98" s="177"/>
      <c r="EP98" s="177"/>
      <c r="EQ98" s="177"/>
      <c r="ER98" s="177"/>
      <c r="ES98" s="177"/>
      <c r="ET98" s="177"/>
      <c r="EU98" s="177"/>
      <c r="EV98" s="177"/>
      <c r="EW98" s="177"/>
      <c r="EX98" s="177"/>
      <c r="EY98" s="177"/>
      <c r="EZ98" s="177"/>
      <c r="FA98" s="177"/>
      <c r="FB98" s="177"/>
      <c r="FC98" s="177"/>
      <c r="FD98" s="177"/>
      <c r="FE98" s="177"/>
      <c r="FF98" s="177"/>
      <c r="FG98" s="177"/>
      <c r="FH98" s="177"/>
      <c r="FI98" s="177"/>
      <c r="FJ98" s="177"/>
      <c r="FK98" s="177"/>
      <c r="FL98" s="177"/>
      <c r="FM98" s="177"/>
      <c r="FN98" s="177"/>
      <c r="FO98" s="177"/>
      <c r="FP98" s="177"/>
      <c r="FQ98" s="177"/>
      <c r="FR98" s="177"/>
      <c r="FS98" s="177"/>
      <c r="FT98" s="177"/>
      <c r="FU98" s="177"/>
      <c r="FV98" s="177"/>
      <c r="FW98" s="177"/>
      <c r="FX98" s="177"/>
      <c r="FY98" s="177"/>
      <c r="FZ98" s="177"/>
      <c r="GA98" s="177"/>
      <c r="GB98" s="177"/>
      <c r="GC98" s="177"/>
      <c r="GD98" s="177"/>
      <c r="GE98" s="177"/>
      <c r="GF98" s="177"/>
      <c r="GG98" s="177"/>
      <c r="GH98" s="177"/>
      <c r="GI98" s="177"/>
      <c r="GJ98" s="177"/>
      <c r="GK98" s="177"/>
      <c r="GL98" s="177"/>
      <c r="GM98" s="177"/>
      <c r="GN98" s="177"/>
      <c r="GO98" s="177"/>
      <c r="GP98" s="177"/>
      <c r="GQ98" s="177"/>
      <c r="GR98" s="177"/>
      <c r="GS98" s="177"/>
      <c r="GT98" s="177"/>
      <c r="GU98" s="177"/>
      <c r="GV98" s="177"/>
      <c r="GW98" s="177"/>
      <c r="GX98" s="177"/>
      <c r="GY98" s="177"/>
      <c r="GZ98" s="177"/>
      <c r="HA98" s="177"/>
      <c r="HB98" s="177"/>
      <c r="HC98" s="177"/>
      <c r="HD98" s="177"/>
      <c r="HE98" s="177"/>
      <c r="HF98" s="177"/>
      <c r="HG98" s="177"/>
      <c r="HH98" s="177"/>
      <c r="HI98" s="177"/>
      <c r="HJ98" s="177"/>
      <c r="HK98" s="177"/>
      <c r="HL98" s="177"/>
      <c r="HM98" s="177"/>
      <c r="HN98" s="177"/>
      <c r="HO98" s="177"/>
      <c r="HP98" s="177"/>
      <c r="HQ98" s="177"/>
      <c r="HR98" s="177"/>
      <c r="HS98" s="177"/>
      <c r="HT98" s="177"/>
      <c r="HU98" s="177"/>
      <c r="HV98" s="177"/>
      <c r="HW98" s="177"/>
      <c r="HX98" s="177"/>
      <c r="HY98" s="177"/>
      <c r="HZ98" s="177"/>
      <c r="IA98" s="177"/>
      <c r="IB98" s="177"/>
      <c r="IC98" s="177"/>
      <c r="ID98" s="177"/>
      <c r="IE98" s="177"/>
      <c r="IF98" s="177"/>
      <c r="IG98" s="177"/>
      <c r="IH98" s="177"/>
      <c r="II98" s="177"/>
      <c r="IJ98" s="177"/>
      <c r="IK98" s="177"/>
      <c r="IL98" s="177"/>
      <c r="IM98" s="177"/>
      <c r="IN98" s="177"/>
      <c r="IO98" s="177"/>
      <c r="IP98" s="177"/>
      <c r="IQ98" s="177"/>
      <c r="IR98" s="177"/>
      <c r="IS98" s="177"/>
      <c r="IT98" s="177"/>
      <c r="IU98" s="177"/>
      <c r="IV98" s="177"/>
      <c r="IW98" s="177"/>
      <c r="IX98" s="177"/>
      <c r="IY98" s="177"/>
      <c r="IZ98" s="177"/>
      <c r="JA98" s="177"/>
      <c r="JB98" s="177"/>
      <c r="JC98" s="177"/>
      <c r="JD98" s="177"/>
      <c r="JE98" s="177"/>
      <c r="JF98" s="177"/>
      <c r="JG98" s="177"/>
      <c r="JH98" s="177"/>
      <c r="JI98" s="177"/>
      <c r="JJ98" s="177"/>
      <c r="JK98" s="177"/>
      <c r="JL98" s="177"/>
      <c r="JM98" s="177"/>
      <c r="JN98" s="177"/>
      <c r="JO98" s="177"/>
      <c r="JP98" s="177"/>
      <c r="JQ98" s="177"/>
      <c r="JR98" s="177"/>
      <c r="JS98" s="177"/>
      <c r="JT98" s="177"/>
      <c r="JU98" s="177"/>
      <c r="JV98" s="177"/>
      <c r="JW98" s="177"/>
      <c r="JX98" s="177"/>
      <c r="JY98" s="177"/>
      <c r="JZ98" s="177"/>
      <c r="KA98" s="177"/>
      <c r="KB98" s="177"/>
      <c r="KC98" s="177"/>
      <c r="KD98" s="177"/>
      <c r="KE98" s="177"/>
      <c r="KF98" s="177"/>
      <c r="KG98" s="177"/>
    </row>
    <row r="99" spans="1:293" s="178" customFormat="1" ht="18.75">
      <c r="A99" s="189" t="s">
        <v>68</v>
      </c>
      <c r="B99" s="502"/>
      <c r="C99" s="49"/>
      <c r="D99" s="49"/>
      <c r="E99" s="49"/>
      <c r="F99" s="49"/>
      <c r="G99" s="49"/>
      <c r="H99" s="49"/>
      <c r="I99" s="480"/>
      <c r="J99" s="138"/>
      <c r="K99" s="138"/>
      <c r="L99" s="138"/>
      <c r="M99" s="139"/>
      <c r="N99" s="139"/>
      <c r="O99" s="139"/>
      <c r="P99" s="139"/>
      <c r="Q99" s="176"/>
      <c r="R99" s="125"/>
      <c r="S99" s="49"/>
      <c r="T99" s="49"/>
      <c r="U99" s="49"/>
      <c r="V99" s="49"/>
      <c r="W99" s="49"/>
      <c r="X99" s="49"/>
      <c r="Y99" s="480"/>
      <c r="Z99" s="138"/>
      <c r="AA99" s="138"/>
      <c r="AB99" s="138"/>
      <c r="AC99" s="139"/>
      <c r="AD99" s="139"/>
      <c r="AE99" s="139"/>
      <c r="AF99" s="139"/>
      <c r="AG99" s="176"/>
      <c r="AH99" s="134"/>
      <c r="AI99" s="190"/>
      <c r="AJ99" s="190"/>
      <c r="AK99" s="190"/>
      <c r="AL99" s="190"/>
      <c r="AM99" s="190"/>
      <c r="AN99" s="190"/>
      <c r="AO99" s="204"/>
      <c r="AP99" s="204"/>
      <c r="AQ99" s="204"/>
      <c r="AR99" s="204"/>
      <c r="AS99" s="205"/>
      <c r="AT99" s="205"/>
      <c r="AU99" s="205"/>
      <c r="AV99" s="205"/>
      <c r="AW99" s="190"/>
      <c r="AX99" s="313"/>
      <c r="AY99" s="190"/>
      <c r="AZ99" s="190"/>
      <c r="BA99" s="190"/>
      <c r="BB99" s="190"/>
      <c r="BC99" s="190"/>
      <c r="BD99" s="190"/>
      <c r="BE99" s="204"/>
      <c r="BF99" s="204"/>
      <c r="BG99" s="204"/>
      <c r="BH99" s="204"/>
      <c r="BI99" s="205"/>
      <c r="BJ99" s="205"/>
      <c r="BK99" s="205"/>
      <c r="BL99" s="205"/>
      <c r="BM99" s="176"/>
      <c r="BN99" s="313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177"/>
      <c r="DH99" s="177"/>
      <c r="DI99" s="177"/>
      <c r="DJ99" s="177"/>
      <c r="DK99" s="177"/>
      <c r="DL99" s="177"/>
      <c r="DM99" s="177"/>
      <c r="DN99" s="177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  <c r="EI99" s="177"/>
      <c r="EJ99" s="177"/>
      <c r="EK99" s="177"/>
      <c r="EL99" s="177"/>
      <c r="EM99" s="177"/>
      <c r="EN99" s="177"/>
      <c r="EO99" s="177"/>
      <c r="EP99" s="177"/>
      <c r="EQ99" s="177"/>
      <c r="ER99" s="177"/>
      <c r="ES99" s="177"/>
      <c r="ET99" s="177"/>
      <c r="EU99" s="177"/>
      <c r="EV99" s="177"/>
      <c r="EW99" s="177"/>
      <c r="EX99" s="177"/>
      <c r="EY99" s="177"/>
      <c r="EZ99" s="177"/>
      <c r="FA99" s="177"/>
      <c r="FB99" s="177"/>
      <c r="FC99" s="177"/>
      <c r="FD99" s="177"/>
      <c r="FE99" s="177"/>
      <c r="FF99" s="177"/>
      <c r="FG99" s="177"/>
      <c r="FH99" s="177"/>
      <c r="FI99" s="177"/>
      <c r="FJ99" s="177"/>
      <c r="FK99" s="177"/>
      <c r="FL99" s="177"/>
      <c r="FM99" s="177"/>
      <c r="FN99" s="177"/>
      <c r="FO99" s="177"/>
      <c r="FP99" s="177"/>
      <c r="FQ99" s="177"/>
      <c r="FR99" s="177"/>
      <c r="FS99" s="177"/>
      <c r="FT99" s="177"/>
      <c r="FU99" s="177"/>
      <c r="FV99" s="177"/>
      <c r="FW99" s="177"/>
      <c r="FX99" s="177"/>
      <c r="FY99" s="177"/>
      <c r="FZ99" s="177"/>
      <c r="GA99" s="177"/>
      <c r="GB99" s="177"/>
      <c r="GC99" s="177"/>
      <c r="GD99" s="177"/>
      <c r="GE99" s="177"/>
      <c r="GF99" s="177"/>
      <c r="GG99" s="177"/>
      <c r="GH99" s="177"/>
      <c r="GI99" s="177"/>
      <c r="GJ99" s="177"/>
      <c r="GK99" s="177"/>
      <c r="GL99" s="177"/>
      <c r="GM99" s="177"/>
      <c r="GN99" s="177"/>
      <c r="GO99" s="177"/>
      <c r="GP99" s="177"/>
      <c r="GQ99" s="177"/>
      <c r="GR99" s="177"/>
      <c r="GS99" s="177"/>
      <c r="GT99" s="177"/>
      <c r="GU99" s="177"/>
      <c r="GV99" s="177"/>
      <c r="GW99" s="177"/>
      <c r="GX99" s="177"/>
      <c r="GY99" s="177"/>
      <c r="GZ99" s="177"/>
      <c r="HA99" s="177"/>
      <c r="HB99" s="177"/>
      <c r="HC99" s="177"/>
      <c r="HD99" s="177"/>
      <c r="HE99" s="177"/>
      <c r="HF99" s="177"/>
      <c r="HG99" s="177"/>
      <c r="HH99" s="177"/>
      <c r="HI99" s="177"/>
      <c r="HJ99" s="177"/>
      <c r="HK99" s="177"/>
      <c r="HL99" s="177"/>
      <c r="HM99" s="177"/>
      <c r="HN99" s="177"/>
      <c r="HO99" s="177"/>
      <c r="HP99" s="177"/>
      <c r="HQ99" s="177"/>
      <c r="HR99" s="177"/>
      <c r="HS99" s="177"/>
      <c r="HT99" s="177"/>
      <c r="HU99" s="177"/>
      <c r="HV99" s="177"/>
      <c r="HW99" s="177"/>
      <c r="HX99" s="177"/>
      <c r="HY99" s="177"/>
      <c r="HZ99" s="177"/>
      <c r="IA99" s="177"/>
      <c r="IB99" s="177"/>
      <c r="IC99" s="177"/>
      <c r="ID99" s="177"/>
      <c r="IE99" s="177"/>
      <c r="IF99" s="177"/>
      <c r="IG99" s="177"/>
      <c r="IH99" s="177"/>
      <c r="II99" s="177"/>
      <c r="IJ99" s="177"/>
      <c r="IK99" s="177"/>
      <c r="IL99" s="177"/>
      <c r="IM99" s="177"/>
      <c r="IN99" s="177"/>
      <c r="IO99" s="177"/>
      <c r="IP99" s="177"/>
      <c r="IQ99" s="177"/>
      <c r="IR99" s="177"/>
      <c r="IS99" s="177"/>
      <c r="IT99" s="177"/>
      <c r="IU99" s="177"/>
      <c r="IV99" s="177"/>
      <c r="IW99" s="177"/>
      <c r="IX99" s="177"/>
      <c r="IY99" s="177"/>
      <c r="IZ99" s="177"/>
      <c r="JA99" s="177"/>
      <c r="JB99" s="177"/>
      <c r="JC99" s="177"/>
      <c r="JD99" s="177"/>
      <c r="JE99" s="177"/>
      <c r="JF99" s="177"/>
      <c r="JG99" s="177"/>
      <c r="JH99" s="177"/>
      <c r="JI99" s="177"/>
      <c r="JJ99" s="177"/>
      <c r="JK99" s="177"/>
      <c r="JL99" s="177"/>
      <c r="JM99" s="177"/>
      <c r="JN99" s="177"/>
      <c r="JO99" s="177"/>
      <c r="JP99" s="177"/>
      <c r="JQ99" s="177"/>
      <c r="JR99" s="177"/>
      <c r="JS99" s="177"/>
      <c r="JT99" s="177"/>
      <c r="JU99" s="177"/>
      <c r="JV99" s="177"/>
      <c r="JW99" s="177"/>
      <c r="JX99" s="177"/>
      <c r="JY99" s="177"/>
      <c r="JZ99" s="177"/>
      <c r="KA99" s="177"/>
      <c r="KB99" s="177"/>
      <c r="KC99" s="177"/>
      <c r="KD99" s="177"/>
      <c r="KE99" s="177"/>
      <c r="KF99" s="177"/>
      <c r="KG99" s="177"/>
    </row>
    <row r="100" spans="1:293" s="178" customFormat="1" ht="18.75">
      <c r="A100" s="349" t="s">
        <v>9</v>
      </c>
      <c r="B100" s="751" t="s">
        <v>150</v>
      </c>
      <c r="C100" s="49">
        <v>17483.07</v>
      </c>
      <c r="D100" s="49">
        <v>153.78</v>
      </c>
      <c r="E100" s="49">
        <f>C100*1.2</f>
        <v>20979.683999999997</v>
      </c>
      <c r="F100" s="49">
        <f>D100*1.2</f>
        <v>184.536</v>
      </c>
      <c r="G100" s="49">
        <v>3049</v>
      </c>
      <c r="H100" s="49">
        <v>63</v>
      </c>
      <c r="I100" s="480"/>
      <c r="J100" s="138"/>
      <c r="K100" s="138"/>
      <c r="L100" s="138"/>
      <c r="M100" s="139"/>
      <c r="N100" s="139"/>
      <c r="O100" s="139"/>
      <c r="P100" s="139"/>
      <c r="Q100" s="125" t="s">
        <v>1038</v>
      </c>
      <c r="R100" s="125"/>
      <c r="S100" s="49">
        <v>19971.25</v>
      </c>
      <c r="T100" s="49">
        <v>228.21</v>
      </c>
      <c r="U100" s="49">
        <f>S100*1.2</f>
        <v>23965.5</v>
      </c>
      <c r="V100" s="49">
        <f>T100*1.2</f>
        <v>273.85199999999998</v>
      </c>
      <c r="W100" s="49">
        <v>2800</v>
      </c>
      <c r="X100" s="49">
        <v>63</v>
      </c>
      <c r="Y100" s="480"/>
      <c r="Z100" s="140"/>
      <c r="AA100" s="140"/>
      <c r="AB100" s="140"/>
      <c r="AC100" s="141"/>
      <c r="AD100" s="141"/>
      <c r="AE100" s="141"/>
      <c r="AF100" s="141"/>
      <c r="AG100" s="125" t="s">
        <v>1038</v>
      </c>
      <c r="AH100" s="125"/>
      <c r="AI100" s="190"/>
      <c r="AJ100" s="190"/>
      <c r="AK100" s="190"/>
      <c r="AL100" s="190"/>
      <c r="AM100" s="190"/>
      <c r="AN100" s="190"/>
      <c r="AO100" s="204"/>
      <c r="AP100" s="204"/>
      <c r="AQ100" s="204"/>
      <c r="AR100" s="204"/>
      <c r="AS100" s="205"/>
      <c r="AT100" s="205"/>
      <c r="AU100" s="205"/>
      <c r="AV100" s="205"/>
      <c r="AW100" s="190"/>
      <c r="AX100" s="313"/>
      <c r="AY100" s="190"/>
      <c r="AZ100" s="190"/>
      <c r="BA100" s="190"/>
      <c r="BB100" s="190"/>
      <c r="BC100" s="190"/>
      <c r="BD100" s="190"/>
      <c r="BE100" s="204"/>
      <c r="BF100" s="204"/>
      <c r="BG100" s="204"/>
      <c r="BH100" s="204"/>
      <c r="BI100" s="205"/>
      <c r="BJ100" s="205"/>
      <c r="BK100" s="205"/>
      <c r="BL100" s="205"/>
      <c r="BM100" s="176"/>
      <c r="BN100" s="313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177"/>
      <c r="DH100" s="177"/>
      <c r="DI100" s="177"/>
      <c r="DJ100" s="177"/>
      <c r="DK100" s="177"/>
      <c r="DL100" s="177"/>
      <c r="DM100" s="177"/>
      <c r="DN100" s="177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  <c r="EI100" s="177"/>
      <c r="EJ100" s="177"/>
      <c r="EK100" s="177"/>
      <c r="EL100" s="177"/>
      <c r="EM100" s="177"/>
      <c r="EN100" s="177"/>
      <c r="EO100" s="177"/>
      <c r="EP100" s="177"/>
      <c r="EQ100" s="177"/>
      <c r="ER100" s="177"/>
      <c r="ES100" s="177"/>
      <c r="ET100" s="177"/>
      <c r="EU100" s="177"/>
      <c r="EV100" s="177"/>
      <c r="EW100" s="177"/>
      <c r="EX100" s="177"/>
      <c r="EY100" s="177"/>
      <c r="EZ100" s="177"/>
      <c r="FA100" s="177"/>
      <c r="FB100" s="177"/>
      <c r="FC100" s="177"/>
      <c r="FD100" s="177"/>
      <c r="FE100" s="177"/>
      <c r="FF100" s="177"/>
      <c r="FG100" s="177"/>
      <c r="FH100" s="177"/>
      <c r="FI100" s="177"/>
      <c r="FJ100" s="177"/>
      <c r="FK100" s="177"/>
      <c r="FL100" s="177"/>
      <c r="FM100" s="177"/>
      <c r="FN100" s="177"/>
      <c r="FO100" s="177"/>
      <c r="FP100" s="177"/>
      <c r="FQ100" s="177"/>
      <c r="FR100" s="177"/>
      <c r="FS100" s="177"/>
      <c r="FT100" s="177"/>
      <c r="FU100" s="177"/>
      <c r="FV100" s="177"/>
      <c r="FW100" s="177"/>
      <c r="FX100" s="177"/>
      <c r="FY100" s="177"/>
      <c r="FZ100" s="177"/>
      <c r="GA100" s="177"/>
      <c r="GB100" s="177"/>
      <c r="GC100" s="177"/>
      <c r="GD100" s="177"/>
      <c r="GE100" s="177"/>
      <c r="GF100" s="177"/>
      <c r="GG100" s="177"/>
      <c r="GH100" s="177"/>
      <c r="GI100" s="177"/>
      <c r="GJ100" s="177"/>
      <c r="GK100" s="177"/>
      <c r="GL100" s="177"/>
      <c r="GM100" s="177"/>
      <c r="GN100" s="177"/>
      <c r="GO100" s="177"/>
      <c r="GP100" s="177"/>
      <c r="GQ100" s="177"/>
      <c r="GR100" s="177"/>
      <c r="GS100" s="177"/>
      <c r="GT100" s="177"/>
      <c r="GU100" s="177"/>
      <c r="GV100" s="177"/>
      <c r="GW100" s="177"/>
      <c r="GX100" s="177"/>
      <c r="GY100" s="177"/>
      <c r="GZ100" s="177"/>
      <c r="HA100" s="177"/>
      <c r="HB100" s="177"/>
      <c r="HC100" s="177"/>
      <c r="HD100" s="177"/>
      <c r="HE100" s="177"/>
      <c r="HF100" s="177"/>
      <c r="HG100" s="177"/>
      <c r="HH100" s="177"/>
      <c r="HI100" s="177"/>
      <c r="HJ100" s="177"/>
      <c r="HK100" s="177"/>
      <c r="HL100" s="177"/>
      <c r="HM100" s="177"/>
      <c r="HN100" s="177"/>
      <c r="HO100" s="177"/>
      <c r="HP100" s="177"/>
      <c r="HQ100" s="177"/>
      <c r="HR100" s="177"/>
      <c r="HS100" s="177"/>
      <c r="HT100" s="177"/>
      <c r="HU100" s="177"/>
      <c r="HV100" s="177"/>
      <c r="HW100" s="177"/>
      <c r="HX100" s="177"/>
      <c r="HY100" s="177"/>
      <c r="HZ100" s="177"/>
      <c r="IA100" s="177"/>
      <c r="IB100" s="177"/>
      <c r="IC100" s="177"/>
      <c r="ID100" s="177"/>
      <c r="IE100" s="177"/>
      <c r="IF100" s="177"/>
      <c r="IG100" s="177"/>
      <c r="IH100" s="177"/>
      <c r="II100" s="177"/>
      <c r="IJ100" s="177"/>
      <c r="IK100" s="177"/>
      <c r="IL100" s="177"/>
      <c r="IM100" s="177"/>
      <c r="IN100" s="177"/>
      <c r="IO100" s="177"/>
      <c r="IP100" s="177"/>
      <c r="IQ100" s="177"/>
      <c r="IR100" s="177"/>
      <c r="IS100" s="177"/>
      <c r="IT100" s="177"/>
      <c r="IU100" s="177"/>
      <c r="IV100" s="177"/>
      <c r="IW100" s="177"/>
      <c r="IX100" s="177"/>
      <c r="IY100" s="177"/>
      <c r="IZ100" s="177"/>
      <c r="JA100" s="177"/>
      <c r="JB100" s="177"/>
      <c r="JC100" s="177"/>
      <c r="JD100" s="177"/>
      <c r="JE100" s="177"/>
      <c r="JF100" s="177"/>
      <c r="JG100" s="177"/>
      <c r="JH100" s="177"/>
      <c r="JI100" s="177"/>
      <c r="JJ100" s="177"/>
      <c r="JK100" s="177"/>
      <c r="JL100" s="177"/>
      <c r="JM100" s="177"/>
      <c r="JN100" s="177"/>
      <c r="JO100" s="177"/>
      <c r="JP100" s="177"/>
      <c r="JQ100" s="177"/>
      <c r="JR100" s="177"/>
      <c r="JS100" s="177"/>
      <c r="JT100" s="177"/>
      <c r="JU100" s="177"/>
      <c r="JV100" s="177"/>
      <c r="JW100" s="177"/>
      <c r="JX100" s="177"/>
      <c r="JY100" s="177"/>
      <c r="JZ100" s="177"/>
      <c r="KA100" s="177"/>
      <c r="KB100" s="177"/>
      <c r="KC100" s="177"/>
      <c r="KD100" s="177"/>
      <c r="KE100" s="177"/>
      <c r="KF100" s="177"/>
      <c r="KG100" s="177"/>
    </row>
    <row r="101" spans="1:293" s="178" customFormat="1" ht="18.75">
      <c r="A101" s="189" t="s">
        <v>69</v>
      </c>
      <c r="B101" s="502"/>
      <c r="C101" s="49"/>
      <c r="D101" s="49"/>
      <c r="E101" s="49"/>
      <c r="F101" s="49"/>
      <c r="G101" s="49"/>
      <c r="H101" s="49"/>
      <c r="I101" s="481"/>
      <c r="J101" s="138"/>
      <c r="K101" s="138"/>
      <c r="L101" s="138"/>
      <c r="M101" s="139"/>
      <c r="N101" s="139"/>
      <c r="O101" s="139"/>
      <c r="P101" s="139"/>
      <c r="Q101" s="176"/>
      <c r="R101" s="125"/>
      <c r="S101" s="49"/>
      <c r="T101" s="49"/>
      <c r="U101" s="49"/>
      <c r="V101" s="49"/>
      <c r="W101" s="49"/>
      <c r="X101" s="49"/>
      <c r="Y101" s="480"/>
      <c r="Z101" s="138"/>
      <c r="AA101" s="138"/>
      <c r="AB101" s="138"/>
      <c r="AC101" s="139"/>
      <c r="AD101" s="139"/>
      <c r="AE101" s="139"/>
      <c r="AF101" s="139"/>
      <c r="AG101" s="176"/>
      <c r="AH101" s="134"/>
      <c r="AI101" s="190"/>
      <c r="AJ101" s="190"/>
      <c r="AK101" s="190"/>
      <c r="AL101" s="190"/>
      <c r="AM101" s="190"/>
      <c r="AN101" s="190"/>
      <c r="AO101" s="204"/>
      <c r="AP101" s="204"/>
      <c r="AQ101" s="204"/>
      <c r="AR101" s="204"/>
      <c r="AS101" s="205"/>
      <c r="AT101" s="205"/>
      <c r="AU101" s="205"/>
      <c r="AV101" s="205"/>
      <c r="AW101" s="190"/>
      <c r="AX101" s="313"/>
      <c r="AY101" s="190"/>
      <c r="AZ101" s="190"/>
      <c r="BA101" s="190"/>
      <c r="BB101" s="190"/>
      <c r="BC101" s="190"/>
      <c r="BD101" s="190"/>
      <c r="BE101" s="204"/>
      <c r="BF101" s="204"/>
      <c r="BG101" s="204"/>
      <c r="BH101" s="204"/>
      <c r="BI101" s="205"/>
      <c r="BJ101" s="205"/>
      <c r="BK101" s="205"/>
      <c r="BL101" s="205"/>
      <c r="BM101" s="176"/>
      <c r="BN101" s="313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177"/>
      <c r="DH101" s="177"/>
      <c r="DI101" s="177"/>
      <c r="DJ101" s="177"/>
      <c r="DK101" s="177"/>
      <c r="DL101" s="177"/>
      <c r="DM101" s="177"/>
      <c r="DN101" s="177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  <c r="EI101" s="177"/>
      <c r="EJ101" s="177"/>
      <c r="EK101" s="177"/>
      <c r="EL101" s="177"/>
      <c r="EM101" s="177"/>
      <c r="EN101" s="177"/>
      <c r="EO101" s="177"/>
      <c r="EP101" s="177"/>
      <c r="EQ101" s="177"/>
      <c r="ER101" s="177"/>
      <c r="ES101" s="177"/>
      <c r="ET101" s="177"/>
      <c r="EU101" s="177"/>
      <c r="EV101" s="177"/>
      <c r="EW101" s="177"/>
      <c r="EX101" s="177"/>
      <c r="EY101" s="177"/>
      <c r="EZ101" s="177"/>
      <c r="FA101" s="177"/>
      <c r="FB101" s="177"/>
      <c r="FC101" s="177"/>
      <c r="FD101" s="177"/>
      <c r="FE101" s="177"/>
      <c r="FF101" s="177"/>
      <c r="FG101" s="177"/>
      <c r="FH101" s="177"/>
      <c r="FI101" s="177"/>
      <c r="FJ101" s="177"/>
      <c r="FK101" s="177"/>
      <c r="FL101" s="177"/>
      <c r="FM101" s="177"/>
      <c r="FN101" s="177"/>
      <c r="FO101" s="177"/>
      <c r="FP101" s="177"/>
      <c r="FQ101" s="177"/>
      <c r="FR101" s="177"/>
      <c r="FS101" s="177"/>
      <c r="FT101" s="177"/>
      <c r="FU101" s="177"/>
      <c r="FV101" s="177"/>
      <c r="FW101" s="177"/>
      <c r="FX101" s="177"/>
      <c r="FY101" s="177"/>
      <c r="FZ101" s="177"/>
      <c r="GA101" s="177"/>
      <c r="GB101" s="177"/>
      <c r="GC101" s="177"/>
      <c r="GD101" s="177"/>
      <c r="GE101" s="177"/>
      <c r="GF101" s="177"/>
      <c r="GG101" s="177"/>
      <c r="GH101" s="177"/>
      <c r="GI101" s="177"/>
      <c r="GJ101" s="177"/>
      <c r="GK101" s="177"/>
      <c r="GL101" s="177"/>
      <c r="GM101" s="177"/>
      <c r="GN101" s="177"/>
      <c r="GO101" s="177"/>
      <c r="GP101" s="177"/>
      <c r="GQ101" s="177"/>
      <c r="GR101" s="177"/>
      <c r="GS101" s="177"/>
      <c r="GT101" s="177"/>
      <c r="GU101" s="177"/>
      <c r="GV101" s="177"/>
      <c r="GW101" s="177"/>
      <c r="GX101" s="177"/>
      <c r="GY101" s="177"/>
      <c r="GZ101" s="177"/>
      <c r="HA101" s="177"/>
      <c r="HB101" s="177"/>
      <c r="HC101" s="177"/>
      <c r="HD101" s="177"/>
      <c r="HE101" s="177"/>
      <c r="HF101" s="177"/>
      <c r="HG101" s="177"/>
      <c r="HH101" s="177"/>
      <c r="HI101" s="177"/>
      <c r="HJ101" s="177"/>
      <c r="HK101" s="177"/>
      <c r="HL101" s="177"/>
      <c r="HM101" s="177"/>
      <c r="HN101" s="177"/>
      <c r="HO101" s="177"/>
      <c r="HP101" s="177"/>
      <c r="HQ101" s="177"/>
      <c r="HR101" s="177"/>
      <c r="HS101" s="177"/>
      <c r="HT101" s="177"/>
      <c r="HU101" s="177"/>
      <c r="HV101" s="177"/>
      <c r="HW101" s="177"/>
      <c r="HX101" s="177"/>
      <c r="HY101" s="177"/>
      <c r="HZ101" s="177"/>
      <c r="IA101" s="177"/>
      <c r="IB101" s="177"/>
      <c r="IC101" s="177"/>
      <c r="ID101" s="177"/>
      <c r="IE101" s="177"/>
      <c r="IF101" s="177"/>
      <c r="IG101" s="177"/>
      <c r="IH101" s="177"/>
      <c r="II101" s="177"/>
      <c r="IJ101" s="177"/>
      <c r="IK101" s="177"/>
      <c r="IL101" s="177"/>
      <c r="IM101" s="177"/>
      <c r="IN101" s="177"/>
      <c r="IO101" s="177"/>
      <c r="IP101" s="177"/>
      <c r="IQ101" s="177"/>
      <c r="IR101" s="177"/>
      <c r="IS101" s="177"/>
      <c r="IT101" s="177"/>
      <c r="IU101" s="177"/>
      <c r="IV101" s="177"/>
      <c r="IW101" s="177"/>
      <c r="IX101" s="177"/>
      <c r="IY101" s="177"/>
      <c r="IZ101" s="177"/>
      <c r="JA101" s="177"/>
      <c r="JB101" s="177"/>
      <c r="JC101" s="177"/>
      <c r="JD101" s="177"/>
      <c r="JE101" s="177"/>
      <c r="JF101" s="177"/>
      <c r="JG101" s="177"/>
      <c r="JH101" s="177"/>
      <c r="JI101" s="177"/>
      <c r="JJ101" s="177"/>
      <c r="JK101" s="177"/>
      <c r="JL101" s="177"/>
      <c r="JM101" s="177"/>
      <c r="JN101" s="177"/>
      <c r="JO101" s="177"/>
      <c r="JP101" s="177"/>
      <c r="JQ101" s="177"/>
      <c r="JR101" s="177"/>
      <c r="JS101" s="177"/>
      <c r="JT101" s="177"/>
      <c r="JU101" s="177"/>
      <c r="JV101" s="177"/>
      <c r="JW101" s="177"/>
      <c r="JX101" s="177"/>
      <c r="JY101" s="177"/>
      <c r="JZ101" s="177"/>
      <c r="KA101" s="177"/>
      <c r="KB101" s="177"/>
      <c r="KC101" s="177"/>
      <c r="KD101" s="177"/>
      <c r="KE101" s="177"/>
      <c r="KF101" s="177"/>
      <c r="KG101" s="177"/>
    </row>
    <row r="102" spans="1:293" s="178" customFormat="1" ht="18.75">
      <c r="A102" s="349" t="s">
        <v>9</v>
      </c>
      <c r="B102" s="751" t="s">
        <v>150</v>
      </c>
      <c r="C102" s="49">
        <v>17483.07</v>
      </c>
      <c r="D102" s="49">
        <v>61.58</v>
      </c>
      <c r="E102" s="49">
        <f>C102*1.2</f>
        <v>20979.683999999997</v>
      </c>
      <c r="F102" s="49">
        <f>D102*1.2</f>
        <v>73.896000000000001</v>
      </c>
      <c r="G102" s="49">
        <v>3229</v>
      </c>
      <c r="H102" s="49">
        <v>48</v>
      </c>
      <c r="I102" s="480"/>
      <c r="J102" s="138"/>
      <c r="K102" s="138"/>
      <c r="L102" s="138"/>
      <c r="M102" s="139"/>
      <c r="N102" s="139"/>
      <c r="O102" s="139"/>
      <c r="P102" s="139"/>
      <c r="Q102" s="125" t="s">
        <v>1038</v>
      </c>
      <c r="R102" s="125"/>
      <c r="S102" s="49">
        <v>19971.25</v>
      </c>
      <c r="T102" s="49">
        <v>115.1</v>
      </c>
      <c r="U102" s="49">
        <f>S102*1.2</f>
        <v>23965.5</v>
      </c>
      <c r="V102" s="49">
        <f>T102*1.2</f>
        <v>138.11999999999998</v>
      </c>
      <c r="W102" s="49">
        <v>2800</v>
      </c>
      <c r="X102" s="49">
        <v>48</v>
      </c>
      <c r="Y102" s="480"/>
      <c r="Z102" s="140"/>
      <c r="AA102" s="140"/>
      <c r="AB102" s="140"/>
      <c r="AC102" s="141"/>
      <c r="AD102" s="141"/>
      <c r="AE102" s="141"/>
      <c r="AF102" s="141"/>
      <c r="AG102" s="125" t="s">
        <v>1038</v>
      </c>
      <c r="AH102" s="134"/>
      <c r="AI102" s="190"/>
      <c r="AJ102" s="190"/>
      <c r="AK102" s="190"/>
      <c r="AL102" s="190"/>
      <c r="AM102" s="190"/>
      <c r="AN102" s="190"/>
      <c r="AO102" s="204"/>
      <c r="AP102" s="204"/>
      <c r="AQ102" s="204"/>
      <c r="AR102" s="204"/>
      <c r="AS102" s="205"/>
      <c r="AT102" s="205"/>
      <c r="AU102" s="205"/>
      <c r="AV102" s="205"/>
      <c r="AW102" s="190"/>
      <c r="AX102" s="313"/>
      <c r="AY102" s="190"/>
      <c r="AZ102" s="190"/>
      <c r="BA102" s="190"/>
      <c r="BB102" s="190"/>
      <c r="BC102" s="190"/>
      <c r="BD102" s="190"/>
      <c r="BE102" s="204"/>
      <c r="BF102" s="204"/>
      <c r="BG102" s="204"/>
      <c r="BH102" s="204"/>
      <c r="BI102" s="205"/>
      <c r="BJ102" s="205"/>
      <c r="BK102" s="205"/>
      <c r="BL102" s="205"/>
      <c r="BM102" s="176"/>
      <c r="BN102" s="313"/>
      <c r="BO102" s="177"/>
      <c r="BP102" s="177"/>
      <c r="BQ102" s="177"/>
      <c r="BR102" s="177"/>
      <c r="BS102" s="177"/>
      <c r="BT102" s="177"/>
      <c r="BU102" s="177"/>
      <c r="BV102" s="177"/>
      <c r="BW102" s="177"/>
      <c r="BX102" s="177"/>
      <c r="BY102" s="177"/>
      <c r="BZ102" s="177"/>
      <c r="CA102" s="177"/>
      <c r="CB102" s="177"/>
      <c r="CC102" s="177"/>
      <c r="CD102" s="177"/>
      <c r="CE102" s="177"/>
      <c r="CF102" s="177"/>
      <c r="CG102" s="177"/>
      <c r="CH102" s="177"/>
      <c r="CI102" s="177"/>
      <c r="CJ102" s="177"/>
      <c r="CK102" s="177"/>
      <c r="CL102" s="177"/>
      <c r="CM102" s="177"/>
      <c r="CN102" s="177"/>
      <c r="CO102" s="177"/>
      <c r="CP102" s="177"/>
      <c r="CQ102" s="177"/>
      <c r="CR102" s="177"/>
      <c r="CS102" s="177"/>
      <c r="CT102" s="177"/>
      <c r="CU102" s="177"/>
      <c r="CV102" s="177"/>
      <c r="CW102" s="177"/>
      <c r="CX102" s="177"/>
      <c r="CY102" s="177"/>
      <c r="CZ102" s="177"/>
      <c r="DA102" s="177"/>
      <c r="DB102" s="177"/>
      <c r="DC102" s="177"/>
      <c r="DD102" s="177"/>
      <c r="DE102" s="177"/>
      <c r="DF102" s="177"/>
      <c r="DG102" s="177"/>
      <c r="DH102" s="177"/>
      <c r="DI102" s="177"/>
      <c r="DJ102" s="177"/>
      <c r="DK102" s="177"/>
      <c r="DL102" s="177"/>
      <c r="DM102" s="177"/>
      <c r="DN102" s="177"/>
      <c r="DO102" s="177"/>
      <c r="DP102" s="177"/>
      <c r="DQ102" s="177"/>
      <c r="DR102" s="177"/>
      <c r="DS102" s="177"/>
      <c r="DT102" s="177"/>
      <c r="DU102" s="177"/>
      <c r="DV102" s="177"/>
      <c r="DW102" s="177"/>
      <c r="DX102" s="177"/>
      <c r="DY102" s="177"/>
      <c r="DZ102" s="177"/>
      <c r="EA102" s="177"/>
      <c r="EB102" s="177"/>
      <c r="EC102" s="177"/>
      <c r="ED102" s="177"/>
      <c r="EE102" s="177"/>
      <c r="EF102" s="177"/>
      <c r="EG102" s="177"/>
      <c r="EH102" s="177"/>
      <c r="EI102" s="177"/>
      <c r="EJ102" s="177"/>
      <c r="EK102" s="177"/>
      <c r="EL102" s="177"/>
      <c r="EM102" s="177"/>
      <c r="EN102" s="177"/>
      <c r="EO102" s="177"/>
      <c r="EP102" s="177"/>
      <c r="EQ102" s="177"/>
      <c r="ER102" s="177"/>
      <c r="ES102" s="177"/>
      <c r="ET102" s="177"/>
      <c r="EU102" s="177"/>
      <c r="EV102" s="177"/>
      <c r="EW102" s="177"/>
      <c r="EX102" s="177"/>
      <c r="EY102" s="177"/>
      <c r="EZ102" s="177"/>
      <c r="FA102" s="177"/>
      <c r="FB102" s="177"/>
      <c r="FC102" s="177"/>
      <c r="FD102" s="177"/>
      <c r="FE102" s="177"/>
      <c r="FF102" s="177"/>
      <c r="FG102" s="177"/>
      <c r="FH102" s="177"/>
      <c r="FI102" s="177"/>
      <c r="FJ102" s="177"/>
      <c r="FK102" s="177"/>
      <c r="FL102" s="177"/>
      <c r="FM102" s="177"/>
      <c r="FN102" s="177"/>
      <c r="FO102" s="177"/>
      <c r="FP102" s="177"/>
      <c r="FQ102" s="177"/>
      <c r="FR102" s="177"/>
      <c r="FS102" s="177"/>
      <c r="FT102" s="177"/>
      <c r="FU102" s="177"/>
      <c r="FV102" s="177"/>
      <c r="FW102" s="177"/>
      <c r="FX102" s="177"/>
      <c r="FY102" s="177"/>
      <c r="FZ102" s="177"/>
      <c r="GA102" s="177"/>
      <c r="GB102" s="177"/>
      <c r="GC102" s="177"/>
      <c r="GD102" s="177"/>
      <c r="GE102" s="177"/>
      <c r="GF102" s="177"/>
      <c r="GG102" s="177"/>
      <c r="GH102" s="177"/>
      <c r="GI102" s="177"/>
      <c r="GJ102" s="177"/>
      <c r="GK102" s="177"/>
      <c r="GL102" s="177"/>
      <c r="GM102" s="177"/>
      <c r="GN102" s="177"/>
      <c r="GO102" s="177"/>
      <c r="GP102" s="177"/>
      <c r="GQ102" s="177"/>
      <c r="GR102" s="177"/>
      <c r="GS102" s="177"/>
      <c r="GT102" s="177"/>
      <c r="GU102" s="177"/>
      <c r="GV102" s="177"/>
      <c r="GW102" s="177"/>
      <c r="GX102" s="177"/>
      <c r="GY102" s="177"/>
      <c r="GZ102" s="177"/>
      <c r="HA102" s="177"/>
      <c r="HB102" s="177"/>
      <c r="HC102" s="177"/>
      <c r="HD102" s="177"/>
      <c r="HE102" s="177"/>
      <c r="HF102" s="177"/>
      <c r="HG102" s="177"/>
      <c r="HH102" s="177"/>
      <c r="HI102" s="177"/>
      <c r="HJ102" s="177"/>
      <c r="HK102" s="177"/>
      <c r="HL102" s="177"/>
      <c r="HM102" s="177"/>
      <c r="HN102" s="177"/>
      <c r="HO102" s="177"/>
      <c r="HP102" s="177"/>
      <c r="HQ102" s="177"/>
      <c r="HR102" s="177"/>
      <c r="HS102" s="177"/>
      <c r="HT102" s="177"/>
      <c r="HU102" s="177"/>
      <c r="HV102" s="177"/>
      <c r="HW102" s="177"/>
      <c r="HX102" s="177"/>
      <c r="HY102" s="177"/>
      <c r="HZ102" s="177"/>
      <c r="IA102" s="177"/>
      <c r="IB102" s="177"/>
      <c r="IC102" s="177"/>
      <c r="ID102" s="177"/>
      <c r="IE102" s="177"/>
      <c r="IF102" s="177"/>
      <c r="IG102" s="177"/>
      <c r="IH102" s="177"/>
      <c r="II102" s="177"/>
      <c r="IJ102" s="177"/>
      <c r="IK102" s="177"/>
      <c r="IL102" s="177"/>
      <c r="IM102" s="177"/>
      <c r="IN102" s="177"/>
      <c r="IO102" s="177"/>
      <c r="IP102" s="177"/>
      <c r="IQ102" s="177"/>
      <c r="IR102" s="177"/>
      <c r="IS102" s="177"/>
      <c r="IT102" s="177"/>
      <c r="IU102" s="177"/>
      <c r="IV102" s="177"/>
      <c r="IW102" s="177"/>
      <c r="IX102" s="177"/>
      <c r="IY102" s="177"/>
      <c r="IZ102" s="177"/>
      <c r="JA102" s="177"/>
      <c r="JB102" s="177"/>
      <c r="JC102" s="177"/>
      <c r="JD102" s="177"/>
      <c r="JE102" s="177"/>
      <c r="JF102" s="177"/>
      <c r="JG102" s="177"/>
      <c r="JH102" s="177"/>
      <c r="JI102" s="177"/>
      <c r="JJ102" s="177"/>
      <c r="JK102" s="177"/>
      <c r="JL102" s="177"/>
      <c r="JM102" s="177"/>
      <c r="JN102" s="177"/>
      <c r="JO102" s="177"/>
      <c r="JP102" s="177"/>
      <c r="JQ102" s="177"/>
      <c r="JR102" s="177"/>
      <c r="JS102" s="177"/>
      <c r="JT102" s="177"/>
      <c r="JU102" s="177"/>
      <c r="JV102" s="177"/>
      <c r="JW102" s="177"/>
      <c r="JX102" s="177"/>
      <c r="JY102" s="177"/>
      <c r="JZ102" s="177"/>
      <c r="KA102" s="177"/>
      <c r="KB102" s="177"/>
      <c r="KC102" s="177"/>
      <c r="KD102" s="177"/>
      <c r="KE102" s="177"/>
      <c r="KF102" s="177"/>
      <c r="KG102" s="177"/>
    </row>
    <row r="103" spans="1:293" s="178" customFormat="1" ht="18.75">
      <c r="A103" s="189" t="s">
        <v>70</v>
      </c>
      <c r="B103" s="502"/>
      <c r="C103" s="49"/>
      <c r="D103" s="49"/>
      <c r="E103" s="49"/>
      <c r="F103" s="49"/>
      <c r="G103" s="49"/>
      <c r="H103" s="49"/>
      <c r="I103" s="138"/>
      <c r="J103" s="138"/>
      <c r="K103" s="138"/>
      <c r="L103" s="138"/>
      <c r="M103" s="139"/>
      <c r="N103" s="139"/>
      <c r="O103" s="139"/>
      <c r="P103" s="139"/>
      <c r="Q103" s="125"/>
      <c r="R103" s="125"/>
      <c r="S103" s="49"/>
      <c r="T103" s="49"/>
      <c r="U103" s="49"/>
      <c r="V103" s="49"/>
      <c r="W103" s="49"/>
      <c r="X103" s="49"/>
      <c r="Y103" s="480"/>
      <c r="Z103" s="138"/>
      <c r="AA103" s="138"/>
      <c r="AB103" s="138"/>
      <c r="AC103" s="139"/>
      <c r="AD103" s="139"/>
      <c r="AE103" s="139"/>
      <c r="AF103" s="139"/>
      <c r="AG103" s="49"/>
      <c r="AH103" s="134"/>
      <c r="AI103" s="190"/>
      <c r="AJ103" s="190"/>
      <c r="AK103" s="190"/>
      <c r="AL103" s="190"/>
      <c r="AM103" s="190"/>
      <c r="AN103" s="190"/>
      <c r="AO103" s="204"/>
      <c r="AP103" s="204"/>
      <c r="AQ103" s="204"/>
      <c r="AR103" s="204"/>
      <c r="AS103" s="205"/>
      <c r="AT103" s="205"/>
      <c r="AU103" s="205"/>
      <c r="AV103" s="205"/>
      <c r="AW103" s="190"/>
      <c r="AX103" s="313"/>
      <c r="AY103" s="190"/>
      <c r="AZ103" s="190"/>
      <c r="BA103" s="190"/>
      <c r="BB103" s="190"/>
      <c r="BC103" s="190"/>
      <c r="BD103" s="190"/>
      <c r="BE103" s="204"/>
      <c r="BF103" s="204"/>
      <c r="BG103" s="204"/>
      <c r="BH103" s="204"/>
      <c r="BI103" s="205"/>
      <c r="BJ103" s="205"/>
      <c r="BK103" s="205"/>
      <c r="BL103" s="205"/>
      <c r="BM103" s="176"/>
      <c r="BN103" s="313"/>
      <c r="BO103" s="177"/>
      <c r="BP103" s="177"/>
      <c r="BQ103" s="177"/>
      <c r="BR103" s="177"/>
      <c r="BS103" s="177"/>
      <c r="BT103" s="177"/>
      <c r="BU103" s="177"/>
      <c r="BV103" s="177"/>
      <c r="BW103" s="177"/>
      <c r="BX103" s="177"/>
      <c r="BY103" s="177"/>
      <c r="BZ103" s="177"/>
      <c r="CA103" s="177"/>
      <c r="CB103" s="177"/>
      <c r="CC103" s="177"/>
      <c r="CD103" s="177"/>
      <c r="CE103" s="177"/>
      <c r="CF103" s="177"/>
      <c r="CG103" s="177"/>
      <c r="CH103" s="177"/>
      <c r="CI103" s="177"/>
      <c r="CJ103" s="177"/>
      <c r="CK103" s="177"/>
      <c r="CL103" s="177"/>
      <c r="CM103" s="177"/>
      <c r="CN103" s="177"/>
      <c r="CO103" s="177"/>
      <c r="CP103" s="177"/>
      <c r="CQ103" s="177"/>
      <c r="CR103" s="177"/>
      <c r="CS103" s="177"/>
      <c r="CT103" s="177"/>
      <c r="CU103" s="177"/>
      <c r="CV103" s="177"/>
      <c r="CW103" s="177"/>
      <c r="CX103" s="177"/>
      <c r="CY103" s="177"/>
      <c r="CZ103" s="177"/>
      <c r="DA103" s="177"/>
      <c r="DB103" s="177"/>
      <c r="DC103" s="177"/>
      <c r="DD103" s="177"/>
      <c r="DE103" s="177"/>
      <c r="DF103" s="177"/>
      <c r="DG103" s="177"/>
      <c r="DH103" s="177"/>
      <c r="DI103" s="177"/>
      <c r="DJ103" s="177"/>
      <c r="DK103" s="177"/>
      <c r="DL103" s="177"/>
      <c r="DM103" s="177"/>
      <c r="DN103" s="177"/>
      <c r="DO103" s="177"/>
      <c r="DP103" s="177"/>
      <c r="DQ103" s="177"/>
      <c r="DR103" s="177"/>
      <c r="DS103" s="177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7"/>
      <c r="EE103" s="177"/>
      <c r="EF103" s="177"/>
      <c r="EG103" s="177"/>
      <c r="EH103" s="177"/>
      <c r="EI103" s="177"/>
      <c r="EJ103" s="177"/>
      <c r="EK103" s="177"/>
      <c r="EL103" s="177"/>
      <c r="EM103" s="177"/>
      <c r="EN103" s="177"/>
      <c r="EO103" s="177"/>
      <c r="EP103" s="177"/>
      <c r="EQ103" s="177"/>
      <c r="ER103" s="177"/>
      <c r="ES103" s="177"/>
      <c r="ET103" s="177"/>
      <c r="EU103" s="177"/>
      <c r="EV103" s="177"/>
      <c r="EW103" s="177"/>
      <c r="EX103" s="177"/>
      <c r="EY103" s="177"/>
      <c r="EZ103" s="177"/>
      <c r="FA103" s="177"/>
      <c r="FB103" s="177"/>
      <c r="FC103" s="177"/>
      <c r="FD103" s="177"/>
      <c r="FE103" s="177"/>
      <c r="FF103" s="177"/>
      <c r="FG103" s="177"/>
      <c r="FH103" s="177"/>
      <c r="FI103" s="177"/>
      <c r="FJ103" s="177"/>
      <c r="FK103" s="177"/>
      <c r="FL103" s="177"/>
      <c r="FM103" s="177"/>
      <c r="FN103" s="177"/>
      <c r="FO103" s="177"/>
      <c r="FP103" s="177"/>
      <c r="FQ103" s="177"/>
      <c r="FR103" s="177"/>
      <c r="FS103" s="177"/>
      <c r="FT103" s="177"/>
      <c r="FU103" s="177"/>
      <c r="FV103" s="177"/>
      <c r="FW103" s="177"/>
      <c r="FX103" s="177"/>
      <c r="FY103" s="177"/>
      <c r="FZ103" s="177"/>
      <c r="GA103" s="177"/>
      <c r="GB103" s="177"/>
      <c r="GC103" s="177"/>
      <c r="GD103" s="177"/>
      <c r="GE103" s="177"/>
      <c r="GF103" s="177"/>
      <c r="GG103" s="177"/>
      <c r="GH103" s="177"/>
      <c r="GI103" s="177"/>
      <c r="GJ103" s="177"/>
      <c r="GK103" s="177"/>
      <c r="GL103" s="177"/>
      <c r="GM103" s="177"/>
      <c r="GN103" s="177"/>
      <c r="GO103" s="177"/>
      <c r="GP103" s="177"/>
      <c r="GQ103" s="177"/>
      <c r="GR103" s="177"/>
      <c r="GS103" s="177"/>
      <c r="GT103" s="177"/>
      <c r="GU103" s="177"/>
      <c r="GV103" s="177"/>
      <c r="GW103" s="177"/>
      <c r="GX103" s="177"/>
      <c r="GY103" s="177"/>
      <c r="GZ103" s="177"/>
      <c r="HA103" s="177"/>
      <c r="HB103" s="177"/>
      <c r="HC103" s="177"/>
      <c r="HD103" s="177"/>
      <c r="HE103" s="177"/>
      <c r="HF103" s="177"/>
      <c r="HG103" s="177"/>
      <c r="HH103" s="177"/>
      <c r="HI103" s="177"/>
      <c r="HJ103" s="177"/>
      <c r="HK103" s="177"/>
      <c r="HL103" s="177"/>
      <c r="HM103" s="177"/>
      <c r="HN103" s="177"/>
      <c r="HO103" s="177"/>
      <c r="HP103" s="177"/>
      <c r="HQ103" s="177"/>
      <c r="HR103" s="177"/>
      <c r="HS103" s="177"/>
      <c r="HT103" s="177"/>
      <c r="HU103" s="177"/>
      <c r="HV103" s="177"/>
      <c r="HW103" s="177"/>
      <c r="HX103" s="177"/>
      <c r="HY103" s="177"/>
      <c r="HZ103" s="177"/>
      <c r="IA103" s="177"/>
      <c r="IB103" s="177"/>
      <c r="IC103" s="177"/>
      <c r="ID103" s="177"/>
      <c r="IE103" s="177"/>
      <c r="IF103" s="177"/>
      <c r="IG103" s="177"/>
      <c r="IH103" s="177"/>
      <c r="II103" s="177"/>
      <c r="IJ103" s="177"/>
      <c r="IK103" s="177"/>
      <c r="IL103" s="177"/>
      <c r="IM103" s="177"/>
      <c r="IN103" s="177"/>
      <c r="IO103" s="177"/>
      <c r="IP103" s="177"/>
      <c r="IQ103" s="177"/>
      <c r="IR103" s="177"/>
      <c r="IS103" s="177"/>
      <c r="IT103" s="177"/>
      <c r="IU103" s="177"/>
      <c r="IV103" s="177"/>
      <c r="IW103" s="177"/>
      <c r="IX103" s="177"/>
      <c r="IY103" s="177"/>
      <c r="IZ103" s="177"/>
      <c r="JA103" s="177"/>
      <c r="JB103" s="177"/>
      <c r="JC103" s="177"/>
      <c r="JD103" s="177"/>
      <c r="JE103" s="177"/>
      <c r="JF103" s="177"/>
      <c r="JG103" s="177"/>
      <c r="JH103" s="177"/>
      <c r="JI103" s="177"/>
      <c r="JJ103" s="177"/>
      <c r="JK103" s="177"/>
      <c r="JL103" s="177"/>
      <c r="JM103" s="177"/>
      <c r="JN103" s="177"/>
      <c r="JO103" s="177"/>
      <c r="JP103" s="177"/>
      <c r="JQ103" s="177"/>
      <c r="JR103" s="177"/>
      <c r="JS103" s="177"/>
      <c r="JT103" s="177"/>
      <c r="JU103" s="177"/>
      <c r="JV103" s="177"/>
      <c r="JW103" s="177"/>
      <c r="JX103" s="177"/>
      <c r="JY103" s="177"/>
      <c r="JZ103" s="177"/>
      <c r="KA103" s="177"/>
      <c r="KB103" s="177"/>
      <c r="KC103" s="177"/>
      <c r="KD103" s="177"/>
      <c r="KE103" s="177"/>
      <c r="KF103" s="177"/>
      <c r="KG103" s="177"/>
    </row>
    <row r="104" spans="1:293" s="178" customFormat="1" ht="18.75">
      <c r="A104" s="349" t="s">
        <v>9</v>
      </c>
      <c r="B104" s="751" t="s">
        <v>150</v>
      </c>
      <c r="C104" s="49" t="s">
        <v>146</v>
      </c>
      <c r="D104" s="49" t="s">
        <v>146</v>
      </c>
      <c r="E104" s="49" t="s">
        <v>146</v>
      </c>
      <c r="F104" s="49" t="s">
        <v>146</v>
      </c>
      <c r="G104" s="49" t="s">
        <v>146</v>
      </c>
      <c r="H104" s="49" t="s">
        <v>146</v>
      </c>
      <c r="I104" s="49" t="s">
        <v>146</v>
      </c>
      <c r="J104" s="49" t="s">
        <v>146</v>
      </c>
      <c r="K104" s="49" t="s">
        <v>146</v>
      </c>
      <c r="L104" s="49" t="s">
        <v>146</v>
      </c>
      <c r="M104" s="49" t="s">
        <v>146</v>
      </c>
      <c r="N104" s="49" t="s">
        <v>146</v>
      </c>
      <c r="O104" s="49" t="s">
        <v>146</v>
      </c>
      <c r="P104" s="49" t="s">
        <v>146</v>
      </c>
      <c r="Q104" s="49" t="s">
        <v>146</v>
      </c>
      <c r="R104" s="49" t="s">
        <v>146</v>
      </c>
      <c r="S104" s="49" t="s">
        <v>146</v>
      </c>
      <c r="T104" s="49" t="s">
        <v>146</v>
      </c>
      <c r="U104" s="49" t="s">
        <v>146</v>
      </c>
      <c r="V104" s="49" t="s">
        <v>146</v>
      </c>
      <c r="W104" s="49" t="s">
        <v>146</v>
      </c>
      <c r="X104" s="49" t="s">
        <v>146</v>
      </c>
      <c r="Y104" s="480"/>
      <c r="Z104" s="140"/>
      <c r="AA104" s="140"/>
      <c r="AB104" s="140"/>
      <c r="AC104" s="141"/>
      <c r="AD104" s="141"/>
      <c r="AE104" s="141"/>
      <c r="AF104" s="141"/>
      <c r="AG104" s="125" t="s">
        <v>1038</v>
      </c>
      <c r="AH104" s="134"/>
      <c r="AI104" s="190"/>
      <c r="AJ104" s="190"/>
      <c r="AK104" s="190"/>
      <c r="AL104" s="190"/>
      <c r="AM104" s="190"/>
      <c r="AN104" s="190"/>
      <c r="AO104" s="204"/>
      <c r="AP104" s="204"/>
      <c r="AQ104" s="204"/>
      <c r="AR104" s="204"/>
      <c r="AS104" s="205"/>
      <c r="AT104" s="205"/>
      <c r="AU104" s="205"/>
      <c r="AV104" s="205"/>
      <c r="AW104" s="190"/>
      <c r="AX104" s="313"/>
      <c r="AY104" s="190"/>
      <c r="AZ104" s="190"/>
      <c r="BA104" s="190"/>
      <c r="BB104" s="190"/>
      <c r="BC104" s="190"/>
      <c r="BD104" s="190"/>
      <c r="BE104" s="204"/>
      <c r="BF104" s="204"/>
      <c r="BG104" s="204"/>
      <c r="BH104" s="204"/>
      <c r="BI104" s="205"/>
      <c r="BJ104" s="205"/>
      <c r="BK104" s="205"/>
      <c r="BL104" s="205"/>
      <c r="BM104" s="176"/>
      <c r="BN104" s="313"/>
      <c r="BO104" s="177"/>
      <c r="BP104" s="177"/>
      <c r="BQ104" s="177"/>
      <c r="BR104" s="177"/>
      <c r="BS104" s="177"/>
      <c r="BT104" s="177"/>
      <c r="BU104" s="177"/>
      <c r="BV104" s="177"/>
      <c r="BW104" s="177"/>
      <c r="BX104" s="177"/>
      <c r="BY104" s="177"/>
      <c r="BZ104" s="177"/>
      <c r="CA104" s="177"/>
      <c r="CB104" s="177"/>
      <c r="CC104" s="177"/>
      <c r="CD104" s="177"/>
      <c r="CE104" s="177"/>
      <c r="CF104" s="177"/>
      <c r="CG104" s="177"/>
      <c r="CH104" s="177"/>
      <c r="CI104" s="177"/>
      <c r="CJ104" s="177"/>
      <c r="CK104" s="177"/>
      <c r="CL104" s="177"/>
      <c r="CM104" s="177"/>
      <c r="CN104" s="177"/>
      <c r="CO104" s="177"/>
      <c r="CP104" s="177"/>
      <c r="CQ104" s="177"/>
      <c r="CR104" s="177"/>
      <c r="CS104" s="177"/>
      <c r="CT104" s="177"/>
      <c r="CU104" s="177"/>
      <c r="CV104" s="177"/>
      <c r="CW104" s="177"/>
      <c r="CX104" s="177"/>
      <c r="CY104" s="177"/>
      <c r="CZ104" s="177"/>
      <c r="DA104" s="177"/>
      <c r="DB104" s="177"/>
      <c r="DC104" s="177"/>
      <c r="DD104" s="177"/>
      <c r="DE104" s="177"/>
      <c r="DF104" s="177"/>
      <c r="DG104" s="177"/>
      <c r="DH104" s="177"/>
      <c r="DI104" s="177"/>
      <c r="DJ104" s="177"/>
      <c r="DK104" s="177"/>
      <c r="DL104" s="177"/>
      <c r="DM104" s="177"/>
      <c r="DN104" s="177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  <c r="EI104" s="177"/>
      <c r="EJ104" s="177"/>
      <c r="EK104" s="177"/>
      <c r="EL104" s="177"/>
      <c r="EM104" s="177"/>
      <c r="EN104" s="177"/>
      <c r="EO104" s="177"/>
      <c r="EP104" s="177"/>
      <c r="EQ104" s="177"/>
      <c r="ER104" s="177"/>
      <c r="ES104" s="177"/>
      <c r="ET104" s="177"/>
      <c r="EU104" s="177"/>
      <c r="EV104" s="177"/>
      <c r="EW104" s="177"/>
      <c r="EX104" s="177"/>
      <c r="EY104" s="177"/>
      <c r="EZ104" s="177"/>
      <c r="FA104" s="177"/>
      <c r="FB104" s="177"/>
      <c r="FC104" s="177"/>
      <c r="FD104" s="177"/>
      <c r="FE104" s="177"/>
      <c r="FF104" s="177"/>
      <c r="FG104" s="177"/>
      <c r="FH104" s="177"/>
      <c r="FI104" s="177"/>
      <c r="FJ104" s="177"/>
      <c r="FK104" s="177"/>
      <c r="FL104" s="177"/>
      <c r="FM104" s="177"/>
      <c r="FN104" s="177"/>
      <c r="FO104" s="177"/>
      <c r="FP104" s="177"/>
      <c r="FQ104" s="177"/>
      <c r="FR104" s="177"/>
      <c r="FS104" s="177"/>
      <c r="FT104" s="177"/>
      <c r="FU104" s="177"/>
      <c r="FV104" s="177"/>
      <c r="FW104" s="177"/>
      <c r="FX104" s="177"/>
      <c r="FY104" s="177"/>
      <c r="FZ104" s="177"/>
      <c r="GA104" s="177"/>
      <c r="GB104" s="177"/>
      <c r="GC104" s="177"/>
      <c r="GD104" s="177"/>
      <c r="GE104" s="177"/>
      <c r="GF104" s="177"/>
      <c r="GG104" s="177"/>
      <c r="GH104" s="177"/>
      <c r="GI104" s="177"/>
      <c r="GJ104" s="177"/>
      <c r="GK104" s="177"/>
      <c r="GL104" s="177"/>
      <c r="GM104" s="177"/>
      <c r="GN104" s="177"/>
      <c r="GO104" s="177"/>
      <c r="GP104" s="177"/>
      <c r="GQ104" s="177"/>
      <c r="GR104" s="177"/>
      <c r="GS104" s="177"/>
      <c r="GT104" s="177"/>
      <c r="GU104" s="177"/>
      <c r="GV104" s="177"/>
      <c r="GW104" s="177"/>
      <c r="GX104" s="177"/>
      <c r="GY104" s="177"/>
      <c r="GZ104" s="177"/>
      <c r="HA104" s="177"/>
      <c r="HB104" s="177"/>
      <c r="HC104" s="177"/>
      <c r="HD104" s="177"/>
      <c r="HE104" s="177"/>
      <c r="HF104" s="177"/>
      <c r="HG104" s="177"/>
      <c r="HH104" s="177"/>
      <c r="HI104" s="177"/>
      <c r="HJ104" s="177"/>
      <c r="HK104" s="177"/>
      <c r="HL104" s="177"/>
      <c r="HM104" s="177"/>
      <c r="HN104" s="177"/>
      <c r="HO104" s="177"/>
      <c r="HP104" s="177"/>
      <c r="HQ104" s="177"/>
      <c r="HR104" s="177"/>
      <c r="HS104" s="177"/>
      <c r="HT104" s="177"/>
      <c r="HU104" s="177"/>
      <c r="HV104" s="177"/>
      <c r="HW104" s="177"/>
      <c r="HX104" s="177"/>
      <c r="HY104" s="177"/>
      <c r="HZ104" s="177"/>
      <c r="IA104" s="177"/>
      <c r="IB104" s="177"/>
      <c r="IC104" s="177"/>
      <c r="ID104" s="177"/>
      <c r="IE104" s="177"/>
      <c r="IF104" s="177"/>
      <c r="IG104" s="177"/>
      <c r="IH104" s="177"/>
      <c r="II104" s="177"/>
      <c r="IJ104" s="177"/>
      <c r="IK104" s="177"/>
      <c r="IL104" s="177"/>
      <c r="IM104" s="177"/>
      <c r="IN104" s="177"/>
      <c r="IO104" s="177"/>
      <c r="IP104" s="177"/>
      <c r="IQ104" s="177"/>
      <c r="IR104" s="177"/>
      <c r="IS104" s="177"/>
      <c r="IT104" s="177"/>
      <c r="IU104" s="177"/>
      <c r="IV104" s="177"/>
      <c r="IW104" s="177"/>
      <c r="IX104" s="177"/>
      <c r="IY104" s="177"/>
      <c r="IZ104" s="177"/>
      <c r="JA104" s="177"/>
      <c r="JB104" s="177"/>
      <c r="JC104" s="177"/>
      <c r="JD104" s="177"/>
      <c r="JE104" s="177"/>
      <c r="JF104" s="177"/>
      <c r="JG104" s="177"/>
      <c r="JH104" s="177"/>
      <c r="JI104" s="177"/>
      <c r="JJ104" s="177"/>
      <c r="JK104" s="177"/>
      <c r="JL104" s="177"/>
      <c r="JM104" s="177"/>
      <c r="JN104" s="177"/>
      <c r="JO104" s="177"/>
      <c r="JP104" s="177"/>
      <c r="JQ104" s="177"/>
      <c r="JR104" s="177"/>
      <c r="JS104" s="177"/>
      <c r="JT104" s="177"/>
      <c r="JU104" s="177"/>
      <c r="JV104" s="177"/>
      <c r="JW104" s="177"/>
      <c r="JX104" s="177"/>
      <c r="JY104" s="177"/>
      <c r="JZ104" s="177"/>
      <c r="KA104" s="177"/>
      <c r="KB104" s="177"/>
      <c r="KC104" s="177"/>
      <c r="KD104" s="177"/>
      <c r="KE104" s="177"/>
      <c r="KF104" s="177"/>
      <c r="KG104" s="177"/>
    </row>
    <row r="105" spans="1:293" s="100" customFormat="1" ht="26.25">
      <c r="A105" s="354" t="s">
        <v>12</v>
      </c>
      <c r="B105" s="750"/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5"/>
      <c r="S105" s="354"/>
      <c r="T105" s="354"/>
      <c r="U105" s="354"/>
      <c r="V105" s="354"/>
      <c r="W105" s="354"/>
      <c r="X105" s="354"/>
      <c r="Y105" s="355"/>
      <c r="Z105" s="355"/>
      <c r="AA105" s="355"/>
      <c r="AB105" s="355"/>
      <c r="AC105" s="355"/>
      <c r="AD105" s="355"/>
      <c r="AE105" s="355"/>
      <c r="AF105" s="355"/>
      <c r="AG105" s="354"/>
      <c r="AH105" s="355"/>
      <c r="AI105" s="354"/>
      <c r="AJ105" s="354"/>
      <c r="AK105" s="354"/>
      <c r="AL105" s="354"/>
      <c r="AM105" s="354"/>
      <c r="AN105" s="354"/>
      <c r="AO105" s="354"/>
      <c r="AP105" s="354"/>
      <c r="AQ105" s="354"/>
      <c r="AR105" s="354"/>
      <c r="AS105" s="354"/>
      <c r="AT105" s="354"/>
      <c r="AU105" s="354"/>
      <c r="AV105" s="354"/>
      <c r="AW105" s="354"/>
      <c r="AX105" s="354"/>
      <c r="AY105" s="354"/>
      <c r="AZ105" s="354"/>
      <c r="BA105" s="354"/>
      <c r="BB105" s="354"/>
      <c r="BC105" s="354"/>
      <c r="BD105" s="354"/>
      <c r="BE105" s="354"/>
      <c r="BF105" s="354"/>
      <c r="BG105" s="354"/>
      <c r="BH105" s="354"/>
      <c r="BI105" s="354"/>
      <c r="BJ105" s="354"/>
      <c r="BK105" s="354"/>
      <c r="BL105" s="354"/>
      <c r="BM105" s="354"/>
      <c r="BN105" s="355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  <c r="EK105" s="99"/>
      <c r="EL105" s="99"/>
      <c r="EM105" s="99"/>
      <c r="EN105" s="99"/>
      <c r="EO105" s="99"/>
      <c r="EP105" s="99"/>
      <c r="EQ105" s="99"/>
      <c r="ER105" s="99"/>
      <c r="ES105" s="99"/>
      <c r="ET105" s="99"/>
      <c r="EU105" s="99"/>
      <c r="EV105" s="99"/>
      <c r="EW105" s="99"/>
      <c r="EX105" s="99"/>
      <c r="EY105" s="99"/>
      <c r="EZ105" s="99"/>
      <c r="FA105" s="99"/>
      <c r="FB105" s="99"/>
      <c r="FC105" s="99"/>
      <c r="FD105" s="99"/>
      <c r="FE105" s="99"/>
      <c r="FF105" s="99"/>
      <c r="FG105" s="99"/>
      <c r="FH105" s="99"/>
      <c r="FI105" s="99"/>
      <c r="FJ105" s="99"/>
      <c r="FK105" s="99"/>
      <c r="FL105" s="99"/>
      <c r="FM105" s="99"/>
      <c r="FN105" s="99"/>
      <c r="FO105" s="99"/>
      <c r="FP105" s="99"/>
      <c r="FQ105" s="99"/>
      <c r="FR105" s="99"/>
      <c r="FS105" s="99"/>
      <c r="FT105" s="99"/>
      <c r="FU105" s="99"/>
      <c r="FV105" s="99"/>
      <c r="FW105" s="99"/>
      <c r="FX105" s="99"/>
      <c r="FY105" s="99"/>
      <c r="FZ105" s="99"/>
      <c r="GA105" s="99"/>
      <c r="GB105" s="99"/>
      <c r="GC105" s="99"/>
      <c r="GD105" s="99"/>
      <c r="GE105" s="99"/>
      <c r="GF105" s="99"/>
      <c r="GG105" s="99"/>
      <c r="GH105" s="99"/>
      <c r="GI105" s="99"/>
      <c r="GJ105" s="99"/>
      <c r="GK105" s="99"/>
      <c r="GL105" s="99"/>
      <c r="GM105" s="99"/>
      <c r="GN105" s="99"/>
      <c r="GO105" s="99"/>
      <c r="GP105" s="99"/>
      <c r="GQ105" s="99"/>
      <c r="GR105" s="99"/>
      <c r="GS105" s="99"/>
      <c r="GT105" s="99"/>
      <c r="GU105" s="99"/>
      <c r="GV105" s="99"/>
      <c r="GW105" s="99"/>
      <c r="GX105" s="99"/>
      <c r="GY105" s="99"/>
      <c r="GZ105" s="99"/>
      <c r="HA105" s="99"/>
      <c r="HB105" s="99"/>
      <c r="HC105" s="99"/>
      <c r="HD105" s="99"/>
      <c r="HE105" s="99"/>
      <c r="HF105" s="99"/>
      <c r="HG105" s="99"/>
      <c r="HH105" s="99"/>
      <c r="HI105" s="99"/>
      <c r="HJ105" s="99"/>
      <c r="HK105" s="99"/>
      <c r="HL105" s="99"/>
      <c r="HM105" s="99"/>
      <c r="HN105" s="99"/>
      <c r="HO105" s="99"/>
      <c r="HP105" s="99"/>
      <c r="HQ105" s="99"/>
      <c r="HR105" s="99"/>
      <c r="HS105" s="99"/>
      <c r="HT105" s="99"/>
      <c r="HU105" s="99"/>
      <c r="HV105" s="99"/>
      <c r="HW105" s="99"/>
      <c r="HX105" s="99"/>
      <c r="HY105" s="99"/>
      <c r="HZ105" s="99"/>
      <c r="IA105" s="99"/>
      <c r="IB105" s="99"/>
      <c r="IC105" s="99"/>
      <c r="ID105" s="99"/>
      <c r="IE105" s="99"/>
      <c r="IF105" s="99"/>
      <c r="IG105" s="99"/>
      <c r="IH105" s="99"/>
      <c r="II105" s="99"/>
      <c r="IJ105" s="99"/>
      <c r="IK105" s="99"/>
      <c r="IL105" s="99"/>
      <c r="IM105" s="99"/>
      <c r="IN105" s="99"/>
      <c r="IO105" s="99"/>
      <c r="IP105" s="99"/>
      <c r="IQ105" s="99"/>
      <c r="IR105" s="99"/>
      <c r="IS105" s="99"/>
      <c r="IT105" s="99"/>
      <c r="IU105" s="99"/>
      <c r="IV105" s="99"/>
      <c r="IW105" s="99"/>
      <c r="IX105" s="99"/>
      <c r="IY105" s="99"/>
      <c r="IZ105" s="99"/>
      <c r="JA105" s="99"/>
      <c r="JB105" s="99"/>
      <c r="JC105" s="99"/>
      <c r="JD105" s="99"/>
      <c r="JE105" s="99"/>
      <c r="JF105" s="99"/>
      <c r="JG105" s="99"/>
      <c r="JH105" s="99"/>
      <c r="JI105" s="99"/>
      <c r="JJ105" s="99"/>
      <c r="JK105" s="99"/>
      <c r="JL105" s="99"/>
      <c r="JM105" s="99"/>
      <c r="JN105" s="99"/>
      <c r="JO105" s="99"/>
      <c r="JP105" s="99"/>
      <c r="JQ105" s="99"/>
      <c r="JR105" s="99"/>
      <c r="JS105" s="99"/>
      <c r="JT105" s="99"/>
      <c r="JU105" s="99"/>
      <c r="JV105" s="99"/>
      <c r="JW105" s="99"/>
      <c r="JX105" s="99"/>
      <c r="JY105" s="99"/>
      <c r="JZ105" s="99"/>
      <c r="KA105" s="99"/>
      <c r="KB105" s="99"/>
      <c r="KC105" s="99"/>
      <c r="KD105" s="99"/>
      <c r="KE105" s="99"/>
      <c r="KF105" s="99"/>
      <c r="KG105" s="99"/>
    </row>
    <row r="106" spans="1:293" s="2" customFormat="1" ht="23.25">
      <c r="A106" s="16" t="s">
        <v>9</v>
      </c>
      <c r="B106" s="484" t="s">
        <v>159</v>
      </c>
      <c r="C106" s="485"/>
      <c r="D106" s="126"/>
      <c r="E106" s="126"/>
      <c r="F106" s="126"/>
      <c r="G106" s="126"/>
      <c r="H106" s="126"/>
      <c r="I106" s="237"/>
      <c r="J106" s="237"/>
      <c r="K106" s="237"/>
      <c r="L106" s="237"/>
      <c r="M106" s="238"/>
      <c r="N106" s="238"/>
      <c r="O106" s="238"/>
      <c r="P106" s="238"/>
      <c r="Q106" s="323"/>
      <c r="R106" s="462"/>
      <c r="S106" s="126"/>
      <c r="T106" s="126"/>
      <c r="U106" s="126"/>
      <c r="V106" s="126"/>
      <c r="W106" s="126"/>
      <c r="X106" s="126"/>
      <c r="Y106" s="324"/>
      <c r="Z106" s="324"/>
      <c r="AA106" s="324"/>
      <c r="AB106" s="324"/>
      <c r="AC106" s="325"/>
      <c r="AD106" s="325"/>
      <c r="AE106" s="325"/>
      <c r="AF106" s="325"/>
      <c r="AG106" s="126"/>
      <c r="AH106" s="486"/>
      <c r="AI106" s="27"/>
      <c r="AJ106" s="27"/>
      <c r="AK106" s="27"/>
      <c r="AL106" s="27"/>
      <c r="AM106" s="27"/>
      <c r="AN106" s="27"/>
      <c r="AO106" s="237"/>
      <c r="AP106" s="237"/>
      <c r="AQ106" s="237"/>
      <c r="AR106" s="237"/>
      <c r="AS106" s="312"/>
      <c r="AT106" s="116"/>
      <c r="AU106" s="312"/>
      <c r="AV106" s="116"/>
      <c r="AW106" s="27"/>
      <c r="AX106" s="310"/>
      <c r="AY106" s="27"/>
      <c r="AZ106" s="27"/>
      <c r="BA106" s="27"/>
      <c r="BB106" s="27"/>
      <c r="BC106" s="27"/>
      <c r="BD106" s="27"/>
      <c r="BE106" s="237"/>
      <c r="BF106" s="237"/>
      <c r="BG106" s="237"/>
      <c r="BH106" s="237"/>
      <c r="BI106" s="312"/>
      <c r="BJ106" s="116"/>
      <c r="BK106" s="312"/>
      <c r="BL106" s="116"/>
      <c r="BM106" s="27"/>
      <c r="BN106" s="31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</row>
    <row r="107" spans="1:293" s="2" customFormat="1" ht="16.5" customHeight="1">
      <c r="A107" s="16"/>
      <c r="B107" s="484" t="s">
        <v>1040</v>
      </c>
      <c r="C107" s="485"/>
      <c r="D107" s="126"/>
      <c r="E107" s="126"/>
      <c r="F107" s="126"/>
      <c r="G107" s="126"/>
      <c r="H107" s="126"/>
      <c r="I107" s="237"/>
      <c r="J107" s="237"/>
      <c r="K107" s="237"/>
      <c r="L107" s="237"/>
      <c r="M107" s="238"/>
      <c r="N107" s="238"/>
      <c r="O107" s="238"/>
      <c r="P107" s="238"/>
      <c r="Q107" s="767"/>
      <c r="R107" s="462"/>
      <c r="S107" s="126"/>
      <c r="T107" s="126"/>
      <c r="U107" s="126"/>
      <c r="V107" s="126"/>
      <c r="W107" s="126"/>
      <c r="X107" s="126"/>
      <c r="Y107" s="324"/>
      <c r="Z107" s="324"/>
      <c r="AA107" s="324"/>
      <c r="AB107" s="324"/>
      <c r="AC107" s="325"/>
      <c r="AD107" s="325"/>
      <c r="AE107" s="325"/>
      <c r="AF107" s="325"/>
      <c r="AG107" s="768"/>
      <c r="AH107" s="486"/>
      <c r="AI107" s="27"/>
      <c r="AJ107" s="27"/>
      <c r="AK107" s="27"/>
      <c r="AL107" s="27"/>
      <c r="AM107" s="27"/>
      <c r="AN107" s="27"/>
      <c r="AO107" s="237"/>
      <c r="AP107" s="237"/>
      <c r="AQ107" s="237"/>
      <c r="AR107" s="237"/>
      <c r="AS107" s="312"/>
      <c r="AT107" s="116"/>
      <c r="AU107" s="312"/>
      <c r="AV107" s="116"/>
      <c r="AW107" s="27"/>
      <c r="AX107" s="310"/>
      <c r="AY107" s="27"/>
      <c r="AZ107" s="27"/>
      <c r="BA107" s="27"/>
      <c r="BB107" s="27"/>
      <c r="BC107" s="27"/>
      <c r="BD107" s="27"/>
      <c r="BE107" s="237"/>
      <c r="BF107" s="237"/>
      <c r="BG107" s="237"/>
      <c r="BH107" s="237"/>
      <c r="BI107" s="312"/>
      <c r="BJ107" s="116"/>
      <c r="BK107" s="312"/>
      <c r="BL107" s="116"/>
      <c r="BM107" s="27"/>
      <c r="BN107" s="31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</row>
    <row r="108" spans="1:293" s="2" customFormat="1">
      <c r="A108" s="16"/>
      <c r="B108" s="769" t="s">
        <v>366</v>
      </c>
      <c r="C108" s="49">
        <v>4121.33</v>
      </c>
      <c r="D108" s="49">
        <v>97.83</v>
      </c>
      <c r="E108" s="49">
        <f>C108*1.2</f>
        <v>4945.5959999999995</v>
      </c>
      <c r="F108" s="49">
        <f>D108*1.2</f>
        <v>117.39599999999999</v>
      </c>
      <c r="G108" s="49">
        <v>2580</v>
      </c>
      <c r="H108" s="49">
        <v>117.4</v>
      </c>
      <c r="I108" s="115"/>
      <c r="J108" s="115"/>
      <c r="K108" s="115"/>
      <c r="L108" s="115"/>
      <c r="M108" s="311">
        <v>8.3699999999999997E-2</v>
      </c>
      <c r="N108" s="139">
        <f>G108*M108+H108</f>
        <v>333.346</v>
      </c>
      <c r="O108" s="116"/>
      <c r="P108" s="116"/>
      <c r="Q108" s="1072" t="s">
        <v>1039</v>
      </c>
      <c r="R108" s="289"/>
      <c r="S108" s="49">
        <v>4636.5</v>
      </c>
      <c r="T108" s="49">
        <v>97.83</v>
      </c>
      <c r="U108" s="49">
        <f>S108*1.2</f>
        <v>5563.8</v>
      </c>
      <c r="V108" s="49">
        <f>T108*1.2</f>
        <v>117.39599999999999</v>
      </c>
      <c r="W108" s="49">
        <v>2580</v>
      </c>
      <c r="X108" s="49">
        <v>117.4</v>
      </c>
      <c r="Y108" s="138"/>
      <c r="Z108" s="138"/>
      <c r="AA108" s="138"/>
      <c r="AB108" s="138"/>
      <c r="AC108" s="311">
        <v>8.3699999999999997E-2</v>
      </c>
      <c r="AD108" s="139">
        <f>W108*AC108+X108</f>
        <v>333.346</v>
      </c>
      <c r="AE108" s="288"/>
      <c r="AF108" s="139"/>
      <c r="AG108" s="1100" t="s">
        <v>1041</v>
      </c>
      <c r="AH108" s="12"/>
      <c r="AI108" s="27"/>
      <c r="AJ108" s="27"/>
      <c r="AK108" s="27"/>
      <c r="AL108" s="27"/>
      <c r="AM108" s="27"/>
      <c r="AN108" s="27"/>
      <c r="AO108" s="237"/>
      <c r="AP108" s="237"/>
      <c r="AQ108" s="237"/>
      <c r="AR108" s="237"/>
      <c r="AS108" s="105"/>
      <c r="AT108" s="105"/>
      <c r="AU108" s="105"/>
      <c r="AV108" s="116"/>
      <c r="AW108" s="110"/>
      <c r="AX108" s="310"/>
      <c r="AY108" s="126"/>
      <c r="AZ108" s="126"/>
      <c r="BA108" s="126"/>
      <c r="BB108" s="126"/>
      <c r="BC108" s="126"/>
      <c r="BD108" s="126"/>
      <c r="BE108" s="237"/>
      <c r="BF108" s="237"/>
      <c r="BG108" s="237"/>
      <c r="BH108" s="237"/>
      <c r="BI108" s="105"/>
      <c r="BJ108" s="105"/>
      <c r="BK108" s="105"/>
      <c r="BL108" s="116"/>
      <c r="BM108" s="110"/>
      <c r="BN108" s="31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  <c r="IW108" s="53"/>
      <c r="IX108" s="53"/>
      <c r="IY108" s="53"/>
      <c r="IZ108" s="53"/>
      <c r="JA108" s="53"/>
      <c r="JB108" s="53"/>
      <c r="JC108" s="53"/>
      <c r="JD108" s="53"/>
      <c r="JE108" s="53"/>
      <c r="JF108" s="53"/>
      <c r="JG108" s="53"/>
      <c r="JH108" s="53"/>
      <c r="JI108" s="53"/>
      <c r="JJ108" s="53"/>
      <c r="JK108" s="53"/>
      <c r="JL108" s="53"/>
      <c r="JM108" s="53"/>
      <c r="JN108" s="53"/>
      <c r="JO108" s="53"/>
      <c r="JP108" s="53"/>
      <c r="JQ108" s="53"/>
      <c r="JR108" s="53"/>
      <c r="JS108" s="53"/>
      <c r="JT108" s="53"/>
      <c r="JU108" s="53"/>
      <c r="JV108" s="53"/>
      <c r="JW108" s="53"/>
      <c r="JX108" s="53"/>
      <c r="JY108" s="53"/>
      <c r="JZ108" s="53"/>
      <c r="KA108" s="53"/>
      <c r="KB108" s="53"/>
      <c r="KC108" s="53"/>
      <c r="KD108" s="53"/>
      <c r="KE108" s="53"/>
      <c r="KF108" s="53"/>
      <c r="KG108" s="53"/>
    </row>
    <row r="109" spans="1:293" s="2" customFormat="1">
      <c r="A109" s="16"/>
      <c r="B109" s="769" t="s">
        <v>371</v>
      </c>
      <c r="C109" s="27">
        <v>7175.7</v>
      </c>
      <c r="D109" s="27">
        <v>53.21</v>
      </c>
      <c r="E109" s="27">
        <f>C109*1.2</f>
        <v>8610.84</v>
      </c>
      <c r="F109" s="27">
        <f>D109*1.2</f>
        <v>63.851999999999997</v>
      </c>
      <c r="G109" s="27">
        <v>2580</v>
      </c>
      <c r="H109" s="27">
        <v>51.71</v>
      </c>
      <c r="I109" s="115"/>
      <c r="J109" s="115"/>
      <c r="K109" s="115"/>
      <c r="L109" s="115"/>
      <c r="M109" s="312">
        <v>7.1300000000000002E-2</v>
      </c>
      <c r="N109" s="620">
        <f>G109*M109+H109</f>
        <v>235.66400000000002</v>
      </c>
      <c r="O109" s="312">
        <v>6.5799999999999997E-2</v>
      </c>
      <c r="P109" s="620">
        <f>G109*O109+H109</f>
        <v>221.47399999999999</v>
      </c>
      <c r="Q109" s="1073"/>
      <c r="R109" s="176"/>
      <c r="S109" s="27">
        <v>8072.66</v>
      </c>
      <c r="T109" s="27">
        <v>61.04</v>
      </c>
      <c r="U109" s="49">
        <f>S109*1.2</f>
        <v>9687.1919999999991</v>
      </c>
      <c r="V109" s="49">
        <f>T109*1.2</f>
        <v>73.24799999999999</v>
      </c>
      <c r="W109" s="27">
        <v>2580</v>
      </c>
      <c r="X109" s="27">
        <v>51.71</v>
      </c>
      <c r="Y109" s="138"/>
      <c r="Z109" s="138"/>
      <c r="AA109" s="138"/>
      <c r="AB109" s="138"/>
      <c r="AC109" s="312">
        <v>7.1300000000000002E-2</v>
      </c>
      <c r="AD109" s="116">
        <f>W109*AC109+X109</f>
        <v>235.66400000000002</v>
      </c>
      <c r="AE109" s="312">
        <v>6.5799999999999997E-2</v>
      </c>
      <c r="AF109" s="116">
        <f>W109*AE109+X109</f>
        <v>221.47399999999999</v>
      </c>
      <c r="AG109" s="1101"/>
      <c r="AH109" s="168"/>
      <c r="AI109" s="27">
        <v>7175.7</v>
      </c>
      <c r="AJ109" s="27">
        <v>53.21</v>
      </c>
      <c r="AK109" s="27">
        <f>AI109*1.2</f>
        <v>8610.84</v>
      </c>
      <c r="AL109" s="27">
        <f>AJ109*1.2</f>
        <v>63.851999999999997</v>
      </c>
      <c r="AM109" s="27">
        <v>2612.85</v>
      </c>
      <c r="AN109" s="27">
        <v>51.71</v>
      </c>
      <c r="AO109" s="115"/>
      <c r="AP109" s="115"/>
      <c r="AQ109" s="115"/>
      <c r="AR109" s="115"/>
      <c r="AS109" s="181">
        <v>0.1004</v>
      </c>
      <c r="AT109" s="317">
        <f>AM109*AS109+AN109</f>
        <v>314.04013999999995</v>
      </c>
      <c r="AU109" s="181">
        <v>6.5799999999999997E-2</v>
      </c>
      <c r="AV109" s="139">
        <f>AM109*AU109+AN109</f>
        <v>223.63552999999999</v>
      </c>
      <c r="AW109" s="1103" t="s">
        <v>1039</v>
      </c>
      <c r="AX109" s="284"/>
      <c r="AY109" s="27">
        <v>8072.66</v>
      </c>
      <c r="AZ109" s="27">
        <v>61.04</v>
      </c>
      <c r="BA109" s="27">
        <f>AY109*1.2</f>
        <v>9687.1919999999991</v>
      </c>
      <c r="BB109" s="27">
        <f>AZ109*1.2</f>
        <v>73.24799999999999</v>
      </c>
      <c r="BC109" s="27">
        <v>2612.85</v>
      </c>
      <c r="BD109" s="27">
        <v>51.71</v>
      </c>
      <c r="BE109" s="115"/>
      <c r="BF109" s="115"/>
      <c r="BG109" s="115"/>
      <c r="BH109" s="115"/>
      <c r="BI109" s="181">
        <v>0.1004</v>
      </c>
      <c r="BJ109" s="317">
        <f>BC109*BI109+BD109</f>
        <v>314.04013999999995</v>
      </c>
      <c r="BK109" s="181">
        <v>6.5799999999999997E-2</v>
      </c>
      <c r="BL109" s="139">
        <f>BC109*BK109+BD109</f>
        <v>223.63552999999999</v>
      </c>
      <c r="BM109" s="1103" t="s">
        <v>1039</v>
      </c>
      <c r="BN109" s="134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</row>
    <row r="110" spans="1:293" s="2" customFormat="1">
      <c r="A110" s="16"/>
      <c r="B110" s="509" t="s">
        <v>373</v>
      </c>
      <c r="C110" s="27"/>
      <c r="D110" s="27"/>
      <c r="E110" s="27"/>
      <c r="F110" s="27"/>
      <c r="G110" s="27"/>
      <c r="H110" s="27"/>
      <c r="I110" s="115"/>
      <c r="J110" s="115"/>
      <c r="K110" s="115"/>
      <c r="L110" s="115"/>
      <c r="M110" s="312">
        <v>7.0300000000000001E-2</v>
      </c>
      <c r="N110" s="620">
        <f>G109*M110+H109</f>
        <v>233.084</v>
      </c>
      <c r="O110" s="312">
        <v>6.4899999999999999E-2</v>
      </c>
      <c r="P110" s="620">
        <f>G109*O110+H109</f>
        <v>219.15200000000002</v>
      </c>
      <c r="Q110" s="1074"/>
      <c r="R110" s="125"/>
      <c r="S110" s="27"/>
      <c r="T110" s="27"/>
      <c r="U110" s="27"/>
      <c r="V110" s="27"/>
      <c r="W110" s="27"/>
      <c r="X110" s="27"/>
      <c r="Y110" s="138"/>
      <c r="Z110" s="138"/>
      <c r="AA110" s="138"/>
      <c r="AB110" s="138"/>
      <c r="AC110" s="312">
        <v>7.0300000000000001E-2</v>
      </c>
      <c r="AD110" s="116">
        <f>W109*AC110+X109</f>
        <v>233.084</v>
      </c>
      <c r="AE110" s="312">
        <v>6.4899999999999999E-2</v>
      </c>
      <c r="AF110" s="116">
        <f>W109*AE110+X109</f>
        <v>219.15200000000002</v>
      </c>
      <c r="AG110" s="1102"/>
      <c r="AH110" s="12"/>
      <c r="AI110" s="27"/>
      <c r="AJ110" s="27"/>
      <c r="AK110" s="27"/>
      <c r="AL110" s="27"/>
      <c r="AM110" s="27"/>
      <c r="AN110" s="27"/>
      <c r="AO110" s="115"/>
      <c r="AP110" s="115"/>
      <c r="AQ110" s="115"/>
      <c r="AR110" s="115"/>
      <c r="AS110" s="312">
        <v>0.1004</v>
      </c>
      <c r="AT110" s="116">
        <f>AM109*AS110+AN109</f>
        <v>314.04013999999995</v>
      </c>
      <c r="AU110" s="312">
        <v>6.5500000000000003E-2</v>
      </c>
      <c r="AV110" s="116">
        <f>AM109*AU110+AN109</f>
        <v>222.851675</v>
      </c>
      <c r="AW110" s="1103"/>
      <c r="AX110" s="284"/>
      <c r="AY110" s="27"/>
      <c r="AZ110" s="27"/>
      <c r="BA110" s="27"/>
      <c r="BB110" s="27"/>
      <c r="BC110" s="27"/>
      <c r="BD110" s="27"/>
      <c r="BE110" s="115"/>
      <c r="BF110" s="115"/>
      <c r="BG110" s="115"/>
      <c r="BH110" s="115"/>
      <c r="BI110" s="312">
        <v>0.1004</v>
      </c>
      <c r="BJ110" s="116">
        <f>BC109*BI110+BD109</f>
        <v>314.04013999999995</v>
      </c>
      <c r="BK110" s="312">
        <v>6.5500000000000003E-2</v>
      </c>
      <c r="BL110" s="116">
        <f>BC109*BK110+BD109</f>
        <v>222.851675</v>
      </c>
      <c r="BM110" s="1103"/>
      <c r="BN110" s="31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</row>
    <row r="111" spans="1:293" s="7" customFormat="1" ht="33.75" customHeight="1">
      <c r="A111" s="743" t="s">
        <v>10</v>
      </c>
      <c r="B111" s="374" t="s">
        <v>696</v>
      </c>
      <c r="C111" s="27">
        <v>2600</v>
      </c>
      <c r="D111" s="27">
        <v>63.85</v>
      </c>
      <c r="E111" s="27">
        <f>C111</f>
        <v>2600</v>
      </c>
      <c r="F111" s="27">
        <f>D111</f>
        <v>63.85</v>
      </c>
      <c r="G111" s="27">
        <v>1432.27</v>
      </c>
      <c r="H111" s="27">
        <v>51.71</v>
      </c>
      <c r="I111" s="115"/>
      <c r="J111" s="115"/>
      <c r="K111" s="115"/>
      <c r="L111" s="115"/>
      <c r="M111" s="312">
        <v>0.1004</v>
      </c>
      <c r="N111" s="116">
        <v>195.51</v>
      </c>
      <c r="O111" s="116"/>
      <c r="P111" s="116"/>
      <c r="Q111" s="194" t="s">
        <v>1042</v>
      </c>
      <c r="R111" s="125"/>
      <c r="S111" s="773">
        <v>2680.74</v>
      </c>
      <c r="T111" s="774">
        <v>73.25</v>
      </c>
      <c r="U111" s="774">
        <f>S111</f>
        <v>2680.74</v>
      </c>
      <c r="V111" s="774">
        <f>T111</f>
        <v>73.25</v>
      </c>
      <c r="W111" s="774">
        <v>1432.27</v>
      </c>
      <c r="X111" s="774">
        <v>51.71</v>
      </c>
      <c r="Y111" s="775"/>
      <c r="Z111" s="775"/>
      <c r="AA111" s="775"/>
      <c r="AB111" s="775"/>
      <c r="AC111" s="776">
        <v>0.1004</v>
      </c>
      <c r="AD111" s="777">
        <v>195.51</v>
      </c>
      <c r="AE111" s="777"/>
      <c r="AF111" s="777"/>
      <c r="AG111" s="765" t="s">
        <v>1042</v>
      </c>
      <c r="AH111" s="134"/>
      <c r="AI111" s="27"/>
      <c r="AJ111" s="27"/>
      <c r="AK111" s="27"/>
      <c r="AL111" s="27"/>
      <c r="AM111" s="27"/>
      <c r="AN111" s="27"/>
      <c r="AO111" s="115"/>
      <c r="AP111" s="115"/>
      <c r="AQ111" s="321"/>
      <c r="AR111" s="115"/>
      <c r="AS111" s="116"/>
      <c r="AT111" s="116"/>
      <c r="AU111" s="288"/>
      <c r="AV111" s="139"/>
      <c r="AW111" s="110"/>
      <c r="AX111" s="289"/>
      <c r="AY111" s="27"/>
      <c r="AZ111" s="27"/>
      <c r="BA111" s="27"/>
      <c r="BB111" s="27"/>
      <c r="BC111" s="27"/>
      <c r="BD111" s="27"/>
      <c r="BE111" s="115"/>
      <c r="BF111" s="115"/>
      <c r="BG111" s="115"/>
      <c r="BH111" s="115"/>
      <c r="BI111" s="116"/>
      <c r="BJ111" s="116"/>
      <c r="BK111" s="326"/>
      <c r="BL111" s="326"/>
      <c r="BM111" s="36"/>
      <c r="BN111" s="289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  <c r="IK111" s="183"/>
      <c r="IL111" s="183"/>
      <c r="IM111" s="183"/>
      <c r="IN111" s="183"/>
      <c r="IO111" s="183"/>
      <c r="IP111" s="183"/>
      <c r="IQ111" s="183"/>
      <c r="IR111" s="183"/>
      <c r="IS111" s="183"/>
      <c r="IT111" s="183"/>
      <c r="IU111" s="183"/>
      <c r="IV111" s="183"/>
      <c r="IW111" s="183"/>
      <c r="IX111" s="183"/>
      <c r="IY111" s="183"/>
      <c r="IZ111" s="183"/>
      <c r="JA111" s="183"/>
      <c r="JB111" s="183"/>
      <c r="JC111" s="183"/>
      <c r="JD111" s="183"/>
      <c r="JE111" s="183"/>
      <c r="JF111" s="183"/>
      <c r="JG111" s="183"/>
      <c r="JH111" s="183"/>
      <c r="JI111" s="183"/>
      <c r="JJ111" s="183"/>
      <c r="JK111" s="183"/>
      <c r="JL111" s="183"/>
      <c r="JM111" s="183"/>
      <c r="JN111" s="183"/>
      <c r="JO111" s="183"/>
      <c r="JP111" s="183"/>
      <c r="JQ111" s="183"/>
      <c r="JR111" s="183"/>
      <c r="JS111" s="183"/>
      <c r="JT111" s="183"/>
      <c r="JU111" s="183"/>
      <c r="JV111" s="183"/>
      <c r="JW111" s="183"/>
      <c r="JX111" s="183"/>
      <c r="JY111" s="183"/>
      <c r="JZ111" s="183"/>
      <c r="KA111" s="183"/>
      <c r="KB111" s="183"/>
      <c r="KC111" s="183"/>
      <c r="KD111" s="183"/>
      <c r="KE111" s="183"/>
      <c r="KF111" s="183"/>
      <c r="KG111" s="183"/>
    </row>
    <row r="112" spans="1:293" s="2" customFormat="1">
      <c r="A112" s="16" t="s">
        <v>27</v>
      </c>
      <c r="B112" s="502" t="s">
        <v>957</v>
      </c>
      <c r="C112" s="27">
        <v>17150</v>
      </c>
      <c r="D112" s="27">
        <v>53.21</v>
      </c>
      <c r="E112" s="27">
        <f>C112*1.2</f>
        <v>20580</v>
      </c>
      <c r="F112" s="27">
        <f>D112*1.2</f>
        <v>63.851999999999997</v>
      </c>
      <c r="G112" s="27">
        <v>3900</v>
      </c>
      <c r="H112" s="27">
        <v>51.71</v>
      </c>
      <c r="I112" s="115"/>
      <c r="J112" s="115"/>
      <c r="K112" s="115"/>
      <c r="L112" s="115"/>
      <c r="M112" s="288"/>
      <c r="N112" s="139"/>
      <c r="O112" s="312">
        <v>7.0300000000000001E-2</v>
      </c>
      <c r="P112" s="116">
        <f>G112*O112+H112</f>
        <v>325.88</v>
      </c>
      <c r="Q112" s="110" t="s">
        <v>1043</v>
      </c>
      <c r="R112" s="289"/>
      <c r="S112" s="27">
        <v>18390.66</v>
      </c>
      <c r="T112" s="27">
        <v>61.04</v>
      </c>
      <c r="U112" s="27">
        <f>S112*1.2</f>
        <v>22068.791999999998</v>
      </c>
      <c r="V112" s="27">
        <f>T112*1.2</f>
        <v>73.24799999999999</v>
      </c>
      <c r="W112" s="27">
        <v>3800</v>
      </c>
      <c r="X112" s="27">
        <v>51.71</v>
      </c>
      <c r="Y112" s="138"/>
      <c r="Z112" s="138"/>
      <c r="AA112" s="138"/>
      <c r="AB112" s="138"/>
      <c r="AC112" s="139"/>
      <c r="AD112" s="139"/>
      <c r="AE112" s="311">
        <v>7.0300000000000001E-2</v>
      </c>
      <c r="AF112" s="139">
        <f>W112*AE112+X112</f>
        <v>318.84999999999997</v>
      </c>
      <c r="AG112" s="125" t="s">
        <v>1043</v>
      </c>
      <c r="AH112" s="289"/>
      <c r="AI112" s="126"/>
      <c r="AJ112" s="126"/>
      <c r="AK112" s="126"/>
      <c r="AL112" s="126"/>
      <c r="AM112" s="126"/>
      <c r="AN112" s="126"/>
      <c r="AO112" s="237"/>
      <c r="AP112" s="237"/>
      <c r="AQ112" s="237"/>
      <c r="AR112" s="237"/>
      <c r="AS112" s="238"/>
      <c r="AT112" s="238"/>
      <c r="AU112" s="238"/>
      <c r="AV112" s="238"/>
      <c r="AW112" s="126"/>
      <c r="AX112" s="284"/>
      <c r="AY112" s="126"/>
      <c r="AZ112" s="126"/>
      <c r="BA112" s="126"/>
      <c r="BB112" s="126"/>
      <c r="BC112" s="126"/>
      <c r="BD112" s="12"/>
      <c r="BE112" s="237"/>
      <c r="BF112" s="237"/>
      <c r="BG112" s="237"/>
      <c r="BH112" s="237"/>
      <c r="BI112" s="238"/>
      <c r="BJ112" s="238"/>
      <c r="BK112" s="238"/>
      <c r="BL112" s="238"/>
      <c r="BM112" s="36"/>
      <c r="BN112" s="31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3"/>
      <c r="JP112" s="53"/>
      <c r="JQ112" s="53"/>
      <c r="JR112" s="53"/>
      <c r="JS112" s="53"/>
      <c r="JT112" s="53"/>
      <c r="JU112" s="53"/>
      <c r="JV112" s="53"/>
      <c r="JW112" s="53"/>
      <c r="JX112" s="53"/>
      <c r="JY112" s="53"/>
      <c r="JZ112" s="53"/>
      <c r="KA112" s="53"/>
      <c r="KB112" s="53"/>
      <c r="KC112" s="53"/>
      <c r="KD112" s="53"/>
      <c r="KE112" s="53"/>
      <c r="KF112" s="53"/>
      <c r="KG112" s="53"/>
    </row>
    <row r="113" spans="1:293" s="2" customFormat="1" ht="31.5">
      <c r="A113" s="16"/>
      <c r="B113" s="374" t="s">
        <v>1044</v>
      </c>
      <c r="C113" s="27"/>
      <c r="D113" s="27"/>
      <c r="E113" s="27"/>
      <c r="F113" s="27"/>
      <c r="G113" s="27"/>
      <c r="H113" s="27"/>
      <c r="I113" s="115"/>
      <c r="J113" s="115"/>
      <c r="K113" s="115"/>
      <c r="L113" s="115"/>
      <c r="M113" s="288"/>
      <c r="N113" s="139"/>
      <c r="O113" s="312"/>
      <c r="P113" s="116"/>
      <c r="Q113" s="110"/>
      <c r="R113" s="289"/>
      <c r="S113" s="27"/>
      <c r="T113" s="27"/>
      <c r="U113" s="27"/>
      <c r="V113" s="27"/>
      <c r="W113" s="27"/>
      <c r="X113" s="27"/>
      <c r="Y113" s="138"/>
      <c r="Z113" s="138"/>
      <c r="AA113" s="138"/>
      <c r="AB113" s="138"/>
      <c r="AC113" s="288"/>
      <c r="AD113" s="139"/>
      <c r="AE113" s="139"/>
      <c r="AF113" s="139"/>
      <c r="AG113" s="125"/>
      <c r="AH113" s="289"/>
      <c r="AI113" s="126"/>
      <c r="AJ113" s="126"/>
      <c r="AK113" s="126"/>
      <c r="AL113" s="126"/>
      <c r="AM113" s="126"/>
      <c r="AN113" s="126"/>
      <c r="AO113" s="237"/>
      <c r="AP113" s="237"/>
      <c r="AQ113" s="237"/>
      <c r="AR113" s="237"/>
      <c r="AS113" s="238"/>
      <c r="AT113" s="238"/>
      <c r="AU113" s="238"/>
      <c r="AV113" s="238"/>
      <c r="AW113" s="126"/>
      <c r="AX113" s="284"/>
      <c r="AY113" s="126"/>
      <c r="AZ113" s="126"/>
      <c r="BA113" s="126"/>
      <c r="BB113" s="126"/>
      <c r="BC113" s="126"/>
      <c r="BD113" s="12"/>
      <c r="BE113" s="237"/>
      <c r="BF113" s="237"/>
      <c r="BG113" s="237"/>
      <c r="BH113" s="237"/>
      <c r="BI113" s="238"/>
      <c r="BJ113" s="238"/>
      <c r="BK113" s="238"/>
      <c r="BL113" s="238"/>
      <c r="BM113" s="36"/>
      <c r="BN113" s="31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3"/>
      <c r="JP113" s="53"/>
      <c r="JQ113" s="53"/>
      <c r="JR113" s="53"/>
      <c r="JS113" s="53"/>
      <c r="JT113" s="53"/>
      <c r="JU113" s="53"/>
      <c r="JV113" s="53"/>
      <c r="JW113" s="53"/>
      <c r="JX113" s="53"/>
      <c r="JY113" s="53"/>
      <c r="JZ113" s="53"/>
      <c r="KA113" s="53"/>
      <c r="KB113" s="53"/>
      <c r="KC113" s="53"/>
      <c r="KD113" s="53"/>
      <c r="KE113" s="53"/>
      <c r="KF113" s="53"/>
      <c r="KG113" s="53"/>
    </row>
    <row r="114" spans="1:293" s="2" customFormat="1" ht="31.5">
      <c r="A114" s="16"/>
      <c r="B114" s="374" t="s">
        <v>1045</v>
      </c>
      <c r="C114" s="27"/>
      <c r="D114" s="27"/>
      <c r="E114" s="27"/>
      <c r="F114" s="27"/>
      <c r="G114" s="27"/>
      <c r="H114" s="27"/>
      <c r="I114" s="115"/>
      <c r="J114" s="115"/>
      <c r="K114" s="115"/>
      <c r="L114" s="115"/>
      <c r="M114" s="288"/>
      <c r="N114" s="139"/>
      <c r="O114" s="312"/>
      <c r="P114" s="116"/>
      <c r="Q114" s="110"/>
      <c r="R114" s="289"/>
      <c r="S114" s="27"/>
      <c r="T114" s="27"/>
      <c r="U114" s="27"/>
      <c r="V114" s="27"/>
      <c r="W114" s="27"/>
      <c r="X114" s="27"/>
      <c r="Y114" s="138"/>
      <c r="Z114" s="138"/>
      <c r="AA114" s="138"/>
      <c r="AB114" s="138"/>
      <c r="AC114" s="288"/>
      <c r="AD114" s="139"/>
      <c r="AE114" s="139"/>
      <c r="AF114" s="139"/>
      <c r="AG114" s="125"/>
      <c r="AH114" s="289"/>
      <c r="AI114" s="126"/>
      <c r="AJ114" s="126"/>
      <c r="AK114" s="126"/>
      <c r="AL114" s="126"/>
      <c r="AM114" s="126"/>
      <c r="AN114" s="126"/>
      <c r="AO114" s="237"/>
      <c r="AP114" s="237"/>
      <c r="AQ114" s="237"/>
      <c r="AR114" s="237"/>
      <c r="AS114" s="238"/>
      <c r="AT114" s="238"/>
      <c r="AU114" s="238"/>
      <c r="AV114" s="238"/>
      <c r="AW114" s="126"/>
      <c r="AX114" s="284"/>
      <c r="AY114" s="126"/>
      <c r="AZ114" s="126"/>
      <c r="BA114" s="126"/>
      <c r="BB114" s="126"/>
      <c r="BC114" s="126"/>
      <c r="BD114" s="12"/>
      <c r="BE114" s="237"/>
      <c r="BF114" s="237"/>
      <c r="BG114" s="237"/>
      <c r="BH114" s="237"/>
      <c r="BI114" s="238"/>
      <c r="BJ114" s="238"/>
      <c r="BK114" s="238"/>
      <c r="BL114" s="238"/>
      <c r="BM114" s="36"/>
      <c r="BN114" s="31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</row>
    <row r="115" spans="1:293" s="178" customFormat="1">
      <c r="A115" s="173" t="s">
        <v>33</v>
      </c>
      <c r="B115" s="502" t="s">
        <v>126</v>
      </c>
      <c r="C115" s="49"/>
      <c r="D115" s="49"/>
      <c r="E115" s="49"/>
      <c r="F115" s="49"/>
      <c r="G115" s="49"/>
      <c r="H115" s="49"/>
      <c r="I115" s="138"/>
      <c r="J115" s="138"/>
      <c r="K115" s="138"/>
      <c r="L115" s="138"/>
      <c r="M115" s="139"/>
      <c r="N115" s="139"/>
      <c r="O115" s="311"/>
      <c r="P115" s="139"/>
      <c r="Q115" s="125"/>
      <c r="R115" s="125"/>
      <c r="S115" s="49"/>
      <c r="T115" s="49"/>
      <c r="U115" s="49"/>
      <c r="V115" s="49"/>
      <c r="W115" s="49"/>
      <c r="X115" s="49"/>
      <c r="Y115" s="138"/>
      <c r="Z115" s="138"/>
      <c r="AA115" s="138"/>
      <c r="AB115" s="138"/>
      <c r="AC115" s="139"/>
      <c r="AD115" s="139"/>
      <c r="AE115" s="139"/>
      <c r="AF115" s="139"/>
      <c r="AG115" s="125"/>
      <c r="AH115" s="134"/>
      <c r="AI115" s="49">
        <v>3210</v>
      </c>
      <c r="AJ115" s="49">
        <v>46.53</v>
      </c>
      <c r="AK115" s="49">
        <f>AI115</f>
        <v>3210</v>
      </c>
      <c r="AL115" s="49">
        <f>AJ115</f>
        <v>46.53</v>
      </c>
      <c r="AM115" s="49" t="s">
        <v>146</v>
      </c>
      <c r="AN115" s="49" t="s">
        <v>146</v>
      </c>
      <c r="AO115" s="138"/>
      <c r="AP115" s="138"/>
      <c r="AQ115" s="138"/>
      <c r="AR115" s="138"/>
      <c r="AS115" s="139"/>
      <c r="AT115" s="139"/>
      <c r="AU115" s="311">
        <v>7.0300000000000001E-2</v>
      </c>
      <c r="AV115" s="139">
        <v>272.19</v>
      </c>
      <c r="AW115" s="508" t="s">
        <v>1046</v>
      </c>
      <c r="AX115" s="313"/>
      <c r="AY115" s="49">
        <v>3322.82</v>
      </c>
      <c r="AZ115" s="49">
        <v>50.68</v>
      </c>
      <c r="BA115" s="49">
        <f>AY115</f>
        <v>3322.82</v>
      </c>
      <c r="BB115" s="49">
        <f>AZ115</f>
        <v>50.68</v>
      </c>
      <c r="BC115" s="49" t="s">
        <v>146</v>
      </c>
      <c r="BD115" s="49" t="s">
        <v>146</v>
      </c>
      <c r="BE115" s="138"/>
      <c r="BF115" s="138"/>
      <c r="BG115" s="138"/>
      <c r="BH115" s="138"/>
      <c r="BI115" s="139"/>
      <c r="BJ115" s="139"/>
      <c r="BK115" s="288">
        <v>7.0300000000000001E-2</v>
      </c>
      <c r="BL115" s="139">
        <v>284.27</v>
      </c>
      <c r="BM115" s="36" t="s">
        <v>1046</v>
      </c>
      <c r="BN115" s="313"/>
      <c r="BO115" s="177"/>
      <c r="BP115" s="177"/>
      <c r="BQ115" s="177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177"/>
      <c r="CE115" s="177"/>
      <c r="CF115" s="177"/>
      <c r="CG115" s="177"/>
      <c r="CH115" s="177"/>
      <c r="CI115" s="177"/>
      <c r="CJ115" s="177"/>
      <c r="CK115" s="177"/>
      <c r="CL115" s="177"/>
      <c r="CM115" s="177"/>
      <c r="CN115" s="177"/>
      <c r="CO115" s="177"/>
      <c r="CP115" s="177"/>
      <c r="CQ115" s="177"/>
      <c r="CR115" s="177"/>
      <c r="CS115" s="177"/>
      <c r="CT115" s="177"/>
      <c r="CU115" s="177"/>
      <c r="CV115" s="177"/>
      <c r="CW115" s="177"/>
      <c r="CX115" s="177"/>
      <c r="CY115" s="177"/>
      <c r="CZ115" s="177"/>
      <c r="DA115" s="177"/>
      <c r="DB115" s="177"/>
      <c r="DC115" s="177"/>
      <c r="DD115" s="177"/>
      <c r="DE115" s="177"/>
      <c r="DF115" s="177"/>
      <c r="DG115" s="177"/>
      <c r="DH115" s="177"/>
      <c r="DI115" s="177"/>
      <c r="DJ115" s="177"/>
      <c r="DK115" s="177"/>
      <c r="DL115" s="177"/>
      <c r="DM115" s="177"/>
      <c r="DN115" s="177"/>
      <c r="DO115" s="177"/>
      <c r="DP115" s="177"/>
      <c r="DQ115" s="177"/>
      <c r="DR115" s="177"/>
      <c r="DS115" s="177"/>
      <c r="DT115" s="177"/>
      <c r="DU115" s="177"/>
      <c r="DV115" s="177"/>
      <c r="DW115" s="177"/>
      <c r="DX115" s="177"/>
      <c r="DY115" s="177"/>
      <c r="DZ115" s="177"/>
      <c r="EA115" s="177"/>
      <c r="EB115" s="177"/>
      <c r="EC115" s="177"/>
      <c r="ED115" s="177"/>
      <c r="EE115" s="177"/>
      <c r="EF115" s="177"/>
      <c r="EG115" s="177"/>
      <c r="EH115" s="177"/>
      <c r="EI115" s="177"/>
      <c r="EJ115" s="177"/>
      <c r="EK115" s="177"/>
      <c r="EL115" s="177"/>
      <c r="EM115" s="177"/>
      <c r="EN115" s="177"/>
      <c r="EO115" s="177"/>
      <c r="EP115" s="177"/>
      <c r="EQ115" s="177"/>
      <c r="ER115" s="177"/>
      <c r="ES115" s="177"/>
      <c r="ET115" s="177"/>
      <c r="EU115" s="177"/>
      <c r="EV115" s="177"/>
      <c r="EW115" s="177"/>
      <c r="EX115" s="177"/>
      <c r="EY115" s="177"/>
      <c r="EZ115" s="177"/>
      <c r="FA115" s="177"/>
      <c r="FB115" s="177"/>
      <c r="FC115" s="177"/>
      <c r="FD115" s="177"/>
      <c r="FE115" s="177"/>
      <c r="FF115" s="177"/>
      <c r="FG115" s="177"/>
      <c r="FH115" s="177"/>
      <c r="FI115" s="177"/>
      <c r="FJ115" s="177"/>
      <c r="FK115" s="177"/>
      <c r="FL115" s="177"/>
      <c r="FM115" s="177"/>
      <c r="FN115" s="177"/>
      <c r="FO115" s="177"/>
      <c r="FP115" s="177"/>
      <c r="FQ115" s="177"/>
      <c r="FR115" s="177"/>
      <c r="FS115" s="177"/>
      <c r="FT115" s="177"/>
      <c r="FU115" s="177"/>
      <c r="FV115" s="177"/>
      <c r="FW115" s="177"/>
      <c r="FX115" s="177"/>
      <c r="FY115" s="177"/>
      <c r="FZ115" s="177"/>
      <c r="GA115" s="177"/>
      <c r="GB115" s="177"/>
      <c r="GC115" s="177"/>
      <c r="GD115" s="177"/>
      <c r="GE115" s="177"/>
      <c r="GF115" s="177"/>
      <c r="GG115" s="177"/>
      <c r="GH115" s="177"/>
      <c r="GI115" s="177"/>
      <c r="GJ115" s="177"/>
      <c r="GK115" s="177"/>
      <c r="GL115" s="177"/>
      <c r="GM115" s="177"/>
      <c r="GN115" s="177"/>
      <c r="GO115" s="177"/>
      <c r="GP115" s="177"/>
      <c r="GQ115" s="177"/>
      <c r="GR115" s="177"/>
      <c r="GS115" s="177"/>
      <c r="GT115" s="177"/>
      <c r="GU115" s="177"/>
      <c r="GV115" s="177"/>
      <c r="GW115" s="177"/>
      <c r="GX115" s="177"/>
      <c r="GY115" s="177"/>
      <c r="GZ115" s="177"/>
      <c r="HA115" s="177"/>
      <c r="HB115" s="177"/>
      <c r="HC115" s="177"/>
      <c r="HD115" s="177"/>
      <c r="HE115" s="177"/>
      <c r="HF115" s="177"/>
      <c r="HG115" s="177"/>
      <c r="HH115" s="177"/>
      <c r="HI115" s="177"/>
      <c r="HJ115" s="177"/>
      <c r="HK115" s="177"/>
      <c r="HL115" s="177"/>
      <c r="HM115" s="177"/>
      <c r="HN115" s="177"/>
      <c r="HO115" s="177"/>
      <c r="HP115" s="177"/>
      <c r="HQ115" s="177"/>
      <c r="HR115" s="177"/>
      <c r="HS115" s="177"/>
      <c r="HT115" s="177"/>
      <c r="HU115" s="177"/>
      <c r="HV115" s="177"/>
      <c r="HW115" s="177"/>
      <c r="HX115" s="177"/>
      <c r="HY115" s="177"/>
      <c r="HZ115" s="177"/>
      <c r="IA115" s="177"/>
      <c r="IB115" s="177"/>
      <c r="IC115" s="177"/>
      <c r="ID115" s="177"/>
      <c r="IE115" s="177"/>
      <c r="IF115" s="177"/>
      <c r="IG115" s="177"/>
      <c r="IH115" s="177"/>
      <c r="II115" s="177"/>
      <c r="IJ115" s="177"/>
      <c r="IK115" s="177"/>
      <c r="IL115" s="177"/>
      <c r="IM115" s="177"/>
      <c r="IN115" s="177"/>
      <c r="IO115" s="177"/>
      <c r="IP115" s="177"/>
      <c r="IQ115" s="177"/>
      <c r="IR115" s="177"/>
      <c r="IS115" s="177"/>
      <c r="IT115" s="177"/>
      <c r="IU115" s="177"/>
      <c r="IV115" s="177"/>
      <c r="IW115" s="177"/>
      <c r="IX115" s="177"/>
      <c r="IY115" s="177"/>
      <c r="IZ115" s="177"/>
      <c r="JA115" s="177"/>
      <c r="JB115" s="177"/>
      <c r="JC115" s="177"/>
      <c r="JD115" s="177"/>
      <c r="JE115" s="177"/>
      <c r="JF115" s="177"/>
      <c r="JG115" s="177"/>
      <c r="JH115" s="177"/>
      <c r="JI115" s="177"/>
      <c r="JJ115" s="177"/>
      <c r="JK115" s="177"/>
      <c r="JL115" s="177"/>
      <c r="JM115" s="177"/>
      <c r="JN115" s="177"/>
      <c r="JO115" s="177"/>
      <c r="JP115" s="177"/>
      <c r="JQ115" s="177"/>
      <c r="JR115" s="177"/>
      <c r="JS115" s="177"/>
      <c r="JT115" s="177"/>
      <c r="JU115" s="177"/>
      <c r="JV115" s="177"/>
      <c r="JW115" s="177"/>
      <c r="JX115" s="177"/>
      <c r="JY115" s="177"/>
      <c r="JZ115" s="177"/>
      <c r="KA115" s="177"/>
      <c r="KB115" s="177"/>
      <c r="KC115" s="177"/>
      <c r="KD115" s="177"/>
      <c r="KE115" s="177"/>
      <c r="KF115" s="177"/>
      <c r="KG115" s="177"/>
    </row>
    <row r="116" spans="1:293" s="420" customFormat="1">
      <c r="A116" s="406"/>
      <c r="B116" s="503"/>
      <c r="C116" s="408"/>
      <c r="D116" s="408"/>
      <c r="E116" s="408"/>
      <c r="F116" s="408"/>
      <c r="G116" s="408"/>
      <c r="H116" s="408"/>
      <c r="I116" s="414"/>
      <c r="J116" s="414"/>
      <c r="K116" s="414"/>
      <c r="L116" s="414"/>
      <c r="M116" s="416"/>
      <c r="N116" s="416"/>
      <c r="O116" s="441"/>
      <c r="P116" s="416"/>
      <c r="Q116" s="410"/>
      <c r="R116" s="410"/>
      <c r="S116" s="408"/>
      <c r="T116" s="408"/>
      <c r="U116" s="408"/>
      <c r="V116" s="408"/>
      <c r="W116" s="408"/>
      <c r="X116" s="408"/>
      <c r="Y116" s="414"/>
      <c r="Z116" s="414"/>
      <c r="AA116" s="414"/>
      <c r="AB116" s="414"/>
      <c r="AC116" s="416"/>
      <c r="AD116" s="416"/>
      <c r="AE116" s="416"/>
      <c r="AF116" s="416"/>
      <c r="AG116" s="410"/>
      <c r="AH116" s="409"/>
      <c r="AI116" s="408">
        <v>3210</v>
      </c>
      <c r="AJ116" s="408">
        <v>46.53</v>
      </c>
      <c r="AK116" s="408">
        <v>2523.11</v>
      </c>
      <c r="AL116" s="408">
        <v>46.53</v>
      </c>
      <c r="AM116" s="779" t="s">
        <v>146</v>
      </c>
      <c r="AN116" s="780" t="s">
        <v>146</v>
      </c>
      <c r="AO116" s="414"/>
      <c r="AP116" s="414"/>
      <c r="AQ116" s="414"/>
      <c r="AR116" s="414"/>
      <c r="AS116" s="416"/>
      <c r="AT116" s="416"/>
      <c r="AU116" s="441">
        <v>0.1004</v>
      </c>
      <c r="AV116" s="416">
        <f>AK116*AU116+AL116</f>
        <v>299.85024400000003</v>
      </c>
      <c r="AW116" s="778"/>
      <c r="AX116" s="781" t="s">
        <v>1047</v>
      </c>
      <c r="AY116" s="408">
        <v>3322.82</v>
      </c>
      <c r="AZ116" s="408">
        <v>50.68</v>
      </c>
      <c r="BA116" s="408">
        <v>2481.77</v>
      </c>
      <c r="BB116" s="408">
        <v>50.68</v>
      </c>
      <c r="BC116" s="408" t="s">
        <v>146</v>
      </c>
      <c r="BD116" s="408" t="s">
        <v>146</v>
      </c>
      <c r="BE116" s="414"/>
      <c r="BF116" s="414"/>
      <c r="BG116" s="414"/>
      <c r="BH116" s="414"/>
      <c r="BI116" s="416"/>
      <c r="BJ116" s="416"/>
      <c r="BK116" s="415">
        <v>0.1004</v>
      </c>
      <c r="BL116" s="416">
        <f>BA116*BK116+BB116</f>
        <v>299.84970800000002</v>
      </c>
      <c r="BM116" s="412"/>
      <c r="BN116" s="418" t="s">
        <v>1047</v>
      </c>
      <c r="BO116" s="419"/>
      <c r="BP116" s="419"/>
      <c r="BQ116" s="419"/>
      <c r="BR116" s="419"/>
      <c r="BS116" s="419"/>
      <c r="BT116" s="419"/>
      <c r="BU116" s="419"/>
      <c r="BV116" s="419"/>
      <c r="BW116" s="419"/>
      <c r="BX116" s="419"/>
      <c r="BY116" s="419"/>
      <c r="BZ116" s="419"/>
      <c r="CA116" s="419"/>
      <c r="CB116" s="419"/>
      <c r="CC116" s="419"/>
      <c r="CD116" s="419"/>
      <c r="CE116" s="419"/>
      <c r="CF116" s="419"/>
      <c r="CG116" s="419"/>
      <c r="CH116" s="419"/>
      <c r="CI116" s="419"/>
      <c r="CJ116" s="419"/>
      <c r="CK116" s="419"/>
      <c r="CL116" s="419"/>
      <c r="CM116" s="419"/>
      <c r="CN116" s="419"/>
      <c r="CO116" s="419"/>
      <c r="CP116" s="419"/>
      <c r="CQ116" s="419"/>
      <c r="CR116" s="419"/>
      <c r="CS116" s="419"/>
      <c r="CT116" s="419"/>
      <c r="CU116" s="419"/>
      <c r="CV116" s="419"/>
      <c r="CW116" s="419"/>
      <c r="CX116" s="419"/>
      <c r="CY116" s="419"/>
      <c r="CZ116" s="419"/>
      <c r="DA116" s="419"/>
      <c r="DB116" s="419"/>
      <c r="DC116" s="419"/>
      <c r="DD116" s="419"/>
      <c r="DE116" s="419"/>
      <c r="DF116" s="419"/>
      <c r="DG116" s="419"/>
      <c r="DH116" s="419"/>
      <c r="DI116" s="419"/>
      <c r="DJ116" s="419"/>
      <c r="DK116" s="419"/>
      <c r="DL116" s="419"/>
      <c r="DM116" s="419"/>
      <c r="DN116" s="419"/>
      <c r="DO116" s="419"/>
      <c r="DP116" s="419"/>
      <c r="DQ116" s="419"/>
      <c r="DR116" s="419"/>
      <c r="DS116" s="419"/>
      <c r="DT116" s="419"/>
      <c r="DU116" s="419"/>
      <c r="DV116" s="419"/>
      <c r="DW116" s="419"/>
      <c r="DX116" s="419"/>
      <c r="DY116" s="419"/>
      <c r="DZ116" s="419"/>
      <c r="EA116" s="419"/>
      <c r="EB116" s="419"/>
      <c r="EC116" s="419"/>
      <c r="ED116" s="419"/>
      <c r="EE116" s="419"/>
      <c r="EF116" s="419"/>
      <c r="EG116" s="419"/>
      <c r="EH116" s="419"/>
      <c r="EI116" s="419"/>
      <c r="EJ116" s="419"/>
      <c r="EK116" s="419"/>
      <c r="EL116" s="419"/>
      <c r="EM116" s="419"/>
      <c r="EN116" s="419"/>
      <c r="EO116" s="419"/>
      <c r="EP116" s="419"/>
      <c r="EQ116" s="419"/>
      <c r="ER116" s="419"/>
      <c r="ES116" s="419"/>
      <c r="ET116" s="419"/>
      <c r="EU116" s="419"/>
      <c r="EV116" s="419"/>
      <c r="EW116" s="419"/>
      <c r="EX116" s="419"/>
      <c r="EY116" s="419"/>
      <c r="EZ116" s="419"/>
      <c r="FA116" s="419"/>
      <c r="FB116" s="419"/>
      <c r="FC116" s="419"/>
      <c r="FD116" s="419"/>
      <c r="FE116" s="419"/>
      <c r="FF116" s="419"/>
      <c r="FG116" s="419"/>
      <c r="FH116" s="419"/>
      <c r="FI116" s="419"/>
      <c r="FJ116" s="419"/>
      <c r="FK116" s="419"/>
      <c r="FL116" s="419"/>
      <c r="FM116" s="419"/>
      <c r="FN116" s="419"/>
      <c r="FO116" s="419"/>
      <c r="FP116" s="419"/>
      <c r="FQ116" s="419"/>
      <c r="FR116" s="419"/>
      <c r="FS116" s="419"/>
      <c r="FT116" s="419"/>
      <c r="FU116" s="419"/>
      <c r="FV116" s="419"/>
      <c r="FW116" s="419"/>
      <c r="FX116" s="419"/>
      <c r="FY116" s="419"/>
      <c r="FZ116" s="419"/>
      <c r="GA116" s="419"/>
      <c r="GB116" s="419"/>
      <c r="GC116" s="419"/>
      <c r="GD116" s="419"/>
      <c r="GE116" s="419"/>
      <c r="GF116" s="419"/>
      <c r="GG116" s="419"/>
      <c r="GH116" s="419"/>
      <c r="GI116" s="419"/>
      <c r="GJ116" s="419"/>
      <c r="GK116" s="419"/>
      <c r="GL116" s="419"/>
      <c r="GM116" s="419"/>
      <c r="GN116" s="419"/>
      <c r="GO116" s="419"/>
      <c r="GP116" s="419"/>
      <c r="GQ116" s="419"/>
      <c r="GR116" s="419"/>
      <c r="GS116" s="419"/>
      <c r="GT116" s="419"/>
      <c r="GU116" s="419"/>
      <c r="GV116" s="419"/>
      <c r="GW116" s="419"/>
      <c r="GX116" s="419"/>
      <c r="GY116" s="419"/>
      <c r="GZ116" s="419"/>
      <c r="HA116" s="419"/>
      <c r="HB116" s="419"/>
      <c r="HC116" s="419"/>
      <c r="HD116" s="419"/>
      <c r="HE116" s="419"/>
      <c r="HF116" s="419"/>
      <c r="HG116" s="419"/>
      <c r="HH116" s="419"/>
      <c r="HI116" s="419"/>
      <c r="HJ116" s="419"/>
      <c r="HK116" s="419"/>
      <c r="HL116" s="419"/>
      <c r="HM116" s="419"/>
      <c r="HN116" s="419"/>
      <c r="HO116" s="419"/>
      <c r="HP116" s="419"/>
      <c r="HQ116" s="419"/>
      <c r="HR116" s="419"/>
      <c r="HS116" s="419"/>
      <c r="HT116" s="419"/>
      <c r="HU116" s="419"/>
      <c r="HV116" s="419"/>
      <c r="HW116" s="419"/>
      <c r="HX116" s="419"/>
      <c r="HY116" s="419"/>
      <c r="HZ116" s="419"/>
      <c r="IA116" s="419"/>
      <c r="IB116" s="419"/>
      <c r="IC116" s="419"/>
      <c r="ID116" s="419"/>
      <c r="IE116" s="419"/>
      <c r="IF116" s="419"/>
      <c r="IG116" s="419"/>
      <c r="IH116" s="419"/>
      <c r="II116" s="419"/>
      <c r="IJ116" s="419"/>
      <c r="IK116" s="419"/>
      <c r="IL116" s="419"/>
      <c r="IM116" s="419"/>
      <c r="IN116" s="419"/>
      <c r="IO116" s="419"/>
      <c r="IP116" s="419"/>
      <c r="IQ116" s="419"/>
      <c r="IR116" s="419"/>
      <c r="IS116" s="419"/>
      <c r="IT116" s="419"/>
      <c r="IU116" s="419"/>
      <c r="IV116" s="419"/>
      <c r="IW116" s="419"/>
      <c r="IX116" s="419"/>
      <c r="IY116" s="419"/>
      <c r="IZ116" s="419"/>
      <c r="JA116" s="419"/>
      <c r="JB116" s="419"/>
      <c r="JC116" s="419"/>
      <c r="JD116" s="419"/>
      <c r="JE116" s="419"/>
      <c r="JF116" s="419"/>
      <c r="JG116" s="419"/>
      <c r="JH116" s="419"/>
      <c r="JI116" s="419"/>
      <c r="JJ116" s="419"/>
      <c r="JK116" s="419"/>
      <c r="JL116" s="419"/>
      <c r="JM116" s="419"/>
      <c r="JN116" s="419"/>
      <c r="JO116" s="419"/>
      <c r="JP116" s="419"/>
      <c r="JQ116" s="419"/>
      <c r="JR116" s="419"/>
      <c r="JS116" s="419"/>
      <c r="JT116" s="419"/>
      <c r="JU116" s="419"/>
      <c r="JV116" s="419"/>
      <c r="JW116" s="419"/>
      <c r="JX116" s="419"/>
      <c r="JY116" s="419"/>
      <c r="JZ116" s="419"/>
      <c r="KA116" s="419"/>
      <c r="KB116" s="419"/>
      <c r="KC116" s="419"/>
      <c r="KD116" s="419"/>
      <c r="KE116" s="419"/>
      <c r="KF116" s="419"/>
      <c r="KG116" s="419"/>
    </row>
    <row r="117" spans="1:293" s="178" customFormat="1">
      <c r="A117" s="173" t="s">
        <v>34</v>
      </c>
      <c r="B117" s="509" t="s">
        <v>1048</v>
      </c>
      <c r="C117" s="49">
        <v>7075</v>
      </c>
      <c r="D117" s="49">
        <v>53.21</v>
      </c>
      <c r="E117" s="49">
        <f>C117*1.2</f>
        <v>8490</v>
      </c>
      <c r="F117" s="49">
        <f>D117*1.2</f>
        <v>63.851999999999997</v>
      </c>
      <c r="G117" s="49">
        <v>2860.64</v>
      </c>
      <c r="H117" s="49">
        <v>51.71</v>
      </c>
      <c r="I117" s="138"/>
      <c r="J117" s="138"/>
      <c r="K117" s="138"/>
      <c r="L117" s="138"/>
      <c r="M117" s="311">
        <v>7.1400000000000005E-2</v>
      </c>
      <c r="N117" s="139">
        <f>G117*M117+H117</f>
        <v>255.95969600000001</v>
      </c>
      <c r="O117" s="311"/>
      <c r="P117" s="139"/>
      <c r="Q117" s="125" t="s">
        <v>1049</v>
      </c>
      <c r="R117" s="125"/>
      <c r="S117" s="49">
        <v>7495.77</v>
      </c>
      <c r="T117" s="49">
        <v>61.04</v>
      </c>
      <c r="U117" s="49">
        <f>S117*1.2</f>
        <v>8994.9240000000009</v>
      </c>
      <c r="V117" s="49">
        <f>T117*1.2</f>
        <v>73.24799999999999</v>
      </c>
      <c r="W117" s="49">
        <v>2860.64</v>
      </c>
      <c r="X117" s="49">
        <v>51.71</v>
      </c>
      <c r="Y117" s="138"/>
      <c r="Z117" s="138"/>
      <c r="AA117" s="138"/>
      <c r="AB117" s="138"/>
      <c r="AC117" s="311">
        <v>7.1400000000000005E-2</v>
      </c>
      <c r="AD117" s="139">
        <f>W117*AC117+X117</f>
        <v>255.95969600000001</v>
      </c>
      <c r="AE117" s="311"/>
      <c r="AF117" s="139"/>
      <c r="AG117" s="125" t="s">
        <v>1049</v>
      </c>
      <c r="AH117" s="134"/>
      <c r="AI117" s="49">
        <v>7075</v>
      </c>
      <c r="AJ117" s="49">
        <v>53.21</v>
      </c>
      <c r="AK117" s="49">
        <f>AI117*1.2</f>
        <v>8490</v>
      </c>
      <c r="AL117" s="49">
        <f>AJ117*1.2</f>
        <v>63.851999999999997</v>
      </c>
      <c r="AM117" s="49">
        <v>2598.71</v>
      </c>
      <c r="AN117" s="49">
        <v>51.71</v>
      </c>
      <c r="AO117" s="138"/>
      <c r="AP117" s="138"/>
      <c r="AQ117" s="138"/>
      <c r="AR117" s="138"/>
      <c r="AS117" s="311">
        <v>0.1004</v>
      </c>
      <c r="AT117" s="139">
        <f>AM117*AS117+AN117</f>
        <v>312.62048399999998</v>
      </c>
      <c r="AU117" s="139"/>
      <c r="AV117" s="139"/>
      <c r="AW117" s="125" t="s">
        <v>1049</v>
      </c>
      <c r="AX117" s="289"/>
      <c r="AY117" s="49">
        <v>7495.77</v>
      </c>
      <c r="AZ117" s="49">
        <v>61.04</v>
      </c>
      <c r="BA117" s="49">
        <f>AY117*1.2</f>
        <v>8994.9240000000009</v>
      </c>
      <c r="BB117" s="49">
        <f>AZ117*1.2</f>
        <v>73.24799999999999</v>
      </c>
      <c r="BC117" s="49">
        <v>2598.71</v>
      </c>
      <c r="BD117" s="49">
        <v>51.71</v>
      </c>
      <c r="BE117" s="138"/>
      <c r="BF117" s="138"/>
      <c r="BG117" s="138"/>
      <c r="BH117" s="138"/>
      <c r="BI117" s="311">
        <v>0.1004</v>
      </c>
      <c r="BJ117" s="139">
        <f>BC117*BI117+BD117</f>
        <v>312.62048399999998</v>
      </c>
      <c r="BK117" s="139"/>
      <c r="BL117" s="139"/>
      <c r="BM117" s="36" t="s">
        <v>1049</v>
      </c>
      <c r="BN117" s="289"/>
      <c r="BO117" s="177"/>
      <c r="BP117" s="177"/>
      <c r="BQ117" s="177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177"/>
      <c r="CE117" s="177"/>
      <c r="CF117" s="177"/>
      <c r="CG117" s="177"/>
      <c r="CH117" s="177"/>
      <c r="CI117" s="177"/>
      <c r="CJ117" s="177"/>
      <c r="CK117" s="177"/>
      <c r="CL117" s="177"/>
      <c r="CM117" s="177"/>
      <c r="CN117" s="177"/>
      <c r="CO117" s="177"/>
      <c r="CP117" s="177"/>
      <c r="CQ117" s="177"/>
      <c r="CR117" s="177"/>
      <c r="CS117" s="177"/>
      <c r="CT117" s="177"/>
      <c r="CU117" s="177"/>
      <c r="CV117" s="177"/>
      <c r="CW117" s="177"/>
      <c r="CX117" s="177"/>
      <c r="CY117" s="177"/>
      <c r="CZ117" s="177"/>
      <c r="DA117" s="177"/>
      <c r="DB117" s="177"/>
      <c r="DC117" s="177"/>
      <c r="DD117" s="177"/>
      <c r="DE117" s="177"/>
      <c r="DF117" s="177"/>
      <c r="DG117" s="177"/>
      <c r="DH117" s="177"/>
      <c r="DI117" s="177"/>
      <c r="DJ117" s="177"/>
      <c r="DK117" s="177"/>
      <c r="DL117" s="177"/>
      <c r="DM117" s="177"/>
      <c r="DN117" s="177"/>
      <c r="DO117" s="177"/>
      <c r="DP117" s="177"/>
      <c r="DQ117" s="177"/>
      <c r="DR117" s="177"/>
      <c r="DS117" s="177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7"/>
      <c r="EE117" s="177"/>
      <c r="EF117" s="177"/>
      <c r="EG117" s="177"/>
      <c r="EH117" s="177"/>
      <c r="EI117" s="177"/>
      <c r="EJ117" s="177"/>
      <c r="EK117" s="177"/>
      <c r="EL117" s="177"/>
      <c r="EM117" s="177"/>
      <c r="EN117" s="177"/>
      <c r="EO117" s="177"/>
      <c r="EP117" s="177"/>
      <c r="EQ117" s="177"/>
      <c r="ER117" s="177"/>
      <c r="ES117" s="177"/>
      <c r="ET117" s="177"/>
      <c r="EU117" s="177"/>
      <c r="EV117" s="177"/>
      <c r="EW117" s="177"/>
      <c r="EX117" s="177"/>
      <c r="EY117" s="177"/>
      <c r="EZ117" s="177"/>
      <c r="FA117" s="177"/>
      <c r="FB117" s="177"/>
      <c r="FC117" s="177"/>
      <c r="FD117" s="177"/>
      <c r="FE117" s="177"/>
      <c r="FF117" s="177"/>
      <c r="FG117" s="177"/>
      <c r="FH117" s="177"/>
      <c r="FI117" s="177"/>
      <c r="FJ117" s="177"/>
      <c r="FK117" s="177"/>
      <c r="FL117" s="177"/>
      <c r="FM117" s="177"/>
      <c r="FN117" s="177"/>
      <c r="FO117" s="177"/>
      <c r="FP117" s="177"/>
      <c r="FQ117" s="177"/>
      <c r="FR117" s="177"/>
      <c r="FS117" s="177"/>
      <c r="FT117" s="177"/>
      <c r="FU117" s="177"/>
      <c r="FV117" s="177"/>
      <c r="FW117" s="177"/>
      <c r="FX117" s="177"/>
      <c r="FY117" s="177"/>
      <c r="FZ117" s="177"/>
      <c r="GA117" s="177"/>
      <c r="GB117" s="177"/>
      <c r="GC117" s="177"/>
      <c r="GD117" s="177"/>
      <c r="GE117" s="177"/>
      <c r="GF117" s="177"/>
      <c r="GG117" s="177"/>
      <c r="GH117" s="177"/>
      <c r="GI117" s="177"/>
      <c r="GJ117" s="177"/>
      <c r="GK117" s="177"/>
      <c r="GL117" s="177"/>
      <c r="GM117" s="177"/>
      <c r="GN117" s="177"/>
      <c r="GO117" s="177"/>
      <c r="GP117" s="177"/>
      <c r="GQ117" s="177"/>
      <c r="GR117" s="177"/>
      <c r="GS117" s="177"/>
      <c r="GT117" s="177"/>
      <c r="GU117" s="177"/>
      <c r="GV117" s="177"/>
      <c r="GW117" s="177"/>
      <c r="GX117" s="177"/>
      <c r="GY117" s="177"/>
      <c r="GZ117" s="177"/>
      <c r="HA117" s="177"/>
      <c r="HB117" s="177"/>
      <c r="HC117" s="177"/>
      <c r="HD117" s="177"/>
      <c r="HE117" s="177"/>
      <c r="HF117" s="177"/>
      <c r="HG117" s="177"/>
      <c r="HH117" s="177"/>
      <c r="HI117" s="177"/>
      <c r="HJ117" s="177"/>
      <c r="HK117" s="177"/>
      <c r="HL117" s="177"/>
      <c r="HM117" s="177"/>
      <c r="HN117" s="177"/>
      <c r="HO117" s="177"/>
      <c r="HP117" s="177"/>
      <c r="HQ117" s="177"/>
      <c r="HR117" s="177"/>
      <c r="HS117" s="177"/>
      <c r="HT117" s="177"/>
      <c r="HU117" s="177"/>
      <c r="HV117" s="177"/>
      <c r="HW117" s="177"/>
      <c r="HX117" s="177"/>
      <c r="HY117" s="177"/>
      <c r="HZ117" s="177"/>
      <c r="IA117" s="177"/>
      <c r="IB117" s="177"/>
      <c r="IC117" s="177"/>
      <c r="ID117" s="177"/>
      <c r="IE117" s="177"/>
      <c r="IF117" s="177"/>
      <c r="IG117" s="177"/>
      <c r="IH117" s="177"/>
      <c r="II117" s="177"/>
      <c r="IJ117" s="177"/>
      <c r="IK117" s="177"/>
      <c r="IL117" s="177"/>
      <c r="IM117" s="177"/>
      <c r="IN117" s="177"/>
      <c r="IO117" s="177"/>
      <c r="IP117" s="177"/>
      <c r="IQ117" s="177"/>
      <c r="IR117" s="177"/>
      <c r="IS117" s="177"/>
      <c r="IT117" s="177"/>
      <c r="IU117" s="177"/>
      <c r="IV117" s="177"/>
      <c r="IW117" s="177"/>
      <c r="IX117" s="177"/>
      <c r="IY117" s="177"/>
      <c r="IZ117" s="177"/>
      <c r="JA117" s="177"/>
      <c r="JB117" s="177"/>
      <c r="JC117" s="177"/>
      <c r="JD117" s="177"/>
      <c r="JE117" s="177"/>
      <c r="JF117" s="177"/>
      <c r="JG117" s="177"/>
      <c r="JH117" s="177"/>
      <c r="JI117" s="177"/>
      <c r="JJ117" s="177"/>
      <c r="JK117" s="177"/>
      <c r="JL117" s="177"/>
      <c r="JM117" s="177"/>
      <c r="JN117" s="177"/>
      <c r="JO117" s="177"/>
      <c r="JP117" s="177"/>
      <c r="JQ117" s="177"/>
      <c r="JR117" s="177"/>
      <c r="JS117" s="177"/>
      <c r="JT117" s="177"/>
      <c r="JU117" s="177"/>
      <c r="JV117" s="177"/>
      <c r="JW117" s="177"/>
      <c r="JX117" s="177"/>
      <c r="JY117" s="177"/>
      <c r="JZ117" s="177"/>
      <c r="KA117" s="177"/>
      <c r="KB117" s="177"/>
      <c r="KC117" s="177"/>
      <c r="KD117" s="177"/>
      <c r="KE117" s="177"/>
      <c r="KF117" s="177"/>
      <c r="KG117" s="177"/>
    </row>
    <row r="118" spans="1:293" s="2" customFormat="1">
      <c r="A118" s="16"/>
      <c r="B118" s="509" t="s">
        <v>1050</v>
      </c>
      <c r="C118" s="27"/>
      <c r="D118" s="27"/>
      <c r="E118" s="27"/>
      <c r="F118" s="27"/>
      <c r="G118" s="27"/>
      <c r="H118" s="27"/>
      <c r="I118" s="115"/>
      <c r="J118" s="115"/>
      <c r="K118" s="115"/>
      <c r="L118" s="115"/>
      <c r="M118" s="116"/>
      <c r="N118" s="116"/>
      <c r="O118" s="116"/>
      <c r="P118" s="116"/>
      <c r="Q118" s="110"/>
      <c r="R118" s="125"/>
      <c r="S118" s="27"/>
      <c r="T118" s="27"/>
      <c r="U118" s="27"/>
      <c r="V118" s="27"/>
      <c r="W118" s="27"/>
      <c r="X118" s="27"/>
      <c r="Y118" s="138"/>
      <c r="Z118" s="138"/>
      <c r="AA118" s="138"/>
      <c r="AB118" s="138"/>
      <c r="AC118" s="139"/>
      <c r="AD118" s="139"/>
      <c r="AE118" s="139"/>
      <c r="AF118" s="139"/>
      <c r="AG118" s="27"/>
      <c r="AH118" s="134"/>
      <c r="AI118" s="27"/>
      <c r="AJ118" s="27"/>
      <c r="AK118" s="27"/>
      <c r="AL118" s="27"/>
      <c r="AM118" s="27"/>
      <c r="AN118" s="27"/>
      <c r="AO118" s="115"/>
      <c r="AP118" s="115"/>
      <c r="AQ118" s="115"/>
      <c r="AR118" s="115"/>
      <c r="AS118" s="116"/>
      <c r="AT118" s="116"/>
      <c r="AU118" s="116"/>
      <c r="AV118" s="116"/>
      <c r="AW118" s="27"/>
      <c r="AX118" s="284"/>
      <c r="AY118" s="27"/>
      <c r="AZ118" s="27"/>
      <c r="BA118" s="27"/>
      <c r="BB118" s="27"/>
      <c r="BC118" s="27"/>
      <c r="BD118" s="27"/>
      <c r="BE118" s="115"/>
      <c r="BF118" s="115"/>
      <c r="BG118" s="115"/>
      <c r="BH118" s="115"/>
      <c r="BI118" s="116"/>
      <c r="BJ118" s="116"/>
      <c r="BK118" s="116"/>
      <c r="BL118" s="116"/>
      <c r="BM118" s="36"/>
      <c r="BN118" s="31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</row>
    <row r="119" spans="1:293" s="2" customFormat="1">
      <c r="A119" s="16" t="s">
        <v>35</v>
      </c>
      <c r="B119" s="509" t="s">
        <v>396</v>
      </c>
      <c r="C119" s="27"/>
      <c r="D119" s="27"/>
      <c r="E119" s="27"/>
      <c r="F119" s="27"/>
      <c r="G119" s="27"/>
      <c r="H119" s="27"/>
      <c r="I119" s="115"/>
      <c r="J119" s="115"/>
      <c r="K119" s="115"/>
      <c r="L119" s="115"/>
      <c r="M119" s="116"/>
      <c r="N119" s="116"/>
      <c r="O119" s="116"/>
      <c r="P119" s="116"/>
      <c r="Q119" s="110"/>
      <c r="R119" s="125"/>
      <c r="S119" s="27"/>
      <c r="T119" s="27"/>
      <c r="U119" s="27"/>
      <c r="V119" s="27"/>
      <c r="W119" s="27"/>
      <c r="X119" s="27"/>
      <c r="Y119" s="138"/>
      <c r="Z119" s="138"/>
      <c r="AA119" s="138"/>
      <c r="AB119" s="138"/>
      <c r="AC119" s="139"/>
      <c r="AD119" s="139"/>
      <c r="AE119" s="139"/>
      <c r="AF119" s="139"/>
      <c r="AG119" s="27"/>
      <c r="AH119" s="134"/>
      <c r="AI119" s="27"/>
      <c r="AJ119" s="27"/>
      <c r="AK119" s="27"/>
      <c r="AL119" s="27"/>
      <c r="AM119" s="27"/>
      <c r="AN119" s="27"/>
      <c r="AO119" s="115"/>
      <c r="AP119" s="115"/>
      <c r="AQ119" s="115"/>
      <c r="AR119" s="115"/>
      <c r="AS119" s="116"/>
      <c r="AT119" s="116"/>
      <c r="AU119" s="116"/>
      <c r="AV119" s="116"/>
      <c r="AW119" s="27"/>
      <c r="AX119" s="284"/>
      <c r="AY119" s="27"/>
      <c r="AZ119" s="27"/>
      <c r="BA119" s="27"/>
      <c r="BB119" s="27"/>
      <c r="BC119" s="27"/>
      <c r="BD119" s="27"/>
      <c r="BE119" s="115"/>
      <c r="BF119" s="115"/>
      <c r="BG119" s="115"/>
      <c r="BH119" s="115"/>
      <c r="BI119" s="116"/>
      <c r="BJ119" s="116"/>
      <c r="BK119" s="116"/>
      <c r="BL119" s="116"/>
      <c r="BM119" s="36"/>
      <c r="BN119" s="31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</row>
    <row r="120" spans="1:293" s="2" customFormat="1" ht="31.5">
      <c r="A120" s="16" t="s">
        <v>36</v>
      </c>
      <c r="B120" s="512" t="s">
        <v>1051</v>
      </c>
      <c r="C120" s="27" t="s">
        <v>146</v>
      </c>
      <c r="D120" s="27" t="s">
        <v>146</v>
      </c>
      <c r="E120" s="27" t="s">
        <v>146</v>
      </c>
      <c r="F120" s="27" t="s">
        <v>146</v>
      </c>
      <c r="G120" s="27" t="s">
        <v>146</v>
      </c>
      <c r="H120" s="27" t="s">
        <v>146</v>
      </c>
      <c r="I120" s="115"/>
      <c r="J120" s="115"/>
      <c r="K120" s="115"/>
      <c r="L120" s="115"/>
      <c r="M120" s="116"/>
      <c r="N120" s="116"/>
      <c r="O120" s="116"/>
      <c r="P120" s="116"/>
      <c r="Q120" s="110"/>
      <c r="R120" s="125"/>
      <c r="S120" s="27"/>
      <c r="T120" s="27"/>
      <c r="U120" s="27"/>
      <c r="V120" s="27"/>
      <c r="W120" s="27"/>
      <c r="X120" s="27"/>
      <c r="Y120" s="138"/>
      <c r="Z120" s="138"/>
      <c r="AA120" s="138"/>
      <c r="AB120" s="138"/>
      <c r="AC120" s="139"/>
      <c r="AD120" s="139"/>
      <c r="AE120" s="139"/>
      <c r="AF120" s="139"/>
      <c r="AG120" s="27"/>
      <c r="AH120" s="134"/>
      <c r="AI120" s="27"/>
      <c r="AJ120" s="27"/>
      <c r="AK120" s="27"/>
      <c r="AL120" s="27"/>
      <c r="AM120" s="27"/>
      <c r="AN120" s="27"/>
      <c r="AO120" s="115"/>
      <c r="AP120" s="115"/>
      <c r="AQ120" s="115"/>
      <c r="AR120" s="115"/>
      <c r="AS120" s="116"/>
      <c r="AT120" s="116"/>
      <c r="AU120" s="116"/>
      <c r="AV120" s="116"/>
      <c r="AW120" s="27"/>
      <c r="AX120" s="284"/>
      <c r="AY120" s="27"/>
      <c r="AZ120" s="27"/>
      <c r="BA120" s="27"/>
      <c r="BB120" s="27"/>
      <c r="BC120" s="27"/>
      <c r="BD120" s="27"/>
      <c r="BE120" s="115"/>
      <c r="BF120" s="115"/>
      <c r="BG120" s="115"/>
      <c r="BH120" s="115"/>
      <c r="BI120" s="116"/>
      <c r="BJ120" s="116"/>
      <c r="BK120" s="116"/>
      <c r="BL120" s="116"/>
      <c r="BM120" s="36"/>
      <c r="BN120" s="31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</row>
    <row r="121" spans="1:293" s="2" customFormat="1">
      <c r="A121" s="16" t="s">
        <v>37</v>
      </c>
      <c r="B121" s="512" t="s">
        <v>1008</v>
      </c>
      <c r="C121" s="27">
        <v>9483.61</v>
      </c>
      <c r="D121" s="27">
        <v>61.14</v>
      </c>
      <c r="E121" s="27">
        <f>C121*1.2</f>
        <v>11380.332</v>
      </c>
      <c r="F121" s="27">
        <f>D121*1.2</f>
        <v>73.367999999999995</v>
      </c>
      <c r="G121" s="27">
        <v>3817.56</v>
      </c>
      <c r="H121" s="27">
        <v>51.71</v>
      </c>
      <c r="I121" s="115"/>
      <c r="J121" s="115"/>
      <c r="K121" s="115"/>
      <c r="L121" s="115"/>
      <c r="M121" s="312">
        <v>6.1499999999999999E-2</v>
      </c>
      <c r="N121" s="116">
        <f>G121*M121+H121</f>
        <v>286.48993999999999</v>
      </c>
      <c r="O121" s="116"/>
      <c r="P121" s="116"/>
      <c r="Q121" s="110" t="s">
        <v>1002</v>
      </c>
      <c r="R121" s="125"/>
      <c r="S121" s="27">
        <v>9701.75</v>
      </c>
      <c r="T121" s="27">
        <v>63.89</v>
      </c>
      <c r="U121" s="27">
        <f>S121*1.2</f>
        <v>11642.1</v>
      </c>
      <c r="V121" s="27">
        <f>T121*1.2</f>
        <v>76.667999999999992</v>
      </c>
      <c r="W121" s="27">
        <v>3800</v>
      </c>
      <c r="X121" s="27">
        <v>51.71</v>
      </c>
      <c r="Y121" s="138"/>
      <c r="Z121" s="138"/>
      <c r="AA121" s="138"/>
      <c r="AB121" s="138"/>
      <c r="AC121" s="311">
        <v>6.1499999999999999E-2</v>
      </c>
      <c r="AD121" s="139">
        <f>W121*AC121+X121</f>
        <v>285.40999999999997</v>
      </c>
      <c r="AE121" s="139"/>
      <c r="AF121" s="139"/>
      <c r="AG121" s="621" t="s">
        <v>1002</v>
      </c>
      <c r="AH121" s="169"/>
      <c r="AI121" s="27"/>
      <c r="AJ121" s="27"/>
      <c r="AK121" s="27"/>
      <c r="AL121" s="27"/>
      <c r="AM121" s="27"/>
      <c r="AN121" s="27"/>
      <c r="AO121" s="115"/>
      <c r="AP121" s="115"/>
      <c r="AQ121" s="115"/>
      <c r="AR121" s="115"/>
      <c r="AS121" s="116"/>
      <c r="AT121" s="116"/>
      <c r="AU121" s="116"/>
      <c r="AV121" s="116"/>
      <c r="AW121" s="27"/>
      <c r="AX121" s="109"/>
      <c r="AY121" s="27"/>
      <c r="AZ121" s="27"/>
      <c r="BA121" s="27"/>
      <c r="BB121" s="27"/>
      <c r="BC121" s="27"/>
      <c r="BD121" s="27"/>
      <c r="BE121" s="115"/>
      <c r="BF121" s="115"/>
      <c r="BG121" s="115"/>
      <c r="BH121" s="115"/>
      <c r="BI121" s="116"/>
      <c r="BJ121" s="116"/>
      <c r="BK121" s="116"/>
      <c r="BL121" s="116"/>
      <c r="BM121" s="36"/>
      <c r="BN121" s="31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</row>
    <row r="122" spans="1:293" s="2" customFormat="1" ht="31.5">
      <c r="A122" s="16"/>
      <c r="B122" s="512" t="s">
        <v>1052</v>
      </c>
      <c r="C122" s="27"/>
      <c r="D122" s="27"/>
      <c r="E122" s="27"/>
      <c r="F122" s="27"/>
      <c r="G122" s="27"/>
      <c r="H122" s="27"/>
      <c r="I122" s="115"/>
      <c r="J122" s="115"/>
      <c r="K122" s="115"/>
      <c r="L122" s="115"/>
      <c r="M122" s="116"/>
      <c r="N122" s="116"/>
      <c r="O122" s="116"/>
      <c r="P122" s="116"/>
      <c r="Q122" s="110"/>
      <c r="R122" s="125"/>
      <c r="S122" s="27"/>
      <c r="T122" s="27"/>
      <c r="U122" s="27"/>
      <c r="V122" s="27"/>
      <c r="W122" s="27"/>
      <c r="X122" s="27"/>
      <c r="Y122" s="138"/>
      <c r="Z122" s="138"/>
      <c r="AA122" s="138"/>
      <c r="AB122" s="138"/>
      <c r="AC122" s="139"/>
      <c r="AD122" s="139"/>
      <c r="AE122" s="139"/>
      <c r="AF122" s="139"/>
      <c r="AG122" s="27"/>
      <c r="AH122" s="134"/>
      <c r="AI122" s="27"/>
      <c r="AJ122" s="27"/>
      <c r="AK122" s="27"/>
      <c r="AL122" s="27"/>
      <c r="AM122" s="27"/>
      <c r="AN122" s="27"/>
      <c r="AO122" s="115"/>
      <c r="AP122" s="115"/>
      <c r="AQ122" s="115"/>
      <c r="AR122" s="115"/>
      <c r="AS122" s="116"/>
      <c r="AT122" s="116"/>
      <c r="AU122" s="116"/>
      <c r="AV122" s="116"/>
      <c r="AW122" s="27"/>
      <c r="AX122" s="109"/>
      <c r="AY122" s="27"/>
      <c r="AZ122" s="27"/>
      <c r="BA122" s="27"/>
      <c r="BB122" s="27"/>
      <c r="BC122" s="27"/>
      <c r="BD122" s="27"/>
      <c r="BE122" s="115"/>
      <c r="BF122" s="115"/>
      <c r="BG122" s="115"/>
      <c r="BH122" s="115"/>
      <c r="BI122" s="116"/>
      <c r="BJ122" s="116"/>
      <c r="BK122" s="116"/>
      <c r="BL122" s="116"/>
      <c r="BM122" s="36"/>
      <c r="BN122" s="31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</row>
    <row r="123" spans="1:293" s="405" customFormat="1">
      <c r="A123" s="397" t="s">
        <v>38</v>
      </c>
      <c r="B123" s="374" t="s">
        <v>774</v>
      </c>
      <c r="C123" s="373">
        <v>4755.6099999999997</v>
      </c>
      <c r="D123" s="373">
        <v>53.21</v>
      </c>
      <c r="E123" s="373">
        <f>C123*1.2</f>
        <v>5706.7319999999991</v>
      </c>
      <c r="F123" s="373">
        <f>D123*1.2</f>
        <v>63.851999999999997</v>
      </c>
      <c r="G123" s="373" t="s">
        <v>146</v>
      </c>
      <c r="H123" s="373" t="s">
        <v>146</v>
      </c>
      <c r="I123" s="382"/>
      <c r="J123" s="382"/>
      <c r="K123" s="382"/>
      <c r="L123" s="382"/>
      <c r="M123" s="383"/>
      <c r="N123" s="383"/>
      <c r="O123" s="383"/>
      <c r="P123" s="383"/>
      <c r="Q123" s="377" t="s">
        <v>1053</v>
      </c>
      <c r="R123" s="377"/>
      <c r="S123" s="373">
        <v>4947.3100000000004</v>
      </c>
      <c r="T123" s="373">
        <v>61.04</v>
      </c>
      <c r="U123" s="373">
        <f>S123*1.2</f>
        <v>5936.7719999999999</v>
      </c>
      <c r="V123" s="373">
        <f>T123*1.2</f>
        <v>73.24799999999999</v>
      </c>
      <c r="W123" s="770" t="s">
        <v>146</v>
      </c>
      <c r="X123" s="771" t="s">
        <v>146</v>
      </c>
      <c r="Y123" s="382"/>
      <c r="Z123" s="382"/>
      <c r="AA123" s="382"/>
      <c r="AB123" s="382"/>
      <c r="AC123" s="384"/>
      <c r="AD123" s="383"/>
      <c r="AE123" s="383"/>
      <c r="AF123" s="383"/>
      <c r="AG123" s="760" t="s">
        <v>1053</v>
      </c>
      <c r="AH123" s="376"/>
      <c r="AI123" s="373"/>
      <c r="AJ123" s="373"/>
      <c r="AK123" s="373"/>
      <c r="AL123" s="373"/>
      <c r="AM123" s="373"/>
      <c r="AN123" s="373"/>
      <c r="AO123" s="382"/>
      <c r="AP123" s="382"/>
      <c r="AQ123" s="382"/>
      <c r="AR123" s="382"/>
      <c r="AS123" s="384"/>
      <c r="AT123" s="383"/>
      <c r="AU123" s="383"/>
      <c r="AV123" s="383"/>
      <c r="AW123" s="377"/>
      <c r="AX123" s="376"/>
      <c r="AY123" s="373"/>
      <c r="AZ123" s="373"/>
      <c r="BA123" s="373"/>
      <c r="BB123" s="373"/>
      <c r="BC123" s="373"/>
      <c r="BD123" s="373"/>
      <c r="BE123" s="382"/>
      <c r="BF123" s="382"/>
      <c r="BG123" s="382"/>
      <c r="BH123" s="382"/>
      <c r="BI123" s="384"/>
      <c r="BJ123" s="383"/>
      <c r="BK123" s="383"/>
      <c r="BL123" s="383"/>
      <c r="BM123" s="377"/>
      <c r="BN123" s="403"/>
      <c r="BO123" s="404"/>
      <c r="BP123" s="404"/>
      <c r="BQ123" s="404"/>
      <c r="BR123" s="404"/>
      <c r="BS123" s="404"/>
      <c r="BT123" s="404"/>
      <c r="BU123" s="404"/>
      <c r="BV123" s="404"/>
      <c r="BW123" s="404"/>
      <c r="BX123" s="404"/>
      <c r="BY123" s="404"/>
      <c r="BZ123" s="404"/>
      <c r="CA123" s="404"/>
      <c r="CB123" s="404"/>
      <c r="CC123" s="404"/>
      <c r="CD123" s="404"/>
      <c r="CE123" s="404"/>
      <c r="CF123" s="404"/>
      <c r="CG123" s="404"/>
      <c r="CH123" s="404"/>
      <c r="CI123" s="404"/>
      <c r="CJ123" s="404"/>
      <c r="CK123" s="404"/>
      <c r="CL123" s="404"/>
      <c r="CM123" s="404"/>
      <c r="CN123" s="404"/>
      <c r="CO123" s="404"/>
      <c r="CP123" s="404"/>
      <c r="CQ123" s="404"/>
      <c r="CR123" s="404"/>
      <c r="CS123" s="404"/>
      <c r="CT123" s="404"/>
      <c r="CU123" s="404"/>
      <c r="CV123" s="404"/>
      <c r="CW123" s="404"/>
      <c r="CX123" s="404"/>
      <c r="CY123" s="404"/>
      <c r="CZ123" s="404"/>
      <c r="DA123" s="404"/>
      <c r="DB123" s="404"/>
      <c r="DC123" s="404"/>
      <c r="DD123" s="404"/>
      <c r="DE123" s="404"/>
      <c r="DF123" s="404"/>
      <c r="DG123" s="404"/>
      <c r="DH123" s="404"/>
      <c r="DI123" s="404"/>
      <c r="DJ123" s="404"/>
      <c r="DK123" s="404"/>
      <c r="DL123" s="404"/>
      <c r="DM123" s="404"/>
      <c r="DN123" s="404"/>
      <c r="DO123" s="404"/>
      <c r="DP123" s="404"/>
      <c r="DQ123" s="404"/>
      <c r="DR123" s="404"/>
      <c r="DS123" s="404"/>
      <c r="DT123" s="404"/>
      <c r="DU123" s="404"/>
      <c r="DV123" s="404"/>
      <c r="DW123" s="404"/>
      <c r="DX123" s="404"/>
      <c r="DY123" s="404"/>
      <c r="DZ123" s="404"/>
      <c r="EA123" s="404"/>
      <c r="EB123" s="404"/>
      <c r="EC123" s="404"/>
      <c r="ED123" s="404"/>
      <c r="EE123" s="404"/>
      <c r="EF123" s="404"/>
      <c r="EG123" s="404"/>
      <c r="EH123" s="404"/>
      <c r="EI123" s="404"/>
      <c r="EJ123" s="404"/>
      <c r="EK123" s="404"/>
      <c r="EL123" s="404"/>
      <c r="EM123" s="404"/>
      <c r="EN123" s="404"/>
      <c r="EO123" s="404"/>
      <c r="EP123" s="404"/>
      <c r="EQ123" s="404"/>
      <c r="ER123" s="404"/>
      <c r="ES123" s="404"/>
      <c r="ET123" s="404"/>
      <c r="EU123" s="404"/>
      <c r="EV123" s="404"/>
      <c r="EW123" s="404"/>
      <c r="EX123" s="404"/>
      <c r="EY123" s="404"/>
      <c r="EZ123" s="404"/>
      <c r="FA123" s="404"/>
      <c r="FB123" s="404"/>
      <c r="FC123" s="404"/>
      <c r="FD123" s="404"/>
      <c r="FE123" s="404"/>
      <c r="FF123" s="404"/>
      <c r="FG123" s="404"/>
      <c r="FH123" s="404"/>
      <c r="FI123" s="404"/>
      <c r="FJ123" s="404"/>
      <c r="FK123" s="404"/>
      <c r="FL123" s="404"/>
      <c r="FM123" s="404"/>
      <c r="FN123" s="404"/>
      <c r="FO123" s="404"/>
      <c r="FP123" s="404"/>
      <c r="FQ123" s="404"/>
      <c r="FR123" s="404"/>
      <c r="FS123" s="404"/>
      <c r="FT123" s="404"/>
      <c r="FU123" s="404"/>
      <c r="FV123" s="404"/>
      <c r="FW123" s="404"/>
      <c r="FX123" s="404"/>
      <c r="FY123" s="404"/>
      <c r="FZ123" s="404"/>
      <c r="GA123" s="404"/>
      <c r="GB123" s="404"/>
      <c r="GC123" s="404"/>
      <c r="GD123" s="404"/>
      <c r="GE123" s="404"/>
      <c r="GF123" s="404"/>
      <c r="GG123" s="404"/>
      <c r="GH123" s="404"/>
      <c r="GI123" s="404"/>
      <c r="GJ123" s="404"/>
      <c r="GK123" s="404"/>
      <c r="GL123" s="404"/>
      <c r="GM123" s="404"/>
      <c r="GN123" s="404"/>
      <c r="GO123" s="404"/>
      <c r="GP123" s="404"/>
      <c r="GQ123" s="404"/>
      <c r="GR123" s="404"/>
      <c r="GS123" s="404"/>
      <c r="GT123" s="404"/>
      <c r="GU123" s="404"/>
      <c r="GV123" s="404"/>
      <c r="GW123" s="404"/>
      <c r="GX123" s="404"/>
      <c r="GY123" s="404"/>
      <c r="GZ123" s="404"/>
      <c r="HA123" s="404"/>
      <c r="HB123" s="404"/>
      <c r="HC123" s="404"/>
      <c r="HD123" s="404"/>
      <c r="HE123" s="404"/>
      <c r="HF123" s="404"/>
      <c r="HG123" s="404"/>
      <c r="HH123" s="404"/>
      <c r="HI123" s="404"/>
      <c r="HJ123" s="404"/>
      <c r="HK123" s="404"/>
      <c r="HL123" s="404"/>
      <c r="HM123" s="404"/>
      <c r="HN123" s="404"/>
      <c r="HO123" s="404"/>
      <c r="HP123" s="404"/>
      <c r="HQ123" s="404"/>
      <c r="HR123" s="404"/>
      <c r="HS123" s="404"/>
      <c r="HT123" s="404"/>
      <c r="HU123" s="404"/>
      <c r="HV123" s="404"/>
      <c r="HW123" s="404"/>
      <c r="HX123" s="404"/>
      <c r="HY123" s="404"/>
      <c r="HZ123" s="404"/>
      <c r="IA123" s="404"/>
      <c r="IB123" s="404"/>
      <c r="IC123" s="404"/>
      <c r="ID123" s="404"/>
      <c r="IE123" s="404"/>
      <c r="IF123" s="404"/>
      <c r="IG123" s="404"/>
      <c r="IH123" s="404"/>
      <c r="II123" s="404"/>
      <c r="IJ123" s="404"/>
      <c r="IK123" s="404"/>
      <c r="IL123" s="404"/>
      <c r="IM123" s="404"/>
      <c r="IN123" s="404"/>
      <c r="IO123" s="404"/>
      <c r="IP123" s="404"/>
      <c r="IQ123" s="404"/>
      <c r="IR123" s="404"/>
      <c r="IS123" s="404"/>
      <c r="IT123" s="404"/>
      <c r="IU123" s="404"/>
      <c r="IV123" s="404"/>
      <c r="IW123" s="404"/>
      <c r="IX123" s="404"/>
      <c r="IY123" s="404"/>
      <c r="IZ123" s="404"/>
      <c r="JA123" s="404"/>
      <c r="JB123" s="404"/>
      <c r="JC123" s="404"/>
      <c r="JD123" s="404"/>
      <c r="JE123" s="404"/>
      <c r="JF123" s="404"/>
      <c r="JG123" s="404"/>
      <c r="JH123" s="404"/>
      <c r="JI123" s="404"/>
      <c r="JJ123" s="404"/>
      <c r="JK123" s="404"/>
      <c r="JL123" s="404"/>
      <c r="JM123" s="404"/>
      <c r="JN123" s="404"/>
      <c r="JO123" s="404"/>
      <c r="JP123" s="404"/>
      <c r="JQ123" s="404"/>
      <c r="JR123" s="404"/>
      <c r="JS123" s="404"/>
      <c r="JT123" s="404"/>
      <c r="JU123" s="404"/>
      <c r="JV123" s="404"/>
      <c r="JW123" s="404"/>
      <c r="JX123" s="404"/>
      <c r="JY123" s="404"/>
      <c r="JZ123" s="404"/>
      <c r="KA123" s="404"/>
      <c r="KB123" s="404"/>
      <c r="KC123" s="404"/>
      <c r="KD123" s="404"/>
      <c r="KE123" s="404"/>
      <c r="KF123" s="404"/>
      <c r="KG123" s="404"/>
    </row>
    <row r="124" spans="1:293" s="178" customFormat="1">
      <c r="A124" s="173" t="s">
        <v>575</v>
      </c>
      <c r="B124" s="374" t="s">
        <v>907</v>
      </c>
      <c r="C124" s="49">
        <v>10560</v>
      </c>
      <c r="D124" s="49">
        <v>63.85</v>
      </c>
      <c r="E124" s="49">
        <f>C124</f>
        <v>10560</v>
      </c>
      <c r="F124" s="49">
        <f>D124</f>
        <v>63.85</v>
      </c>
      <c r="G124" s="49">
        <v>3817.56</v>
      </c>
      <c r="H124" s="49">
        <v>51.71</v>
      </c>
      <c r="I124" s="138"/>
      <c r="J124" s="138"/>
      <c r="K124" s="138"/>
      <c r="L124" s="138"/>
      <c r="M124" s="139"/>
      <c r="N124" s="139"/>
      <c r="O124" s="311">
        <v>6.1499999999999999E-2</v>
      </c>
      <c r="P124" s="139">
        <f>G124*O124+H124</f>
        <v>286.48993999999999</v>
      </c>
      <c r="Q124" s="125" t="s">
        <v>1007</v>
      </c>
      <c r="R124" s="125"/>
      <c r="S124" s="49">
        <v>10886.43</v>
      </c>
      <c r="T124" s="49">
        <v>73.25</v>
      </c>
      <c r="U124" s="49">
        <f>S124</f>
        <v>10886.43</v>
      </c>
      <c r="V124" s="49">
        <f>T124</f>
        <v>73.25</v>
      </c>
      <c r="W124" s="49">
        <v>3800</v>
      </c>
      <c r="X124" s="49">
        <v>51.71</v>
      </c>
      <c r="Y124" s="138"/>
      <c r="Z124" s="138"/>
      <c r="AA124" s="138"/>
      <c r="AB124" s="138"/>
      <c r="AC124" s="311"/>
      <c r="AD124" s="139"/>
      <c r="AE124" s="311">
        <v>6.1499999999999999E-2</v>
      </c>
      <c r="AF124" s="139">
        <f>W124*AE124+X124</f>
        <v>285.40999999999997</v>
      </c>
      <c r="AG124" s="125" t="s">
        <v>1007</v>
      </c>
      <c r="AH124" s="134"/>
      <c r="AI124" s="49">
        <v>10560</v>
      </c>
      <c r="AJ124" s="49">
        <v>63.85</v>
      </c>
      <c r="AK124" s="49">
        <f>AI124</f>
        <v>10560</v>
      </c>
      <c r="AL124" s="49">
        <f>AJ124</f>
        <v>63.85</v>
      </c>
      <c r="AM124" s="49">
        <v>3829.92</v>
      </c>
      <c r="AN124" s="49">
        <v>51.71</v>
      </c>
      <c r="AO124" s="138"/>
      <c r="AP124" s="138"/>
      <c r="AQ124" s="138"/>
      <c r="AR124" s="138"/>
      <c r="AS124" s="311"/>
      <c r="AT124" s="139"/>
      <c r="AU124" s="311">
        <v>7.22E-2</v>
      </c>
      <c r="AV124" s="139">
        <f>AM124*AU124+AN124</f>
        <v>328.23022399999996</v>
      </c>
      <c r="AW124" s="125" t="s">
        <v>1007</v>
      </c>
      <c r="AX124" s="134"/>
      <c r="AY124" s="49">
        <v>10886.43</v>
      </c>
      <c r="AZ124" s="49">
        <v>73.25</v>
      </c>
      <c r="BA124" s="49">
        <f>AY124</f>
        <v>10886.43</v>
      </c>
      <c r="BB124" s="49">
        <f>AZ124</f>
        <v>73.25</v>
      </c>
      <c r="BC124" s="49">
        <v>3800</v>
      </c>
      <c r="BD124" s="49">
        <v>51.71</v>
      </c>
      <c r="BE124" s="138"/>
      <c r="BF124" s="138"/>
      <c r="BG124" s="138"/>
      <c r="BH124" s="138"/>
      <c r="BI124" s="311"/>
      <c r="BJ124" s="139"/>
      <c r="BK124" s="139">
        <v>7.22E-2</v>
      </c>
      <c r="BL124" s="139">
        <f>BC124*BK124+BD124</f>
        <v>326.07</v>
      </c>
      <c r="BM124" s="125" t="s">
        <v>1007</v>
      </c>
      <c r="BN124" s="313"/>
      <c r="BO124" s="17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77"/>
      <c r="CA124" s="177"/>
      <c r="CB124" s="177"/>
      <c r="CC124" s="17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77"/>
      <c r="CO124" s="177"/>
      <c r="CP124" s="177"/>
      <c r="CQ124" s="17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77"/>
      <c r="DC124" s="177"/>
      <c r="DD124" s="177"/>
      <c r="DE124" s="177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177"/>
      <c r="DQ124" s="177"/>
      <c r="DR124" s="177"/>
      <c r="DS124" s="177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77"/>
      <c r="EE124" s="177"/>
      <c r="EF124" s="177"/>
      <c r="EG124" s="177"/>
      <c r="EH124" s="177"/>
      <c r="EI124" s="177"/>
      <c r="EJ124" s="177"/>
      <c r="EK124" s="177"/>
      <c r="EL124" s="177"/>
      <c r="EM124" s="177"/>
      <c r="EN124" s="177"/>
      <c r="EO124" s="177"/>
      <c r="EP124" s="177"/>
      <c r="EQ124" s="177"/>
      <c r="ER124" s="177"/>
      <c r="ES124" s="177"/>
      <c r="ET124" s="177"/>
      <c r="EU124" s="177"/>
      <c r="EV124" s="177"/>
      <c r="EW124" s="177"/>
      <c r="EX124" s="177"/>
      <c r="EY124" s="177"/>
      <c r="EZ124" s="177"/>
      <c r="FA124" s="177"/>
      <c r="FB124" s="177"/>
      <c r="FC124" s="177"/>
      <c r="FD124" s="177"/>
      <c r="FE124" s="177"/>
      <c r="FF124" s="177"/>
      <c r="FG124" s="177"/>
      <c r="FH124" s="177"/>
      <c r="FI124" s="177"/>
      <c r="FJ124" s="177"/>
      <c r="FK124" s="177"/>
      <c r="FL124" s="177"/>
      <c r="FM124" s="177"/>
      <c r="FN124" s="177"/>
      <c r="FO124" s="177"/>
      <c r="FP124" s="177"/>
      <c r="FQ124" s="177"/>
      <c r="FR124" s="177"/>
      <c r="FS124" s="177"/>
      <c r="FT124" s="177"/>
      <c r="FU124" s="177"/>
      <c r="FV124" s="177"/>
      <c r="FW124" s="177"/>
      <c r="FX124" s="177"/>
      <c r="FY124" s="177"/>
      <c r="FZ124" s="177"/>
      <c r="GA124" s="177"/>
      <c r="GB124" s="177"/>
      <c r="GC124" s="177"/>
      <c r="GD124" s="177"/>
      <c r="GE124" s="177"/>
      <c r="GF124" s="177"/>
      <c r="GG124" s="177"/>
      <c r="GH124" s="177"/>
      <c r="GI124" s="177"/>
      <c r="GJ124" s="177"/>
      <c r="GK124" s="177"/>
      <c r="GL124" s="177"/>
      <c r="GM124" s="177"/>
      <c r="GN124" s="177"/>
      <c r="GO124" s="177"/>
      <c r="GP124" s="177"/>
      <c r="GQ124" s="177"/>
      <c r="GR124" s="177"/>
      <c r="GS124" s="177"/>
      <c r="GT124" s="177"/>
      <c r="GU124" s="177"/>
      <c r="GV124" s="177"/>
      <c r="GW124" s="177"/>
      <c r="GX124" s="177"/>
      <c r="GY124" s="177"/>
      <c r="GZ124" s="177"/>
      <c r="HA124" s="177"/>
      <c r="HB124" s="177"/>
      <c r="HC124" s="177"/>
      <c r="HD124" s="177"/>
      <c r="HE124" s="177"/>
      <c r="HF124" s="177"/>
      <c r="HG124" s="177"/>
      <c r="HH124" s="177"/>
      <c r="HI124" s="177"/>
      <c r="HJ124" s="177"/>
      <c r="HK124" s="177"/>
      <c r="HL124" s="177"/>
      <c r="HM124" s="177"/>
      <c r="HN124" s="177"/>
      <c r="HO124" s="177"/>
      <c r="HP124" s="177"/>
      <c r="HQ124" s="177"/>
      <c r="HR124" s="177"/>
      <c r="HS124" s="177"/>
      <c r="HT124" s="177"/>
      <c r="HU124" s="177"/>
      <c r="HV124" s="177"/>
      <c r="HW124" s="177"/>
      <c r="HX124" s="177"/>
      <c r="HY124" s="177"/>
      <c r="HZ124" s="177"/>
      <c r="IA124" s="177"/>
      <c r="IB124" s="177"/>
      <c r="IC124" s="177"/>
      <c r="ID124" s="177"/>
      <c r="IE124" s="177"/>
      <c r="IF124" s="177"/>
      <c r="IG124" s="177"/>
      <c r="IH124" s="177"/>
      <c r="II124" s="177"/>
      <c r="IJ124" s="177"/>
      <c r="IK124" s="177"/>
      <c r="IL124" s="177"/>
      <c r="IM124" s="177"/>
      <c r="IN124" s="177"/>
      <c r="IO124" s="177"/>
      <c r="IP124" s="177"/>
      <c r="IQ124" s="177"/>
      <c r="IR124" s="177"/>
      <c r="IS124" s="177"/>
      <c r="IT124" s="177"/>
      <c r="IU124" s="177"/>
      <c r="IV124" s="177"/>
      <c r="IW124" s="177"/>
      <c r="IX124" s="177"/>
      <c r="IY124" s="177"/>
      <c r="IZ124" s="177"/>
      <c r="JA124" s="177"/>
      <c r="JB124" s="177"/>
      <c r="JC124" s="177"/>
      <c r="JD124" s="177"/>
      <c r="JE124" s="177"/>
      <c r="JF124" s="177"/>
      <c r="JG124" s="177"/>
      <c r="JH124" s="177"/>
      <c r="JI124" s="177"/>
      <c r="JJ124" s="177"/>
      <c r="JK124" s="177"/>
      <c r="JL124" s="177"/>
      <c r="JM124" s="177"/>
      <c r="JN124" s="177"/>
      <c r="JO124" s="177"/>
      <c r="JP124" s="177"/>
      <c r="JQ124" s="177"/>
      <c r="JR124" s="177"/>
      <c r="JS124" s="177"/>
      <c r="JT124" s="177"/>
      <c r="JU124" s="177"/>
      <c r="JV124" s="177"/>
      <c r="JW124" s="177"/>
      <c r="JX124" s="177"/>
      <c r="JY124" s="177"/>
      <c r="JZ124" s="177"/>
      <c r="KA124" s="177"/>
      <c r="KB124" s="177"/>
      <c r="KC124" s="177"/>
      <c r="KD124" s="177"/>
      <c r="KE124" s="177"/>
      <c r="KF124" s="177"/>
      <c r="KG124" s="177"/>
    </row>
    <row r="125" spans="1:293" s="100" customFormat="1" ht="26.25">
      <c r="A125" s="354" t="s">
        <v>23</v>
      </c>
      <c r="B125" s="750"/>
      <c r="C125" s="354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5"/>
      <c r="S125" s="354"/>
      <c r="T125" s="354"/>
      <c r="U125" s="354"/>
      <c r="V125" s="354"/>
      <c r="W125" s="354"/>
      <c r="X125" s="354"/>
      <c r="Y125" s="355"/>
      <c r="Z125" s="355"/>
      <c r="AA125" s="355"/>
      <c r="AB125" s="355"/>
      <c r="AC125" s="355"/>
      <c r="AD125" s="355"/>
      <c r="AE125" s="782"/>
      <c r="AF125" s="355"/>
      <c r="AG125" s="354"/>
      <c r="AH125" s="355"/>
      <c r="AI125" s="354"/>
      <c r="AJ125" s="354"/>
      <c r="AK125" s="354"/>
      <c r="AL125" s="354"/>
      <c r="AM125" s="354"/>
      <c r="AN125" s="354"/>
      <c r="AO125" s="354"/>
      <c r="AP125" s="354"/>
      <c r="AQ125" s="354"/>
      <c r="AR125" s="354"/>
      <c r="AS125" s="354"/>
      <c r="AT125" s="354"/>
      <c r="AU125" s="354"/>
      <c r="AV125" s="354"/>
      <c r="AW125" s="354"/>
      <c r="AX125" s="354"/>
      <c r="AY125" s="354"/>
      <c r="AZ125" s="354"/>
      <c r="BA125" s="354"/>
      <c r="BB125" s="354"/>
      <c r="BC125" s="354"/>
      <c r="BD125" s="354"/>
      <c r="BE125" s="354"/>
      <c r="BF125" s="354"/>
      <c r="BG125" s="354"/>
      <c r="BH125" s="354"/>
      <c r="BI125" s="354"/>
      <c r="BJ125" s="354"/>
      <c r="BK125" s="354"/>
      <c r="BL125" s="354"/>
      <c r="BM125" s="354"/>
      <c r="BN125" s="355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  <c r="EK125" s="99"/>
      <c r="EL125" s="99"/>
      <c r="EM125" s="99"/>
      <c r="EN125" s="99"/>
      <c r="EO125" s="99"/>
      <c r="EP125" s="99"/>
      <c r="EQ125" s="99"/>
      <c r="ER125" s="99"/>
      <c r="ES125" s="99"/>
      <c r="ET125" s="99"/>
      <c r="EU125" s="99"/>
      <c r="EV125" s="99"/>
      <c r="EW125" s="99"/>
      <c r="EX125" s="99"/>
      <c r="EY125" s="99"/>
      <c r="EZ125" s="99"/>
      <c r="FA125" s="99"/>
      <c r="FB125" s="99"/>
      <c r="FC125" s="99"/>
      <c r="FD125" s="99"/>
      <c r="FE125" s="99"/>
      <c r="FF125" s="99"/>
      <c r="FG125" s="99"/>
      <c r="FH125" s="99"/>
      <c r="FI125" s="99"/>
      <c r="FJ125" s="99"/>
      <c r="FK125" s="99"/>
      <c r="FL125" s="99"/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  <c r="FY125" s="99"/>
      <c r="FZ125" s="99"/>
      <c r="GA125" s="99"/>
      <c r="GB125" s="99"/>
      <c r="GC125" s="99"/>
      <c r="GD125" s="99"/>
      <c r="GE125" s="99"/>
      <c r="GF125" s="99"/>
      <c r="GG125" s="99"/>
      <c r="GH125" s="99"/>
      <c r="GI125" s="99"/>
      <c r="GJ125" s="99"/>
      <c r="GK125" s="99"/>
      <c r="GL125" s="99"/>
      <c r="GM125" s="99"/>
      <c r="GN125" s="99"/>
      <c r="GO125" s="99"/>
      <c r="GP125" s="99"/>
      <c r="GQ125" s="99"/>
      <c r="GR125" s="99"/>
      <c r="GS125" s="99"/>
      <c r="GT125" s="99"/>
      <c r="GU125" s="99"/>
      <c r="GV125" s="99"/>
      <c r="GW125" s="99"/>
      <c r="GX125" s="99"/>
      <c r="GY125" s="99"/>
      <c r="GZ125" s="99"/>
      <c r="HA125" s="99"/>
      <c r="HB125" s="99"/>
      <c r="HC125" s="99"/>
      <c r="HD125" s="99"/>
      <c r="HE125" s="99"/>
      <c r="HF125" s="99"/>
      <c r="HG125" s="99"/>
      <c r="HH125" s="99"/>
      <c r="HI125" s="99"/>
      <c r="HJ125" s="99"/>
      <c r="HK125" s="99"/>
      <c r="HL125" s="99"/>
      <c r="HM125" s="99"/>
      <c r="HN125" s="99"/>
      <c r="HO125" s="99"/>
      <c r="HP125" s="99"/>
      <c r="HQ125" s="99"/>
      <c r="HR125" s="99"/>
      <c r="HS125" s="99"/>
      <c r="HT125" s="99"/>
      <c r="HU125" s="99"/>
      <c r="HV125" s="99"/>
      <c r="HW125" s="99"/>
      <c r="HX125" s="99"/>
      <c r="HY125" s="99"/>
      <c r="HZ125" s="99"/>
      <c r="IA125" s="99"/>
      <c r="IB125" s="99"/>
      <c r="IC125" s="99"/>
      <c r="ID125" s="99"/>
      <c r="IE125" s="99"/>
      <c r="IF125" s="99"/>
      <c r="IG125" s="99"/>
      <c r="IH125" s="99"/>
      <c r="II125" s="99"/>
      <c r="IJ125" s="99"/>
      <c r="IK125" s="99"/>
      <c r="IL125" s="99"/>
      <c r="IM125" s="99"/>
      <c r="IN125" s="99"/>
      <c r="IO125" s="99"/>
      <c r="IP125" s="99"/>
      <c r="IQ125" s="99"/>
      <c r="IR125" s="99"/>
      <c r="IS125" s="99"/>
      <c r="IT125" s="99"/>
      <c r="IU125" s="99"/>
      <c r="IV125" s="99"/>
      <c r="IW125" s="99"/>
      <c r="IX125" s="99"/>
      <c r="IY125" s="99"/>
      <c r="IZ125" s="99"/>
      <c r="JA125" s="99"/>
      <c r="JB125" s="99"/>
      <c r="JC125" s="99"/>
      <c r="JD125" s="99"/>
      <c r="JE125" s="99"/>
      <c r="JF125" s="99"/>
      <c r="JG125" s="99"/>
      <c r="JH125" s="99"/>
      <c r="JI125" s="99"/>
      <c r="JJ125" s="99"/>
      <c r="JK125" s="99"/>
      <c r="JL125" s="99"/>
      <c r="JM125" s="99"/>
      <c r="JN125" s="99"/>
      <c r="JO125" s="99"/>
      <c r="JP125" s="99"/>
      <c r="JQ125" s="99"/>
      <c r="JR125" s="99"/>
      <c r="JS125" s="99"/>
      <c r="JT125" s="99"/>
      <c r="JU125" s="99"/>
      <c r="JV125" s="99"/>
      <c r="JW125" s="99"/>
      <c r="JX125" s="99"/>
      <c r="JY125" s="99"/>
      <c r="JZ125" s="99"/>
      <c r="KA125" s="99"/>
      <c r="KB125" s="99"/>
      <c r="KC125" s="99"/>
      <c r="KD125" s="99"/>
      <c r="KE125" s="99"/>
      <c r="KF125" s="99"/>
      <c r="KG125" s="99"/>
    </row>
    <row r="126" spans="1:293" ht="18.75">
      <c r="A126" s="101" t="s">
        <v>71</v>
      </c>
      <c r="B126" s="509"/>
      <c r="C126" s="12"/>
      <c r="D126" s="12"/>
      <c r="E126" s="12"/>
      <c r="F126" s="12"/>
      <c r="G126" s="12"/>
      <c r="H126" s="12"/>
      <c r="I126" s="104"/>
      <c r="J126" s="104"/>
      <c r="K126" s="104"/>
      <c r="L126" s="104"/>
      <c r="M126" s="105"/>
      <c r="N126" s="105"/>
      <c r="O126" s="105"/>
      <c r="P126" s="105"/>
      <c r="Q126" s="25"/>
      <c r="R126" s="349"/>
      <c r="S126" s="12"/>
      <c r="T126" s="12"/>
      <c r="U126" s="12"/>
      <c r="V126" s="12"/>
      <c r="W126" s="12"/>
      <c r="X126" s="12"/>
      <c r="Y126" s="204"/>
      <c r="Z126" s="204"/>
      <c r="AA126" s="204"/>
      <c r="AB126" s="204"/>
      <c r="AC126" s="205"/>
      <c r="AD126" s="205"/>
      <c r="AE126" s="205"/>
      <c r="AF126" s="205"/>
      <c r="AG126" s="12"/>
      <c r="AH126" s="313"/>
      <c r="AI126" s="12"/>
      <c r="AJ126" s="12"/>
      <c r="AK126" s="12"/>
      <c r="AL126" s="12"/>
      <c r="AM126" s="12"/>
      <c r="AN126" s="12"/>
      <c r="AO126" s="104"/>
      <c r="AP126" s="104"/>
      <c r="AQ126" s="104"/>
      <c r="AR126" s="104"/>
      <c r="AS126" s="105"/>
      <c r="AT126" s="105"/>
      <c r="AU126" s="105"/>
      <c r="AV126" s="105"/>
      <c r="AW126" s="12"/>
      <c r="AX126" s="284"/>
      <c r="AY126" s="12"/>
      <c r="AZ126" s="12"/>
      <c r="BA126" s="12"/>
      <c r="BB126" s="12"/>
      <c r="BC126" s="12"/>
      <c r="BD126" s="12"/>
      <c r="BE126" s="104"/>
      <c r="BF126" s="104"/>
      <c r="BG126" s="104"/>
      <c r="BH126" s="104"/>
      <c r="BI126" s="105"/>
      <c r="BJ126" s="105"/>
      <c r="BK126" s="105"/>
      <c r="BL126" s="105"/>
      <c r="BM126" s="19"/>
      <c r="BN126" s="316"/>
    </row>
    <row r="127" spans="1:293" s="2" customFormat="1">
      <c r="A127" s="16" t="s">
        <v>9</v>
      </c>
      <c r="B127" s="509" t="s">
        <v>162</v>
      </c>
      <c r="C127" s="16" t="s">
        <v>146</v>
      </c>
      <c r="D127" s="16" t="s">
        <v>146</v>
      </c>
      <c r="E127" s="16" t="s">
        <v>146</v>
      </c>
      <c r="F127" s="16" t="s">
        <v>146</v>
      </c>
      <c r="G127" s="16" t="s">
        <v>146</v>
      </c>
      <c r="H127" s="16" t="s">
        <v>146</v>
      </c>
      <c r="I127" s="104"/>
      <c r="J127" s="104"/>
      <c r="K127" s="104"/>
      <c r="L127" s="104"/>
      <c r="M127" s="105"/>
      <c r="N127" s="105"/>
      <c r="O127" s="105"/>
      <c r="P127" s="105"/>
      <c r="Q127" s="25"/>
      <c r="R127" s="349"/>
      <c r="S127" s="12"/>
      <c r="T127" s="12"/>
      <c r="U127" s="12"/>
      <c r="V127" s="12"/>
      <c r="W127" s="12"/>
      <c r="X127" s="12"/>
      <c r="Y127" s="204"/>
      <c r="Z127" s="204"/>
      <c r="AA127" s="204"/>
      <c r="AB127" s="204"/>
      <c r="AC127" s="205"/>
      <c r="AD127" s="205"/>
      <c r="AE127" s="205"/>
      <c r="AF127" s="205"/>
      <c r="AG127" s="12"/>
      <c r="AH127" s="313"/>
      <c r="AI127" s="12"/>
      <c r="AJ127" s="12"/>
      <c r="AK127" s="12"/>
      <c r="AL127" s="12"/>
      <c r="AM127" s="12"/>
      <c r="AN127" s="12"/>
      <c r="AO127" s="104"/>
      <c r="AP127" s="104"/>
      <c r="AQ127" s="104"/>
      <c r="AR127" s="104"/>
      <c r="AS127" s="105"/>
      <c r="AT127" s="105"/>
      <c r="AU127" s="105"/>
      <c r="AV127" s="105"/>
      <c r="AW127" s="12"/>
      <c r="AX127" s="284"/>
      <c r="AY127" s="12"/>
      <c r="AZ127" s="12"/>
      <c r="BA127" s="12"/>
      <c r="BB127" s="12"/>
      <c r="BC127" s="12"/>
      <c r="BD127" s="12"/>
      <c r="BE127" s="104"/>
      <c r="BF127" s="104"/>
      <c r="BG127" s="104"/>
      <c r="BH127" s="104"/>
      <c r="BI127" s="105"/>
      <c r="BJ127" s="105"/>
      <c r="BK127" s="105"/>
      <c r="BL127" s="105"/>
      <c r="BM127" s="36"/>
      <c r="BN127" s="31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</row>
    <row r="128" spans="1:293" s="2" customFormat="1" ht="18.75">
      <c r="A128" s="122" t="s">
        <v>72</v>
      </c>
      <c r="B128" s="509"/>
      <c r="C128" s="12"/>
      <c r="D128" s="12"/>
      <c r="E128" s="12"/>
      <c r="F128" s="12"/>
      <c r="G128" s="12"/>
      <c r="H128" s="12"/>
      <c r="I128" s="104"/>
      <c r="J128" s="104"/>
      <c r="K128" s="104"/>
      <c r="L128" s="104"/>
      <c r="M128" s="105"/>
      <c r="N128" s="105"/>
      <c r="O128" s="105"/>
      <c r="P128" s="105"/>
      <c r="Q128" s="25"/>
      <c r="R128" s="349"/>
      <c r="S128" s="12"/>
      <c r="T128" s="12"/>
      <c r="U128" s="12"/>
      <c r="V128" s="12"/>
      <c r="W128" s="12"/>
      <c r="X128" s="12"/>
      <c r="Y128" s="204"/>
      <c r="Z128" s="204"/>
      <c r="AA128" s="204"/>
      <c r="AB128" s="204"/>
      <c r="AC128" s="205"/>
      <c r="AD128" s="205"/>
      <c r="AE128" s="205"/>
      <c r="AF128" s="205"/>
      <c r="AG128" s="12"/>
      <c r="AH128" s="313"/>
      <c r="AI128" s="12"/>
      <c r="AJ128" s="12"/>
      <c r="AK128" s="12"/>
      <c r="AL128" s="12"/>
      <c r="AM128" s="12"/>
      <c r="AN128" s="12"/>
      <c r="AO128" s="104"/>
      <c r="AP128" s="104"/>
      <c r="AQ128" s="104"/>
      <c r="AR128" s="104"/>
      <c r="AS128" s="105"/>
      <c r="AT128" s="105"/>
      <c r="AU128" s="105"/>
      <c r="AV128" s="105"/>
      <c r="AW128" s="12"/>
      <c r="AX128" s="284"/>
      <c r="AY128" s="12"/>
      <c r="AZ128" s="12"/>
      <c r="BA128" s="12"/>
      <c r="BB128" s="12"/>
      <c r="BC128" s="12"/>
      <c r="BD128" s="12"/>
      <c r="BE128" s="104"/>
      <c r="BF128" s="104"/>
      <c r="BG128" s="104"/>
      <c r="BH128" s="104"/>
      <c r="BI128" s="105"/>
      <c r="BJ128" s="105"/>
      <c r="BK128" s="105"/>
      <c r="BL128" s="105"/>
      <c r="BM128" s="36"/>
      <c r="BN128" s="31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</row>
    <row r="129" spans="1:293" s="2" customFormat="1">
      <c r="A129" s="16" t="s">
        <v>9</v>
      </c>
      <c r="B129" s="509" t="s">
        <v>115</v>
      </c>
      <c r="C129" s="16" t="s">
        <v>146</v>
      </c>
      <c r="D129" s="16" t="s">
        <v>146</v>
      </c>
      <c r="E129" s="16" t="s">
        <v>146</v>
      </c>
      <c r="F129" s="16" t="s">
        <v>146</v>
      </c>
      <c r="G129" s="16" t="s">
        <v>146</v>
      </c>
      <c r="H129" s="16" t="s">
        <v>146</v>
      </c>
      <c r="I129" s="104"/>
      <c r="J129" s="104"/>
      <c r="K129" s="104"/>
      <c r="L129" s="104"/>
      <c r="M129" s="105"/>
      <c r="N129" s="105"/>
      <c r="O129" s="105"/>
      <c r="P129" s="105"/>
      <c r="Q129" s="25"/>
      <c r="R129" s="349"/>
      <c r="S129" s="12"/>
      <c r="T129" s="12"/>
      <c r="U129" s="12"/>
      <c r="V129" s="12"/>
      <c r="W129" s="12"/>
      <c r="X129" s="12"/>
      <c r="Y129" s="204"/>
      <c r="Z129" s="204"/>
      <c r="AA129" s="204"/>
      <c r="AB129" s="204"/>
      <c r="AC129" s="205"/>
      <c r="AD129" s="205"/>
      <c r="AE129" s="205"/>
      <c r="AF129" s="205"/>
      <c r="AG129" s="12"/>
      <c r="AH129" s="313"/>
      <c r="AI129" s="12"/>
      <c r="AJ129" s="12"/>
      <c r="AK129" s="12"/>
      <c r="AL129" s="12"/>
      <c r="AM129" s="12"/>
      <c r="AN129" s="12"/>
      <c r="AO129" s="104"/>
      <c r="AP129" s="104"/>
      <c r="AQ129" s="104"/>
      <c r="AR129" s="104"/>
      <c r="AS129" s="105"/>
      <c r="AT129" s="105"/>
      <c r="AU129" s="105"/>
      <c r="AV129" s="105"/>
      <c r="AW129" s="12"/>
      <c r="AX129" s="284"/>
      <c r="AY129" s="12"/>
      <c r="AZ129" s="12"/>
      <c r="BA129" s="12"/>
      <c r="BB129" s="12"/>
      <c r="BC129" s="12"/>
      <c r="BD129" s="12"/>
      <c r="BE129" s="104"/>
      <c r="BF129" s="104"/>
      <c r="BG129" s="104"/>
      <c r="BH129" s="104"/>
      <c r="BI129" s="105"/>
      <c r="BJ129" s="105"/>
      <c r="BK129" s="105"/>
      <c r="BL129" s="105"/>
      <c r="BM129" s="36"/>
      <c r="BN129" s="31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</row>
    <row r="130" spans="1:293" s="2" customFormat="1" ht="18.75">
      <c r="A130" s="122" t="s">
        <v>73</v>
      </c>
      <c r="B130" s="509"/>
      <c r="C130" s="12"/>
      <c r="D130" s="12"/>
      <c r="E130" s="12"/>
      <c r="F130" s="12"/>
      <c r="G130" s="12"/>
      <c r="H130" s="12"/>
      <c r="I130" s="104"/>
      <c r="J130" s="104"/>
      <c r="K130" s="104"/>
      <c r="L130" s="104"/>
      <c r="M130" s="105"/>
      <c r="N130" s="105"/>
      <c r="O130" s="105"/>
      <c r="P130" s="105"/>
      <c r="Q130" s="25"/>
      <c r="R130" s="349"/>
      <c r="S130" s="12"/>
      <c r="T130" s="12"/>
      <c r="U130" s="12"/>
      <c r="V130" s="12"/>
      <c r="W130" s="12"/>
      <c r="X130" s="12"/>
      <c r="Y130" s="204"/>
      <c r="Z130" s="204"/>
      <c r="AA130" s="204"/>
      <c r="AB130" s="204"/>
      <c r="AC130" s="205"/>
      <c r="AD130" s="205"/>
      <c r="AE130" s="205"/>
      <c r="AF130" s="205"/>
      <c r="AG130" s="12"/>
      <c r="AH130" s="313"/>
      <c r="AI130" s="12"/>
      <c r="AJ130" s="12"/>
      <c r="AK130" s="12"/>
      <c r="AL130" s="12"/>
      <c r="AM130" s="12"/>
      <c r="AN130" s="12"/>
      <c r="AO130" s="104"/>
      <c r="AP130" s="104"/>
      <c r="AQ130" s="104"/>
      <c r="AR130" s="104"/>
      <c r="AS130" s="105"/>
      <c r="AT130" s="105"/>
      <c r="AU130" s="105"/>
      <c r="AV130" s="105"/>
      <c r="AW130" s="12"/>
      <c r="AX130" s="284"/>
      <c r="AY130" s="12"/>
      <c r="AZ130" s="12"/>
      <c r="BA130" s="12"/>
      <c r="BB130" s="12"/>
      <c r="BC130" s="12"/>
      <c r="BD130" s="12"/>
      <c r="BE130" s="104"/>
      <c r="BF130" s="104"/>
      <c r="BG130" s="104"/>
      <c r="BH130" s="104"/>
      <c r="BI130" s="105"/>
      <c r="BJ130" s="105"/>
      <c r="BK130" s="105"/>
      <c r="BL130" s="105"/>
      <c r="BM130" s="36"/>
      <c r="BN130" s="31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</row>
    <row r="131" spans="1:293" s="2" customFormat="1">
      <c r="A131" s="16" t="s">
        <v>9</v>
      </c>
      <c r="B131" s="509" t="s">
        <v>162</v>
      </c>
      <c r="C131" s="27">
        <v>17800</v>
      </c>
      <c r="D131" s="27">
        <v>282.77999999999997</v>
      </c>
      <c r="E131" s="27">
        <f>C131*1.2</f>
        <v>21360</v>
      </c>
      <c r="F131" s="27">
        <f>D131*1.2</f>
        <v>339.33599999999996</v>
      </c>
      <c r="G131" s="27">
        <v>3440</v>
      </c>
      <c r="H131" s="27">
        <v>90</v>
      </c>
      <c r="I131" s="115"/>
      <c r="J131" s="115"/>
      <c r="K131" s="115"/>
      <c r="L131" s="115"/>
      <c r="M131" s="116"/>
      <c r="N131" s="139"/>
      <c r="O131" s="288">
        <v>5.57E-2</v>
      </c>
      <c r="P131" s="181">
        <v>281.61</v>
      </c>
      <c r="Q131" s="110" t="s">
        <v>1054</v>
      </c>
      <c r="R131" s="289"/>
      <c r="S131" s="27"/>
      <c r="T131" s="27"/>
      <c r="U131" s="27"/>
      <c r="V131" s="27"/>
      <c r="W131" s="27"/>
      <c r="X131" s="27"/>
      <c r="Y131" s="138"/>
      <c r="Z131" s="138"/>
      <c r="AA131" s="138"/>
      <c r="AB131" s="138"/>
      <c r="AC131" s="139"/>
      <c r="AD131" s="139"/>
      <c r="AE131" s="288"/>
      <c r="AF131" s="317"/>
      <c r="AG131" s="125"/>
      <c r="AH131" s="289"/>
      <c r="AI131" s="12"/>
      <c r="AJ131" s="12"/>
      <c r="AK131" s="12"/>
      <c r="AL131" s="12"/>
      <c r="AM131" s="12"/>
      <c r="AN131" s="12"/>
      <c r="AO131" s="104"/>
      <c r="AP131" s="104"/>
      <c r="AQ131" s="104"/>
      <c r="AR131" s="104"/>
      <c r="AS131" s="105"/>
      <c r="AT131" s="105"/>
      <c r="AU131" s="105"/>
      <c r="AV131" s="105"/>
      <c r="AW131" s="12"/>
      <c r="AX131" s="284"/>
      <c r="AY131" s="12"/>
      <c r="AZ131" s="12"/>
      <c r="BA131" s="12"/>
      <c r="BB131" s="12"/>
      <c r="BC131" s="12"/>
      <c r="BD131" s="12"/>
      <c r="BE131" s="104"/>
      <c r="BF131" s="104"/>
      <c r="BG131" s="104"/>
      <c r="BH131" s="104"/>
      <c r="BI131" s="105"/>
      <c r="BJ131" s="105"/>
      <c r="BK131" s="105"/>
      <c r="BL131" s="105"/>
      <c r="BM131" s="36"/>
      <c r="BN131" s="31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</row>
    <row r="132" spans="1:293" s="100" customFormat="1" ht="26.25">
      <c r="A132" s="354" t="s">
        <v>24</v>
      </c>
      <c r="B132" s="750"/>
      <c r="C132" s="354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5"/>
      <c r="S132" s="354"/>
      <c r="T132" s="354"/>
      <c r="U132" s="354"/>
      <c r="V132" s="354"/>
      <c r="W132" s="354"/>
      <c r="X132" s="354"/>
      <c r="Y132" s="355"/>
      <c r="Z132" s="355"/>
      <c r="AA132" s="355"/>
      <c r="AB132" s="355"/>
      <c r="AC132" s="355"/>
      <c r="AD132" s="355"/>
      <c r="AE132" s="355"/>
      <c r="AF132" s="355"/>
      <c r="AG132" s="354"/>
      <c r="AH132" s="355"/>
      <c r="AI132" s="354"/>
      <c r="AJ132" s="354"/>
      <c r="AK132" s="354"/>
      <c r="AL132" s="354"/>
      <c r="AM132" s="354"/>
      <c r="AN132" s="354"/>
      <c r="AO132" s="354"/>
      <c r="AP132" s="354"/>
      <c r="AQ132" s="354"/>
      <c r="AR132" s="354"/>
      <c r="AS132" s="354"/>
      <c r="AT132" s="354"/>
      <c r="AU132" s="354"/>
      <c r="AV132" s="354"/>
      <c r="AW132" s="354"/>
      <c r="AX132" s="354"/>
      <c r="AY132" s="354"/>
      <c r="AZ132" s="354"/>
      <c r="BA132" s="354"/>
      <c r="BB132" s="354"/>
      <c r="BC132" s="354"/>
      <c r="BD132" s="354"/>
      <c r="BE132" s="354"/>
      <c r="BF132" s="354"/>
      <c r="BG132" s="354"/>
      <c r="BH132" s="354"/>
      <c r="BI132" s="354"/>
      <c r="BJ132" s="354"/>
      <c r="BK132" s="354"/>
      <c r="BL132" s="354"/>
      <c r="BM132" s="354"/>
      <c r="BN132" s="355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  <c r="EK132" s="99"/>
      <c r="EL132" s="99"/>
      <c r="EM132" s="99"/>
      <c r="EN132" s="99"/>
      <c r="EO132" s="99"/>
      <c r="EP132" s="99"/>
      <c r="EQ132" s="99"/>
      <c r="ER132" s="99"/>
      <c r="ES132" s="99"/>
      <c r="ET132" s="99"/>
      <c r="EU132" s="99"/>
      <c r="EV132" s="99"/>
      <c r="EW132" s="99"/>
      <c r="EX132" s="99"/>
      <c r="EY132" s="99"/>
      <c r="EZ132" s="99"/>
      <c r="FA132" s="99"/>
      <c r="FB132" s="99"/>
      <c r="FC132" s="99"/>
      <c r="FD132" s="99"/>
      <c r="FE132" s="99"/>
      <c r="FF132" s="99"/>
      <c r="FG132" s="99"/>
      <c r="FH132" s="99"/>
      <c r="FI132" s="99"/>
      <c r="FJ132" s="99"/>
      <c r="FK132" s="99"/>
      <c r="FL132" s="99"/>
      <c r="FM132" s="99"/>
      <c r="FN132" s="99"/>
      <c r="FO132" s="99"/>
      <c r="FP132" s="99"/>
      <c r="FQ132" s="99"/>
      <c r="FR132" s="99"/>
      <c r="FS132" s="99"/>
      <c r="FT132" s="99"/>
      <c r="FU132" s="99"/>
      <c r="FV132" s="99"/>
      <c r="FW132" s="99"/>
      <c r="FX132" s="99"/>
      <c r="FY132" s="99"/>
      <c r="FZ132" s="99"/>
      <c r="GA132" s="99"/>
      <c r="GB132" s="99"/>
      <c r="GC132" s="99"/>
      <c r="GD132" s="99"/>
      <c r="GE132" s="99"/>
      <c r="GF132" s="99"/>
      <c r="GG132" s="99"/>
      <c r="GH132" s="99"/>
      <c r="GI132" s="99"/>
      <c r="GJ132" s="99"/>
      <c r="GK132" s="99"/>
      <c r="GL132" s="99"/>
      <c r="GM132" s="99"/>
      <c r="GN132" s="99"/>
      <c r="GO132" s="99"/>
      <c r="GP132" s="99"/>
      <c r="GQ132" s="99"/>
      <c r="GR132" s="99"/>
      <c r="GS132" s="99"/>
      <c r="GT132" s="99"/>
      <c r="GU132" s="99"/>
      <c r="GV132" s="99"/>
      <c r="GW132" s="99"/>
      <c r="GX132" s="99"/>
      <c r="GY132" s="99"/>
      <c r="GZ132" s="99"/>
      <c r="HA132" s="99"/>
      <c r="HB132" s="99"/>
      <c r="HC132" s="99"/>
      <c r="HD132" s="99"/>
      <c r="HE132" s="99"/>
      <c r="HF132" s="99"/>
      <c r="HG132" s="99"/>
      <c r="HH132" s="99"/>
      <c r="HI132" s="99"/>
      <c r="HJ132" s="99"/>
      <c r="HK132" s="99"/>
      <c r="HL132" s="99"/>
      <c r="HM132" s="99"/>
      <c r="HN132" s="99"/>
      <c r="HO132" s="99"/>
      <c r="HP132" s="99"/>
      <c r="HQ132" s="99"/>
      <c r="HR132" s="99"/>
      <c r="HS132" s="99"/>
      <c r="HT132" s="99"/>
      <c r="HU132" s="99"/>
      <c r="HV132" s="99"/>
      <c r="HW132" s="99"/>
      <c r="HX132" s="99"/>
      <c r="HY132" s="99"/>
      <c r="HZ132" s="99"/>
      <c r="IA132" s="99"/>
      <c r="IB132" s="99"/>
      <c r="IC132" s="99"/>
      <c r="ID132" s="99"/>
      <c r="IE132" s="99"/>
      <c r="IF132" s="99"/>
      <c r="IG132" s="99"/>
      <c r="IH132" s="99"/>
      <c r="II132" s="99"/>
      <c r="IJ132" s="99"/>
      <c r="IK132" s="99"/>
      <c r="IL132" s="99"/>
      <c r="IM132" s="99"/>
      <c r="IN132" s="99"/>
      <c r="IO132" s="99"/>
      <c r="IP132" s="99"/>
      <c r="IQ132" s="99"/>
      <c r="IR132" s="99"/>
      <c r="IS132" s="99"/>
      <c r="IT132" s="99"/>
      <c r="IU132" s="99"/>
      <c r="IV132" s="99"/>
      <c r="IW132" s="99"/>
      <c r="IX132" s="99"/>
      <c r="IY132" s="99"/>
      <c r="IZ132" s="99"/>
      <c r="JA132" s="99"/>
      <c r="JB132" s="99"/>
      <c r="JC132" s="99"/>
      <c r="JD132" s="99"/>
      <c r="JE132" s="99"/>
      <c r="JF132" s="99"/>
      <c r="JG132" s="99"/>
      <c r="JH132" s="99"/>
      <c r="JI132" s="99"/>
      <c r="JJ132" s="99"/>
      <c r="JK132" s="99"/>
      <c r="JL132" s="99"/>
      <c r="JM132" s="99"/>
      <c r="JN132" s="99"/>
      <c r="JO132" s="99"/>
      <c r="JP132" s="99"/>
      <c r="JQ132" s="99"/>
      <c r="JR132" s="99"/>
      <c r="JS132" s="99"/>
      <c r="JT132" s="99"/>
      <c r="JU132" s="99"/>
      <c r="JV132" s="99"/>
      <c r="JW132" s="99"/>
      <c r="JX132" s="99"/>
      <c r="JY132" s="99"/>
      <c r="JZ132" s="99"/>
      <c r="KA132" s="99"/>
      <c r="KB132" s="99"/>
      <c r="KC132" s="99"/>
      <c r="KD132" s="99"/>
      <c r="KE132" s="99"/>
      <c r="KF132" s="99"/>
      <c r="KG132" s="99"/>
    </row>
    <row r="133" spans="1:293" s="2" customFormat="1" ht="18.75">
      <c r="A133" s="122" t="s">
        <v>116</v>
      </c>
      <c r="B133" s="509"/>
      <c r="C133" s="27"/>
      <c r="D133" s="27"/>
      <c r="E133" s="27"/>
      <c r="F133" s="27"/>
      <c r="G133" s="27"/>
      <c r="H133" s="27"/>
      <c r="I133" s="115"/>
      <c r="J133" s="115"/>
      <c r="K133" s="115"/>
      <c r="L133" s="115"/>
      <c r="M133" s="116"/>
      <c r="N133" s="116"/>
      <c r="O133" s="116"/>
      <c r="P133" s="116"/>
      <c r="Q133" s="110"/>
      <c r="R133" s="125"/>
      <c r="S133" s="27"/>
      <c r="T133" s="27"/>
      <c r="U133" s="27"/>
      <c r="V133" s="27"/>
      <c r="W133" s="27"/>
      <c r="X133" s="27"/>
      <c r="Y133" s="138"/>
      <c r="Z133" s="138"/>
      <c r="AA133" s="138"/>
      <c r="AB133" s="138"/>
      <c r="AC133" s="139"/>
      <c r="AD133" s="139"/>
      <c r="AE133" s="139"/>
      <c r="AF133" s="139"/>
      <c r="AG133" s="27"/>
      <c r="AH133" s="134"/>
      <c r="AI133" s="27"/>
      <c r="AJ133" s="27"/>
      <c r="AK133" s="27"/>
      <c r="AL133" s="27"/>
      <c r="AM133" s="27"/>
      <c r="AN133" s="27"/>
      <c r="AO133" s="115"/>
      <c r="AP133" s="115"/>
      <c r="AQ133" s="115"/>
      <c r="AR133" s="115"/>
      <c r="AS133" s="116"/>
      <c r="AT133" s="116"/>
      <c r="AU133" s="116"/>
      <c r="AV133" s="116"/>
      <c r="AW133" s="27"/>
      <c r="AX133" s="109"/>
      <c r="AY133" s="27"/>
      <c r="AZ133" s="27"/>
      <c r="BA133" s="27"/>
      <c r="BB133" s="27"/>
      <c r="BC133" s="27"/>
      <c r="BD133" s="27"/>
      <c r="BE133" s="115"/>
      <c r="BF133" s="115"/>
      <c r="BG133" s="115"/>
      <c r="BH133" s="115"/>
      <c r="BI133" s="116"/>
      <c r="BJ133" s="116"/>
      <c r="BK133" s="116"/>
      <c r="BL133" s="116"/>
      <c r="BM133" s="36"/>
      <c r="BN133" s="31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</row>
    <row r="134" spans="1:293" s="2" customFormat="1">
      <c r="A134" s="16" t="s">
        <v>9</v>
      </c>
      <c r="B134" s="509" t="s">
        <v>162</v>
      </c>
      <c r="C134" s="27" t="s">
        <v>146</v>
      </c>
      <c r="D134" s="27" t="s">
        <v>146</v>
      </c>
      <c r="E134" s="27" t="s">
        <v>146</v>
      </c>
      <c r="F134" s="27" t="s">
        <v>146</v>
      </c>
      <c r="G134" s="27" t="s">
        <v>146</v>
      </c>
      <c r="H134" s="27" t="s">
        <v>146</v>
      </c>
      <c r="I134" s="115"/>
      <c r="J134" s="115"/>
      <c r="K134" s="115"/>
      <c r="L134" s="115"/>
      <c r="M134" s="116"/>
      <c r="N134" s="116"/>
      <c r="O134" s="116"/>
      <c r="P134" s="116"/>
      <c r="Q134" s="110"/>
      <c r="R134" s="125"/>
      <c r="S134" s="27"/>
      <c r="T134" s="27"/>
      <c r="U134" s="27"/>
      <c r="V134" s="27"/>
      <c r="W134" s="27"/>
      <c r="X134" s="27"/>
      <c r="Y134" s="138"/>
      <c r="Z134" s="138"/>
      <c r="AA134" s="138"/>
      <c r="AB134" s="138"/>
      <c r="AC134" s="139"/>
      <c r="AD134" s="139"/>
      <c r="AE134" s="139"/>
      <c r="AF134" s="139"/>
      <c r="AG134" s="27"/>
      <c r="AH134" s="134"/>
      <c r="AI134" s="27"/>
      <c r="AJ134" s="27"/>
      <c r="AK134" s="27"/>
      <c r="AL134" s="27"/>
      <c r="AM134" s="27"/>
      <c r="AN134" s="27"/>
      <c r="AO134" s="115"/>
      <c r="AP134" s="115"/>
      <c r="AQ134" s="115"/>
      <c r="AR134" s="115"/>
      <c r="AS134" s="116"/>
      <c r="AT134" s="116"/>
      <c r="AU134" s="116"/>
      <c r="AV134" s="116"/>
      <c r="AW134" s="27"/>
      <c r="AX134" s="109"/>
      <c r="AY134" s="27"/>
      <c r="AZ134" s="27"/>
      <c r="BA134" s="27"/>
      <c r="BB134" s="27"/>
      <c r="BC134" s="27"/>
      <c r="BD134" s="27"/>
      <c r="BE134" s="115"/>
      <c r="BF134" s="115"/>
      <c r="BG134" s="115"/>
      <c r="BH134" s="115"/>
      <c r="BI134" s="116"/>
      <c r="BJ134" s="116"/>
      <c r="BK134" s="116"/>
      <c r="BL134" s="116"/>
      <c r="BM134" s="36"/>
      <c r="BN134" s="31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</row>
    <row r="135" spans="1:293" s="2" customFormat="1" ht="21">
      <c r="A135" s="791" t="s">
        <v>13</v>
      </c>
      <c r="B135" s="792"/>
      <c r="C135" s="27"/>
      <c r="D135" s="27"/>
      <c r="E135" s="27"/>
      <c r="F135" s="27"/>
      <c r="G135" s="27"/>
      <c r="H135" s="27"/>
      <c r="I135" s="115"/>
      <c r="J135" s="115"/>
      <c r="K135" s="115"/>
      <c r="L135" s="115"/>
      <c r="M135" s="116"/>
      <c r="N135" s="116"/>
      <c r="O135" s="116"/>
      <c r="P135" s="116"/>
      <c r="Q135" s="110"/>
      <c r="R135" s="125"/>
      <c r="S135" s="27"/>
      <c r="T135" s="27"/>
      <c r="U135" s="27"/>
      <c r="V135" s="27"/>
      <c r="W135" s="27"/>
      <c r="X135" s="27"/>
      <c r="Y135" s="138"/>
      <c r="Z135" s="138"/>
      <c r="AA135" s="138"/>
      <c r="AB135" s="138"/>
      <c r="AC135" s="139"/>
      <c r="AD135" s="139"/>
      <c r="AE135" s="139"/>
      <c r="AF135" s="139"/>
      <c r="AG135" s="27"/>
      <c r="AH135" s="134"/>
      <c r="AI135" s="27"/>
      <c r="AJ135" s="27"/>
      <c r="AK135" s="27"/>
      <c r="AL135" s="27"/>
      <c r="AM135" s="27"/>
      <c r="AN135" s="27"/>
      <c r="AO135" s="115"/>
      <c r="AP135" s="115"/>
      <c r="AQ135" s="115"/>
      <c r="AR135" s="115"/>
      <c r="AS135" s="116"/>
      <c r="AT135" s="116"/>
      <c r="AU135" s="116"/>
      <c r="AV135" s="116"/>
      <c r="AW135" s="27"/>
      <c r="AX135" s="109"/>
      <c r="AY135" s="27"/>
      <c r="AZ135" s="27"/>
      <c r="BA135" s="27"/>
      <c r="BB135" s="27"/>
      <c r="BC135" s="27"/>
      <c r="BD135" s="27"/>
      <c r="BE135" s="115"/>
      <c r="BF135" s="115"/>
      <c r="BG135" s="115"/>
      <c r="BH135" s="115"/>
      <c r="BI135" s="116"/>
      <c r="BJ135" s="116"/>
      <c r="BK135" s="116"/>
      <c r="BL135" s="116"/>
      <c r="BM135" s="36"/>
      <c r="BN135" s="31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</row>
    <row r="136" spans="1:293" s="7" customFormat="1">
      <c r="A136" s="16" t="s">
        <v>9</v>
      </c>
      <c r="B136" s="509" t="s">
        <v>417</v>
      </c>
      <c r="C136" s="16"/>
      <c r="D136" s="16"/>
      <c r="E136" s="112"/>
      <c r="F136" s="16"/>
      <c r="G136" s="16"/>
      <c r="H136" s="16"/>
      <c r="I136" s="337"/>
      <c r="J136" s="337"/>
      <c r="K136" s="337"/>
      <c r="L136" s="337"/>
      <c r="M136" s="326"/>
      <c r="N136" s="326"/>
      <c r="O136" s="326"/>
      <c r="P136" s="326"/>
      <c r="Q136" s="36"/>
      <c r="R136" s="176"/>
      <c r="S136" s="16"/>
      <c r="T136" s="16"/>
      <c r="U136" s="16"/>
      <c r="V136" s="16"/>
      <c r="W136" s="16"/>
      <c r="X136" s="16"/>
      <c r="Y136" s="180"/>
      <c r="Z136" s="180"/>
      <c r="AA136" s="180"/>
      <c r="AB136" s="180"/>
      <c r="AC136" s="181"/>
      <c r="AD136" s="181"/>
      <c r="AE136" s="181"/>
      <c r="AF136" s="181"/>
      <c r="AG136" s="16"/>
      <c r="AH136" s="289"/>
      <c r="AI136" s="27">
        <v>8627.67</v>
      </c>
      <c r="AJ136" s="27">
        <v>89.21</v>
      </c>
      <c r="AK136" s="49">
        <f>AI136*1.2</f>
        <v>10353.204</v>
      </c>
      <c r="AL136" s="49">
        <f>AJ136*1.2</f>
        <v>107.05199999999999</v>
      </c>
      <c r="AM136" s="27">
        <v>2067</v>
      </c>
      <c r="AN136" s="27">
        <v>90</v>
      </c>
      <c r="AO136" s="115"/>
      <c r="AP136" s="115"/>
      <c r="AQ136" s="321"/>
      <c r="AR136" s="115"/>
      <c r="AS136" s="312">
        <v>6.7100000000000007E-2</v>
      </c>
      <c r="AT136" s="116">
        <f>AM136*AS136+AN136</f>
        <v>228.69570000000002</v>
      </c>
      <c r="AU136" s="116"/>
      <c r="AV136" s="116"/>
      <c r="AW136" s="110" t="s">
        <v>1055</v>
      </c>
      <c r="AX136" s="109"/>
      <c r="AY136" s="27">
        <v>9564.74</v>
      </c>
      <c r="AZ136" s="27">
        <v>97.8</v>
      </c>
      <c r="BA136" s="49">
        <f>AY136*1.2</f>
        <v>11477.688</v>
      </c>
      <c r="BB136" s="49">
        <f>AZ136*1.2</f>
        <v>117.35999999999999</v>
      </c>
      <c r="BC136" s="27">
        <v>2067</v>
      </c>
      <c r="BD136" s="27">
        <v>90</v>
      </c>
      <c r="BE136" s="115"/>
      <c r="BF136" s="115"/>
      <c r="BG136" s="321"/>
      <c r="BH136" s="115"/>
      <c r="BI136" s="116">
        <v>6.7100000000000007E-2</v>
      </c>
      <c r="BJ136" s="116">
        <f>BC136*BI136+BD136</f>
        <v>228.69570000000002</v>
      </c>
      <c r="BK136" s="116"/>
      <c r="BL136" s="116"/>
      <c r="BM136" s="110" t="s">
        <v>1055</v>
      </c>
      <c r="BN136" s="289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  <c r="II136" s="183"/>
      <c r="IJ136" s="183"/>
      <c r="IK136" s="183"/>
      <c r="IL136" s="183"/>
      <c r="IM136" s="183"/>
      <c r="IN136" s="183"/>
      <c r="IO136" s="183"/>
      <c r="IP136" s="183"/>
      <c r="IQ136" s="183"/>
      <c r="IR136" s="183"/>
      <c r="IS136" s="183"/>
      <c r="IT136" s="183"/>
      <c r="IU136" s="183"/>
      <c r="IV136" s="183"/>
      <c r="IW136" s="183"/>
      <c r="IX136" s="183"/>
      <c r="IY136" s="183"/>
      <c r="IZ136" s="183"/>
      <c r="JA136" s="183"/>
      <c r="JB136" s="183"/>
      <c r="JC136" s="183"/>
      <c r="JD136" s="183"/>
      <c r="JE136" s="183"/>
      <c r="JF136" s="183"/>
      <c r="JG136" s="183"/>
      <c r="JH136" s="183"/>
      <c r="JI136" s="183"/>
      <c r="JJ136" s="183"/>
      <c r="JK136" s="183"/>
      <c r="JL136" s="183"/>
      <c r="JM136" s="183"/>
      <c r="JN136" s="183"/>
      <c r="JO136" s="183"/>
      <c r="JP136" s="183"/>
      <c r="JQ136" s="183"/>
      <c r="JR136" s="183"/>
      <c r="JS136" s="183"/>
      <c r="JT136" s="183"/>
      <c r="JU136" s="183"/>
      <c r="JV136" s="183"/>
      <c r="JW136" s="183"/>
      <c r="JX136" s="183"/>
      <c r="JY136" s="183"/>
      <c r="JZ136" s="183"/>
      <c r="KA136" s="183"/>
      <c r="KB136" s="183"/>
      <c r="KC136" s="183"/>
      <c r="KD136" s="183"/>
      <c r="KE136" s="183"/>
      <c r="KF136" s="183"/>
      <c r="KG136" s="183"/>
    </row>
    <row r="137" spans="1:293" s="2" customFormat="1" ht="18.75">
      <c r="A137" s="122" t="s">
        <v>121</v>
      </c>
      <c r="B137" s="509"/>
      <c r="C137" s="27"/>
      <c r="D137" s="27"/>
      <c r="E137" s="27"/>
      <c r="F137" s="27"/>
      <c r="G137" s="27"/>
      <c r="H137" s="27"/>
      <c r="I137" s="115"/>
      <c r="J137" s="115"/>
      <c r="K137" s="115"/>
      <c r="L137" s="115"/>
      <c r="M137" s="116"/>
      <c r="N137" s="116"/>
      <c r="O137" s="116"/>
      <c r="P137" s="116"/>
      <c r="Q137" s="110"/>
      <c r="R137" s="125"/>
      <c r="S137" s="27"/>
      <c r="T137" s="27"/>
      <c r="U137" s="27"/>
      <c r="V137" s="27"/>
      <c r="W137" s="27"/>
      <c r="X137" s="27"/>
      <c r="Y137" s="138"/>
      <c r="Z137" s="138"/>
      <c r="AA137" s="138"/>
      <c r="AB137" s="138"/>
      <c r="AC137" s="139"/>
      <c r="AD137" s="139"/>
      <c r="AE137" s="139"/>
      <c r="AF137" s="139"/>
      <c r="AG137" s="27"/>
      <c r="AH137" s="134"/>
      <c r="AI137" s="27"/>
      <c r="AJ137" s="27"/>
      <c r="AK137" s="27"/>
      <c r="AL137" s="27"/>
      <c r="AM137" s="27"/>
      <c r="AN137" s="27"/>
      <c r="AO137" s="115"/>
      <c r="AP137" s="115"/>
      <c r="AQ137" s="115"/>
      <c r="AR137" s="115"/>
      <c r="AS137" s="116"/>
      <c r="AT137" s="116"/>
      <c r="AU137" s="116"/>
      <c r="AV137" s="116"/>
      <c r="AW137" s="27"/>
      <c r="AX137" s="284"/>
      <c r="AY137" s="27"/>
      <c r="AZ137" s="27"/>
      <c r="BA137" s="27"/>
      <c r="BB137" s="27"/>
      <c r="BC137" s="27"/>
      <c r="BD137" s="27"/>
      <c r="BE137" s="115"/>
      <c r="BF137" s="115"/>
      <c r="BG137" s="321"/>
      <c r="BH137" s="115"/>
      <c r="BI137" s="116"/>
      <c r="BJ137" s="116"/>
      <c r="BK137" s="116"/>
      <c r="BL137" s="116"/>
      <c r="BM137" s="36"/>
      <c r="BN137" s="31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</row>
    <row r="138" spans="1:293" s="2" customFormat="1">
      <c r="A138" s="16" t="s">
        <v>9</v>
      </c>
      <c r="B138" s="753" t="s">
        <v>150</v>
      </c>
      <c r="C138" s="27"/>
      <c r="D138" s="27"/>
      <c r="E138" s="27"/>
      <c r="F138" s="27"/>
      <c r="G138" s="27"/>
      <c r="H138" s="27"/>
      <c r="I138" s="115"/>
      <c r="J138" s="115"/>
      <c r="K138" s="115"/>
      <c r="L138" s="115"/>
      <c r="M138" s="116"/>
      <c r="N138" s="116"/>
      <c r="O138" s="116"/>
      <c r="P138" s="116"/>
      <c r="Q138" s="36"/>
      <c r="R138" s="176"/>
      <c r="S138" s="27"/>
      <c r="T138" s="27"/>
      <c r="U138" s="27"/>
      <c r="V138" s="27"/>
      <c r="W138" s="27"/>
      <c r="X138" s="27"/>
      <c r="Y138" s="138"/>
      <c r="Z138" s="138"/>
      <c r="AA138" s="138"/>
      <c r="AB138" s="138"/>
      <c r="AC138" s="139"/>
      <c r="AD138" s="139"/>
      <c r="AE138" s="139"/>
      <c r="AF138" s="139"/>
      <c r="AG138" s="36"/>
      <c r="AH138" s="289"/>
      <c r="AI138" s="27"/>
      <c r="AJ138" s="27"/>
      <c r="AK138" s="27"/>
      <c r="AL138" s="27"/>
      <c r="AM138" s="27"/>
      <c r="AN138" s="27"/>
      <c r="AO138" s="115"/>
      <c r="AP138" s="115"/>
      <c r="AQ138" s="115"/>
      <c r="AR138" s="115"/>
      <c r="AS138" s="116"/>
      <c r="AT138" s="116"/>
      <c r="AU138" s="116"/>
      <c r="AV138" s="116"/>
      <c r="AW138" s="27"/>
      <c r="AX138" s="284"/>
      <c r="AY138" s="27"/>
      <c r="AZ138" s="27"/>
      <c r="BA138" s="27"/>
      <c r="BB138" s="27"/>
      <c r="BC138" s="27"/>
      <c r="BD138" s="27"/>
      <c r="BE138" s="115"/>
      <c r="BF138" s="115"/>
      <c r="BG138" s="321"/>
      <c r="BH138" s="115"/>
      <c r="BI138" s="116"/>
      <c r="BJ138" s="116"/>
      <c r="BK138" s="116"/>
      <c r="BL138" s="116"/>
      <c r="BM138" s="36"/>
      <c r="BN138" s="31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</row>
    <row r="139" spans="1:293" s="2" customFormat="1" ht="18.75">
      <c r="A139" s="122" t="s">
        <v>122</v>
      </c>
      <c r="B139" s="509"/>
      <c r="C139" s="27"/>
      <c r="D139" s="27"/>
      <c r="E139" s="27"/>
      <c r="F139" s="27"/>
      <c r="G139" s="27"/>
      <c r="H139" s="27"/>
      <c r="I139" s="115"/>
      <c r="J139" s="115"/>
      <c r="K139" s="115"/>
      <c r="L139" s="115"/>
      <c r="M139" s="116"/>
      <c r="N139" s="116"/>
      <c r="O139" s="116"/>
      <c r="P139" s="116"/>
      <c r="Q139" s="110"/>
      <c r="R139" s="125"/>
      <c r="S139" s="27"/>
      <c r="T139" s="27"/>
      <c r="U139" s="27"/>
      <c r="V139" s="27"/>
      <c r="W139" s="27"/>
      <c r="X139" s="27"/>
      <c r="Y139" s="138"/>
      <c r="Z139" s="138"/>
      <c r="AA139" s="138"/>
      <c r="AB139" s="138"/>
      <c r="AC139" s="139"/>
      <c r="AD139" s="139"/>
      <c r="AE139" s="139"/>
      <c r="AF139" s="139"/>
      <c r="AG139" s="27"/>
      <c r="AH139" s="134"/>
      <c r="AI139" s="27"/>
      <c r="AJ139" s="27"/>
      <c r="AK139" s="27"/>
      <c r="AL139" s="27"/>
      <c r="AM139" s="27"/>
      <c r="AN139" s="27"/>
      <c r="AO139" s="115"/>
      <c r="AP139" s="115"/>
      <c r="AQ139" s="115"/>
      <c r="AR139" s="115"/>
      <c r="AS139" s="116"/>
      <c r="AT139" s="116"/>
      <c r="AU139" s="116"/>
      <c r="AV139" s="116"/>
      <c r="AW139" s="27"/>
      <c r="AX139" s="284"/>
      <c r="AY139" s="27"/>
      <c r="AZ139" s="27"/>
      <c r="BA139" s="27"/>
      <c r="BB139" s="27"/>
      <c r="BC139" s="27"/>
      <c r="BD139" s="27"/>
      <c r="BE139" s="115"/>
      <c r="BF139" s="115"/>
      <c r="BG139" s="321"/>
      <c r="BH139" s="115"/>
      <c r="BI139" s="116"/>
      <c r="BJ139" s="116"/>
      <c r="BK139" s="116"/>
      <c r="BL139" s="116"/>
      <c r="BM139" s="36"/>
      <c r="BN139" s="31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</row>
    <row r="140" spans="1:293" s="178" customFormat="1">
      <c r="A140" s="173" t="s">
        <v>9</v>
      </c>
      <c r="B140" s="751" t="s">
        <v>150</v>
      </c>
      <c r="C140" s="49">
        <v>13139.5</v>
      </c>
      <c r="D140" s="49">
        <v>214.93</v>
      </c>
      <c r="E140" s="49">
        <f>C140*1.2</f>
        <v>15767.4</v>
      </c>
      <c r="F140" s="49">
        <f>D140*1.2</f>
        <v>257.916</v>
      </c>
      <c r="G140" s="49">
        <v>2189</v>
      </c>
      <c r="H140" s="49">
        <v>59.64</v>
      </c>
      <c r="I140" s="287">
        <v>4.8599999999999997E-2</v>
      </c>
      <c r="J140" s="138">
        <f>G140*I140+H140</f>
        <v>166.02539999999999</v>
      </c>
      <c r="K140" s="138"/>
      <c r="L140" s="138"/>
      <c r="M140" s="139"/>
      <c r="N140" s="139"/>
      <c r="O140" s="139"/>
      <c r="P140" s="139"/>
      <c r="Q140" s="125" t="s">
        <v>1056</v>
      </c>
      <c r="R140" s="134"/>
      <c r="S140" s="49">
        <v>14793.09</v>
      </c>
      <c r="T140" s="49">
        <v>227.39</v>
      </c>
      <c r="U140" s="49">
        <f>S140*1.2</f>
        <v>17751.707999999999</v>
      </c>
      <c r="V140" s="49">
        <f>T140*1.2</f>
        <v>272.86799999999999</v>
      </c>
      <c r="W140" s="49">
        <v>2189</v>
      </c>
      <c r="X140" s="49">
        <v>59.64</v>
      </c>
      <c r="Y140" s="287">
        <v>4.8599999999999997E-2</v>
      </c>
      <c r="Z140" s="138">
        <f>W140*Y140+X140</f>
        <v>166.02539999999999</v>
      </c>
      <c r="AA140" s="138"/>
      <c r="AB140" s="138"/>
      <c r="AC140" s="311"/>
      <c r="AD140" s="139"/>
      <c r="AE140" s="139"/>
      <c r="AF140" s="139"/>
      <c r="AG140" s="125" t="s">
        <v>1056</v>
      </c>
      <c r="AH140" s="134"/>
      <c r="AI140" s="49">
        <v>13139.5</v>
      </c>
      <c r="AJ140" s="49">
        <v>214.93</v>
      </c>
      <c r="AK140" s="49">
        <f>AI140*1.2</f>
        <v>15767.4</v>
      </c>
      <c r="AL140" s="49">
        <f>AJ140*1.2</f>
        <v>257.916</v>
      </c>
      <c r="AM140" s="49">
        <v>2189</v>
      </c>
      <c r="AN140" s="49">
        <v>59.64</v>
      </c>
      <c r="AO140" s="287">
        <v>7.0300000000000001E-2</v>
      </c>
      <c r="AP140" s="138">
        <f>AM140*AO140+AN140</f>
        <v>213.52670000000001</v>
      </c>
      <c r="AQ140" s="287"/>
      <c r="AR140" s="138"/>
      <c r="AS140" s="139"/>
      <c r="AT140" s="139"/>
      <c r="AU140" s="139"/>
      <c r="AV140" s="139"/>
      <c r="AW140" s="125" t="s">
        <v>1057</v>
      </c>
      <c r="AX140" s="289"/>
      <c r="AY140" s="49">
        <v>14793.09</v>
      </c>
      <c r="AZ140" s="49">
        <v>227.39</v>
      </c>
      <c r="BA140" s="49">
        <f>AY140*1.2</f>
        <v>17751.707999999999</v>
      </c>
      <c r="BB140" s="49">
        <f>AZ140*1.2</f>
        <v>272.86799999999999</v>
      </c>
      <c r="BC140" s="49">
        <v>2189</v>
      </c>
      <c r="BD140" s="49">
        <v>59.64</v>
      </c>
      <c r="BE140" s="138">
        <v>7.0300000000000001E-2</v>
      </c>
      <c r="BF140" s="138">
        <f>BC140*BE140+BD140</f>
        <v>213.52670000000001</v>
      </c>
      <c r="BG140" s="287"/>
      <c r="BH140" s="138"/>
      <c r="BI140" s="139"/>
      <c r="BJ140" s="139"/>
      <c r="BK140" s="139"/>
      <c r="BL140" s="139"/>
      <c r="BM140" s="125" t="s">
        <v>1057</v>
      </c>
      <c r="BN140" s="289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  <c r="EG140" s="177"/>
      <c r="EH140" s="177"/>
      <c r="EI140" s="177"/>
      <c r="EJ140" s="177"/>
      <c r="EK140" s="177"/>
      <c r="EL140" s="177"/>
      <c r="EM140" s="177"/>
      <c r="EN140" s="177"/>
      <c r="EO140" s="177"/>
      <c r="EP140" s="177"/>
      <c r="EQ140" s="177"/>
      <c r="ER140" s="177"/>
      <c r="ES140" s="177"/>
      <c r="ET140" s="177"/>
      <c r="EU140" s="177"/>
      <c r="EV140" s="177"/>
      <c r="EW140" s="177"/>
      <c r="EX140" s="177"/>
      <c r="EY140" s="177"/>
      <c r="EZ140" s="177"/>
      <c r="FA140" s="177"/>
      <c r="FB140" s="177"/>
      <c r="FC140" s="177"/>
      <c r="FD140" s="177"/>
      <c r="FE140" s="177"/>
      <c r="FF140" s="177"/>
      <c r="FG140" s="177"/>
      <c r="FH140" s="177"/>
      <c r="FI140" s="177"/>
      <c r="FJ140" s="177"/>
      <c r="FK140" s="177"/>
      <c r="FL140" s="177"/>
      <c r="FM140" s="177"/>
      <c r="FN140" s="177"/>
      <c r="FO140" s="177"/>
      <c r="FP140" s="177"/>
      <c r="FQ140" s="177"/>
      <c r="FR140" s="177"/>
      <c r="FS140" s="177"/>
      <c r="FT140" s="177"/>
      <c r="FU140" s="177"/>
      <c r="FV140" s="177"/>
      <c r="FW140" s="177"/>
      <c r="FX140" s="177"/>
      <c r="FY140" s="177"/>
      <c r="FZ140" s="177"/>
      <c r="GA140" s="177"/>
      <c r="GB140" s="177"/>
      <c r="GC140" s="177"/>
      <c r="GD140" s="177"/>
      <c r="GE140" s="177"/>
      <c r="GF140" s="177"/>
      <c r="GG140" s="177"/>
      <c r="GH140" s="177"/>
      <c r="GI140" s="177"/>
      <c r="GJ140" s="177"/>
      <c r="GK140" s="177"/>
      <c r="GL140" s="177"/>
      <c r="GM140" s="177"/>
      <c r="GN140" s="177"/>
      <c r="GO140" s="177"/>
      <c r="GP140" s="177"/>
      <c r="GQ140" s="177"/>
      <c r="GR140" s="177"/>
      <c r="GS140" s="177"/>
      <c r="GT140" s="177"/>
      <c r="GU140" s="177"/>
      <c r="GV140" s="177"/>
      <c r="GW140" s="177"/>
      <c r="GX140" s="177"/>
      <c r="GY140" s="177"/>
      <c r="GZ140" s="177"/>
      <c r="HA140" s="177"/>
      <c r="HB140" s="177"/>
      <c r="HC140" s="177"/>
      <c r="HD140" s="177"/>
      <c r="HE140" s="177"/>
      <c r="HF140" s="177"/>
      <c r="HG140" s="177"/>
      <c r="HH140" s="177"/>
      <c r="HI140" s="177"/>
      <c r="HJ140" s="177"/>
      <c r="HK140" s="177"/>
      <c r="HL140" s="177"/>
      <c r="HM140" s="177"/>
      <c r="HN140" s="177"/>
      <c r="HO140" s="177"/>
      <c r="HP140" s="177"/>
      <c r="HQ140" s="177"/>
      <c r="HR140" s="177"/>
      <c r="HS140" s="177"/>
      <c r="HT140" s="177"/>
      <c r="HU140" s="177"/>
      <c r="HV140" s="177"/>
      <c r="HW140" s="177"/>
      <c r="HX140" s="177"/>
      <c r="HY140" s="177"/>
      <c r="HZ140" s="177"/>
      <c r="IA140" s="177"/>
      <c r="IB140" s="177"/>
      <c r="IC140" s="177"/>
      <c r="ID140" s="177"/>
      <c r="IE140" s="177"/>
      <c r="IF140" s="177"/>
      <c r="IG140" s="177"/>
      <c r="IH140" s="177"/>
      <c r="II140" s="177"/>
      <c r="IJ140" s="177"/>
      <c r="IK140" s="177"/>
      <c r="IL140" s="177"/>
      <c r="IM140" s="177"/>
      <c r="IN140" s="177"/>
      <c r="IO140" s="177"/>
      <c r="IP140" s="177"/>
      <c r="IQ140" s="177"/>
      <c r="IR140" s="177"/>
      <c r="IS140" s="177"/>
      <c r="IT140" s="177"/>
      <c r="IU140" s="177"/>
      <c r="IV140" s="177"/>
      <c r="IW140" s="177"/>
      <c r="IX140" s="177"/>
      <c r="IY140" s="177"/>
      <c r="IZ140" s="177"/>
      <c r="JA140" s="177"/>
      <c r="JB140" s="177"/>
      <c r="JC140" s="177"/>
      <c r="JD140" s="177"/>
      <c r="JE140" s="177"/>
      <c r="JF140" s="177"/>
      <c r="JG140" s="177"/>
      <c r="JH140" s="177"/>
      <c r="JI140" s="177"/>
      <c r="JJ140" s="177"/>
      <c r="JK140" s="177"/>
      <c r="JL140" s="177"/>
      <c r="JM140" s="177"/>
      <c r="JN140" s="177"/>
      <c r="JO140" s="177"/>
      <c r="JP140" s="177"/>
      <c r="JQ140" s="177"/>
      <c r="JR140" s="177"/>
      <c r="JS140" s="177"/>
      <c r="JT140" s="177"/>
      <c r="JU140" s="177"/>
      <c r="JV140" s="177"/>
      <c r="JW140" s="177"/>
      <c r="JX140" s="177"/>
      <c r="JY140" s="177"/>
      <c r="JZ140" s="177"/>
      <c r="KA140" s="177"/>
      <c r="KB140" s="177"/>
      <c r="KC140" s="177"/>
      <c r="KD140" s="177"/>
      <c r="KE140" s="177"/>
      <c r="KF140" s="177"/>
      <c r="KG140" s="177"/>
    </row>
    <row r="141" spans="1:293" s="2" customFormat="1" ht="18.75">
      <c r="A141" s="122" t="s">
        <v>117</v>
      </c>
      <c r="B141" s="509"/>
      <c r="C141" s="27"/>
      <c r="D141" s="27"/>
      <c r="E141" s="27"/>
      <c r="F141" s="27"/>
      <c r="G141" s="27"/>
      <c r="H141" s="27"/>
      <c r="I141" s="115"/>
      <c r="J141" s="115"/>
      <c r="K141" s="115"/>
      <c r="L141" s="115"/>
      <c r="M141" s="116"/>
      <c r="N141" s="116"/>
      <c r="O141" s="116"/>
      <c r="P141" s="116"/>
      <c r="Q141" s="110"/>
      <c r="R141" s="125"/>
      <c r="S141" s="27"/>
      <c r="T141" s="27"/>
      <c r="U141" s="27"/>
      <c r="V141" s="27"/>
      <c r="W141" s="27"/>
      <c r="X141" s="27"/>
      <c r="Y141" s="138"/>
      <c r="Z141" s="138"/>
      <c r="AA141" s="138"/>
      <c r="AB141" s="138"/>
      <c r="AC141" s="139"/>
      <c r="AD141" s="139"/>
      <c r="AE141" s="139"/>
      <c r="AF141" s="139"/>
      <c r="AG141" s="27"/>
      <c r="AH141" s="134"/>
      <c r="AI141" s="27"/>
      <c r="AJ141" s="27"/>
      <c r="AK141" s="27"/>
      <c r="AL141" s="27"/>
      <c r="AM141" s="27"/>
      <c r="AN141" s="27"/>
      <c r="AO141" s="115"/>
      <c r="AP141" s="115"/>
      <c r="AQ141" s="115"/>
      <c r="AR141" s="115"/>
      <c r="AS141" s="116"/>
      <c r="AT141" s="116"/>
      <c r="AU141" s="116"/>
      <c r="AV141" s="116"/>
      <c r="AW141" s="27"/>
      <c r="AX141" s="109"/>
      <c r="AY141" s="27"/>
      <c r="AZ141" s="27"/>
      <c r="BA141" s="27"/>
      <c r="BB141" s="27"/>
      <c r="BC141" s="27"/>
      <c r="BD141" s="27"/>
      <c r="BE141" s="115"/>
      <c r="BF141" s="115"/>
      <c r="BG141" s="115"/>
      <c r="BH141" s="115"/>
      <c r="BI141" s="116"/>
      <c r="BJ141" s="116"/>
      <c r="BK141" s="116"/>
      <c r="BL141" s="116"/>
      <c r="BM141" s="36"/>
      <c r="BN141" s="31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</row>
    <row r="142" spans="1:293" s="178" customFormat="1">
      <c r="A142" s="173" t="s">
        <v>9</v>
      </c>
      <c r="B142" s="502" t="s">
        <v>162</v>
      </c>
      <c r="C142" s="49">
        <v>18188.02</v>
      </c>
      <c r="D142" s="49">
        <v>276.01</v>
      </c>
      <c r="E142" s="49">
        <f>C142*1.2</f>
        <v>21825.624</v>
      </c>
      <c r="F142" s="49">
        <f>D142*1.2</f>
        <v>331.21199999999999</v>
      </c>
      <c r="G142" s="49">
        <v>3035</v>
      </c>
      <c r="H142" s="49">
        <v>57.4</v>
      </c>
      <c r="I142" s="138"/>
      <c r="J142" s="138"/>
      <c r="K142" s="138"/>
      <c r="L142" s="138"/>
      <c r="M142" s="139"/>
      <c r="N142" s="139"/>
      <c r="O142" s="288">
        <v>5.8099999999999999E-2</v>
      </c>
      <c r="P142" s="139">
        <v>233.73</v>
      </c>
      <c r="Q142" s="125" t="s">
        <v>1058</v>
      </c>
      <c r="R142" s="289"/>
      <c r="S142" s="49">
        <v>20722.240000000002</v>
      </c>
      <c r="T142" s="49">
        <v>334.37</v>
      </c>
      <c r="U142" s="49">
        <f>S142*1.2</f>
        <v>24866.688000000002</v>
      </c>
      <c r="V142" s="49">
        <f>T142*1.2</f>
        <v>401.24399999999997</v>
      </c>
      <c r="W142" s="49">
        <v>2800</v>
      </c>
      <c r="X142" s="49">
        <v>57.4</v>
      </c>
      <c r="Y142" s="138"/>
      <c r="Z142" s="138"/>
      <c r="AA142" s="138"/>
      <c r="AB142" s="138"/>
      <c r="AC142" s="139"/>
      <c r="AD142" s="139"/>
      <c r="AE142" s="288">
        <v>5.8099999999999999E-2</v>
      </c>
      <c r="AF142" s="139">
        <f>W142*AE142+X142</f>
        <v>220.08</v>
      </c>
      <c r="AG142" s="125" t="s">
        <v>1058</v>
      </c>
      <c r="AH142" s="289"/>
      <c r="AI142" s="49"/>
      <c r="AJ142" s="49"/>
      <c r="AK142" s="49"/>
      <c r="AL142" s="49"/>
      <c r="AM142" s="49"/>
      <c r="AN142" s="49"/>
      <c r="AO142" s="138"/>
      <c r="AP142" s="138"/>
      <c r="AQ142" s="138"/>
      <c r="AR142" s="138"/>
      <c r="AS142" s="139"/>
      <c r="AT142" s="139"/>
      <c r="AU142" s="139"/>
      <c r="AV142" s="139"/>
      <c r="AW142" s="49"/>
      <c r="AX142" s="134"/>
      <c r="AY142" s="49"/>
      <c r="AZ142" s="49"/>
      <c r="BA142" s="49"/>
      <c r="BB142" s="49"/>
      <c r="BC142" s="49"/>
      <c r="BD142" s="49"/>
      <c r="BE142" s="138"/>
      <c r="BF142" s="138"/>
      <c r="BG142" s="138"/>
      <c r="BH142" s="138"/>
      <c r="BI142" s="139"/>
      <c r="BJ142" s="139"/>
      <c r="BK142" s="139"/>
      <c r="BL142" s="139"/>
      <c r="BM142" s="176"/>
      <c r="BN142" s="313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77"/>
      <c r="KC142" s="177"/>
      <c r="KD142" s="177"/>
      <c r="KE142" s="177"/>
      <c r="KF142" s="177"/>
      <c r="KG142" s="177"/>
    </row>
    <row r="143" spans="1:293" s="100" customFormat="1" ht="26.25">
      <c r="A143" s="354" t="s">
        <v>25</v>
      </c>
      <c r="B143" s="750"/>
      <c r="C143" s="354"/>
      <c r="D143" s="354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54"/>
      <c r="Q143" s="354"/>
      <c r="R143" s="355"/>
      <c r="S143" s="354"/>
      <c r="T143" s="354"/>
      <c r="U143" s="354"/>
      <c r="V143" s="354"/>
      <c r="W143" s="354"/>
      <c r="X143" s="354"/>
      <c r="Y143" s="355"/>
      <c r="Z143" s="355"/>
      <c r="AA143" s="355"/>
      <c r="AB143" s="355"/>
      <c r="AC143" s="355"/>
      <c r="AD143" s="355"/>
      <c r="AE143" s="355"/>
      <c r="AF143" s="355"/>
      <c r="AG143" s="354"/>
      <c r="AH143" s="355"/>
      <c r="AI143" s="354"/>
      <c r="AJ143" s="354"/>
      <c r="AK143" s="354"/>
      <c r="AL143" s="354"/>
      <c r="AM143" s="354"/>
      <c r="AN143" s="354"/>
      <c r="AO143" s="354"/>
      <c r="AP143" s="354"/>
      <c r="AQ143" s="354"/>
      <c r="AR143" s="354"/>
      <c r="AS143" s="354"/>
      <c r="AT143" s="354"/>
      <c r="AU143" s="354"/>
      <c r="AV143" s="354"/>
      <c r="AW143" s="354"/>
      <c r="AX143" s="354"/>
      <c r="AY143" s="354"/>
      <c r="AZ143" s="354"/>
      <c r="BA143" s="354"/>
      <c r="BB143" s="354"/>
      <c r="BC143" s="354"/>
      <c r="BD143" s="354"/>
      <c r="BE143" s="354"/>
      <c r="BF143" s="354"/>
      <c r="BG143" s="354"/>
      <c r="BH143" s="354"/>
      <c r="BI143" s="354"/>
      <c r="BJ143" s="354"/>
      <c r="BK143" s="354"/>
      <c r="BL143" s="354"/>
      <c r="BM143" s="354"/>
      <c r="BN143" s="355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  <c r="EK143" s="99"/>
      <c r="EL143" s="99"/>
      <c r="EM143" s="99"/>
      <c r="EN143" s="99"/>
      <c r="EO143" s="99"/>
      <c r="EP143" s="99"/>
      <c r="EQ143" s="99"/>
      <c r="ER143" s="99"/>
      <c r="ES143" s="99"/>
      <c r="ET143" s="99"/>
      <c r="EU143" s="99"/>
      <c r="EV143" s="99"/>
      <c r="EW143" s="99"/>
      <c r="EX143" s="99"/>
      <c r="EY143" s="99"/>
      <c r="EZ143" s="99"/>
      <c r="FA143" s="99"/>
      <c r="FB143" s="99"/>
      <c r="FC143" s="99"/>
      <c r="FD143" s="99"/>
      <c r="FE143" s="99"/>
      <c r="FF143" s="99"/>
      <c r="FG143" s="99"/>
      <c r="FH143" s="99"/>
      <c r="FI143" s="99"/>
      <c r="FJ143" s="99"/>
      <c r="FK143" s="99"/>
      <c r="FL143" s="99"/>
      <c r="FM143" s="99"/>
      <c r="FN143" s="99"/>
      <c r="FO143" s="99"/>
      <c r="FP143" s="99"/>
      <c r="FQ143" s="99"/>
      <c r="FR143" s="99"/>
      <c r="FS143" s="99"/>
      <c r="FT143" s="99"/>
      <c r="FU143" s="99"/>
      <c r="FV143" s="99"/>
      <c r="FW143" s="99"/>
      <c r="FX143" s="99"/>
      <c r="FY143" s="99"/>
      <c r="FZ143" s="99"/>
      <c r="GA143" s="99"/>
      <c r="GB143" s="99"/>
      <c r="GC143" s="99"/>
      <c r="GD143" s="99"/>
      <c r="GE143" s="99"/>
      <c r="GF143" s="99"/>
      <c r="GG143" s="99"/>
      <c r="GH143" s="99"/>
      <c r="GI143" s="99"/>
      <c r="GJ143" s="99"/>
      <c r="GK143" s="99"/>
      <c r="GL143" s="99"/>
      <c r="GM143" s="99"/>
      <c r="GN143" s="99"/>
      <c r="GO143" s="99"/>
      <c r="GP143" s="99"/>
      <c r="GQ143" s="99"/>
      <c r="GR143" s="99"/>
      <c r="GS143" s="99"/>
      <c r="GT143" s="99"/>
      <c r="GU143" s="99"/>
      <c r="GV143" s="99"/>
      <c r="GW143" s="99"/>
      <c r="GX143" s="99"/>
      <c r="GY143" s="99"/>
      <c r="GZ143" s="99"/>
      <c r="HA143" s="99"/>
      <c r="HB143" s="99"/>
      <c r="HC143" s="99"/>
      <c r="HD143" s="99"/>
      <c r="HE143" s="99"/>
      <c r="HF143" s="99"/>
      <c r="HG143" s="99"/>
      <c r="HH143" s="99"/>
      <c r="HI143" s="99"/>
      <c r="HJ143" s="99"/>
      <c r="HK143" s="99"/>
      <c r="HL143" s="99"/>
      <c r="HM143" s="99"/>
      <c r="HN143" s="99"/>
      <c r="HO143" s="99"/>
      <c r="HP143" s="99"/>
      <c r="HQ143" s="99"/>
      <c r="HR143" s="99"/>
      <c r="HS143" s="99"/>
      <c r="HT143" s="99"/>
      <c r="HU143" s="99"/>
      <c r="HV143" s="99"/>
      <c r="HW143" s="99"/>
      <c r="HX143" s="99"/>
      <c r="HY143" s="99"/>
      <c r="HZ143" s="99"/>
      <c r="IA143" s="99"/>
      <c r="IB143" s="99"/>
      <c r="IC143" s="99"/>
      <c r="ID143" s="99"/>
      <c r="IE143" s="99"/>
      <c r="IF143" s="99"/>
      <c r="IG143" s="99"/>
      <c r="IH143" s="99"/>
      <c r="II143" s="99"/>
      <c r="IJ143" s="99"/>
      <c r="IK143" s="99"/>
      <c r="IL143" s="99"/>
      <c r="IM143" s="99"/>
      <c r="IN143" s="99"/>
      <c r="IO143" s="99"/>
      <c r="IP143" s="99"/>
      <c r="IQ143" s="99"/>
      <c r="IR143" s="99"/>
      <c r="IS143" s="99"/>
      <c r="IT143" s="99"/>
      <c r="IU143" s="99"/>
      <c r="IV143" s="99"/>
      <c r="IW143" s="99"/>
      <c r="IX143" s="99"/>
      <c r="IY143" s="99"/>
      <c r="IZ143" s="99"/>
      <c r="JA143" s="99"/>
      <c r="JB143" s="99"/>
      <c r="JC143" s="99"/>
      <c r="JD143" s="99"/>
      <c r="JE143" s="99"/>
      <c r="JF143" s="99"/>
      <c r="JG143" s="99"/>
      <c r="JH143" s="99"/>
      <c r="JI143" s="99"/>
      <c r="JJ143" s="99"/>
      <c r="JK143" s="99"/>
      <c r="JL143" s="99"/>
      <c r="JM143" s="99"/>
      <c r="JN143" s="99"/>
      <c r="JO143" s="99"/>
      <c r="JP143" s="99"/>
      <c r="JQ143" s="99"/>
      <c r="JR143" s="99"/>
      <c r="JS143" s="99"/>
      <c r="JT143" s="99"/>
      <c r="JU143" s="99"/>
      <c r="JV143" s="99"/>
      <c r="JW143" s="99"/>
      <c r="JX143" s="99"/>
      <c r="JY143" s="99"/>
      <c r="JZ143" s="99"/>
      <c r="KA143" s="99"/>
      <c r="KB143" s="99"/>
      <c r="KC143" s="99"/>
      <c r="KD143" s="99"/>
      <c r="KE143" s="99"/>
      <c r="KF143" s="99"/>
      <c r="KG143" s="99"/>
    </row>
    <row r="144" spans="1:293" ht="18.75">
      <c r="A144" s="101" t="s">
        <v>91</v>
      </c>
      <c r="B144" s="509"/>
      <c r="C144" s="27"/>
      <c r="D144" s="27"/>
      <c r="E144" s="27"/>
      <c r="F144" s="27"/>
      <c r="G144" s="27"/>
      <c r="H144" s="27"/>
      <c r="I144" s="115"/>
      <c r="J144" s="115"/>
      <c r="K144" s="115"/>
      <c r="L144" s="115"/>
      <c r="M144" s="116"/>
      <c r="N144" s="116"/>
      <c r="O144" s="116"/>
      <c r="P144" s="116"/>
      <c r="Q144" s="110"/>
      <c r="R144" s="125"/>
      <c r="S144" s="27"/>
      <c r="T144" s="27"/>
      <c r="U144" s="27"/>
      <c r="V144" s="27"/>
      <c r="W144" s="27"/>
      <c r="X144" s="27"/>
      <c r="Y144" s="138"/>
      <c r="Z144" s="138"/>
      <c r="AA144" s="138"/>
      <c r="AB144" s="138"/>
      <c r="AC144" s="139"/>
      <c r="AD144" s="139"/>
      <c r="AE144" s="139"/>
      <c r="AF144" s="139"/>
      <c r="AG144" s="27"/>
      <c r="AH144" s="134"/>
      <c r="AI144" s="12"/>
      <c r="AJ144" s="12"/>
      <c r="AK144" s="12"/>
      <c r="AL144" s="12"/>
      <c r="AM144" s="12"/>
      <c r="AN144" s="12"/>
      <c r="AO144" s="104"/>
      <c r="AP144" s="104"/>
      <c r="AQ144" s="104"/>
      <c r="AR144" s="104"/>
      <c r="AS144" s="105"/>
      <c r="AT144" s="105"/>
      <c r="AU144" s="105"/>
      <c r="AV144" s="105"/>
      <c r="AW144" s="12"/>
      <c r="AX144" s="284"/>
      <c r="AY144" s="12"/>
      <c r="AZ144" s="12"/>
      <c r="BA144" s="12"/>
      <c r="BB144" s="12"/>
      <c r="BC144" s="12"/>
      <c r="BD144" s="12"/>
      <c r="BE144" s="104"/>
      <c r="BF144" s="104"/>
      <c r="BG144" s="104"/>
      <c r="BH144" s="104"/>
      <c r="BI144" s="105"/>
      <c r="BJ144" s="105"/>
      <c r="BK144" s="105"/>
      <c r="BL144" s="105"/>
      <c r="BM144" s="19"/>
      <c r="BN144" s="316"/>
    </row>
    <row r="145" spans="1:293" s="2" customFormat="1">
      <c r="A145" s="16" t="s">
        <v>9</v>
      </c>
      <c r="B145" s="509" t="s">
        <v>173</v>
      </c>
      <c r="C145" s="27">
        <v>9940.98</v>
      </c>
      <c r="D145" s="27">
        <v>75.36</v>
      </c>
      <c r="E145" s="27">
        <f>C145*1.2</f>
        <v>11929.175999999999</v>
      </c>
      <c r="F145" s="27">
        <f>D145*1.2</f>
        <v>90.432000000000002</v>
      </c>
      <c r="G145" s="27">
        <v>2234.27</v>
      </c>
      <c r="H145" s="27">
        <v>68.400000000000006</v>
      </c>
      <c r="I145" s="115"/>
      <c r="J145" s="115"/>
      <c r="K145" s="115"/>
      <c r="L145" s="115"/>
      <c r="M145" s="312">
        <v>7.0300000000000001E-2</v>
      </c>
      <c r="N145" s="116">
        <f>G145*M145+H145</f>
        <v>225.46918100000002</v>
      </c>
      <c r="O145" s="116"/>
      <c r="P145" s="116"/>
      <c r="Q145" s="36" t="s">
        <v>1059</v>
      </c>
      <c r="R145" s="176"/>
      <c r="S145" s="27">
        <v>10438.01</v>
      </c>
      <c r="T145" s="27">
        <v>80.2</v>
      </c>
      <c r="U145" s="27">
        <f>S145*1.2</f>
        <v>12525.611999999999</v>
      </c>
      <c r="V145" s="27">
        <f>T145*1.2</f>
        <v>96.24</v>
      </c>
      <c r="W145" s="27">
        <v>2234.27</v>
      </c>
      <c r="X145" s="27">
        <v>68.400000000000006</v>
      </c>
      <c r="Y145" s="138"/>
      <c r="Z145" s="138"/>
      <c r="AA145" s="138"/>
      <c r="AB145" s="138"/>
      <c r="AC145" s="311">
        <v>7.0300000000000001E-2</v>
      </c>
      <c r="AD145" s="139">
        <f>W145*AC145+X145</f>
        <v>225.46918100000002</v>
      </c>
      <c r="AE145" s="139"/>
      <c r="AF145" s="139"/>
      <c r="AG145" s="36" t="s">
        <v>1059</v>
      </c>
      <c r="AH145" s="176"/>
      <c r="AI145" s="12"/>
      <c r="AJ145" s="12"/>
      <c r="AK145" s="12"/>
      <c r="AL145" s="12"/>
      <c r="AM145" s="12"/>
      <c r="AN145" s="12"/>
      <c r="AO145" s="104"/>
      <c r="AP145" s="104"/>
      <c r="AQ145" s="104"/>
      <c r="AR145" s="104"/>
      <c r="AS145" s="105"/>
      <c r="AT145" s="105"/>
      <c r="AU145" s="105"/>
      <c r="AV145" s="105"/>
      <c r="AW145" s="12"/>
      <c r="AX145" s="284"/>
      <c r="AY145" s="12"/>
      <c r="AZ145" s="12"/>
      <c r="BA145" s="12"/>
      <c r="BB145" s="12"/>
      <c r="BC145" s="12"/>
      <c r="BD145" s="12"/>
      <c r="BE145" s="104"/>
      <c r="BF145" s="104"/>
      <c r="BG145" s="104"/>
      <c r="BH145" s="104"/>
      <c r="BI145" s="105"/>
      <c r="BJ145" s="105"/>
      <c r="BK145" s="105"/>
      <c r="BL145" s="105"/>
      <c r="BM145" s="36"/>
      <c r="BN145" s="31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</row>
    <row r="146" spans="1:293" s="2" customFormat="1" ht="18.75">
      <c r="A146" s="122" t="s">
        <v>92</v>
      </c>
      <c r="B146" s="509"/>
      <c r="C146" s="27"/>
      <c r="D146" s="27"/>
      <c r="E146" s="27"/>
      <c r="F146" s="27"/>
      <c r="G146" s="27"/>
      <c r="H146" s="27"/>
      <c r="I146" s="115"/>
      <c r="J146" s="115"/>
      <c r="K146" s="115"/>
      <c r="L146" s="115"/>
      <c r="M146" s="116"/>
      <c r="N146" s="116"/>
      <c r="O146" s="116"/>
      <c r="P146" s="116"/>
      <c r="Q146" s="110"/>
      <c r="R146" s="125"/>
      <c r="S146" s="27"/>
      <c r="T146" s="27"/>
      <c r="U146" s="27"/>
      <c r="V146" s="27"/>
      <c r="W146" s="27"/>
      <c r="X146" s="27"/>
      <c r="Y146" s="138"/>
      <c r="Z146" s="138"/>
      <c r="AA146" s="138"/>
      <c r="AB146" s="138"/>
      <c r="AC146" s="139"/>
      <c r="AD146" s="139"/>
      <c r="AE146" s="139"/>
      <c r="AF146" s="139"/>
      <c r="AG146" s="27"/>
      <c r="AH146" s="134"/>
      <c r="AI146" s="12"/>
      <c r="AJ146" s="12"/>
      <c r="AK146" s="12"/>
      <c r="AL146" s="12"/>
      <c r="AM146" s="12"/>
      <c r="AN146" s="12"/>
      <c r="AO146" s="104"/>
      <c r="AP146" s="104"/>
      <c r="AQ146" s="104"/>
      <c r="AR146" s="104"/>
      <c r="AS146" s="105"/>
      <c r="AT146" s="105"/>
      <c r="AU146" s="105"/>
      <c r="AV146" s="105"/>
      <c r="AW146" s="12"/>
      <c r="AX146" s="284"/>
      <c r="AY146" s="12"/>
      <c r="AZ146" s="12"/>
      <c r="BA146" s="12"/>
      <c r="BB146" s="12"/>
      <c r="BC146" s="12"/>
      <c r="BD146" s="12"/>
      <c r="BE146" s="104"/>
      <c r="BF146" s="104"/>
      <c r="BG146" s="104"/>
      <c r="BH146" s="104"/>
      <c r="BI146" s="105"/>
      <c r="BJ146" s="105"/>
      <c r="BK146" s="105"/>
      <c r="BL146" s="105"/>
      <c r="BM146" s="36"/>
      <c r="BN146" s="31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</row>
    <row r="147" spans="1:293" s="2" customFormat="1">
      <c r="A147" s="16" t="s">
        <v>627</v>
      </c>
      <c r="B147" s="509" t="s">
        <v>1075</v>
      </c>
      <c r="C147" s="27"/>
      <c r="D147" s="27"/>
      <c r="E147" s="27"/>
      <c r="F147" s="27"/>
      <c r="G147" s="27">
        <v>1670</v>
      </c>
      <c r="H147" s="27">
        <v>60</v>
      </c>
      <c r="I147" s="115"/>
      <c r="J147" s="115"/>
      <c r="K147" s="115"/>
      <c r="L147" s="115"/>
      <c r="M147" s="288">
        <v>5.5E-2</v>
      </c>
      <c r="N147" s="317">
        <v>151.85</v>
      </c>
      <c r="O147" s="116"/>
      <c r="P147" s="116"/>
      <c r="Q147" s="110" t="s">
        <v>1076</v>
      </c>
      <c r="R147" s="289"/>
      <c r="S147" s="27"/>
      <c r="T147" s="27"/>
      <c r="U147" s="27"/>
      <c r="V147" s="27"/>
      <c r="W147" s="27">
        <v>1670</v>
      </c>
      <c r="X147" s="27">
        <v>60</v>
      </c>
      <c r="Y147" s="286"/>
      <c r="Z147" s="330"/>
      <c r="AA147" s="138"/>
      <c r="AB147" s="138"/>
      <c r="AC147" s="311">
        <v>5.5E-2</v>
      </c>
      <c r="AD147" s="139">
        <v>151.85</v>
      </c>
      <c r="AE147" s="139"/>
      <c r="AF147" s="139"/>
      <c r="AG147" s="110" t="s">
        <v>1076</v>
      </c>
      <c r="AH147" s="289"/>
      <c r="AI147" s="12"/>
      <c r="AJ147" s="12"/>
      <c r="AK147" s="12"/>
      <c r="AL147" s="12"/>
      <c r="AM147" s="12"/>
      <c r="AN147" s="12"/>
      <c r="AO147" s="104"/>
      <c r="AP147" s="104"/>
      <c r="AQ147" s="104"/>
      <c r="AR147" s="104"/>
      <c r="AS147" s="105"/>
      <c r="AT147" s="105"/>
      <c r="AU147" s="105"/>
      <c r="AV147" s="105"/>
      <c r="AW147" s="12"/>
      <c r="AX147" s="284"/>
      <c r="AY147" s="12"/>
      <c r="AZ147" s="12"/>
      <c r="BA147" s="12"/>
      <c r="BB147" s="12"/>
      <c r="BC147" s="12"/>
      <c r="BD147" s="12"/>
      <c r="BE147" s="104"/>
      <c r="BF147" s="104"/>
      <c r="BG147" s="104"/>
      <c r="BH147" s="104"/>
      <c r="BI147" s="105"/>
      <c r="BJ147" s="105"/>
      <c r="BK147" s="105"/>
      <c r="BL147" s="105"/>
      <c r="BM147" s="36"/>
      <c r="BN147" s="31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</row>
    <row r="148" spans="1:293" s="2" customFormat="1" ht="18.75">
      <c r="A148" s="122" t="s">
        <v>93</v>
      </c>
      <c r="B148" s="509"/>
      <c r="C148" s="27"/>
      <c r="D148" s="27"/>
      <c r="E148" s="27"/>
      <c r="F148" s="27"/>
      <c r="G148" s="27"/>
      <c r="H148" s="27"/>
      <c r="I148" s="115"/>
      <c r="J148" s="115"/>
      <c r="K148" s="115"/>
      <c r="L148" s="115"/>
      <c r="M148" s="116"/>
      <c r="N148" s="116"/>
      <c r="O148" s="116"/>
      <c r="P148" s="116"/>
      <c r="Q148" s="110"/>
      <c r="R148" s="125"/>
      <c r="S148" s="27"/>
      <c r="T148" s="27"/>
      <c r="U148" s="27"/>
      <c r="V148" s="27"/>
      <c r="W148" s="27"/>
      <c r="X148" s="27"/>
      <c r="Y148" s="138"/>
      <c r="Z148" s="138"/>
      <c r="AA148" s="138"/>
      <c r="AB148" s="138"/>
      <c r="AC148" s="311"/>
      <c r="AD148" s="139"/>
      <c r="AE148" s="139"/>
      <c r="AF148" s="139"/>
      <c r="AG148" s="27"/>
      <c r="AH148" s="134"/>
      <c r="AI148" s="12"/>
      <c r="AJ148" s="12"/>
      <c r="AK148" s="12"/>
      <c r="AL148" s="12"/>
      <c r="AM148" s="12"/>
      <c r="AN148" s="12"/>
      <c r="AO148" s="104"/>
      <c r="AP148" s="104"/>
      <c r="AQ148" s="104"/>
      <c r="AR148" s="104"/>
      <c r="AS148" s="105"/>
      <c r="AT148" s="105"/>
      <c r="AU148" s="105"/>
      <c r="AV148" s="105"/>
      <c r="AW148" s="12"/>
      <c r="AX148" s="284"/>
      <c r="AY148" s="12"/>
      <c r="AZ148" s="12"/>
      <c r="BA148" s="12"/>
      <c r="BB148" s="12"/>
      <c r="BC148" s="12"/>
      <c r="BD148" s="12"/>
      <c r="BE148" s="104"/>
      <c r="BF148" s="104"/>
      <c r="BG148" s="104"/>
      <c r="BH148" s="104"/>
      <c r="BI148" s="105"/>
      <c r="BJ148" s="105"/>
      <c r="BK148" s="105"/>
      <c r="BL148" s="105"/>
      <c r="BM148" s="36"/>
      <c r="BN148" s="31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</row>
    <row r="149" spans="1:293" s="2" customFormat="1">
      <c r="A149" s="16" t="s">
        <v>9</v>
      </c>
      <c r="B149" s="509" t="s">
        <v>173</v>
      </c>
      <c r="C149" s="27">
        <v>9940.98</v>
      </c>
      <c r="D149" s="27">
        <v>85.53</v>
      </c>
      <c r="E149" s="27">
        <f>C149*1.2</f>
        <v>11929.175999999999</v>
      </c>
      <c r="F149" s="27">
        <f>D149*1.2</f>
        <v>102.636</v>
      </c>
      <c r="G149" s="27">
        <v>2461.79</v>
      </c>
      <c r="H149" s="27">
        <v>72</v>
      </c>
      <c r="I149" s="115"/>
      <c r="J149" s="115"/>
      <c r="K149" s="115"/>
      <c r="L149" s="115"/>
      <c r="M149" s="312">
        <v>7.0300000000000001E-2</v>
      </c>
      <c r="N149" s="116">
        <f>G149*M149+H149</f>
        <v>245.06383700000001</v>
      </c>
      <c r="O149" s="116"/>
      <c r="P149" s="116"/>
      <c r="Q149" s="36" t="s">
        <v>1059</v>
      </c>
      <c r="R149" s="176"/>
      <c r="S149" s="27">
        <v>10438.01</v>
      </c>
      <c r="T149" s="27">
        <v>98.48</v>
      </c>
      <c r="U149" s="27">
        <f>S149*1.2</f>
        <v>12525.611999999999</v>
      </c>
      <c r="V149" s="27">
        <f>T149*1.2</f>
        <v>118.176</v>
      </c>
      <c r="W149" s="27">
        <v>2461.79</v>
      </c>
      <c r="X149" s="27">
        <v>72</v>
      </c>
      <c r="Y149" s="115"/>
      <c r="Z149" s="115"/>
      <c r="AA149" s="115"/>
      <c r="AB149" s="115"/>
      <c r="AC149" s="312">
        <v>7.0300000000000001E-2</v>
      </c>
      <c r="AD149" s="116">
        <f>W149*AC149+X149</f>
        <v>245.06383700000001</v>
      </c>
      <c r="AE149" s="139"/>
      <c r="AF149" s="139"/>
      <c r="AG149" s="36" t="s">
        <v>1059</v>
      </c>
      <c r="AH149" s="176"/>
      <c r="AI149" s="12"/>
      <c r="AJ149" s="12"/>
      <c r="AK149" s="12"/>
      <c r="AL149" s="12"/>
      <c r="AM149" s="12"/>
      <c r="AN149" s="12"/>
      <c r="AO149" s="104"/>
      <c r="AP149" s="104"/>
      <c r="AQ149" s="104"/>
      <c r="AR149" s="104"/>
      <c r="AS149" s="105"/>
      <c r="AT149" s="105"/>
      <c r="AU149" s="105"/>
      <c r="AV149" s="105"/>
      <c r="AW149" s="12"/>
      <c r="AX149" s="284"/>
      <c r="AY149" s="12"/>
      <c r="AZ149" s="12"/>
      <c r="BA149" s="12"/>
      <c r="BB149" s="12"/>
      <c r="BC149" s="12"/>
      <c r="BD149" s="12"/>
      <c r="BE149" s="104"/>
      <c r="BF149" s="104"/>
      <c r="BG149" s="104"/>
      <c r="BH149" s="104"/>
      <c r="BI149" s="105"/>
      <c r="BJ149" s="105"/>
      <c r="BK149" s="105"/>
      <c r="BL149" s="105"/>
      <c r="BM149" s="36"/>
      <c r="BN149" s="31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</row>
    <row r="150" spans="1:293" s="2" customFormat="1" ht="15.75" customHeight="1">
      <c r="A150" s="122" t="s">
        <v>442</v>
      </c>
      <c r="B150" s="509"/>
      <c r="C150" s="27"/>
      <c r="D150" s="27"/>
      <c r="E150" s="27"/>
      <c r="F150" s="27"/>
      <c r="G150" s="27"/>
      <c r="H150" s="27"/>
      <c r="I150" s="115"/>
      <c r="J150" s="115"/>
      <c r="K150" s="115"/>
      <c r="L150" s="115"/>
      <c r="M150" s="312"/>
      <c r="N150" s="116"/>
      <c r="O150" s="116"/>
      <c r="P150" s="116"/>
      <c r="Q150" s="110"/>
      <c r="R150" s="125"/>
      <c r="S150" s="27"/>
      <c r="T150" s="27"/>
      <c r="U150" s="27"/>
      <c r="V150" s="27"/>
      <c r="W150" s="27"/>
      <c r="X150" s="27"/>
      <c r="Y150" s="138"/>
      <c r="Z150" s="138"/>
      <c r="AA150" s="138"/>
      <c r="AB150" s="138"/>
      <c r="AC150" s="311"/>
      <c r="AD150" s="139"/>
      <c r="AE150" s="139"/>
      <c r="AF150" s="139"/>
      <c r="AG150" s="27"/>
      <c r="AH150" s="134"/>
      <c r="AI150" s="12"/>
      <c r="AJ150" s="12"/>
      <c r="AK150" s="12"/>
      <c r="AL150" s="12"/>
      <c r="AM150" s="12"/>
      <c r="AN150" s="12"/>
      <c r="AO150" s="104"/>
      <c r="AP150" s="104"/>
      <c r="AQ150" s="104"/>
      <c r="AR150" s="104"/>
      <c r="AS150" s="105"/>
      <c r="AT150" s="105"/>
      <c r="AU150" s="105"/>
      <c r="AV150" s="105"/>
      <c r="AW150" s="12"/>
      <c r="AX150" s="284"/>
      <c r="AY150" s="12"/>
      <c r="AZ150" s="12"/>
      <c r="BA150" s="12"/>
      <c r="BB150" s="12"/>
      <c r="BC150" s="12"/>
      <c r="BD150" s="12"/>
      <c r="BE150" s="104"/>
      <c r="BF150" s="104"/>
      <c r="BG150" s="104"/>
      <c r="BH150" s="104"/>
      <c r="BI150" s="105"/>
      <c r="BJ150" s="105"/>
      <c r="BK150" s="105"/>
      <c r="BL150" s="105"/>
      <c r="BM150" s="36"/>
      <c r="BN150" s="31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</row>
    <row r="151" spans="1:293" s="2" customFormat="1">
      <c r="A151" s="16" t="s">
        <v>9</v>
      </c>
      <c r="B151" s="509" t="s">
        <v>212</v>
      </c>
      <c r="C151" s="27"/>
      <c r="D151" s="27"/>
      <c r="E151" s="27"/>
      <c r="F151" s="27"/>
      <c r="G151" s="27" t="s">
        <v>146</v>
      </c>
      <c r="H151" s="27"/>
      <c r="I151" s="115"/>
      <c r="J151" s="115"/>
      <c r="K151" s="115"/>
      <c r="L151" s="115"/>
      <c r="M151" s="312"/>
      <c r="N151" s="116"/>
      <c r="O151" s="116"/>
      <c r="P151" s="116"/>
      <c r="Q151" s="110"/>
      <c r="R151" s="125"/>
      <c r="S151" s="27"/>
      <c r="T151" s="27"/>
      <c r="U151" s="27"/>
      <c r="V151" s="27"/>
      <c r="W151" s="27" t="s">
        <v>146</v>
      </c>
      <c r="X151" s="27"/>
      <c r="Y151" s="138"/>
      <c r="Z151" s="138"/>
      <c r="AA151" s="138"/>
      <c r="AB151" s="138"/>
      <c r="AC151" s="311"/>
      <c r="AD151" s="139"/>
      <c r="AE151" s="139"/>
      <c r="AF151" s="139"/>
      <c r="AG151" s="27"/>
      <c r="AH151" s="134"/>
      <c r="AI151" s="12"/>
      <c r="AJ151" s="12"/>
      <c r="AK151" s="12"/>
      <c r="AL151" s="12"/>
      <c r="AM151" s="12"/>
      <c r="AN151" s="12"/>
      <c r="AO151" s="104"/>
      <c r="AP151" s="104"/>
      <c r="AQ151" s="104"/>
      <c r="AR151" s="104"/>
      <c r="AS151" s="105"/>
      <c r="AT151" s="105"/>
      <c r="AU151" s="105"/>
      <c r="AV151" s="105"/>
      <c r="AW151" s="12"/>
      <c r="AX151" s="284"/>
      <c r="AY151" s="12"/>
      <c r="AZ151" s="12"/>
      <c r="BA151" s="12"/>
      <c r="BB151" s="12"/>
      <c r="BC151" s="12"/>
      <c r="BD151" s="12"/>
      <c r="BE151" s="104"/>
      <c r="BF151" s="104"/>
      <c r="BG151" s="104"/>
      <c r="BH151" s="104"/>
      <c r="BI151" s="105"/>
      <c r="BJ151" s="105"/>
      <c r="BK151" s="105"/>
      <c r="BL151" s="105"/>
      <c r="BM151" s="36"/>
      <c r="BN151" s="31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</row>
    <row r="152" spans="1:293" s="2" customFormat="1" ht="18.75">
      <c r="A152" s="122" t="s">
        <v>913</v>
      </c>
      <c r="B152" s="509"/>
      <c r="C152" s="27"/>
      <c r="D152" s="27"/>
      <c r="E152" s="27"/>
      <c r="F152" s="27"/>
      <c r="G152" s="27"/>
      <c r="H152" s="27"/>
      <c r="I152" s="115"/>
      <c r="J152" s="115"/>
      <c r="K152" s="115"/>
      <c r="L152" s="115"/>
      <c r="M152" s="312"/>
      <c r="N152" s="116"/>
      <c r="O152" s="116"/>
      <c r="P152" s="116"/>
      <c r="Q152" s="110"/>
      <c r="R152" s="125"/>
      <c r="S152" s="27"/>
      <c r="T152" s="27"/>
      <c r="U152" s="27"/>
      <c r="V152" s="27"/>
      <c r="W152" s="27"/>
      <c r="X152" s="27"/>
      <c r="Y152" s="138"/>
      <c r="Z152" s="138"/>
      <c r="AA152" s="138"/>
      <c r="AB152" s="138"/>
      <c r="AC152" s="311"/>
      <c r="AD152" s="139"/>
      <c r="AE152" s="139"/>
      <c r="AF152" s="139"/>
      <c r="AG152" s="27"/>
      <c r="AH152" s="134"/>
      <c r="AI152" s="12"/>
      <c r="AJ152" s="12"/>
      <c r="AK152" s="12"/>
      <c r="AL152" s="12"/>
      <c r="AM152" s="12"/>
      <c r="AN152" s="12"/>
      <c r="AO152" s="104"/>
      <c r="AP152" s="104"/>
      <c r="AQ152" s="104"/>
      <c r="AR152" s="104"/>
      <c r="AS152" s="105"/>
      <c r="AT152" s="105"/>
      <c r="AU152" s="105"/>
      <c r="AV152" s="105"/>
      <c r="AW152" s="12"/>
      <c r="AX152" s="284"/>
      <c r="AY152" s="12"/>
      <c r="AZ152" s="12"/>
      <c r="BA152" s="12"/>
      <c r="BB152" s="12"/>
      <c r="BC152" s="12"/>
      <c r="BD152" s="12"/>
      <c r="BE152" s="104"/>
      <c r="BF152" s="104"/>
      <c r="BG152" s="104"/>
      <c r="BH152" s="104"/>
      <c r="BI152" s="105"/>
      <c r="BJ152" s="105"/>
      <c r="BK152" s="105"/>
      <c r="BL152" s="105"/>
      <c r="BM152" s="36"/>
      <c r="BN152" s="31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</row>
    <row r="153" spans="1:293" s="2" customFormat="1">
      <c r="A153" s="16" t="s">
        <v>9</v>
      </c>
      <c r="B153" s="509" t="s">
        <v>173</v>
      </c>
      <c r="C153" s="27">
        <v>9940.98</v>
      </c>
      <c r="D153" s="27">
        <v>70.900000000000006</v>
      </c>
      <c r="E153" s="27">
        <f>C153*1.2</f>
        <v>11929.175999999999</v>
      </c>
      <c r="F153" s="27">
        <f>D153*1.2</f>
        <v>85.08</v>
      </c>
      <c r="G153" s="27">
        <v>2264.69</v>
      </c>
      <c r="H153" s="27">
        <v>72</v>
      </c>
      <c r="I153" s="115"/>
      <c r="J153" s="115"/>
      <c r="K153" s="115"/>
      <c r="L153" s="115"/>
      <c r="M153" s="312">
        <v>7.0300000000000001E-2</v>
      </c>
      <c r="N153" s="116">
        <f>G153*M153+H153</f>
        <v>231.207707</v>
      </c>
      <c r="O153" s="116"/>
      <c r="P153" s="116"/>
      <c r="Q153" s="36" t="s">
        <v>1059</v>
      </c>
      <c r="R153" s="176"/>
      <c r="S153" s="27">
        <v>10438.01</v>
      </c>
      <c r="T153" s="27">
        <v>75.55</v>
      </c>
      <c r="U153" s="27">
        <f>S153*1.2</f>
        <v>12525.611999999999</v>
      </c>
      <c r="V153" s="27">
        <f>T153*1.2</f>
        <v>90.66</v>
      </c>
      <c r="W153" s="27">
        <v>2264.69</v>
      </c>
      <c r="X153" s="27">
        <v>72</v>
      </c>
      <c r="Y153" s="331"/>
      <c r="Z153" s="332"/>
      <c r="AA153" s="138"/>
      <c r="AB153" s="138"/>
      <c r="AC153" s="311">
        <v>7.0300000000000001E-2</v>
      </c>
      <c r="AD153" s="139">
        <f>W153*AC153+X153</f>
        <v>231.207707</v>
      </c>
      <c r="AE153" s="139"/>
      <c r="AF153" s="139"/>
      <c r="AG153" s="36" t="s">
        <v>1059</v>
      </c>
      <c r="AH153" s="176"/>
      <c r="AI153" s="12"/>
      <c r="AJ153" s="12"/>
      <c r="AK153" s="12"/>
      <c r="AL153" s="12"/>
      <c r="AM153" s="12"/>
      <c r="AN153" s="12"/>
      <c r="AO153" s="104"/>
      <c r="AP153" s="104"/>
      <c r="AQ153" s="104"/>
      <c r="AR153" s="104"/>
      <c r="AS153" s="105"/>
      <c r="AT153" s="105"/>
      <c r="AU153" s="105"/>
      <c r="AV153" s="105"/>
      <c r="AW153" s="12"/>
      <c r="AX153" s="284"/>
      <c r="AY153" s="12"/>
      <c r="AZ153" s="12"/>
      <c r="BA153" s="12"/>
      <c r="BB153" s="12"/>
      <c r="BC153" s="12"/>
      <c r="BD153" s="12"/>
      <c r="BE153" s="104"/>
      <c r="BF153" s="104"/>
      <c r="BG153" s="104"/>
      <c r="BH153" s="104"/>
      <c r="BI153" s="105"/>
      <c r="BJ153" s="105"/>
      <c r="BK153" s="105"/>
      <c r="BL153" s="105"/>
      <c r="BM153" s="36"/>
      <c r="BN153" s="31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</row>
    <row r="154" spans="1:293" s="178" customFormat="1" ht="18.75">
      <c r="A154" s="189" t="s">
        <v>95</v>
      </c>
      <c r="B154" s="502"/>
      <c r="C154" s="49"/>
      <c r="D154" s="49"/>
      <c r="E154" s="49"/>
      <c r="F154" s="49"/>
      <c r="G154" s="49"/>
      <c r="H154" s="49"/>
      <c r="I154" s="138"/>
      <c r="J154" s="138"/>
      <c r="K154" s="138"/>
      <c r="L154" s="138"/>
      <c r="M154" s="311"/>
      <c r="N154" s="139"/>
      <c r="O154" s="139"/>
      <c r="P154" s="139"/>
      <c r="Q154" s="125"/>
      <c r="R154" s="125"/>
      <c r="S154" s="49"/>
      <c r="T154" s="49"/>
      <c r="U154" s="49"/>
      <c r="V154" s="49"/>
      <c r="W154" s="49"/>
      <c r="X154" s="49"/>
      <c r="Y154" s="138"/>
      <c r="Z154" s="138"/>
      <c r="AA154" s="138"/>
      <c r="AB154" s="138"/>
      <c r="AC154" s="311"/>
      <c r="AD154" s="139"/>
      <c r="AE154" s="139"/>
      <c r="AF154" s="139"/>
      <c r="AG154" s="49"/>
      <c r="AH154" s="134"/>
      <c r="AI154" s="190"/>
      <c r="AJ154" s="190"/>
      <c r="AK154" s="190"/>
      <c r="AL154" s="190"/>
      <c r="AM154" s="190"/>
      <c r="AN154" s="190"/>
      <c r="AO154" s="204"/>
      <c r="AP154" s="204"/>
      <c r="AQ154" s="204"/>
      <c r="AR154" s="204"/>
      <c r="AS154" s="205"/>
      <c r="AT154" s="205"/>
      <c r="AU154" s="205"/>
      <c r="AV154" s="205"/>
      <c r="AW154" s="190"/>
      <c r="AX154" s="313"/>
      <c r="AY154" s="190"/>
      <c r="AZ154" s="190"/>
      <c r="BA154" s="190"/>
      <c r="BB154" s="190"/>
      <c r="BC154" s="190"/>
      <c r="BD154" s="190"/>
      <c r="BE154" s="204"/>
      <c r="BF154" s="204"/>
      <c r="BG154" s="204"/>
      <c r="BH154" s="204"/>
      <c r="BI154" s="205"/>
      <c r="BJ154" s="205"/>
      <c r="BK154" s="205"/>
      <c r="BL154" s="205"/>
      <c r="BM154" s="176"/>
      <c r="BN154" s="313"/>
      <c r="BO154" s="177"/>
      <c r="BP154" s="177"/>
      <c r="BQ154" s="177"/>
      <c r="BR154" s="177"/>
      <c r="BS154" s="177"/>
      <c r="BT154" s="177"/>
      <c r="BU154" s="177"/>
      <c r="BV154" s="177"/>
      <c r="BW154" s="177"/>
      <c r="BX154" s="177"/>
      <c r="BY154" s="177"/>
      <c r="BZ154" s="177"/>
      <c r="CA154" s="177"/>
      <c r="CB154" s="177"/>
      <c r="CC154" s="177"/>
      <c r="CD154" s="177"/>
      <c r="CE154" s="177"/>
      <c r="CF154" s="177"/>
      <c r="CG154" s="177"/>
      <c r="CH154" s="177"/>
      <c r="CI154" s="177"/>
      <c r="CJ154" s="177"/>
      <c r="CK154" s="177"/>
      <c r="CL154" s="177"/>
      <c r="CM154" s="177"/>
      <c r="CN154" s="177"/>
      <c r="CO154" s="177"/>
      <c r="CP154" s="177"/>
      <c r="CQ154" s="177"/>
      <c r="CR154" s="177"/>
      <c r="CS154" s="177"/>
      <c r="CT154" s="177"/>
      <c r="CU154" s="177"/>
      <c r="CV154" s="177"/>
      <c r="CW154" s="177"/>
      <c r="CX154" s="177"/>
      <c r="CY154" s="177"/>
      <c r="CZ154" s="177"/>
      <c r="DA154" s="177"/>
      <c r="DB154" s="177"/>
      <c r="DC154" s="177"/>
      <c r="DD154" s="177"/>
      <c r="DE154" s="177"/>
      <c r="DF154" s="177"/>
      <c r="DG154" s="177"/>
      <c r="DH154" s="177"/>
      <c r="DI154" s="177"/>
      <c r="DJ154" s="177"/>
      <c r="DK154" s="177"/>
      <c r="DL154" s="177"/>
      <c r="DM154" s="177"/>
      <c r="DN154" s="177"/>
      <c r="DO154" s="177"/>
      <c r="DP154" s="177"/>
      <c r="DQ154" s="177"/>
      <c r="DR154" s="177"/>
      <c r="DS154" s="177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177"/>
      <c r="EE154" s="177"/>
      <c r="EF154" s="177"/>
      <c r="EG154" s="177"/>
      <c r="EH154" s="177"/>
      <c r="EI154" s="177"/>
      <c r="EJ154" s="177"/>
      <c r="EK154" s="177"/>
      <c r="EL154" s="177"/>
      <c r="EM154" s="177"/>
      <c r="EN154" s="177"/>
      <c r="EO154" s="177"/>
      <c r="EP154" s="177"/>
      <c r="EQ154" s="177"/>
      <c r="ER154" s="177"/>
      <c r="ES154" s="177"/>
      <c r="ET154" s="177"/>
      <c r="EU154" s="177"/>
      <c r="EV154" s="177"/>
      <c r="EW154" s="177"/>
      <c r="EX154" s="177"/>
      <c r="EY154" s="177"/>
      <c r="EZ154" s="177"/>
      <c r="FA154" s="177"/>
      <c r="FB154" s="177"/>
      <c r="FC154" s="177"/>
      <c r="FD154" s="177"/>
      <c r="FE154" s="177"/>
      <c r="FF154" s="177"/>
      <c r="FG154" s="177"/>
      <c r="FH154" s="177"/>
      <c r="FI154" s="177"/>
      <c r="FJ154" s="177"/>
      <c r="FK154" s="177"/>
      <c r="FL154" s="177"/>
      <c r="FM154" s="177"/>
      <c r="FN154" s="177"/>
      <c r="FO154" s="177"/>
      <c r="FP154" s="177"/>
      <c r="FQ154" s="177"/>
      <c r="FR154" s="177"/>
      <c r="FS154" s="177"/>
      <c r="FT154" s="177"/>
      <c r="FU154" s="177"/>
      <c r="FV154" s="177"/>
      <c r="FW154" s="177"/>
      <c r="FX154" s="177"/>
      <c r="FY154" s="177"/>
      <c r="FZ154" s="177"/>
      <c r="GA154" s="177"/>
      <c r="GB154" s="177"/>
      <c r="GC154" s="177"/>
      <c r="GD154" s="177"/>
      <c r="GE154" s="177"/>
      <c r="GF154" s="177"/>
      <c r="GG154" s="177"/>
      <c r="GH154" s="177"/>
      <c r="GI154" s="177"/>
      <c r="GJ154" s="177"/>
      <c r="GK154" s="177"/>
      <c r="GL154" s="177"/>
      <c r="GM154" s="177"/>
      <c r="GN154" s="177"/>
      <c r="GO154" s="177"/>
      <c r="GP154" s="177"/>
      <c r="GQ154" s="177"/>
      <c r="GR154" s="177"/>
      <c r="GS154" s="177"/>
      <c r="GT154" s="177"/>
      <c r="GU154" s="177"/>
      <c r="GV154" s="177"/>
      <c r="GW154" s="177"/>
      <c r="GX154" s="177"/>
      <c r="GY154" s="177"/>
      <c r="GZ154" s="177"/>
      <c r="HA154" s="177"/>
      <c r="HB154" s="177"/>
      <c r="HC154" s="177"/>
      <c r="HD154" s="177"/>
      <c r="HE154" s="177"/>
      <c r="HF154" s="177"/>
      <c r="HG154" s="177"/>
      <c r="HH154" s="177"/>
      <c r="HI154" s="177"/>
      <c r="HJ154" s="177"/>
      <c r="HK154" s="177"/>
      <c r="HL154" s="177"/>
      <c r="HM154" s="177"/>
      <c r="HN154" s="177"/>
      <c r="HO154" s="177"/>
      <c r="HP154" s="177"/>
      <c r="HQ154" s="177"/>
      <c r="HR154" s="177"/>
      <c r="HS154" s="177"/>
      <c r="HT154" s="177"/>
      <c r="HU154" s="177"/>
      <c r="HV154" s="177"/>
      <c r="HW154" s="177"/>
      <c r="HX154" s="177"/>
      <c r="HY154" s="177"/>
      <c r="HZ154" s="177"/>
      <c r="IA154" s="177"/>
      <c r="IB154" s="177"/>
      <c r="IC154" s="177"/>
      <c r="ID154" s="177"/>
      <c r="IE154" s="177"/>
      <c r="IF154" s="177"/>
      <c r="IG154" s="177"/>
      <c r="IH154" s="177"/>
      <c r="II154" s="177"/>
      <c r="IJ154" s="177"/>
      <c r="IK154" s="177"/>
      <c r="IL154" s="177"/>
      <c r="IM154" s="177"/>
      <c r="IN154" s="177"/>
      <c r="IO154" s="177"/>
      <c r="IP154" s="177"/>
      <c r="IQ154" s="177"/>
      <c r="IR154" s="177"/>
      <c r="IS154" s="177"/>
      <c r="IT154" s="177"/>
      <c r="IU154" s="177"/>
      <c r="IV154" s="177"/>
      <c r="IW154" s="177"/>
      <c r="IX154" s="177"/>
      <c r="IY154" s="177"/>
      <c r="IZ154" s="177"/>
      <c r="JA154" s="177"/>
      <c r="JB154" s="177"/>
      <c r="JC154" s="177"/>
      <c r="JD154" s="177"/>
      <c r="JE154" s="177"/>
      <c r="JF154" s="177"/>
      <c r="JG154" s="177"/>
      <c r="JH154" s="177"/>
      <c r="JI154" s="177"/>
      <c r="JJ154" s="177"/>
      <c r="JK154" s="177"/>
      <c r="JL154" s="177"/>
      <c r="JM154" s="177"/>
      <c r="JN154" s="177"/>
      <c r="JO154" s="177"/>
      <c r="JP154" s="177"/>
      <c r="JQ154" s="177"/>
      <c r="JR154" s="177"/>
      <c r="JS154" s="177"/>
      <c r="JT154" s="177"/>
      <c r="JU154" s="177"/>
      <c r="JV154" s="177"/>
      <c r="JW154" s="177"/>
      <c r="JX154" s="177"/>
      <c r="JY154" s="177"/>
      <c r="JZ154" s="177"/>
      <c r="KA154" s="177"/>
      <c r="KB154" s="177"/>
      <c r="KC154" s="177"/>
      <c r="KD154" s="177"/>
      <c r="KE154" s="177"/>
      <c r="KF154" s="177"/>
      <c r="KG154" s="177"/>
    </row>
    <row r="155" spans="1:293" s="2" customFormat="1">
      <c r="A155" s="16" t="s">
        <v>9</v>
      </c>
      <c r="B155" s="509" t="s">
        <v>173</v>
      </c>
      <c r="C155" s="27">
        <v>9940.98</v>
      </c>
      <c r="D155" s="27">
        <v>84.4</v>
      </c>
      <c r="E155" s="27">
        <f>C155*1.2</f>
        <v>11929.175999999999</v>
      </c>
      <c r="F155" s="27">
        <f>D155*1.2</f>
        <v>101.28</v>
      </c>
      <c r="G155" s="27">
        <v>2457.1</v>
      </c>
      <c r="H155" s="27">
        <v>72</v>
      </c>
      <c r="I155" s="115"/>
      <c r="J155" s="115"/>
      <c r="K155" s="115"/>
      <c r="L155" s="115"/>
      <c r="M155" s="312">
        <v>7.0300000000000001E-2</v>
      </c>
      <c r="N155" s="116">
        <f>G155*M155+H155</f>
        <v>244.73412999999999</v>
      </c>
      <c r="O155" s="116"/>
      <c r="P155" s="116"/>
      <c r="Q155" s="36" t="s">
        <v>1059</v>
      </c>
      <c r="R155" s="349"/>
      <c r="S155" s="27">
        <v>10438.01</v>
      </c>
      <c r="T155" s="27">
        <v>89.01</v>
      </c>
      <c r="U155" s="27">
        <f>S155*1.2</f>
        <v>12525.611999999999</v>
      </c>
      <c r="V155" s="27">
        <f>T155*1.2</f>
        <v>106.812</v>
      </c>
      <c r="W155" s="27">
        <v>2457.1</v>
      </c>
      <c r="X155" s="27">
        <v>72</v>
      </c>
      <c r="Y155" s="331"/>
      <c r="Z155" s="332"/>
      <c r="AA155" s="138"/>
      <c r="AB155" s="138"/>
      <c r="AC155" s="311">
        <v>7.0300000000000001E-2</v>
      </c>
      <c r="AD155" s="139">
        <f>W155*AC155+X155</f>
        <v>244.73412999999999</v>
      </c>
      <c r="AE155" s="139"/>
      <c r="AF155" s="139"/>
      <c r="AG155" s="36" t="s">
        <v>1059</v>
      </c>
      <c r="AH155" s="349"/>
      <c r="AI155" s="12"/>
      <c r="AJ155" s="12"/>
      <c r="AK155" s="12"/>
      <c r="AL155" s="12"/>
      <c r="AM155" s="12"/>
      <c r="AN155" s="12"/>
      <c r="AO155" s="104"/>
      <c r="AP155" s="104"/>
      <c r="AQ155" s="104"/>
      <c r="AR155" s="104"/>
      <c r="AS155" s="105"/>
      <c r="AT155" s="105"/>
      <c r="AU155" s="105"/>
      <c r="AV155" s="105"/>
      <c r="AW155" s="12"/>
      <c r="AX155" s="284"/>
      <c r="AY155" s="12"/>
      <c r="AZ155" s="12"/>
      <c r="BA155" s="12"/>
      <c r="BB155" s="12"/>
      <c r="BC155" s="12"/>
      <c r="BD155" s="12"/>
      <c r="BE155" s="104"/>
      <c r="BF155" s="104"/>
      <c r="BG155" s="104"/>
      <c r="BH155" s="104"/>
      <c r="BI155" s="105"/>
      <c r="BJ155" s="105"/>
      <c r="BK155" s="105"/>
      <c r="BL155" s="105"/>
      <c r="BM155" s="36"/>
      <c r="BN155" s="31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</row>
    <row r="156" spans="1:293" s="100" customFormat="1" ht="26.25">
      <c r="A156" s="354" t="s">
        <v>26</v>
      </c>
      <c r="B156" s="750"/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5"/>
      <c r="S156" s="354"/>
      <c r="T156" s="354"/>
      <c r="U156" s="354"/>
      <c r="V156" s="354"/>
      <c r="W156" s="354"/>
      <c r="X156" s="354"/>
      <c r="Y156" s="355"/>
      <c r="Z156" s="355"/>
      <c r="AA156" s="355"/>
      <c r="AB156" s="355"/>
      <c r="AC156" s="355"/>
      <c r="AD156" s="355"/>
      <c r="AE156" s="355"/>
      <c r="AF156" s="355"/>
      <c r="AG156" s="354"/>
      <c r="AH156" s="355"/>
      <c r="AI156" s="354"/>
      <c r="AJ156" s="354"/>
      <c r="AK156" s="354"/>
      <c r="AL156" s="354"/>
      <c r="AM156" s="354"/>
      <c r="AN156" s="354"/>
      <c r="AO156" s="354"/>
      <c r="AP156" s="354"/>
      <c r="AQ156" s="354"/>
      <c r="AR156" s="354"/>
      <c r="AS156" s="354"/>
      <c r="AT156" s="354"/>
      <c r="AU156" s="354"/>
      <c r="AV156" s="354"/>
      <c r="AW156" s="354"/>
      <c r="AX156" s="354"/>
      <c r="AY156" s="354"/>
      <c r="AZ156" s="354"/>
      <c r="BA156" s="354"/>
      <c r="BB156" s="354"/>
      <c r="BC156" s="354"/>
      <c r="BD156" s="354"/>
      <c r="BE156" s="354"/>
      <c r="BF156" s="354"/>
      <c r="BG156" s="354"/>
      <c r="BH156" s="354"/>
      <c r="BI156" s="354"/>
      <c r="BJ156" s="354"/>
      <c r="BK156" s="354"/>
      <c r="BL156" s="354"/>
      <c r="BM156" s="354"/>
      <c r="BN156" s="355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99"/>
      <c r="DL156" s="99"/>
      <c r="DM156" s="99"/>
      <c r="DN156" s="99"/>
      <c r="DO156" s="99"/>
      <c r="DP156" s="99"/>
      <c r="DQ156" s="99"/>
      <c r="DR156" s="99"/>
      <c r="DS156" s="99"/>
      <c r="DT156" s="99"/>
      <c r="DU156" s="99"/>
      <c r="DV156" s="99"/>
      <c r="DW156" s="99"/>
      <c r="DX156" s="99"/>
      <c r="DY156" s="99"/>
      <c r="DZ156" s="99"/>
      <c r="EA156" s="99"/>
      <c r="EB156" s="99"/>
      <c r="EC156" s="99"/>
      <c r="ED156" s="99"/>
      <c r="EE156" s="99"/>
      <c r="EF156" s="99"/>
      <c r="EG156" s="99"/>
      <c r="EH156" s="99"/>
      <c r="EI156" s="99"/>
      <c r="EJ156" s="99"/>
      <c r="EK156" s="99"/>
      <c r="EL156" s="99"/>
      <c r="EM156" s="99"/>
      <c r="EN156" s="99"/>
      <c r="EO156" s="99"/>
      <c r="EP156" s="99"/>
      <c r="EQ156" s="99"/>
      <c r="ER156" s="99"/>
      <c r="ES156" s="99"/>
      <c r="ET156" s="99"/>
      <c r="EU156" s="99"/>
      <c r="EV156" s="99"/>
      <c r="EW156" s="99"/>
      <c r="EX156" s="99"/>
      <c r="EY156" s="99"/>
      <c r="EZ156" s="99"/>
      <c r="FA156" s="99"/>
      <c r="FB156" s="99"/>
      <c r="FC156" s="99"/>
      <c r="FD156" s="99"/>
      <c r="FE156" s="99"/>
      <c r="FF156" s="99"/>
      <c r="FG156" s="99"/>
      <c r="FH156" s="99"/>
      <c r="FI156" s="99"/>
      <c r="FJ156" s="99"/>
      <c r="FK156" s="99"/>
      <c r="FL156" s="99"/>
      <c r="FM156" s="99"/>
      <c r="FN156" s="99"/>
      <c r="FO156" s="99"/>
      <c r="FP156" s="99"/>
      <c r="FQ156" s="99"/>
      <c r="FR156" s="99"/>
      <c r="FS156" s="99"/>
      <c r="FT156" s="99"/>
      <c r="FU156" s="99"/>
      <c r="FV156" s="99"/>
      <c r="FW156" s="99"/>
      <c r="FX156" s="99"/>
      <c r="FY156" s="99"/>
      <c r="FZ156" s="99"/>
      <c r="GA156" s="99"/>
      <c r="GB156" s="99"/>
      <c r="GC156" s="99"/>
      <c r="GD156" s="99"/>
      <c r="GE156" s="99"/>
      <c r="GF156" s="99"/>
      <c r="GG156" s="99"/>
      <c r="GH156" s="99"/>
      <c r="GI156" s="99"/>
      <c r="GJ156" s="99"/>
      <c r="GK156" s="99"/>
      <c r="GL156" s="99"/>
      <c r="GM156" s="99"/>
      <c r="GN156" s="99"/>
      <c r="GO156" s="99"/>
      <c r="GP156" s="99"/>
      <c r="GQ156" s="99"/>
      <c r="GR156" s="99"/>
      <c r="GS156" s="99"/>
      <c r="GT156" s="99"/>
      <c r="GU156" s="99"/>
      <c r="GV156" s="99"/>
      <c r="GW156" s="99"/>
      <c r="GX156" s="99"/>
      <c r="GY156" s="99"/>
      <c r="GZ156" s="99"/>
      <c r="HA156" s="99"/>
      <c r="HB156" s="99"/>
      <c r="HC156" s="99"/>
      <c r="HD156" s="99"/>
      <c r="HE156" s="99"/>
      <c r="HF156" s="99"/>
      <c r="HG156" s="99"/>
      <c r="HH156" s="99"/>
      <c r="HI156" s="99"/>
      <c r="HJ156" s="99"/>
      <c r="HK156" s="99"/>
      <c r="HL156" s="99"/>
      <c r="HM156" s="99"/>
      <c r="HN156" s="99"/>
      <c r="HO156" s="99"/>
      <c r="HP156" s="99"/>
      <c r="HQ156" s="99"/>
      <c r="HR156" s="99"/>
      <c r="HS156" s="99"/>
      <c r="HT156" s="99"/>
      <c r="HU156" s="99"/>
      <c r="HV156" s="99"/>
      <c r="HW156" s="99"/>
      <c r="HX156" s="99"/>
      <c r="HY156" s="99"/>
      <c r="HZ156" s="99"/>
      <c r="IA156" s="99"/>
      <c r="IB156" s="99"/>
      <c r="IC156" s="99"/>
      <c r="ID156" s="99"/>
      <c r="IE156" s="99"/>
      <c r="IF156" s="99"/>
      <c r="IG156" s="99"/>
      <c r="IH156" s="99"/>
      <c r="II156" s="99"/>
      <c r="IJ156" s="99"/>
      <c r="IK156" s="99"/>
      <c r="IL156" s="99"/>
      <c r="IM156" s="99"/>
      <c r="IN156" s="99"/>
      <c r="IO156" s="99"/>
      <c r="IP156" s="99"/>
      <c r="IQ156" s="99"/>
      <c r="IR156" s="99"/>
      <c r="IS156" s="99"/>
      <c r="IT156" s="99"/>
      <c r="IU156" s="99"/>
      <c r="IV156" s="99"/>
      <c r="IW156" s="99"/>
      <c r="IX156" s="99"/>
      <c r="IY156" s="99"/>
      <c r="IZ156" s="99"/>
      <c r="JA156" s="99"/>
      <c r="JB156" s="99"/>
      <c r="JC156" s="99"/>
      <c r="JD156" s="99"/>
      <c r="JE156" s="99"/>
      <c r="JF156" s="99"/>
      <c r="JG156" s="99"/>
      <c r="JH156" s="99"/>
      <c r="JI156" s="99"/>
      <c r="JJ156" s="99"/>
      <c r="JK156" s="99"/>
      <c r="JL156" s="99"/>
      <c r="JM156" s="99"/>
      <c r="JN156" s="99"/>
      <c r="JO156" s="99"/>
      <c r="JP156" s="99"/>
      <c r="JQ156" s="99"/>
      <c r="JR156" s="99"/>
      <c r="JS156" s="99"/>
      <c r="JT156" s="99"/>
      <c r="JU156" s="99"/>
      <c r="JV156" s="99"/>
      <c r="JW156" s="99"/>
      <c r="JX156" s="99"/>
      <c r="JY156" s="99"/>
      <c r="JZ156" s="99"/>
      <c r="KA156" s="99"/>
      <c r="KB156" s="99"/>
      <c r="KC156" s="99"/>
      <c r="KD156" s="99"/>
      <c r="KE156" s="99"/>
      <c r="KF156" s="99"/>
      <c r="KG156" s="99"/>
    </row>
    <row r="157" spans="1:293" s="2" customFormat="1" ht="18.75">
      <c r="A157" s="729" t="s">
        <v>80</v>
      </c>
      <c r="B157" s="745"/>
      <c r="C157" s="27"/>
      <c r="D157" s="27"/>
      <c r="E157" s="27"/>
      <c r="F157" s="27"/>
      <c r="G157" s="27"/>
      <c r="H157" s="27"/>
      <c r="I157" s="115"/>
      <c r="J157" s="115"/>
      <c r="K157" s="115"/>
      <c r="L157" s="115"/>
      <c r="M157" s="116"/>
      <c r="N157" s="116"/>
      <c r="O157" s="116"/>
      <c r="P157" s="116"/>
      <c r="Q157" s="110"/>
      <c r="R157" s="125"/>
      <c r="S157" s="27"/>
      <c r="T157" s="27"/>
      <c r="U157" s="27"/>
      <c r="V157" s="27"/>
      <c r="W157" s="27"/>
      <c r="X157" s="27"/>
      <c r="Y157" s="138"/>
      <c r="Z157" s="138"/>
      <c r="AA157" s="138"/>
      <c r="AB157" s="138"/>
      <c r="AC157" s="139"/>
      <c r="AD157" s="139"/>
      <c r="AE157" s="139"/>
      <c r="AF157" s="139"/>
      <c r="AG157" s="27"/>
      <c r="AH157" s="134"/>
      <c r="AI157" s="27"/>
      <c r="AJ157" s="27"/>
      <c r="AK157" s="27"/>
      <c r="AL157" s="27"/>
      <c r="AM157" s="27"/>
      <c r="AN157" s="27"/>
      <c r="AO157" s="115"/>
      <c r="AP157" s="115"/>
      <c r="AQ157" s="115"/>
      <c r="AR157" s="115"/>
      <c r="AS157" s="116"/>
      <c r="AT157" s="116"/>
      <c r="AU157" s="116"/>
      <c r="AV157" s="116"/>
      <c r="AW157" s="27"/>
      <c r="AX157" s="109"/>
      <c r="AY157" s="27"/>
      <c r="AZ157" s="27"/>
      <c r="BA157" s="27"/>
      <c r="BB157" s="27"/>
      <c r="BC157" s="27"/>
      <c r="BD157" s="27"/>
      <c r="BE157" s="115"/>
      <c r="BF157" s="115"/>
      <c r="BG157" s="115"/>
      <c r="BH157" s="115"/>
      <c r="BI157" s="116"/>
      <c r="BJ157" s="116"/>
      <c r="BK157" s="116"/>
      <c r="BL157" s="116"/>
      <c r="BM157" s="36"/>
      <c r="BN157" s="31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</row>
    <row r="158" spans="1:293" s="2" customFormat="1">
      <c r="A158" s="16" t="s">
        <v>9</v>
      </c>
      <c r="B158" s="509" t="s">
        <v>81</v>
      </c>
      <c r="C158" s="27">
        <v>6773.98</v>
      </c>
      <c r="D158" s="27">
        <v>47.85</v>
      </c>
      <c r="E158" s="27">
        <f>C158</f>
        <v>6773.98</v>
      </c>
      <c r="F158" s="27">
        <f>D158</f>
        <v>47.85</v>
      </c>
      <c r="G158" s="27">
        <v>3480</v>
      </c>
      <c r="H158" s="27">
        <v>47.85</v>
      </c>
      <c r="I158" s="115"/>
      <c r="J158" s="115"/>
      <c r="K158" s="115"/>
      <c r="L158" s="115"/>
      <c r="M158" s="288">
        <v>5.3600000000000002E-2</v>
      </c>
      <c r="N158" s="139">
        <f>G158*M158+H158</f>
        <v>234.37800000000001</v>
      </c>
      <c r="O158" s="119"/>
      <c r="P158" s="128"/>
      <c r="Q158" s="110" t="s">
        <v>1061</v>
      </c>
      <c r="R158" s="289"/>
      <c r="S158" s="27">
        <v>7044.94</v>
      </c>
      <c r="T158" s="27">
        <v>50.53</v>
      </c>
      <c r="U158" s="27">
        <f>S158</f>
        <v>7044.94</v>
      </c>
      <c r="V158" s="27">
        <f>T158</f>
        <v>50.53</v>
      </c>
      <c r="W158" s="27">
        <v>3480</v>
      </c>
      <c r="X158" s="27">
        <v>47.85</v>
      </c>
      <c r="Y158" s="138"/>
      <c r="Z158" s="138"/>
      <c r="AA158" s="138"/>
      <c r="AB158" s="138"/>
      <c r="AC158" s="288">
        <v>5.3600000000000002E-2</v>
      </c>
      <c r="AD158" s="139">
        <f>W158*AC158+X158</f>
        <v>234.37800000000001</v>
      </c>
      <c r="AE158" s="288"/>
      <c r="AF158" s="139"/>
      <c r="AG158" s="125" t="s">
        <v>1060</v>
      </c>
      <c r="AH158" s="289"/>
      <c r="AI158" s="27"/>
      <c r="AJ158" s="27"/>
      <c r="AK158" s="27"/>
      <c r="AL158" s="27"/>
      <c r="AM158" s="27"/>
      <c r="AN158" s="27"/>
      <c r="AO158" s="115"/>
      <c r="AP158" s="115"/>
      <c r="AQ158" s="115"/>
      <c r="AR158" s="115"/>
      <c r="AS158" s="116"/>
      <c r="AT158" s="116"/>
      <c r="AU158" s="116"/>
      <c r="AV158" s="116"/>
      <c r="AW158" s="27"/>
      <c r="AX158" s="109"/>
      <c r="AY158" s="27"/>
      <c r="AZ158" s="27"/>
      <c r="BA158" s="27"/>
      <c r="BB158" s="27"/>
      <c r="BC158" s="27"/>
      <c r="BD158" s="27"/>
      <c r="BE158" s="115"/>
      <c r="BF158" s="115"/>
      <c r="BG158" s="115"/>
      <c r="BH158" s="115"/>
      <c r="BI158" s="116"/>
      <c r="BJ158" s="116"/>
      <c r="BK158" s="116"/>
      <c r="BL158" s="116"/>
      <c r="BM158" s="36"/>
      <c r="BN158" s="31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</row>
    <row r="159" spans="1:293" s="178" customFormat="1">
      <c r="A159" s="173" t="s">
        <v>10</v>
      </c>
      <c r="B159" s="502" t="s">
        <v>82</v>
      </c>
      <c r="C159" s="49">
        <v>9914.24</v>
      </c>
      <c r="D159" s="49">
        <v>47.85</v>
      </c>
      <c r="E159" s="49">
        <f>C159</f>
        <v>9914.24</v>
      </c>
      <c r="F159" s="49">
        <f>D159</f>
        <v>47.85</v>
      </c>
      <c r="G159" s="49">
        <v>3480</v>
      </c>
      <c r="H159" s="49">
        <v>47.85</v>
      </c>
      <c r="I159" s="138"/>
      <c r="J159" s="138"/>
      <c r="K159" s="138"/>
      <c r="L159" s="138"/>
      <c r="M159" s="288">
        <v>5.3600000000000002E-2</v>
      </c>
      <c r="N159" s="139">
        <f>G159*M159+H159</f>
        <v>234.37800000000001</v>
      </c>
      <c r="O159" s="288"/>
      <c r="P159" s="139"/>
      <c r="Q159" s="110" t="s">
        <v>1061</v>
      </c>
      <c r="R159" s="289"/>
      <c r="S159" s="49">
        <v>10988.5</v>
      </c>
      <c r="T159" s="49">
        <v>50.53</v>
      </c>
      <c r="U159" s="49">
        <f>S159</f>
        <v>10988.5</v>
      </c>
      <c r="V159" s="49">
        <f>T159</f>
        <v>50.53</v>
      </c>
      <c r="W159" s="27">
        <v>3480</v>
      </c>
      <c r="X159" s="27">
        <v>47.85</v>
      </c>
      <c r="Y159" s="138"/>
      <c r="Z159" s="138"/>
      <c r="AA159" s="138"/>
      <c r="AB159" s="138"/>
      <c r="AC159" s="288">
        <v>5.3600000000000002E-2</v>
      </c>
      <c r="AD159" s="139">
        <f>W159*AC159+X159</f>
        <v>234.37800000000001</v>
      </c>
      <c r="AE159" s="288"/>
      <c r="AF159" s="139"/>
      <c r="AG159" s="125" t="s">
        <v>1061</v>
      </c>
      <c r="AH159" s="289"/>
      <c r="AI159" s="49"/>
      <c r="AJ159" s="49"/>
      <c r="AK159" s="49"/>
      <c r="AL159" s="49"/>
      <c r="AM159" s="49"/>
      <c r="AN159" s="49"/>
      <c r="AO159" s="138"/>
      <c r="AP159" s="138"/>
      <c r="AQ159" s="138"/>
      <c r="AR159" s="138"/>
      <c r="AS159" s="139"/>
      <c r="AT159" s="139"/>
      <c r="AU159" s="139"/>
      <c r="AV159" s="139"/>
      <c r="AW159" s="49"/>
      <c r="AX159" s="134"/>
      <c r="AY159" s="49"/>
      <c r="AZ159" s="49"/>
      <c r="BA159" s="49"/>
      <c r="BB159" s="49"/>
      <c r="BC159" s="49"/>
      <c r="BD159" s="49"/>
      <c r="BE159" s="138"/>
      <c r="BF159" s="138"/>
      <c r="BG159" s="138"/>
      <c r="BH159" s="138"/>
      <c r="BI159" s="139"/>
      <c r="BJ159" s="139"/>
      <c r="BK159" s="139"/>
      <c r="BL159" s="139"/>
      <c r="BM159" s="176"/>
      <c r="BN159" s="313"/>
      <c r="BO159" s="177"/>
      <c r="BP159" s="177"/>
      <c r="BQ159" s="177"/>
      <c r="BR159" s="177"/>
      <c r="BS159" s="177"/>
      <c r="BT159" s="177"/>
      <c r="BU159" s="177"/>
      <c r="BV159" s="177"/>
      <c r="BW159" s="177"/>
      <c r="BX159" s="177"/>
      <c r="BY159" s="177"/>
      <c r="BZ159" s="177"/>
      <c r="CA159" s="177"/>
      <c r="CB159" s="177"/>
      <c r="CC159" s="177"/>
      <c r="CD159" s="177"/>
      <c r="CE159" s="177"/>
      <c r="CF159" s="177"/>
      <c r="CG159" s="177"/>
      <c r="CH159" s="177"/>
      <c r="CI159" s="177"/>
      <c r="CJ159" s="177"/>
      <c r="CK159" s="177"/>
      <c r="CL159" s="177"/>
      <c r="CM159" s="177"/>
      <c r="CN159" s="177"/>
      <c r="CO159" s="177"/>
      <c r="CP159" s="177"/>
      <c r="CQ159" s="177"/>
      <c r="CR159" s="177"/>
      <c r="CS159" s="177"/>
      <c r="CT159" s="177"/>
      <c r="CU159" s="177"/>
      <c r="CV159" s="177"/>
      <c r="CW159" s="177"/>
      <c r="CX159" s="177"/>
      <c r="CY159" s="177"/>
      <c r="CZ159" s="177"/>
      <c r="DA159" s="177"/>
      <c r="DB159" s="177"/>
      <c r="DC159" s="177"/>
      <c r="DD159" s="177"/>
      <c r="DE159" s="177"/>
      <c r="DF159" s="177"/>
      <c r="DG159" s="177"/>
      <c r="DH159" s="177"/>
      <c r="DI159" s="177"/>
      <c r="DJ159" s="177"/>
      <c r="DK159" s="177"/>
      <c r="DL159" s="177"/>
      <c r="DM159" s="177"/>
      <c r="DN159" s="177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  <c r="EI159" s="177"/>
      <c r="EJ159" s="177"/>
      <c r="EK159" s="177"/>
      <c r="EL159" s="177"/>
      <c r="EM159" s="177"/>
      <c r="EN159" s="177"/>
      <c r="EO159" s="177"/>
      <c r="EP159" s="177"/>
      <c r="EQ159" s="177"/>
      <c r="ER159" s="177"/>
      <c r="ES159" s="177"/>
      <c r="ET159" s="177"/>
      <c r="EU159" s="177"/>
      <c r="EV159" s="177"/>
      <c r="EW159" s="177"/>
      <c r="EX159" s="177"/>
      <c r="EY159" s="177"/>
      <c r="EZ159" s="177"/>
      <c r="FA159" s="177"/>
      <c r="FB159" s="177"/>
      <c r="FC159" s="177"/>
      <c r="FD159" s="177"/>
      <c r="FE159" s="177"/>
      <c r="FF159" s="177"/>
      <c r="FG159" s="177"/>
      <c r="FH159" s="177"/>
      <c r="FI159" s="177"/>
      <c r="FJ159" s="177"/>
      <c r="FK159" s="177"/>
      <c r="FL159" s="177"/>
      <c r="FM159" s="177"/>
      <c r="FN159" s="177"/>
      <c r="FO159" s="177"/>
      <c r="FP159" s="177"/>
      <c r="FQ159" s="177"/>
      <c r="FR159" s="177"/>
      <c r="FS159" s="177"/>
      <c r="FT159" s="177"/>
      <c r="FU159" s="177"/>
      <c r="FV159" s="177"/>
      <c r="FW159" s="177"/>
      <c r="FX159" s="177"/>
      <c r="FY159" s="177"/>
      <c r="FZ159" s="177"/>
      <c r="GA159" s="177"/>
      <c r="GB159" s="177"/>
      <c r="GC159" s="177"/>
      <c r="GD159" s="177"/>
      <c r="GE159" s="177"/>
      <c r="GF159" s="177"/>
      <c r="GG159" s="177"/>
      <c r="GH159" s="177"/>
      <c r="GI159" s="177"/>
      <c r="GJ159" s="177"/>
      <c r="GK159" s="177"/>
      <c r="GL159" s="177"/>
      <c r="GM159" s="177"/>
      <c r="GN159" s="177"/>
      <c r="GO159" s="177"/>
      <c r="GP159" s="177"/>
      <c r="GQ159" s="177"/>
      <c r="GR159" s="177"/>
      <c r="GS159" s="177"/>
      <c r="GT159" s="177"/>
      <c r="GU159" s="177"/>
      <c r="GV159" s="177"/>
      <c r="GW159" s="177"/>
      <c r="GX159" s="177"/>
      <c r="GY159" s="177"/>
      <c r="GZ159" s="177"/>
      <c r="HA159" s="177"/>
      <c r="HB159" s="177"/>
      <c r="HC159" s="177"/>
      <c r="HD159" s="177"/>
      <c r="HE159" s="177"/>
      <c r="HF159" s="177"/>
      <c r="HG159" s="177"/>
      <c r="HH159" s="177"/>
      <c r="HI159" s="177"/>
      <c r="HJ159" s="177"/>
      <c r="HK159" s="177"/>
      <c r="HL159" s="177"/>
      <c r="HM159" s="177"/>
      <c r="HN159" s="177"/>
      <c r="HO159" s="177"/>
      <c r="HP159" s="177"/>
      <c r="HQ159" s="177"/>
      <c r="HR159" s="177"/>
      <c r="HS159" s="177"/>
      <c r="HT159" s="177"/>
      <c r="HU159" s="177"/>
      <c r="HV159" s="177"/>
      <c r="HW159" s="177"/>
      <c r="HX159" s="177"/>
      <c r="HY159" s="177"/>
      <c r="HZ159" s="177"/>
      <c r="IA159" s="177"/>
      <c r="IB159" s="177"/>
      <c r="IC159" s="177"/>
      <c r="ID159" s="177"/>
      <c r="IE159" s="177"/>
      <c r="IF159" s="177"/>
      <c r="IG159" s="177"/>
      <c r="IH159" s="177"/>
      <c r="II159" s="177"/>
      <c r="IJ159" s="177"/>
      <c r="IK159" s="177"/>
      <c r="IL159" s="177"/>
      <c r="IM159" s="177"/>
      <c r="IN159" s="177"/>
      <c r="IO159" s="177"/>
      <c r="IP159" s="177"/>
      <c r="IQ159" s="177"/>
      <c r="IR159" s="177"/>
      <c r="IS159" s="177"/>
      <c r="IT159" s="177"/>
      <c r="IU159" s="177"/>
      <c r="IV159" s="177"/>
      <c r="IW159" s="177"/>
      <c r="IX159" s="177"/>
      <c r="IY159" s="177"/>
      <c r="IZ159" s="177"/>
      <c r="JA159" s="177"/>
      <c r="JB159" s="177"/>
      <c r="JC159" s="177"/>
      <c r="JD159" s="177"/>
      <c r="JE159" s="177"/>
      <c r="JF159" s="177"/>
      <c r="JG159" s="177"/>
      <c r="JH159" s="177"/>
      <c r="JI159" s="177"/>
      <c r="JJ159" s="177"/>
      <c r="JK159" s="177"/>
      <c r="JL159" s="177"/>
      <c r="JM159" s="177"/>
      <c r="JN159" s="177"/>
      <c r="JO159" s="177"/>
      <c r="JP159" s="177"/>
      <c r="JQ159" s="177"/>
      <c r="JR159" s="177"/>
      <c r="JS159" s="177"/>
      <c r="JT159" s="177"/>
      <c r="JU159" s="177"/>
      <c r="JV159" s="177"/>
      <c r="JW159" s="177"/>
      <c r="JX159" s="177"/>
      <c r="JY159" s="177"/>
      <c r="JZ159" s="177"/>
      <c r="KA159" s="177"/>
      <c r="KB159" s="177"/>
      <c r="KC159" s="177"/>
      <c r="KD159" s="177"/>
      <c r="KE159" s="177"/>
      <c r="KF159" s="177"/>
      <c r="KG159" s="177"/>
    </row>
    <row r="160" spans="1:293" s="178" customFormat="1">
      <c r="A160" s="173" t="s">
        <v>27</v>
      </c>
      <c r="B160" s="374" t="s">
        <v>1001</v>
      </c>
      <c r="C160" s="49">
        <v>11969.74</v>
      </c>
      <c r="D160" s="49">
        <v>49.68</v>
      </c>
      <c r="E160" s="49">
        <f>C160*1.2</f>
        <v>14363.688</v>
      </c>
      <c r="F160" s="49">
        <f>D160*1.2</f>
        <v>59.616</v>
      </c>
      <c r="G160" s="49">
        <v>1313</v>
      </c>
      <c r="H160" s="49">
        <v>59.62</v>
      </c>
      <c r="I160" s="138"/>
      <c r="J160" s="138"/>
      <c r="K160" s="138"/>
      <c r="L160" s="138"/>
      <c r="M160" s="288">
        <v>5.7099999999999998E-2</v>
      </c>
      <c r="N160" s="139">
        <f>G160*M160+H160</f>
        <v>134.59229999999999</v>
      </c>
      <c r="O160" s="288"/>
      <c r="P160" s="139"/>
      <c r="Q160" s="125" t="s">
        <v>1002</v>
      </c>
      <c r="R160" s="289"/>
      <c r="S160" s="49">
        <v>12328.83</v>
      </c>
      <c r="T160" s="49">
        <v>51.66</v>
      </c>
      <c r="U160" s="49">
        <f>S160*1.2</f>
        <v>14794.596</v>
      </c>
      <c r="V160" s="49">
        <f>T160*1.2</f>
        <v>61.99199999999999</v>
      </c>
      <c r="W160" s="49">
        <v>1313</v>
      </c>
      <c r="X160" s="49">
        <v>59.62</v>
      </c>
      <c r="Y160" s="138"/>
      <c r="Z160" s="138"/>
      <c r="AA160" s="138"/>
      <c r="AB160" s="138"/>
      <c r="AC160" s="288">
        <v>5.7099999999999998E-2</v>
      </c>
      <c r="AD160" s="139">
        <f>W160*AC160+X160</f>
        <v>134.59229999999999</v>
      </c>
      <c r="AE160" s="288"/>
      <c r="AF160" s="139"/>
      <c r="AG160" s="125" t="s">
        <v>1002</v>
      </c>
      <c r="AH160" s="289"/>
      <c r="AI160" s="49">
        <v>11969.74</v>
      </c>
      <c r="AJ160" s="49">
        <v>49.68</v>
      </c>
      <c r="AK160" s="49">
        <f>AI160*1.2</f>
        <v>14363.688</v>
      </c>
      <c r="AL160" s="49">
        <f>AJ160*1.2</f>
        <v>59.616</v>
      </c>
      <c r="AM160" s="49">
        <v>1313</v>
      </c>
      <c r="AN160" s="49">
        <v>59.62</v>
      </c>
      <c r="AO160" s="138"/>
      <c r="AP160" s="138"/>
      <c r="AQ160" s="138"/>
      <c r="AR160" s="138"/>
      <c r="AS160" s="288">
        <v>7.22E-2</v>
      </c>
      <c r="AT160" s="139">
        <f>AM160*AS160+AN160</f>
        <v>154.4186</v>
      </c>
      <c r="AU160" s="311"/>
      <c r="AV160" s="139"/>
      <c r="AW160" s="125" t="s">
        <v>1002</v>
      </c>
      <c r="AX160" s="289"/>
      <c r="AY160" s="49">
        <v>12328.83</v>
      </c>
      <c r="AZ160" s="49">
        <v>51.66</v>
      </c>
      <c r="BA160" s="49">
        <f>AY160*1.2</f>
        <v>14794.596</v>
      </c>
      <c r="BB160" s="49">
        <f>AZ160*1.2</f>
        <v>61.99199999999999</v>
      </c>
      <c r="BC160" s="49">
        <v>1313</v>
      </c>
      <c r="BD160" s="49">
        <v>59.62</v>
      </c>
      <c r="BE160" s="138"/>
      <c r="BF160" s="138"/>
      <c r="BG160" s="138"/>
      <c r="BH160" s="138"/>
      <c r="BI160" s="288">
        <v>7.22E-2</v>
      </c>
      <c r="BJ160" s="139">
        <f>BC160*BI160+BD160</f>
        <v>154.4186</v>
      </c>
      <c r="BK160" s="311"/>
      <c r="BL160" s="139"/>
      <c r="BM160" s="125" t="s">
        <v>1002</v>
      </c>
      <c r="BN160" s="289"/>
      <c r="BO160" s="177"/>
      <c r="BP160" s="177"/>
      <c r="BQ160" s="177"/>
      <c r="BR160" s="177"/>
      <c r="BS160" s="177"/>
      <c r="BT160" s="177"/>
      <c r="BU160" s="177"/>
      <c r="BV160" s="177"/>
      <c r="BW160" s="177"/>
      <c r="BX160" s="177"/>
      <c r="BY160" s="177"/>
      <c r="BZ160" s="177"/>
      <c r="CA160" s="177"/>
      <c r="CB160" s="177"/>
      <c r="CC160" s="177"/>
      <c r="CD160" s="177"/>
      <c r="CE160" s="177"/>
      <c r="CF160" s="177"/>
      <c r="CG160" s="177"/>
      <c r="CH160" s="177"/>
      <c r="CI160" s="177"/>
      <c r="CJ160" s="177"/>
      <c r="CK160" s="177"/>
      <c r="CL160" s="177"/>
      <c r="CM160" s="177"/>
      <c r="CN160" s="177"/>
      <c r="CO160" s="177"/>
      <c r="CP160" s="177"/>
      <c r="CQ160" s="177"/>
      <c r="CR160" s="177"/>
      <c r="CS160" s="177"/>
      <c r="CT160" s="177"/>
      <c r="CU160" s="177"/>
      <c r="CV160" s="177"/>
      <c r="CW160" s="177"/>
      <c r="CX160" s="177"/>
      <c r="CY160" s="177"/>
      <c r="CZ160" s="177"/>
      <c r="DA160" s="177"/>
      <c r="DB160" s="177"/>
      <c r="DC160" s="177"/>
      <c r="DD160" s="177"/>
      <c r="DE160" s="177"/>
      <c r="DF160" s="177"/>
      <c r="DG160" s="177"/>
      <c r="DH160" s="177"/>
      <c r="DI160" s="177"/>
      <c r="DJ160" s="177"/>
      <c r="DK160" s="177"/>
      <c r="DL160" s="177"/>
      <c r="DM160" s="177"/>
      <c r="DN160" s="177"/>
      <c r="DO160" s="177"/>
      <c r="DP160" s="177"/>
      <c r="DQ160" s="177"/>
      <c r="DR160" s="177"/>
      <c r="DS160" s="177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7"/>
      <c r="EE160" s="177"/>
      <c r="EF160" s="177"/>
      <c r="EG160" s="177"/>
      <c r="EH160" s="177"/>
      <c r="EI160" s="177"/>
      <c r="EJ160" s="177"/>
      <c r="EK160" s="177"/>
      <c r="EL160" s="177"/>
      <c r="EM160" s="177"/>
      <c r="EN160" s="177"/>
      <c r="EO160" s="177"/>
      <c r="EP160" s="177"/>
      <c r="EQ160" s="177"/>
      <c r="ER160" s="177"/>
      <c r="ES160" s="177"/>
      <c r="ET160" s="177"/>
      <c r="EU160" s="177"/>
      <c r="EV160" s="177"/>
      <c r="EW160" s="177"/>
      <c r="EX160" s="177"/>
      <c r="EY160" s="177"/>
      <c r="EZ160" s="177"/>
      <c r="FA160" s="177"/>
      <c r="FB160" s="177"/>
      <c r="FC160" s="177"/>
      <c r="FD160" s="177"/>
      <c r="FE160" s="177"/>
      <c r="FF160" s="177"/>
      <c r="FG160" s="177"/>
      <c r="FH160" s="177"/>
      <c r="FI160" s="177"/>
      <c r="FJ160" s="177"/>
      <c r="FK160" s="177"/>
      <c r="FL160" s="177"/>
      <c r="FM160" s="177"/>
      <c r="FN160" s="177"/>
      <c r="FO160" s="177"/>
      <c r="FP160" s="177"/>
      <c r="FQ160" s="177"/>
      <c r="FR160" s="177"/>
      <c r="FS160" s="177"/>
      <c r="FT160" s="177"/>
      <c r="FU160" s="177"/>
      <c r="FV160" s="177"/>
      <c r="FW160" s="177"/>
      <c r="FX160" s="177"/>
      <c r="FY160" s="177"/>
      <c r="FZ160" s="177"/>
      <c r="GA160" s="177"/>
      <c r="GB160" s="177"/>
      <c r="GC160" s="177"/>
      <c r="GD160" s="177"/>
      <c r="GE160" s="177"/>
      <c r="GF160" s="177"/>
      <c r="GG160" s="177"/>
      <c r="GH160" s="177"/>
      <c r="GI160" s="177"/>
      <c r="GJ160" s="177"/>
      <c r="GK160" s="177"/>
      <c r="GL160" s="177"/>
      <c r="GM160" s="177"/>
      <c r="GN160" s="177"/>
      <c r="GO160" s="177"/>
      <c r="GP160" s="177"/>
      <c r="GQ160" s="177"/>
      <c r="GR160" s="177"/>
      <c r="GS160" s="177"/>
      <c r="GT160" s="177"/>
      <c r="GU160" s="177"/>
      <c r="GV160" s="177"/>
      <c r="GW160" s="177"/>
      <c r="GX160" s="177"/>
      <c r="GY160" s="177"/>
      <c r="GZ160" s="177"/>
      <c r="HA160" s="177"/>
      <c r="HB160" s="177"/>
      <c r="HC160" s="177"/>
      <c r="HD160" s="177"/>
      <c r="HE160" s="177"/>
      <c r="HF160" s="177"/>
      <c r="HG160" s="177"/>
      <c r="HH160" s="177"/>
      <c r="HI160" s="177"/>
      <c r="HJ160" s="177"/>
      <c r="HK160" s="177"/>
      <c r="HL160" s="177"/>
      <c r="HM160" s="177"/>
      <c r="HN160" s="177"/>
      <c r="HO160" s="177"/>
      <c r="HP160" s="177"/>
      <c r="HQ160" s="177"/>
      <c r="HR160" s="177"/>
      <c r="HS160" s="177"/>
      <c r="HT160" s="177"/>
      <c r="HU160" s="177"/>
      <c r="HV160" s="177"/>
      <c r="HW160" s="177"/>
      <c r="HX160" s="177"/>
      <c r="HY160" s="177"/>
      <c r="HZ160" s="177"/>
      <c r="IA160" s="177"/>
      <c r="IB160" s="177"/>
      <c r="IC160" s="177"/>
      <c r="ID160" s="177"/>
      <c r="IE160" s="177"/>
      <c r="IF160" s="177"/>
      <c r="IG160" s="177"/>
      <c r="IH160" s="177"/>
      <c r="II160" s="177"/>
      <c r="IJ160" s="177"/>
      <c r="IK160" s="177"/>
      <c r="IL160" s="177"/>
      <c r="IM160" s="177"/>
      <c r="IN160" s="177"/>
      <c r="IO160" s="177"/>
      <c r="IP160" s="177"/>
      <c r="IQ160" s="177"/>
      <c r="IR160" s="177"/>
      <c r="IS160" s="177"/>
      <c r="IT160" s="177"/>
      <c r="IU160" s="177"/>
      <c r="IV160" s="177"/>
      <c r="IW160" s="177"/>
      <c r="IX160" s="177"/>
      <c r="IY160" s="177"/>
      <c r="IZ160" s="177"/>
      <c r="JA160" s="177"/>
      <c r="JB160" s="177"/>
      <c r="JC160" s="177"/>
      <c r="JD160" s="177"/>
      <c r="JE160" s="177"/>
      <c r="JF160" s="177"/>
      <c r="JG160" s="177"/>
      <c r="JH160" s="177"/>
      <c r="JI160" s="177"/>
      <c r="JJ160" s="177"/>
      <c r="JK160" s="177"/>
      <c r="JL160" s="177"/>
      <c r="JM160" s="177"/>
      <c r="JN160" s="177"/>
      <c r="JO160" s="177"/>
      <c r="JP160" s="177"/>
      <c r="JQ160" s="177"/>
      <c r="JR160" s="177"/>
      <c r="JS160" s="177"/>
      <c r="JT160" s="177"/>
      <c r="JU160" s="177"/>
      <c r="JV160" s="177"/>
      <c r="JW160" s="177"/>
      <c r="JX160" s="177"/>
      <c r="JY160" s="177"/>
      <c r="JZ160" s="177"/>
      <c r="KA160" s="177"/>
      <c r="KB160" s="177"/>
      <c r="KC160" s="177"/>
      <c r="KD160" s="177"/>
      <c r="KE160" s="177"/>
      <c r="KF160" s="177"/>
      <c r="KG160" s="177"/>
    </row>
    <row r="161" spans="1:293" s="2" customFormat="1" ht="18.75">
      <c r="A161" s="122" t="s">
        <v>87</v>
      </c>
      <c r="B161" s="509"/>
      <c r="C161" s="27"/>
      <c r="D161" s="27"/>
      <c r="E161" s="27"/>
      <c r="F161" s="27"/>
      <c r="G161" s="27"/>
      <c r="H161" s="27"/>
      <c r="I161" s="115"/>
      <c r="J161" s="115"/>
      <c r="K161" s="115"/>
      <c r="L161" s="115"/>
      <c r="M161" s="119"/>
      <c r="N161" s="128"/>
      <c r="O161" s="119"/>
      <c r="P161" s="128"/>
      <c r="Q161" s="110"/>
      <c r="R161" s="125"/>
      <c r="S161" s="27"/>
      <c r="T161" s="27"/>
      <c r="U161" s="27"/>
      <c r="V161" s="27"/>
      <c r="W161" s="27"/>
      <c r="X161" s="27"/>
      <c r="Y161" s="138"/>
      <c r="Z161" s="138"/>
      <c r="AA161" s="138"/>
      <c r="AB161" s="138"/>
      <c r="AC161" s="139"/>
      <c r="AD161" s="139"/>
      <c r="AE161" s="139"/>
      <c r="AF161" s="139"/>
      <c r="AG161" s="27"/>
      <c r="AH161" s="134"/>
      <c r="AI161" s="27"/>
      <c r="AJ161" s="27"/>
      <c r="AK161" s="27"/>
      <c r="AL161" s="27"/>
      <c r="AM161" s="27"/>
      <c r="AN161" s="27"/>
      <c r="AO161" s="115"/>
      <c r="AP161" s="115"/>
      <c r="AQ161" s="115"/>
      <c r="AR161" s="115"/>
      <c r="AS161" s="116"/>
      <c r="AT161" s="116"/>
      <c r="AU161" s="116"/>
      <c r="AV161" s="116"/>
      <c r="AW161" s="27"/>
      <c r="AX161" s="284"/>
      <c r="AY161" s="27"/>
      <c r="AZ161" s="27"/>
      <c r="BA161" s="27"/>
      <c r="BB161" s="27"/>
      <c r="BC161" s="27"/>
      <c r="BD161" s="27"/>
      <c r="BE161" s="115"/>
      <c r="BF161" s="115"/>
      <c r="BG161" s="115"/>
      <c r="BH161" s="115"/>
      <c r="BI161" s="116"/>
      <c r="BJ161" s="116"/>
      <c r="BK161" s="116"/>
      <c r="BL161" s="116"/>
      <c r="BM161" s="36"/>
      <c r="BN161" s="31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</row>
    <row r="162" spans="1:293" s="178" customFormat="1">
      <c r="A162" s="173" t="s">
        <v>9</v>
      </c>
      <c r="B162" s="502" t="s">
        <v>563</v>
      </c>
      <c r="C162" s="49">
        <v>10251.469999999999</v>
      </c>
      <c r="D162" s="49">
        <v>106.42</v>
      </c>
      <c r="E162" s="49">
        <f>C162</f>
        <v>10251.469999999999</v>
      </c>
      <c r="F162" s="49">
        <f>D162</f>
        <v>106.42</v>
      </c>
      <c r="G162" s="49">
        <v>2640</v>
      </c>
      <c r="H162" s="49">
        <v>90</v>
      </c>
      <c r="I162" s="138"/>
      <c r="J162" s="138"/>
      <c r="K162" s="138"/>
      <c r="L162" s="138"/>
      <c r="M162" s="139"/>
      <c r="N162" s="139"/>
      <c r="O162" s="288">
        <v>5.3999999999999999E-2</v>
      </c>
      <c r="P162" s="139">
        <f>G162*O162+H162</f>
        <v>232.56</v>
      </c>
      <c r="Q162" s="125" t="s">
        <v>1062</v>
      </c>
      <c r="R162" s="194" t="s">
        <v>1063</v>
      </c>
      <c r="S162" s="49">
        <v>10620.18</v>
      </c>
      <c r="T162" s="49">
        <v>115.82</v>
      </c>
      <c r="U162" s="49">
        <f>S162</f>
        <v>10620.18</v>
      </c>
      <c r="V162" s="49">
        <f>T162</f>
        <v>115.82</v>
      </c>
      <c r="W162" s="49">
        <v>2640</v>
      </c>
      <c r="X162" s="49">
        <v>60.48</v>
      </c>
      <c r="Y162" s="138"/>
      <c r="Z162" s="138"/>
      <c r="AA162" s="138"/>
      <c r="AB162" s="138"/>
      <c r="AC162" s="311"/>
      <c r="AD162" s="139"/>
      <c r="AE162" s="311">
        <v>5.3999999999999999E-2</v>
      </c>
      <c r="AF162" s="139">
        <f>W162*AE162+X162</f>
        <v>203.04</v>
      </c>
      <c r="AG162" s="125" t="s">
        <v>1062</v>
      </c>
      <c r="AH162" s="194" t="s">
        <v>1063</v>
      </c>
      <c r="AI162" s="49"/>
      <c r="AJ162" s="49"/>
      <c r="AK162" s="49"/>
      <c r="AL162" s="49"/>
      <c r="AM162" s="49"/>
      <c r="AN162" s="49"/>
      <c r="AO162" s="138"/>
      <c r="AP162" s="138"/>
      <c r="AQ162" s="138"/>
      <c r="AR162" s="138"/>
      <c r="AS162" s="139"/>
      <c r="AT162" s="139"/>
      <c r="AU162" s="139"/>
      <c r="AV162" s="139"/>
      <c r="AW162" s="49"/>
      <c r="AX162" s="313"/>
      <c r="AY162" s="49"/>
      <c r="AZ162" s="49"/>
      <c r="BA162" s="49"/>
      <c r="BB162" s="49"/>
      <c r="BC162" s="49"/>
      <c r="BD162" s="49"/>
      <c r="BE162" s="138"/>
      <c r="BF162" s="138"/>
      <c r="BG162" s="138"/>
      <c r="BH162" s="138"/>
      <c r="BI162" s="139"/>
      <c r="BJ162" s="139"/>
      <c r="BK162" s="139"/>
      <c r="BL162" s="139"/>
      <c r="BM162" s="176"/>
      <c r="BN162" s="313"/>
      <c r="BO162" s="177"/>
      <c r="BP162" s="177"/>
      <c r="BQ162" s="177"/>
      <c r="BR162" s="177"/>
      <c r="BS162" s="177"/>
      <c r="BT162" s="177"/>
      <c r="BU162" s="177"/>
      <c r="BV162" s="177"/>
      <c r="BW162" s="177"/>
      <c r="BX162" s="177"/>
      <c r="BY162" s="177"/>
      <c r="BZ162" s="177"/>
      <c r="CA162" s="177"/>
      <c r="CB162" s="177"/>
      <c r="CC162" s="177"/>
      <c r="CD162" s="177"/>
      <c r="CE162" s="177"/>
      <c r="CF162" s="177"/>
      <c r="CG162" s="177"/>
      <c r="CH162" s="177"/>
      <c r="CI162" s="177"/>
      <c r="CJ162" s="177"/>
      <c r="CK162" s="177"/>
      <c r="CL162" s="177"/>
      <c r="CM162" s="177"/>
      <c r="CN162" s="177"/>
      <c r="CO162" s="177"/>
      <c r="CP162" s="177"/>
      <c r="CQ162" s="177"/>
      <c r="CR162" s="177"/>
      <c r="CS162" s="177"/>
      <c r="CT162" s="177"/>
      <c r="CU162" s="177"/>
      <c r="CV162" s="177"/>
      <c r="CW162" s="177"/>
      <c r="CX162" s="177"/>
      <c r="CY162" s="177"/>
      <c r="CZ162" s="177"/>
      <c r="DA162" s="177"/>
      <c r="DB162" s="177"/>
      <c r="DC162" s="177"/>
      <c r="DD162" s="177"/>
      <c r="DE162" s="177"/>
      <c r="DF162" s="177"/>
      <c r="DG162" s="177"/>
      <c r="DH162" s="177"/>
      <c r="DI162" s="177"/>
      <c r="DJ162" s="177"/>
      <c r="DK162" s="177"/>
      <c r="DL162" s="177"/>
      <c r="DM162" s="177"/>
      <c r="DN162" s="177"/>
      <c r="DO162" s="177"/>
      <c r="DP162" s="177"/>
      <c r="DQ162" s="177"/>
      <c r="DR162" s="177"/>
      <c r="DS162" s="177"/>
      <c r="DT162" s="177"/>
      <c r="DU162" s="177"/>
      <c r="DV162" s="177"/>
      <c r="DW162" s="177"/>
      <c r="DX162" s="177"/>
      <c r="DY162" s="177"/>
      <c r="DZ162" s="177"/>
      <c r="EA162" s="177"/>
      <c r="EB162" s="177"/>
      <c r="EC162" s="177"/>
      <c r="ED162" s="177"/>
      <c r="EE162" s="177"/>
      <c r="EF162" s="177"/>
      <c r="EG162" s="177"/>
      <c r="EH162" s="177"/>
      <c r="EI162" s="177"/>
      <c r="EJ162" s="177"/>
      <c r="EK162" s="177"/>
      <c r="EL162" s="177"/>
      <c r="EM162" s="177"/>
      <c r="EN162" s="177"/>
      <c r="EO162" s="177"/>
      <c r="EP162" s="177"/>
      <c r="EQ162" s="177"/>
      <c r="ER162" s="177"/>
      <c r="ES162" s="177"/>
      <c r="ET162" s="177"/>
      <c r="EU162" s="177"/>
      <c r="EV162" s="177"/>
      <c r="EW162" s="177"/>
      <c r="EX162" s="177"/>
      <c r="EY162" s="177"/>
      <c r="EZ162" s="177"/>
      <c r="FA162" s="177"/>
      <c r="FB162" s="177"/>
      <c r="FC162" s="177"/>
      <c r="FD162" s="177"/>
      <c r="FE162" s="177"/>
      <c r="FF162" s="177"/>
      <c r="FG162" s="177"/>
      <c r="FH162" s="177"/>
      <c r="FI162" s="177"/>
      <c r="FJ162" s="177"/>
      <c r="FK162" s="177"/>
      <c r="FL162" s="177"/>
      <c r="FM162" s="177"/>
      <c r="FN162" s="177"/>
      <c r="FO162" s="177"/>
      <c r="FP162" s="177"/>
      <c r="FQ162" s="177"/>
      <c r="FR162" s="177"/>
      <c r="FS162" s="177"/>
      <c r="FT162" s="177"/>
      <c r="FU162" s="177"/>
      <c r="FV162" s="177"/>
      <c r="FW162" s="177"/>
      <c r="FX162" s="177"/>
      <c r="FY162" s="177"/>
      <c r="FZ162" s="177"/>
      <c r="GA162" s="177"/>
      <c r="GB162" s="177"/>
      <c r="GC162" s="177"/>
      <c r="GD162" s="177"/>
      <c r="GE162" s="177"/>
      <c r="GF162" s="177"/>
      <c r="GG162" s="177"/>
      <c r="GH162" s="177"/>
      <c r="GI162" s="177"/>
      <c r="GJ162" s="177"/>
      <c r="GK162" s="177"/>
      <c r="GL162" s="177"/>
      <c r="GM162" s="177"/>
      <c r="GN162" s="177"/>
      <c r="GO162" s="177"/>
      <c r="GP162" s="177"/>
      <c r="GQ162" s="177"/>
      <c r="GR162" s="177"/>
      <c r="GS162" s="177"/>
      <c r="GT162" s="177"/>
      <c r="GU162" s="177"/>
      <c r="GV162" s="177"/>
      <c r="GW162" s="177"/>
      <c r="GX162" s="177"/>
      <c r="GY162" s="177"/>
      <c r="GZ162" s="177"/>
      <c r="HA162" s="177"/>
      <c r="HB162" s="177"/>
      <c r="HC162" s="177"/>
      <c r="HD162" s="177"/>
      <c r="HE162" s="177"/>
      <c r="HF162" s="177"/>
      <c r="HG162" s="177"/>
      <c r="HH162" s="177"/>
      <c r="HI162" s="177"/>
      <c r="HJ162" s="177"/>
      <c r="HK162" s="177"/>
      <c r="HL162" s="177"/>
      <c r="HM162" s="177"/>
      <c r="HN162" s="177"/>
      <c r="HO162" s="177"/>
      <c r="HP162" s="177"/>
      <c r="HQ162" s="177"/>
      <c r="HR162" s="177"/>
      <c r="HS162" s="177"/>
      <c r="HT162" s="177"/>
      <c r="HU162" s="177"/>
      <c r="HV162" s="177"/>
      <c r="HW162" s="177"/>
      <c r="HX162" s="177"/>
      <c r="HY162" s="177"/>
      <c r="HZ162" s="177"/>
      <c r="IA162" s="177"/>
      <c r="IB162" s="177"/>
      <c r="IC162" s="177"/>
      <c r="ID162" s="177"/>
      <c r="IE162" s="177"/>
      <c r="IF162" s="177"/>
      <c r="IG162" s="177"/>
      <c r="IH162" s="177"/>
      <c r="II162" s="177"/>
      <c r="IJ162" s="177"/>
      <c r="IK162" s="177"/>
      <c r="IL162" s="177"/>
      <c r="IM162" s="177"/>
      <c r="IN162" s="177"/>
      <c r="IO162" s="177"/>
      <c r="IP162" s="177"/>
      <c r="IQ162" s="177"/>
      <c r="IR162" s="177"/>
      <c r="IS162" s="177"/>
      <c r="IT162" s="177"/>
      <c r="IU162" s="177"/>
      <c r="IV162" s="177"/>
      <c r="IW162" s="177"/>
      <c r="IX162" s="177"/>
      <c r="IY162" s="177"/>
      <c r="IZ162" s="177"/>
      <c r="JA162" s="177"/>
      <c r="JB162" s="177"/>
      <c r="JC162" s="177"/>
      <c r="JD162" s="177"/>
      <c r="JE162" s="177"/>
      <c r="JF162" s="177"/>
      <c r="JG162" s="177"/>
      <c r="JH162" s="177"/>
      <c r="JI162" s="177"/>
      <c r="JJ162" s="177"/>
      <c r="JK162" s="177"/>
      <c r="JL162" s="177"/>
      <c r="JM162" s="177"/>
      <c r="JN162" s="177"/>
      <c r="JO162" s="177"/>
      <c r="JP162" s="177"/>
      <c r="JQ162" s="177"/>
      <c r="JR162" s="177"/>
      <c r="JS162" s="177"/>
      <c r="JT162" s="177"/>
      <c r="JU162" s="177"/>
      <c r="JV162" s="177"/>
      <c r="JW162" s="177"/>
      <c r="JX162" s="177"/>
      <c r="JY162" s="177"/>
      <c r="JZ162" s="177"/>
      <c r="KA162" s="177"/>
      <c r="KB162" s="177"/>
      <c r="KC162" s="177"/>
      <c r="KD162" s="177"/>
      <c r="KE162" s="177"/>
      <c r="KF162" s="177"/>
      <c r="KG162" s="177"/>
    </row>
    <row r="163" spans="1:293" s="178" customFormat="1" ht="18.75">
      <c r="A163" s="189" t="s">
        <v>96</v>
      </c>
      <c r="B163" s="502"/>
      <c r="C163" s="49"/>
      <c r="D163" s="49"/>
      <c r="E163" s="49"/>
      <c r="F163" s="49"/>
      <c r="G163" s="49"/>
      <c r="H163" s="49"/>
      <c r="I163" s="138"/>
      <c r="J163" s="138"/>
      <c r="K163" s="138"/>
      <c r="L163" s="138"/>
      <c r="M163" s="139"/>
      <c r="N163" s="139"/>
      <c r="O163" s="139"/>
      <c r="P163" s="139"/>
      <c r="Q163" s="125"/>
      <c r="R163" s="125"/>
      <c r="S163" s="49"/>
      <c r="T163" s="49"/>
      <c r="U163" s="49"/>
      <c r="V163" s="49"/>
      <c r="W163" s="49"/>
      <c r="X163" s="49"/>
      <c r="Y163" s="138"/>
      <c r="Z163" s="138"/>
      <c r="AA163" s="138"/>
      <c r="AB163" s="138"/>
      <c r="AC163" s="139"/>
      <c r="AD163" s="139"/>
      <c r="AE163" s="139"/>
      <c r="AF163" s="139"/>
      <c r="AG163" s="49"/>
      <c r="AH163" s="134"/>
      <c r="AI163" s="49"/>
      <c r="AJ163" s="49"/>
      <c r="AK163" s="49"/>
      <c r="AL163" s="49"/>
      <c r="AM163" s="49"/>
      <c r="AN163" s="49"/>
      <c r="AO163" s="138"/>
      <c r="AP163" s="138"/>
      <c r="AQ163" s="138"/>
      <c r="AR163" s="138"/>
      <c r="AS163" s="139"/>
      <c r="AT163" s="139"/>
      <c r="AU163" s="139"/>
      <c r="AV163" s="139"/>
      <c r="AW163" s="49"/>
      <c r="AX163" s="313"/>
      <c r="AY163" s="49"/>
      <c r="AZ163" s="49"/>
      <c r="BA163" s="49"/>
      <c r="BB163" s="49"/>
      <c r="BC163" s="49"/>
      <c r="BD163" s="49"/>
      <c r="BE163" s="138"/>
      <c r="BF163" s="138"/>
      <c r="BG163" s="138"/>
      <c r="BH163" s="138"/>
      <c r="BI163" s="139"/>
      <c r="BJ163" s="139"/>
      <c r="BK163" s="139"/>
      <c r="BL163" s="139"/>
      <c r="BM163" s="176"/>
      <c r="BN163" s="313"/>
      <c r="BO163" s="177"/>
      <c r="BP163" s="177"/>
      <c r="BQ163" s="177"/>
      <c r="BR163" s="177"/>
      <c r="BS163" s="177"/>
      <c r="BT163" s="177"/>
      <c r="BU163" s="177"/>
      <c r="BV163" s="177"/>
      <c r="BW163" s="177"/>
      <c r="BX163" s="177"/>
      <c r="BY163" s="177"/>
      <c r="BZ163" s="177"/>
      <c r="CA163" s="177"/>
      <c r="CB163" s="177"/>
      <c r="CC163" s="177"/>
      <c r="CD163" s="177"/>
      <c r="CE163" s="177"/>
      <c r="CF163" s="177"/>
      <c r="CG163" s="177"/>
      <c r="CH163" s="177"/>
      <c r="CI163" s="177"/>
      <c r="CJ163" s="177"/>
      <c r="CK163" s="177"/>
      <c r="CL163" s="177"/>
      <c r="CM163" s="177"/>
      <c r="CN163" s="177"/>
      <c r="CO163" s="177"/>
      <c r="CP163" s="177"/>
      <c r="CQ163" s="177"/>
      <c r="CR163" s="177"/>
      <c r="CS163" s="177"/>
      <c r="CT163" s="177"/>
      <c r="CU163" s="177"/>
      <c r="CV163" s="177"/>
      <c r="CW163" s="177"/>
      <c r="CX163" s="177"/>
      <c r="CY163" s="177"/>
      <c r="CZ163" s="177"/>
      <c r="DA163" s="177"/>
      <c r="DB163" s="177"/>
      <c r="DC163" s="177"/>
      <c r="DD163" s="177"/>
      <c r="DE163" s="177"/>
      <c r="DF163" s="177"/>
      <c r="DG163" s="177"/>
      <c r="DH163" s="177"/>
      <c r="DI163" s="177"/>
      <c r="DJ163" s="177"/>
      <c r="DK163" s="177"/>
      <c r="DL163" s="177"/>
      <c r="DM163" s="177"/>
      <c r="DN163" s="177"/>
      <c r="DO163" s="177"/>
      <c r="DP163" s="177"/>
      <c r="DQ163" s="177"/>
      <c r="DR163" s="177"/>
      <c r="DS163" s="177"/>
      <c r="DT163" s="177"/>
      <c r="DU163" s="177"/>
      <c r="DV163" s="177"/>
      <c r="DW163" s="177"/>
      <c r="DX163" s="177"/>
      <c r="DY163" s="177"/>
      <c r="DZ163" s="177"/>
      <c r="EA163" s="177"/>
      <c r="EB163" s="177"/>
      <c r="EC163" s="177"/>
      <c r="ED163" s="177"/>
      <c r="EE163" s="177"/>
      <c r="EF163" s="177"/>
      <c r="EG163" s="177"/>
      <c r="EH163" s="177"/>
      <c r="EI163" s="177"/>
      <c r="EJ163" s="177"/>
      <c r="EK163" s="177"/>
      <c r="EL163" s="177"/>
      <c r="EM163" s="177"/>
      <c r="EN163" s="177"/>
      <c r="EO163" s="177"/>
      <c r="EP163" s="177"/>
      <c r="EQ163" s="177"/>
      <c r="ER163" s="177"/>
      <c r="ES163" s="177"/>
      <c r="ET163" s="177"/>
      <c r="EU163" s="177"/>
      <c r="EV163" s="177"/>
      <c r="EW163" s="177"/>
      <c r="EX163" s="177"/>
      <c r="EY163" s="177"/>
      <c r="EZ163" s="177"/>
      <c r="FA163" s="177"/>
      <c r="FB163" s="177"/>
      <c r="FC163" s="177"/>
      <c r="FD163" s="177"/>
      <c r="FE163" s="177"/>
      <c r="FF163" s="177"/>
      <c r="FG163" s="177"/>
      <c r="FH163" s="177"/>
      <c r="FI163" s="177"/>
      <c r="FJ163" s="177"/>
      <c r="FK163" s="177"/>
      <c r="FL163" s="177"/>
      <c r="FM163" s="177"/>
      <c r="FN163" s="177"/>
      <c r="FO163" s="177"/>
      <c r="FP163" s="177"/>
      <c r="FQ163" s="177"/>
      <c r="FR163" s="177"/>
      <c r="FS163" s="177"/>
      <c r="FT163" s="177"/>
      <c r="FU163" s="177"/>
      <c r="FV163" s="177"/>
      <c r="FW163" s="177"/>
      <c r="FX163" s="177"/>
      <c r="FY163" s="177"/>
      <c r="FZ163" s="177"/>
      <c r="GA163" s="177"/>
      <c r="GB163" s="177"/>
      <c r="GC163" s="177"/>
      <c r="GD163" s="177"/>
      <c r="GE163" s="177"/>
      <c r="GF163" s="177"/>
      <c r="GG163" s="177"/>
      <c r="GH163" s="177"/>
      <c r="GI163" s="177"/>
      <c r="GJ163" s="177"/>
      <c r="GK163" s="177"/>
      <c r="GL163" s="177"/>
      <c r="GM163" s="177"/>
      <c r="GN163" s="177"/>
      <c r="GO163" s="177"/>
      <c r="GP163" s="177"/>
      <c r="GQ163" s="177"/>
      <c r="GR163" s="177"/>
      <c r="GS163" s="177"/>
      <c r="GT163" s="177"/>
      <c r="GU163" s="177"/>
      <c r="GV163" s="177"/>
      <c r="GW163" s="177"/>
      <c r="GX163" s="177"/>
      <c r="GY163" s="177"/>
      <c r="GZ163" s="177"/>
      <c r="HA163" s="177"/>
      <c r="HB163" s="177"/>
      <c r="HC163" s="177"/>
      <c r="HD163" s="177"/>
      <c r="HE163" s="177"/>
      <c r="HF163" s="177"/>
      <c r="HG163" s="177"/>
      <c r="HH163" s="177"/>
      <c r="HI163" s="177"/>
      <c r="HJ163" s="177"/>
      <c r="HK163" s="177"/>
      <c r="HL163" s="177"/>
      <c r="HM163" s="177"/>
      <c r="HN163" s="177"/>
      <c r="HO163" s="177"/>
      <c r="HP163" s="177"/>
      <c r="HQ163" s="177"/>
      <c r="HR163" s="177"/>
      <c r="HS163" s="177"/>
      <c r="HT163" s="177"/>
      <c r="HU163" s="177"/>
      <c r="HV163" s="177"/>
      <c r="HW163" s="177"/>
      <c r="HX163" s="177"/>
      <c r="HY163" s="177"/>
      <c r="HZ163" s="177"/>
      <c r="IA163" s="177"/>
      <c r="IB163" s="177"/>
      <c r="IC163" s="177"/>
      <c r="ID163" s="177"/>
      <c r="IE163" s="177"/>
      <c r="IF163" s="177"/>
      <c r="IG163" s="177"/>
      <c r="IH163" s="177"/>
      <c r="II163" s="177"/>
      <c r="IJ163" s="177"/>
      <c r="IK163" s="177"/>
      <c r="IL163" s="177"/>
      <c r="IM163" s="177"/>
      <c r="IN163" s="177"/>
      <c r="IO163" s="177"/>
      <c r="IP163" s="177"/>
      <c r="IQ163" s="177"/>
      <c r="IR163" s="177"/>
      <c r="IS163" s="177"/>
      <c r="IT163" s="177"/>
      <c r="IU163" s="177"/>
      <c r="IV163" s="177"/>
      <c r="IW163" s="177"/>
      <c r="IX163" s="177"/>
      <c r="IY163" s="177"/>
      <c r="IZ163" s="177"/>
      <c r="JA163" s="177"/>
      <c r="JB163" s="177"/>
      <c r="JC163" s="177"/>
      <c r="JD163" s="177"/>
      <c r="JE163" s="177"/>
      <c r="JF163" s="177"/>
      <c r="JG163" s="177"/>
      <c r="JH163" s="177"/>
      <c r="JI163" s="177"/>
      <c r="JJ163" s="177"/>
      <c r="JK163" s="177"/>
      <c r="JL163" s="177"/>
      <c r="JM163" s="177"/>
      <c r="JN163" s="177"/>
      <c r="JO163" s="177"/>
      <c r="JP163" s="177"/>
      <c r="JQ163" s="177"/>
      <c r="JR163" s="177"/>
      <c r="JS163" s="177"/>
      <c r="JT163" s="177"/>
      <c r="JU163" s="177"/>
      <c r="JV163" s="177"/>
      <c r="JW163" s="177"/>
      <c r="JX163" s="177"/>
      <c r="JY163" s="177"/>
      <c r="JZ163" s="177"/>
      <c r="KA163" s="177"/>
      <c r="KB163" s="177"/>
      <c r="KC163" s="177"/>
      <c r="KD163" s="177"/>
      <c r="KE163" s="177"/>
      <c r="KF163" s="177"/>
      <c r="KG163" s="177"/>
    </row>
    <row r="164" spans="1:293" s="178" customFormat="1">
      <c r="A164" s="173" t="s">
        <v>9</v>
      </c>
      <c r="B164" s="502" t="s">
        <v>125</v>
      </c>
      <c r="C164" s="49">
        <v>15050.71</v>
      </c>
      <c r="D164" s="49">
        <v>60.48</v>
      </c>
      <c r="E164" s="49">
        <f t="shared" ref="E164:F167" si="5">C164</f>
        <v>15050.71</v>
      </c>
      <c r="F164" s="49">
        <f t="shared" si="5"/>
        <v>60.48</v>
      </c>
      <c r="G164" s="49">
        <v>3794.48</v>
      </c>
      <c r="H164" s="49">
        <v>60.48</v>
      </c>
      <c r="I164" s="138"/>
      <c r="J164" s="138"/>
      <c r="K164" s="138"/>
      <c r="L164" s="138"/>
      <c r="M164" s="311"/>
      <c r="N164" s="139"/>
      <c r="O164" s="288">
        <v>4.8899999999999999E-2</v>
      </c>
      <c r="P164" s="317">
        <f>G164*O164+H164</f>
        <v>246.03007199999999</v>
      </c>
      <c r="Q164" s="125" t="s">
        <v>1064</v>
      </c>
      <c r="R164" s="289" t="s">
        <v>1065</v>
      </c>
      <c r="S164" s="49">
        <v>16157.66</v>
      </c>
      <c r="T164" s="49">
        <v>70.75</v>
      </c>
      <c r="U164" s="49">
        <f t="shared" ref="U164:V167" si="6">S164</f>
        <v>16157.66</v>
      </c>
      <c r="V164" s="49">
        <f t="shared" si="6"/>
        <v>70.75</v>
      </c>
      <c r="W164" s="49">
        <v>3794.48</v>
      </c>
      <c r="X164" s="49">
        <v>60.48</v>
      </c>
      <c r="Y164" s="138"/>
      <c r="Z164" s="138"/>
      <c r="AA164" s="138"/>
      <c r="AB164" s="138"/>
      <c r="AC164" s="311"/>
      <c r="AD164" s="139"/>
      <c r="AE164" s="288">
        <v>4.8899999999999999E-2</v>
      </c>
      <c r="AF164" s="317">
        <f>W164*AE164+X164</f>
        <v>246.03007199999999</v>
      </c>
      <c r="AG164" s="125" t="s">
        <v>1066</v>
      </c>
      <c r="AH164" s="289" t="s">
        <v>1065</v>
      </c>
      <c r="AI164" s="49"/>
      <c r="AJ164" s="49"/>
      <c r="AK164" s="49"/>
      <c r="AL164" s="49"/>
      <c r="AM164" s="49"/>
      <c r="AN164" s="49"/>
      <c r="AO164" s="138"/>
      <c r="AP164" s="138"/>
      <c r="AQ164" s="138"/>
      <c r="AR164" s="138"/>
      <c r="AS164" s="139"/>
      <c r="AT164" s="139"/>
      <c r="AU164" s="139"/>
      <c r="AV164" s="139"/>
      <c r="AW164" s="49"/>
      <c r="AX164" s="313"/>
      <c r="AY164" s="49"/>
      <c r="AZ164" s="49"/>
      <c r="BA164" s="49"/>
      <c r="BB164" s="49"/>
      <c r="BC164" s="49"/>
      <c r="BD164" s="49"/>
      <c r="BE164" s="138"/>
      <c r="BF164" s="138"/>
      <c r="BG164" s="138"/>
      <c r="BH164" s="138"/>
      <c r="BI164" s="139"/>
      <c r="BJ164" s="139"/>
      <c r="BK164" s="139"/>
      <c r="BL164" s="139"/>
      <c r="BM164" s="176"/>
      <c r="BN164" s="313"/>
      <c r="BO164" s="177"/>
      <c r="BP164" s="177"/>
      <c r="BQ164" s="177"/>
      <c r="BR164" s="177"/>
      <c r="BS164" s="177"/>
      <c r="BT164" s="177"/>
      <c r="BU164" s="177"/>
      <c r="BV164" s="177"/>
      <c r="BW164" s="177"/>
      <c r="BX164" s="177"/>
      <c r="BY164" s="177"/>
      <c r="BZ164" s="177"/>
      <c r="CA164" s="177"/>
      <c r="CB164" s="177"/>
      <c r="CC164" s="177"/>
      <c r="CD164" s="177"/>
      <c r="CE164" s="177"/>
      <c r="CF164" s="177"/>
      <c r="CG164" s="177"/>
      <c r="CH164" s="177"/>
      <c r="CI164" s="177"/>
      <c r="CJ164" s="177"/>
      <c r="CK164" s="177"/>
      <c r="CL164" s="177"/>
      <c r="CM164" s="177"/>
      <c r="CN164" s="177"/>
      <c r="CO164" s="177"/>
      <c r="CP164" s="177"/>
      <c r="CQ164" s="177"/>
      <c r="CR164" s="177"/>
      <c r="CS164" s="177"/>
      <c r="CT164" s="177"/>
      <c r="CU164" s="177"/>
      <c r="CV164" s="177"/>
      <c r="CW164" s="177"/>
      <c r="CX164" s="177"/>
      <c r="CY164" s="177"/>
      <c r="CZ164" s="177"/>
      <c r="DA164" s="177"/>
      <c r="DB164" s="177"/>
      <c r="DC164" s="177"/>
      <c r="DD164" s="177"/>
      <c r="DE164" s="177"/>
      <c r="DF164" s="177"/>
      <c r="DG164" s="177"/>
      <c r="DH164" s="177"/>
      <c r="DI164" s="177"/>
      <c r="DJ164" s="177"/>
      <c r="DK164" s="177"/>
      <c r="DL164" s="177"/>
      <c r="DM164" s="177"/>
      <c r="DN164" s="177"/>
      <c r="DO164" s="177"/>
      <c r="DP164" s="177"/>
      <c r="DQ164" s="177"/>
      <c r="DR164" s="177"/>
      <c r="DS164" s="177"/>
      <c r="DT164" s="177"/>
      <c r="DU164" s="177"/>
      <c r="DV164" s="177"/>
      <c r="DW164" s="177"/>
      <c r="DX164" s="177"/>
      <c r="DY164" s="177"/>
      <c r="DZ164" s="177"/>
      <c r="EA164" s="177"/>
      <c r="EB164" s="177"/>
      <c r="EC164" s="177"/>
      <c r="ED164" s="177"/>
      <c r="EE164" s="177"/>
      <c r="EF164" s="177"/>
      <c r="EG164" s="177"/>
      <c r="EH164" s="177"/>
      <c r="EI164" s="177"/>
      <c r="EJ164" s="177"/>
      <c r="EK164" s="177"/>
      <c r="EL164" s="177"/>
      <c r="EM164" s="177"/>
      <c r="EN164" s="177"/>
      <c r="EO164" s="177"/>
      <c r="EP164" s="177"/>
      <c r="EQ164" s="177"/>
      <c r="ER164" s="177"/>
      <c r="ES164" s="177"/>
      <c r="ET164" s="177"/>
      <c r="EU164" s="177"/>
      <c r="EV164" s="177"/>
      <c r="EW164" s="177"/>
      <c r="EX164" s="177"/>
      <c r="EY164" s="177"/>
      <c r="EZ164" s="177"/>
      <c r="FA164" s="177"/>
      <c r="FB164" s="177"/>
      <c r="FC164" s="177"/>
      <c r="FD164" s="177"/>
      <c r="FE164" s="177"/>
      <c r="FF164" s="177"/>
      <c r="FG164" s="177"/>
      <c r="FH164" s="177"/>
      <c r="FI164" s="177"/>
      <c r="FJ164" s="177"/>
      <c r="FK164" s="177"/>
      <c r="FL164" s="177"/>
      <c r="FM164" s="177"/>
      <c r="FN164" s="177"/>
      <c r="FO164" s="177"/>
      <c r="FP164" s="177"/>
      <c r="FQ164" s="177"/>
      <c r="FR164" s="177"/>
      <c r="FS164" s="177"/>
      <c r="FT164" s="177"/>
      <c r="FU164" s="177"/>
      <c r="FV164" s="177"/>
      <c r="FW164" s="177"/>
      <c r="FX164" s="177"/>
      <c r="FY164" s="177"/>
      <c r="FZ164" s="177"/>
      <c r="GA164" s="177"/>
      <c r="GB164" s="177"/>
      <c r="GC164" s="177"/>
      <c r="GD164" s="177"/>
      <c r="GE164" s="177"/>
      <c r="GF164" s="177"/>
      <c r="GG164" s="177"/>
      <c r="GH164" s="177"/>
      <c r="GI164" s="177"/>
      <c r="GJ164" s="177"/>
      <c r="GK164" s="177"/>
      <c r="GL164" s="177"/>
      <c r="GM164" s="177"/>
      <c r="GN164" s="177"/>
      <c r="GO164" s="177"/>
      <c r="GP164" s="177"/>
      <c r="GQ164" s="177"/>
      <c r="GR164" s="177"/>
      <c r="GS164" s="177"/>
      <c r="GT164" s="177"/>
      <c r="GU164" s="177"/>
      <c r="GV164" s="177"/>
      <c r="GW164" s="177"/>
      <c r="GX164" s="177"/>
      <c r="GY164" s="177"/>
      <c r="GZ164" s="177"/>
      <c r="HA164" s="177"/>
      <c r="HB164" s="177"/>
      <c r="HC164" s="177"/>
      <c r="HD164" s="177"/>
      <c r="HE164" s="177"/>
      <c r="HF164" s="177"/>
      <c r="HG164" s="177"/>
      <c r="HH164" s="177"/>
      <c r="HI164" s="177"/>
      <c r="HJ164" s="177"/>
      <c r="HK164" s="177"/>
      <c r="HL164" s="177"/>
      <c r="HM164" s="177"/>
      <c r="HN164" s="177"/>
      <c r="HO164" s="177"/>
      <c r="HP164" s="177"/>
      <c r="HQ164" s="177"/>
      <c r="HR164" s="177"/>
      <c r="HS164" s="177"/>
      <c r="HT164" s="177"/>
      <c r="HU164" s="177"/>
      <c r="HV164" s="177"/>
      <c r="HW164" s="177"/>
      <c r="HX164" s="177"/>
      <c r="HY164" s="177"/>
      <c r="HZ164" s="177"/>
      <c r="IA164" s="177"/>
      <c r="IB164" s="177"/>
      <c r="IC164" s="177"/>
      <c r="ID164" s="177"/>
      <c r="IE164" s="177"/>
      <c r="IF164" s="177"/>
      <c r="IG164" s="177"/>
      <c r="IH164" s="177"/>
      <c r="II164" s="177"/>
      <c r="IJ164" s="177"/>
      <c r="IK164" s="177"/>
      <c r="IL164" s="177"/>
      <c r="IM164" s="177"/>
      <c r="IN164" s="177"/>
      <c r="IO164" s="177"/>
      <c r="IP164" s="177"/>
      <c r="IQ164" s="177"/>
      <c r="IR164" s="177"/>
      <c r="IS164" s="177"/>
      <c r="IT164" s="177"/>
      <c r="IU164" s="177"/>
      <c r="IV164" s="177"/>
      <c r="IW164" s="177"/>
      <c r="IX164" s="177"/>
      <c r="IY164" s="177"/>
      <c r="IZ164" s="177"/>
      <c r="JA164" s="177"/>
      <c r="JB164" s="177"/>
      <c r="JC164" s="177"/>
      <c r="JD164" s="177"/>
      <c r="JE164" s="177"/>
      <c r="JF164" s="177"/>
      <c r="JG164" s="177"/>
      <c r="JH164" s="177"/>
      <c r="JI164" s="177"/>
      <c r="JJ164" s="177"/>
      <c r="JK164" s="177"/>
      <c r="JL164" s="177"/>
      <c r="JM164" s="177"/>
      <c r="JN164" s="177"/>
      <c r="JO164" s="177"/>
      <c r="JP164" s="177"/>
      <c r="JQ164" s="177"/>
      <c r="JR164" s="177"/>
      <c r="JS164" s="177"/>
      <c r="JT164" s="177"/>
      <c r="JU164" s="177"/>
      <c r="JV164" s="177"/>
      <c r="JW164" s="177"/>
      <c r="JX164" s="177"/>
      <c r="JY164" s="177"/>
      <c r="JZ164" s="177"/>
      <c r="KA164" s="177"/>
      <c r="KB164" s="177"/>
      <c r="KC164" s="177"/>
      <c r="KD164" s="177"/>
      <c r="KE164" s="177"/>
      <c r="KF164" s="177"/>
      <c r="KG164" s="177"/>
    </row>
    <row r="165" spans="1:293" s="178" customFormat="1">
      <c r="A165" s="173" t="s">
        <v>10</v>
      </c>
      <c r="B165" s="502" t="s">
        <v>83</v>
      </c>
      <c r="C165" s="49">
        <v>17899.25</v>
      </c>
      <c r="D165" s="49">
        <v>60.48</v>
      </c>
      <c r="E165" s="49">
        <f t="shared" si="5"/>
        <v>17899.25</v>
      </c>
      <c r="F165" s="49">
        <f t="shared" si="5"/>
        <v>60.48</v>
      </c>
      <c r="G165" s="49">
        <v>3794.48</v>
      </c>
      <c r="H165" s="49">
        <v>60.48</v>
      </c>
      <c r="I165" s="138"/>
      <c r="J165" s="138"/>
      <c r="K165" s="138"/>
      <c r="L165" s="138"/>
      <c r="M165" s="311"/>
      <c r="N165" s="139"/>
      <c r="O165" s="288">
        <v>4.8899999999999999E-2</v>
      </c>
      <c r="P165" s="139">
        <f>G165*O165+H165</f>
        <v>246.03007199999999</v>
      </c>
      <c r="Q165" s="125" t="s">
        <v>1067</v>
      </c>
      <c r="R165" s="289"/>
      <c r="S165" s="49">
        <v>18617.560000000001</v>
      </c>
      <c r="T165" s="49">
        <v>70.75</v>
      </c>
      <c r="U165" s="49">
        <f t="shared" si="6"/>
        <v>18617.560000000001</v>
      </c>
      <c r="V165" s="49">
        <f t="shared" si="6"/>
        <v>70.75</v>
      </c>
      <c r="W165" s="49">
        <v>3794.48</v>
      </c>
      <c r="X165" s="49">
        <v>60.48</v>
      </c>
      <c r="Y165" s="138"/>
      <c r="Z165" s="138"/>
      <c r="AA165" s="138"/>
      <c r="AB165" s="138"/>
      <c r="AC165" s="311"/>
      <c r="AD165" s="139"/>
      <c r="AE165" s="288">
        <v>4.8899999999999999E-2</v>
      </c>
      <c r="AF165" s="139">
        <f>W165*AE165+X165</f>
        <v>246.03007199999999</v>
      </c>
      <c r="AG165" s="125" t="s">
        <v>1067</v>
      </c>
      <c r="AH165" s="289"/>
      <c r="AI165" s="49">
        <v>17899.25</v>
      </c>
      <c r="AJ165" s="49">
        <v>60.48</v>
      </c>
      <c r="AK165" s="49">
        <f>AI165</f>
        <v>17899.25</v>
      </c>
      <c r="AL165" s="49">
        <f>AJ165</f>
        <v>60.48</v>
      </c>
      <c r="AM165" s="49">
        <v>3816.64</v>
      </c>
      <c r="AN165" s="49">
        <v>60.48</v>
      </c>
      <c r="AO165" s="287"/>
      <c r="AP165" s="138"/>
      <c r="AQ165" s="286"/>
      <c r="AR165" s="138"/>
      <c r="AS165" s="288"/>
      <c r="AT165" s="139"/>
      <c r="AU165" s="288">
        <v>6.1899999999999997E-2</v>
      </c>
      <c r="AV165" s="139">
        <f>AM165*AU165+AN165</f>
        <v>296.73001599999998</v>
      </c>
      <c r="AW165" s="125" t="s">
        <v>1067</v>
      </c>
      <c r="AX165" s="289"/>
      <c r="AY165" s="49">
        <v>18617.560000000001</v>
      </c>
      <c r="AZ165" s="49">
        <v>70.75</v>
      </c>
      <c r="BA165" s="49">
        <f>AY165</f>
        <v>18617.560000000001</v>
      </c>
      <c r="BB165" s="49">
        <f>AZ165</f>
        <v>70.75</v>
      </c>
      <c r="BC165" s="49">
        <v>3800</v>
      </c>
      <c r="BD165" s="49">
        <v>60.48</v>
      </c>
      <c r="BE165" s="138"/>
      <c r="BF165" s="138"/>
      <c r="BG165" s="286"/>
      <c r="BH165" s="138"/>
      <c r="BI165" s="288"/>
      <c r="BJ165" s="139"/>
      <c r="BK165" s="288">
        <v>6.1899999999999997E-2</v>
      </c>
      <c r="BL165" s="139">
        <f>BC165*BK165+BD165</f>
        <v>295.7</v>
      </c>
      <c r="BM165" s="125" t="s">
        <v>1067</v>
      </c>
      <c r="BN165" s="289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  <c r="EO165" s="177"/>
      <c r="EP165" s="177"/>
      <c r="EQ165" s="177"/>
      <c r="ER165" s="177"/>
      <c r="ES165" s="177"/>
      <c r="ET165" s="177"/>
      <c r="EU165" s="177"/>
      <c r="EV165" s="177"/>
      <c r="EW165" s="177"/>
      <c r="EX165" s="177"/>
      <c r="EY165" s="177"/>
      <c r="EZ165" s="177"/>
      <c r="FA165" s="177"/>
      <c r="FB165" s="177"/>
      <c r="FC165" s="177"/>
      <c r="FD165" s="177"/>
      <c r="FE165" s="177"/>
      <c r="FF165" s="177"/>
      <c r="FG165" s="177"/>
      <c r="FH165" s="177"/>
      <c r="FI165" s="177"/>
      <c r="FJ165" s="177"/>
      <c r="FK165" s="177"/>
      <c r="FL165" s="177"/>
      <c r="FM165" s="177"/>
      <c r="FN165" s="177"/>
      <c r="FO165" s="177"/>
      <c r="FP165" s="177"/>
      <c r="FQ165" s="177"/>
      <c r="FR165" s="177"/>
      <c r="FS165" s="177"/>
      <c r="FT165" s="177"/>
      <c r="FU165" s="177"/>
      <c r="FV165" s="177"/>
      <c r="FW165" s="177"/>
      <c r="FX165" s="177"/>
      <c r="FY165" s="177"/>
      <c r="FZ165" s="177"/>
      <c r="GA165" s="177"/>
      <c r="GB165" s="177"/>
      <c r="GC165" s="177"/>
      <c r="GD165" s="177"/>
      <c r="GE165" s="177"/>
      <c r="GF165" s="177"/>
      <c r="GG165" s="177"/>
      <c r="GH165" s="177"/>
      <c r="GI165" s="177"/>
      <c r="GJ165" s="177"/>
      <c r="GK165" s="177"/>
      <c r="GL165" s="177"/>
      <c r="GM165" s="177"/>
      <c r="GN165" s="177"/>
      <c r="GO165" s="177"/>
      <c r="GP165" s="177"/>
      <c r="GQ165" s="177"/>
      <c r="GR165" s="177"/>
      <c r="GS165" s="177"/>
      <c r="GT165" s="177"/>
      <c r="GU165" s="177"/>
      <c r="GV165" s="177"/>
      <c r="GW165" s="177"/>
      <c r="GX165" s="177"/>
      <c r="GY165" s="177"/>
      <c r="GZ165" s="177"/>
      <c r="HA165" s="177"/>
      <c r="HB165" s="177"/>
      <c r="HC165" s="177"/>
      <c r="HD165" s="177"/>
      <c r="HE165" s="177"/>
      <c r="HF165" s="177"/>
      <c r="HG165" s="177"/>
      <c r="HH165" s="177"/>
      <c r="HI165" s="177"/>
      <c r="HJ165" s="177"/>
      <c r="HK165" s="177"/>
      <c r="HL165" s="177"/>
      <c r="HM165" s="177"/>
      <c r="HN165" s="177"/>
      <c r="HO165" s="177"/>
      <c r="HP165" s="177"/>
      <c r="HQ165" s="177"/>
      <c r="HR165" s="177"/>
      <c r="HS165" s="177"/>
      <c r="HT165" s="177"/>
      <c r="HU165" s="177"/>
      <c r="HV165" s="177"/>
      <c r="HW165" s="177"/>
      <c r="HX165" s="177"/>
      <c r="HY165" s="177"/>
      <c r="HZ165" s="177"/>
      <c r="IA165" s="177"/>
      <c r="IB165" s="177"/>
      <c r="IC165" s="177"/>
      <c r="ID165" s="177"/>
      <c r="IE165" s="177"/>
      <c r="IF165" s="177"/>
      <c r="IG165" s="177"/>
      <c r="IH165" s="177"/>
      <c r="II165" s="177"/>
      <c r="IJ165" s="177"/>
      <c r="IK165" s="177"/>
      <c r="IL165" s="177"/>
      <c r="IM165" s="177"/>
      <c r="IN165" s="177"/>
      <c r="IO165" s="177"/>
      <c r="IP165" s="177"/>
      <c r="IQ165" s="177"/>
      <c r="IR165" s="177"/>
      <c r="IS165" s="177"/>
      <c r="IT165" s="177"/>
      <c r="IU165" s="177"/>
      <c r="IV165" s="177"/>
      <c r="IW165" s="177"/>
      <c r="IX165" s="177"/>
      <c r="IY165" s="177"/>
      <c r="IZ165" s="177"/>
      <c r="JA165" s="177"/>
      <c r="JB165" s="177"/>
      <c r="JC165" s="177"/>
      <c r="JD165" s="177"/>
      <c r="JE165" s="177"/>
      <c r="JF165" s="177"/>
      <c r="JG165" s="177"/>
      <c r="JH165" s="177"/>
      <c r="JI165" s="177"/>
      <c r="JJ165" s="177"/>
      <c r="JK165" s="177"/>
      <c r="JL165" s="177"/>
      <c r="JM165" s="177"/>
      <c r="JN165" s="177"/>
      <c r="JO165" s="177"/>
      <c r="JP165" s="177"/>
      <c r="JQ165" s="177"/>
      <c r="JR165" s="177"/>
      <c r="JS165" s="177"/>
      <c r="JT165" s="177"/>
      <c r="JU165" s="177"/>
      <c r="JV165" s="177"/>
      <c r="JW165" s="177"/>
      <c r="JX165" s="177"/>
      <c r="JY165" s="177"/>
      <c r="JZ165" s="177"/>
      <c r="KA165" s="177"/>
      <c r="KB165" s="177"/>
      <c r="KC165" s="177"/>
      <c r="KD165" s="177"/>
      <c r="KE165" s="177"/>
      <c r="KF165" s="177"/>
      <c r="KG165" s="177"/>
    </row>
    <row r="166" spans="1:293" s="178" customFormat="1">
      <c r="A166" s="173" t="s">
        <v>27</v>
      </c>
      <c r="B166" s="502" t="s">
        <v>85</v>
      </c>
      <c r="C166" s="49">
        <v>16176.61</v>
      </c>
      <c r="D166" s="49">
        <v>60.48</v>
      </c>
      <c r="E166" s="49">
        <f t="shared" si="5"/>
        <v>16176.61</v>
      </c>
      <c r="F166" s="49">
        <f t="shared" si="5"/>
        <v>60.48</v>
      </c>
      <c r="G166" s="49">
        <v>3794.48</v>
      </c>
      <c r="H166" s="49">
        <v>60.48</v>
      </c>
      <c r="I166" s="138"/>
      <c r="J166" s="138"/>
      <c r="K166" s="138"/>
      <c r="L166" s="138"/>
      <c r="M166" s="311"/>
      <c r="N166" s="139"/>
      <c r="O166" s="288">
        <v>4.8899999999999999E-2</v>
      </c>
      <c r="P166" s="139">
        <f>G166*O166+H166</f>
        <v>246.03007199999999</v>
      </c>
      <c r="Q166" s="125" t="s">
        <v>1068</v>
      </c>
      <c r="R166" s="289"/>
      <c r="S166" s="49">
        <v>16838.61</v>
      </c>
      <c r="T166" s="49">
        <v>70.75</v>
      </c>
      <c r="U166" s="49">
        <f t="shared" si="6"/>
        <v>16838.61</v>
      </c>
      <c r="V166" s="49">
        <f t="shared" si="6"/>
        <v>70.75</v>
      </c>
      <c r="W166" s="49">
        <v>3794.48</v>
      </c>
      <c r="X166" s="49">
        <v>60.48</v>
      </c>
      <c r="Y166" s="138"/>
      <c r="Z166" s="138"/>
      <c r="AA166" s="138"/>
      <c r="AB166" s="138"/>
      <c r="AC166" s="311"/>
      <c r="AD166" s="139"/>
      <c r="AE166" s="288">
        <v>4.8899999999999999E-2</v>
      </c>
      <c r="AF166" s="139">
        <f>W166*AE166+X166</f>
        <v>246.03007199999999</v>
      </c>
      <c r="AG166" s="125" t="s">
        <v>1068</v>
      </c>
      <c r="AH166" s="289"/>
      <c r="AI166" s="49"/>
      <c r="AJ166" s="49"/>
      <c r="AK166" s="49"/>
      <c r="AL166" s="49"/>
      <c r="AM166" s="49"/>
      <c r="AN166" s="49"/>
      <c r="AO166" s="138"/>
      <c r="AP166" s="138"/>
      <c r="AQ166" s="138"/>
      <c r="AR166" s="138"/>
      <c r="AS166" s="139"/>
      <c r="AT166" s="139"/>
      <c r="AU166" s="139"/>
      <c r="AV166" s="139"/>
      <c r="AW166" s="49"/>
      <c r="AX166" s="134"/>
      <c r="AY166" s="49"/>
      <c r="AZ166" s="49"/>
      <c r="BA166" s="49"/>
      <c r="BB166" s="49"/>
      <c r="BC166" s="49"/>
      <c r="BD166" s="49"/>
      <c r="BE166" s="138"/>
      <c r="BF166" s="138"/>
      <c r="BG166" s="138"/>
      <c r="BH166" s="138"/>
      <c r="BI166" s="139"/>
      <c r="BJ166" s="139"/>
      <c r="BK166" s="139"/>
      <c r="BL166" s="139"/>
      <c r="BM166" s="176"/>
      <c r="BN166" s="313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  <c r="EO166" s="177"/>
      <c r="EP166" s="177"/>
      <c r="EQ166" s="177"/>
      <c r="ER166" s="177"/>
      <c r="ES166" s="177"/>
      <c r="ET166" s="177"/>
      <c r="EU166" s="177"/>
      <c r="EV166" s="177"/>
      <c r="EW166" s="177"/>
      <c r="EX166" s="177"/>
      <c r="EY166" s="177"/>
      <c r="EZ166" s="177"/>
      <c r="FA166" s="177"/>
      <c r="FB166" s="177"/>
      <c r="FC166" s="177"/>
      <c r="FD166" s="177"/>
      <c r="FE166" s="177"/>
      <c r="FF166" s="177"/>
      <c r="FG166" s="177"/>
      <c r="FH166" s="177"/>
      <c r="FI166" s="177"/>
      <c r="FJ166" s="177"/>
      <c r="FK166" s="177"/>
      <c r="FL166" s="177"/>
      <c r="FM166" s="177"/>
      <c r="FN166" s="177"/>
      <c r="FO166" s="177"/>
      <c r="FP166" s="177"/>
      <c r="FQ166" s="177"/>
      <c r="FR166" s="177"/>
      <c r="FS166" s="177"/>
      <c r="FT166" s="177"/>
      <c r="FU166" s="177"/>
      <c r="FV166" s="177"/>
      <c r="FW166" s="177"/>
      <c r="FX166" s="177"/>
      <c r="FY166" s="177"/>
      <c r="FZ166" s="177"/>
      <c r="GA166" s="177"/>
      <c r="GB166" s="177"/>
      <c r="GC166" s="177"/>
      <c r="GD166" s="177"/>
      <c r="GE166" s="177"/>
      <c r="GF166" s="177"/>
      <c r="GG166" s="177"/>
      <c r="GH166" s="177"/>
      <c r="GI166" s="177"/>
      <c r="GJ166" s="177"/>
      <c r="GK166" s="177"/>
      <c r="GL166" s="177"/>
      <c r="GM166" s="177"/>
      <c r="GN166" s="177"/>
      <c r="GO166" s="177"/>
      <c r="GP166" s="177"/>
      <c r="GQ166" s="177"/>
      <c r="GR166" s="177"/>
      <c r="GS166" s="177"/>
      <c r="GT166" s="177"/>
      <c r="GU166" s="177"/>
      <c r="GV166" s="177"/>
      <c r="GW166" s="177"/>
      <c r="GX166" s="177"/>
      <c r="GY166" s="177"/>
      <c r="GZ166" s="177"/>
      <c r="HA166" s="177"/>
      <c r="HB166" s="177"/>
      <c r="HC166" s="177"/>
      <c r="HD166" s="177"/>
      <c r="HE166" s="177"/>
      <c r="HF166" s="177"/>
      <c r="HG166" s="177"/>
      <c r="HH166" s="177"/>
      <c r="HI166" s="177"/>
      <c r="HJ166" s="177"/>
      <c r="HK166" s="177"/>
      <c r="HL166" s="177"/>
      <c r="HM166" s="177"/>
      <c r="HN166" s="177"/>
      <c r="HO166" s="177"/>
      <c r="HP166" s="177"/>
      <c r="HQ166" s="177"/>
      <c r="HR166" s="177"/>
      <c r="HS166" s="177"/>
      <c r="HT166" s="177"/>
      <c r="HU166" s="177"/>
      <c r="HV166" s="177"/>
      <c r="HW166" s="177"/>
      <c r="HX166" s="177"/>
      <c r="HY166" s="177"/>
      <c r="HZ166" s="177"/>
      <c r="IA166" s="177"/>
      <c r="IB166" s="177"/>
      <c r="IC166" s="177"/>
      <c r="ID166" s="177"/>
      <c r="IE166" s="177"/>
      <c r="IF166" s="177"/>
      <c r="IG166" s="177"/>
      <c r="IH166" s="177"/>
      <c r="II166" s="177"/>
      <c r="IJ166" s="177"/>
      <c r="IK166" s="177"/>
      <c r="IL166" s="177"/>
      <c r="IM166" s="177"/>
      <c r="IN166" s="177"/>
      <c r="IO166" s="177"/>
      <c r="IP166" s="177"/>
      <c r="IQ166" s="177"/>
      <c r="IR166" s="177"/>
      <c r="IS166" s="177"/>
      <c r="IT166" s="177"/>
      <c r="IU166" s="177"/>
      <c r="IV166" s="177"/>
      <c r="IW166" s="177"/>
      <c r="IX166" s="177"/>
      <c r="IY166" s="177"/>
      <c r="IZ166" s="177"/>
      <c r="JA166" s="177"/>
      <c r="JB166" s="177"/>
      <c r="JC166" s="177"/>
      <c r="JD166" s="177"/>
      <c r="JE166" s="177"/>
      <c r="JF166" s="177"/>
      <c r="JG166" s="177"/>
      <c r="JH166" s="177"/>
      <c r="JI166" s="177"/>
      <c r="JJ166" s="177"/>
      <c r="JK166" s="177"/>
      <c r="JL166" s="177"/>
      <c r="JM166" s="177"/>
      <c r="JN166" s="177"/>
      <c r="JO166" s="177"/>
      <c r="JP166" s="177"/>
      <c r="JQ166" s="177"/>
      <c r="JR166" s="177"/>
      <c r="JS166" s="177"/>
      <c r="JT166" s="177"/>
      <c r="JU166" s="177"/>
      <c r="JV166" s="177"/>
      <c r="JW166" s="177"/>
      <c r="JX166" s="177"/>
      <c r="JY166" s="177"/>
      <c r="JZ166" s="177"/>
      <c r="KA166" s="177"/>
      <c r="KB166" s="177"/>
      <c r="KC166" s="177"/>
      <c r="KD166" s="177"/>
      <c r="KE166" s="177"/>
      <c r="KF166" s="177"/>
      <c r="KG166" s="177"/>
    </row>
    <row r="167" spans="1:293" s="178" customFormat="1">
      <c r="A167" s="173" t="s">
        <v>33</v>
      </c>
      <c r="B167" s="502" t="s">
        <v>86</v>
      </c>
      <c r="C167" s="49">
        <v>16659.599999999999</v>
      </c>
      <c r="D167" s="49">
        <v>60.48</v>
      </c>
      <c r="E167" s="49">
        <f t="shared" si="5"/>
        <v>16659.599999999999</v>
      </c>
      <c r="F167" s="49">
        <f t="shared" si="5"/>
        <v>60.48</v>
      </c>
      <c r="G167" s="49">
        <v>3794.48</v>
      </c>
      <c r="H167" s="49">
        <v>60.48</v>
      </c>
      <c r="I167" s="138"/>
      <c r="J167" s="138"/>
      <c r="K167" s="138"/>
      <c r="L167" s="138"/>
      <c r="M167" s="311"/>
      <c r="N167" s="139"/>
      <c r="O167" s="288">
        <v>4.8899999999999999E-2</v>
      </c>
      <c r="P167" s="139">
        <f>G167*O167+H167</f>
        <v>246.03007199999999</v>
      </c>
      <c r="Q167" s="125" t="s">
        <v>1069</v>
      </c>
      <c r="R167" s="289"/>
      <c r="S167" s="49">
        <v>17325.689999999999</v>
      </c>
      <c r="T167" s="49">
        <v>70.75</v>
      </c>
      <c r="U167" s="49">
        <f t="shared" si="6"/>
        <v>17325.689999999999</v>
      </c>
      <c r="V167" s="49">
        <f t="shared" si="6"/>
        <v>70.75</v>
      </c>
      <c r="W167" s="49">
        <v>3794.48</v>
      </c>
      <c r="X167" s="49">
        <v>60.48</v>
      </c>
      <c r="Y167" s="138"/>
      <c r="Z167" s="138"/>
      <c r="AA167" s="138"/>
      <c r="AB167" s="138"/>
      <c r="AC167" s="311"/>
      <c r="AD167" s="139"/>
      <c r="AE167" s="288">
        <v>4.8899999999999999E-2</v>
      </c>
      <c r="AF167" s="139">
        <f>W167*AE167+X167</f>
        <v>246.03007199999999</v>
      </c>
      <c r="AG167" s="125" t="s">
        <v>1069</v>
      </c>
      <c r="AH167" s="289"/>
      <c r="AI167" s="49"/>
      <c r="AJ167" s="49"/>
      <c r="AK167" s="49"/>
      <c r="AL167" s="49"/>
      <c r="AM167" s="49"/>
      <c r="AN167" s="49"/>
      <c r="AO167" s="138"/>
      <c r="AP167" s="138"/>
      <c r="AQ167" s="138"/>
      <c r="AR167" s="138"/>
      <c r="AS167" s="139"/>
      <c r="AT167" s="139"/>
      <c r="AU167" s="139"/>
      <c r="AV167" s="139"/>
      <c r="AW167" s="49"/>
      <c r="AX167" s="134"/>
      <c r="AY167" s="49"/>
      <c r="AZ167" s="49"/>
      <c r="BA167" s="49"/>
      <c r="BB167" s="49"/>
      <c r="BC167" s="49"/>
      <c r="BD167" s="49"/>
      <c r="BE167" s="138"/>
      <c r="BF167" s="138"/>
      <c r="BG167" s="138"/>
      <c r="BH167" s="138"/>
      <c r="BI167" s="139"/>
      <c r="BJ167" s="139"/>
      <c r="BK167" s="139"/>
      <c r="BL167" s="139"/>
      <c r="BM167" s="176"/>
      <c r="BN167" s="313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  <c r="EO167" s="177"/>
      <c r="EP167" s="177"/>
      <c r="EQ167" s="177"/>
      <c r="ER167" s="177"/>
      <c r="ES167" s="177"/>
      <c r="ET167" s="177"/>
      <c r="EU167" s="177"/>
      <c r="EV167" s="177"/>
      <c r="EW167" s="177"/>
      <c r="EX167" s="177"/>
      <c r="EY167" s="177"/>
      <c r="EZ167" s="177"/>
      <c r="FA167" s="177"/>
      <c r="FB167" s="177"/>
      <c r="FC167" s="177"/>
      <c r="FD167" s="177"/>
      <c r="FE167" s="177"/>
      <c r="FF167" s="177"/>
      <c r="FG167" s="177"/>
      <c r="FH167" s="177"/>
      <c r="FI167" s="177"/>
      <c r="FJ167" s="177"/>
      <c r="FK167" s="177"/>
      <c r="FL167" s="177"/>
      <c r="FM167" s="177"/>
      <c r="FN167" s="177"/>
      <c r="FO167" s="177"/>
      <c r="FP167" s="177"/>
      <c r="FQ167" s="177"/>
      <c r="FR167" s="177"/>
      <c r="FS167" s="177"/>
      <c r="FT167" s="177"/>
      <c r="FU167" s="177"/>
      <c r="FV167" s="177"/>
      <c r="FW167" s="177"/>
      <c r="FX167" s="177"/>
      <c r="FY167" s="177"/>
      <c r="FZ167" s="177"/>
      <c r="GA167" s="177"/>
      <c r="GB167" s="177"/>
      <c r="GC167" s="177"/>
      <c r="GD167" s="177"/>
      <c r="GE167" s="177"/>
      <c r="GF167" s="177"/>
      <c r="GG167" s="177"/>
      <c r="GH167" s="177"/>
      <c r="GI167" s="177"/>
      <c r="GJ167" s="177"/>
      <c r="GK167" s="177"/>
      <c r="GL167" s="177"/>
      <c r="GM167" s="177"/>
      <c r="GN167" s="177"/>
      <c r="GO167" s="177"/>
      <c r="GP167" s="177"/>
      <c r="GQ167" s="177"/>
      <c r="GR167" s="177"/>
      <c r="GS167" s="177"/>
      <c r="GT167" s="177"/>
      <c r="GU167" s="177"/>
      <c r="GV167" s="177"/>
      <c r="GW167" s="177"/>
      <c r="GX167" s="177"/>
      <c r="GY167" s="177"/>
      <c r="GZ167" s="177"/>
      <c r="HA167" s="177"/>
      <c r="HB167" s="177"/>
      <c r="HC167" s="177"/>
      <c r="HD167" s="177"/>
      <c r="HE167" s="177"/>
      <c r="HF167" s="177"/>
      <c r="HG167" s="177"/>
      <c r="HH167" s="177"/>
      <c r="HI167" s="177"/>
      <c r="HJ167" s="177"/>
      <c r="HK167" s="177"/>
      <c r="HL167" s="177"/>
      <c r="HM167" s="177"/>
      <c r="HN167" s="177"/>
      <c r="HO167" s="177"/>
      <c r="HP167" s="177"/>
      <c r="HQ167" s="177"/>
      <c r="HR167" s="177"/>
      <c r="HS167" s="177"/>
      <c r="HT167" s="177"/>
      <c r="HU167" s="177"/>
      <c r="HV167" s="177"/>
      <c r="HW167" s="177"/>
      <c r="HX167" s="177"/>
      <c r="HY167" s="177"/>
      <c r="HZ167" s="177"/>
      <c r="IA167" s="177"/>
      <c r="IB167" s="177"/>
      <c r="IC167" s="177"/>
      <c r="ID167" s="177"/>
      <c r="IE167" s="177"/>
      <c r="IF167" s="177"/>
      <c r="IG167" s="177"/>
      <c r="IH167" s="177"/>
      <c r="II167" s="177"/>
      <c r="IJ167" s="177"/>
      <c r="IK167" s="177"/>
      <c r="IL167" s="177"/>
      <c r="IM167" s="177"/>
      <c r="IN167" s="177"/>
      <c r="IO167" s="177"/>
      <c r="IP167" s="177"/>
      <c r="IQ167" s="177"/>
      <c r="IR167" s="177"/>
      <c r="IS167" s="177"/>
      <c r="IT167" s="177"/>
      <c r="IU167" s="177"/>
      <c r="IV167" s="177"/>
      <c r="IW167" s="177"/>
      <c r="IX167" s="177"/>
      <c r="IY167" s="177"/>
      <c r="IZ167" s="177"/>
      <c r="JA167" s="177"/>
      <c r="JB167" s="177"/>
      <c r="JC167" s="177"/>
      <c r="JD167" s="177"/>
      <c r="JE167" s="177"/>
      <c r="JF167" s="177"/>
      <c r="JG167" s="177"/>
      <c r="JH167" s="177"/>
      <c r="JI167" s="177"/>
      <c r="JJ167" s="177"/>
      <c r="JK167" s="177"/>
      <c r="JL167" s="177"/>
      <c r="JM167" s="177"/>
      <c r="JN167" s="177"/>
      <c r="JO167" s="177"/>
      <c r="JP167" s="177"/>
      <c r="JQ167" s="177"/>
      <c r="JR167" s="177"/>
      <c r="JS167" s="177"/>
      <c r="JT167" s="177"/>
      <c r="JU167" s="177"/>
      <c r="JV167" s="177"/>
      <c r="JW167" s="177"/>
      <c r="JX167" s="177"/>
      <c r="JY167" s="177"/>
      <c r="JZ167" s="177"/>
      <c r="KA167" s="177"/>
      <c r="KB167" s="177"/>
      <c r="KC167" s="177"/>
      <c r="KD167" s="177"/>
      <c r="KE167" s="177"/>
      <c r="KF167" s="177"/>
      <c r="KG167" s="177"/>
    </row>
    <row r="168" spans="1:293">
      <c r="A168" s="173" t="s">
        <v>34</v>
      </c>
      <c r="B168" s="509" t="s">
        <v>782</v>
      </c>
      <c r="C168" s="27">
        <v>20219.71</v>
      </c>
      <c r="D168" s="27">
        <v>50.4</v>
      </c>
      <c r="E168" s="27">
        <f>C168*1.2</f>
        <v>24263.651999999998</v>
      </c>
      <c r="F168" s="27">
        <f>D168*1.2</f>
        <v>60.48</v>
      </c>
      <c r="G168" s="27">
        <v>3795.97</v>
      </c>
      <c r="H168" s="16">
        <v>60.48</v>
      </c>
      <c r="I168" s="104"/>
      <c r="J168" s="104"/>
      <c r="K168" s="104"/>
      <c r="L168" s="104"/>
      <c r="M168" s="105"/>
      <c r="N168" s="105"/>
      <c r="O168" s="326">
        <v>4.9599999999999998E-2</v>
      </c>
      <c r="P168" s="326">
        <v>248.76</v>
      </c>
      <c r="Q168" s="36" t="s">
        <v>1070</v>
      </c>
      <c r="R168" s="349"/>
      <c r="S168" s="49">
        <v>22300.54</v>
      </c>
      <c r="T168" s="49">
        <v>58.96</v>
      </c>
      <c r="U168" s="49">
        <f>S168*1.2</f>
        <v>26760.648000000001</v>
      </c>
      <c r="V168" s="49">
        <f>T168*1.2</f>
        <v>70.751999999999995</v>
      </c>
      <c r="W168" s="49">
        <v>3795.97</v>
      </c>
      <c r="X168" s="49">
        <v>60.48</v>
      </c>
      <c r="Y168" s="204"/>
      <c r="Z168" s="204"/>
      <c r="AA168" s="204"/>
      <c r="AB168" s="204"/>
      <c r="AC168" s="205"/>
      <c r="AD168" s="205"/>
      <c r="AE168" s="288">
        <v>4.9599999999999998E-2</v>
      </c>
      <c r="AF168" s="139">
        <v>248.76</v>
      </c>
      <c r="AG168" s="36" t="s">
        <v>1070</v>
      </c>
      <c r="AH168" s="313"/>
      <c r="AI168" s="27">
        <v>20219.71</v>
      </c>
      <c r="AJ168" s="27">
        <v>50.4</v>
      </c>
      <c r="AK168" s="27">
        <f>AI168*1.2</f>
        <v>24263.651999999998</v>
      </c>
      <c r="AL168" s="27">
        <f>AJ168*1.2</f>
        <v>60.48</v>
      </c>
      <c r="AM168" s="27">
        <v>3813.28</v>
      </c>
      <c r="AN168" s="27">
        <v>60.48</v>
      </c>
      <c r="AO168" s="104"/>
      <c r="AP168" s="104"/>
      <c r="AQ168" s="337">
        <v>5.9499999999999997E-2</v>
      </c>
      <c r="AR168" s="783">
        <f>AM168*AQ168+AN168</f>
        <v>287.37016</v>
      </c>
      <c r="AS168" s="326">
        <v>7.0300000000000001E-2</v>
      </c>
      <c r="AT168" s="784">
        <f>AM168*AS168+AN168</f>
        <v>328.55358400000006</v>
      </c>
      <c r="AU168" s="326">
        <v>6.4899999999999999E-2</v>
      </c>
      <c r="AV168" s="785">
        <f>AM168*AU168+AN168</f>
        <v>307.96187200000003</v>
      </c>
      <c r="AW168" s="36" t="s">
        <v>1070</v>
      </c>
      <c r="AX168" s="284"/>
      <c r="AY168" s="49">
        <v>22300.54</v>
      </c>
      <c r="AZ168" s="49">
        <v>58.96</v>
      </c>
      <c r="BA168" s="49">
        <f>AY168*1.2</f>
        <v>26760.648000000001</v>
      </c>
      <c r="BB168" s="49">
        <f>AZ168*1.2</f>
        <v>70.751999999999995</v>
      </c>
      <c r="BC168" s="49">
        <v>3800</v>
      </c>
      <c r="BD168" s="49">
        <v>60.48</v>
      </c>
      <c r="BE168" s="138"/>
      <c r="BF168" s="138"/>
      <c r="BG168" s="287">
        <v>5.9499999999999997E-2</v>
      </c>
      <c r="BH168" s="138">
        <f>BC168*BG168+BD168</f>
        <v>286.58</v>
      </c>
      <c r="BI168" s="311">
        <v>7.0300000000000001E-2</v>
      </c>
      <c r="BJ168" s="139">
        <f>BC168*BI168+BD168</f>
        <v>327.62</v>
      </c>
      <c r="BK168" s="311">
        <v>6.4899999999999999E-2</v>
      </c>
      <c r="BL168" s="139">
        <f>BC168*BK168+BD168</f>
        <v>307.10000000000002</v>
      </c>
      <c r="BM168" s="19" t="s">
        <v>1070</v>
      </c>
      <c r="BN168" s="316"/>
    </row>
    <row r="169" spans="1:293" ht="15.75" customHeight="1"/>
    <row r="170" spans="1:293" s="786" customFormat="1" ht="15.75" customHeight="1">
      <c r="B170" s="787"/>
      <c r="C170" s="759"/>
      <c r="D170" s="759"/>
      <c r="E170" s="759"/>
      <c r="F170" s="759"/>
      <c r="G170" s="759"/>
      <c r="H170" s="759"/>
      <c r="I170" s="759"/>
      <c r="J170" s="759"/>
      <c r="K170" s="759"/>
      <c r="L170" s="788"/>
      <c r="M170" s="759"/>
      <c r="N170" s="759"/>
      <c r="O170" s="759"/>
      <c r="P170" s="759"/>
      <c r="Q170" s="40"/>
      <c r="R170" s="338"/>
      <c r="S170" s="759"/>
      <c r="T170" s="759"/>
      <c r="U170" s="759"/>
      <c r="V170" s="759"/>
      <c r="W170" s="759"/>
      <c r="X170" s="759"/>
      <c r="Y170" s="178"/>
      <c r="Z170" s="178"/>
      <c r="AA170" s="178"/>
      <c r="AB170" s="178"/>
      <c r="AC170" s="178"/>
      <c r="AD170" s="178"/>
      <c r="AE170" s="178"/>
      <c r="AF170" s="178"/>
      <c r="AG170" s="759"/>
      <c r="AH170" s="339"/>
      <c r="AI170" s="759"/>
      <c r="AJ170" s="759"/>
      <c r="AK170" s="759"/>
      <c r="AL170" s="759"/>
      <c r="AM170" s="759"/>
      <c r="AN170" s="759"/>
      <c r="AO170" s="759"/>
      <c r="AP170" s="759"/>
      <c r="AQ170" s="759"/>
      <c r="AR170" s="759"/>
      <c r="AS170" s="759"/>
      <c r="AT170" s="759"/>
      <c r="AU170" s="759"/>
      <c r="AV170" s="759"/>
      <c r="AW170" s="759"/>
      <c r="AX170" s="789"/>
      <c r="AY170" s="759"/>
      <c r="AZ170" s="759"/>
      <c r="BA170" s="759"/>
      <c r="BB170" s="759"/>
      <c r="BC170" s="759"/>
      <c r="BD170" s="759"/>
      <c r="BE170" s="759"/>
      <c r="BF170" s="759"/>
      <c r="BG170" s="759"/>
      <c r="BH170" s="759"/>
      <c r="BI170" s="759"/>
      <c r="BJ170" s="759"/>
      <c r="BK170" s="759"/>
      <c r="BL170" s="759"/>
      <c r="BM170" s="10"/>
      <c r="BN170" s="532"/>
      <c r="BO170" s="790"/>
      <c r="BP170" s="790"/>
      <c r="BQ170" s="790"/>
      <c r="BR170" s="790"/>
      <c r="BS170" s="790"/>
      <c r="BT170" s="790"/>
      <c r="BU170" s="790"/>
      <c r="BV170" s="790"/>
      <c r="BW170" s="790"/>
      <c r="BX170" s="790"/>
      <c r="BY170" s="790"/>
      <c r="BZ170" s="790"/>
      <c r="CA170" s="790"/>
      <c r="CB170" s="790"/>
      <c r="CC170" s="790"/>
      <c r="CD170" s="790"/>
      <c r="CE170" s="790"/>
      <c r="CF170" s="790"/>
      <c r="CG170" s="790"/>
      <c r="CH170" s="790"/>
      <c r="CI170" s="790"/>
      <c r="CJ170" s="790"/>
      <c r="CK170" s="790"/>
      <c r="CL170" s="790"/>
      <c r="CM170" s="790"/>
      <c r="CN170" s="790"/>
      <c r="CO170" s="790"/>
      <c r="CP170" s="790"/>
      <c r="CQ170" s="790"/>
      <c r="CR170" s="790"/>
      <c r="CS170" s="790"/>
      <c r="CT170" s="790"/>
      <c r="CU170" s="790"/>
      <c r="CV170" s="790"/>
      <c r="CW170" s="790"/>
      <c r="CX170" s="790"/>
      <c r="CY170" s="790"/>
      <c r="CZ170" s="790"/>
      <c r="DA170" s="790"/>
      <c r="DB170" s="790"/>
      <c r="DC170" s="790"/>
      <c r="DD170" s="790"/>
      <c r="DE170" s="790"/>
      <c r="DF170" s="790"/>
      <c r="DG170" s="790"/>
      <c r="DH170" s="790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  <c r="FM170" s="790"/>
      <c r="FN170" s="790"/>
      <c r="FO170" s="790"/>
      <c r="FP170" s="790"/>
      <c r="FQ170" s="790"/>
      <c r="FR170" s="790"/>
      <c r="FS170" s="790"/>
      <c r="FT170" s="790"/>
      <c r="FU170" s="790"/>
      <c r="FV170" s="790"/>
      <c r="FW170" s="790"/>
      <c r="FX170" s="790"/>
      <c r="FY170" s="790"/>
      <c r="FZ170" s="790"/>
      <c r="GA170" s="790"/>
      <c r="GB170" s="790"/>
      <c r="GC170" s="790"/>
      <c r="GD170" s="790"/>
      <c r="GE170" s="790"/>
      <c r="GF170" s="790"/>
      <c r="GG170" s="790"/>
      <c r="GH170" s="790"/>
      <c r="GI170" s="790"/>
      <c r="GJ170" s="790"/>
      <c r="GK170" s="790"/>
      <c r="GL170" s="790"/>
      <c r="GM170" s="790"/>
      <c r="GN170" s="790"/>
      <c r="GO170" s="790"/>
      <c r="GP170" s="790"/>
      <c r="GQ170" s="790"/>
      <c r="GR170" s="790"/>
      <c r="GS170" s="790"/>
      <c r="GT170" s="790"/>
      <c r="GU170" s="790"/>
      <c r="GV170" s="790"/>
      <c r="GW170" s="790"/>
      <c r="GX170" s="790"/>
      <c r="GY170" s="790"/>
      <c r="GZ170" s="790"/>
      <c r="HA170" s="790"/>
      <c r="HB170" s="790"/>
      <c r="HC170" s="790"/>
      <c r="HD170" s="790"/>
      <c r="HE170" s="790"/>
      <c r="HF170" s="790"/>
      <c r="HG170" s="790"/>
      <c r="HH170" s="790"/>
      <c r="HI170" s="790"/>
      <c r="HJ170" s="790"/>
      <c r="HK170" s="790"/>
      <c r="HL170" s="790"/>
      <c r="HM170" s="790"/>
      <c r="HN170" s="790"/>
      <c r="HO170" s="790"/>
      <c r="HP170" s="790"/>
      <c r="HQ170" s="790"/>
      <c r="HR170" s="790"/>
      <c r="HS170" s="790"/>
      <c r="HT170" s="790"/>
      <c r="HU170" s="790"/>
      <c r="HV170" s="790"/>
      <c r="HW170" s="790"/>
      <c r="HX170" s="790"/>
      <c r="HY170" s="790"/>
      <c r="HZ170" s="790"/>
      <c r="IA170" s="790"/>
      <c r="IB170" s="790"/>
      <c r="IC170" s="790"/>
      <c r="ID170" s="790"/>
      <c r="IE170" s="790"/>
      <c r="IF170" s="790"/>
      <c r="IG170" s="790"/>
      <c r="IH170" s="790"/>
      <c r="II170" s="790"/>
      <c r="IJ170" s="790"/>
      <c r="IK170" s="790"/>
      <c r="IL170" s="790"/>
      <c r="IM170" s="790"/>
      <c r="IN170" s="790"/>
      <c r="IO170" s="790"/>
      <c r="IP170" s="790"/>
      <c r="IQ170" s="790"/>
      <c r="IR170" s="790"/>
      <c r="IS170" s="790"/>
      <c r="IT170" s="790"/>
      <c r="IU170" s="790"/>
      <c r="IV170" s="790"/>
      <c r="IW170" s="790"/>
      <c r="IX170" s="790"/>
      <c r="IY170" s="790"/>
      <c r="IZ170" s="790"/>
      <c r="JA170" s="790"/>
      <c r="JB170" s="790"/>
      <c r="JC170" s="790"/>
      <c r="JD170" s="790"/>
      <c r="JE170" s="790"/>
      <c r="JF170" s="790"/>
      <c r="JG170" s="790"/>
      <c r="JH170" s="790"/>
      <c r="JI170" s="790"/>
      <c r="JJ170" s="790"/>
      <c r="JK170" s="790"/>
      <c r="JL170" s="790"/>
      <c r="JM170" s="790"/>
      <c r="JN170" s="790"/>
      <c r="JO170" s="790"/>
      <c r="JP170" s="790"/>
      <c r="JQ170" s="790"/>
      <c r="JR170" s="790"/>
      <c r="JS170" s="790"/>
      <c r="JT170" s="790"/>
      <c r="JU170" s="790"/>
      <c r="JV170" s="790"/>
      <c r="JW170" s="790"/>
      <c r="JX170" s="790"/>
      <c r="JY170" s="790"/>
      <c r="JZ170" s="790"/>
      <c r="KA170" s="790"/>
      <c r="KB170" s="790"/>
      <c r="KC170" s="790"/>
      <c r="KD170" s="790"/>
      <c r="KE170" s="790"/>
      <c r="KF170" s="790"/>
      <c r="KG170" s="790"/>
    </row>
    <row r="171" spans="1:293" ht="15.75" customHeight="1">
      <c r="W171" s="2">
        <f>W168/1.2</f>
        <v>3163.3083333333334</v>
      </c>
      <c r="X171" s="2">
        <f>X168/1.2</f>
        <v>50.4</v>
      </c>
    </row>
    <row r="172" spans="1:293" ht="15.75" customHeight="1"/>
    <row r="173" spans="1:293" ht="15.75" customHeight="1"/>
    <row r="174" spans="1:293" ht="15.75" customHeight="1"/>
    <row r="175" spans="1:293" ht="15.75" customHeight="1"/>
    <row r="214" spans="1:294" s="741" customFormat="1" ht="15" customHeight="1">
      <c r="A214"/>
      <c r="B214" s="74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0"/>
      <c r="R214" s="338"/>
      <c r="S214" s="2"/>
      <c r="T214" s="2"/>
      <c r="U214" s="2"/>
      <c r="V214" s="2"/>
      <c r="W214" s="2"/>
      <c r="X214" s="2"/>
      <c r="Y214" s="178"/>
      <c r="Z214" s="178"/>
      <c r="AA214" s="178"/>
      <c r="AB214" s="178"/>
      <c r="AC214" s="178"/>
      <c r="AD214" s="178"/>
      <c r="AE214" s="178"/>
      <c r="AF214" s="178"/>
      <c r="AG214" s="2"/>
      <c r="AH214" s="339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77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10"/>
      <c r="BN214" s="532"/>
      <c r="BO214" s="108"/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  <c r="CV214" s="108"/>
      <c r="CW214" s="108"/>
      <c r="CX214" s="108"/>
      <c r="CY214" s="108"/>
      <c r="CZ214" s="108"/>
      <c r="DA214" s="108"/>
      <c r="DB214" s="108"/>
      <c r="DC214" s="108"/>
      <c r="DD214" s="108"/>
      <c r="DE214" s="108"/>
      <c r="DF214" s="108"/>
      <c r="DG214" s="108"/>
      <c r="DH214" s="108"/>
      <c r="DI214" s="108"/>
      <c r="DJ214" s="108"/>
      <c r="DK214" s="108"/>
      <c r="DL214" s="108"/>
      <c r="DM214" s="108"/>
      <c r="DN214" s="108"/>
      <c r="DO214" s="108"/>
      <c r="DP214" s="108"/>
      <c r="DQ214" s="108"/>
      <c r="DR214" s="108"/>
      <c r="DS214" s="108"/>
      <c r="DT214" s="108"/>
      <c r="DU214" s="108"/>
      <c r="DV214" s="108"/>
      <c r="DW214" s="108"/>
      <c r="DX214" s="108"/>
      <c r="DY214" s="108"/>
      <c r="DZ214" s="108"/>
      <c r="EA214" s="108"/>
      <c r="EB214" s="108"/>
      <c r="EC214" s="108"/>
      <c r="ED214" s="108"/>
      <c r="EE214" s="108"/>
      <c r="EF214" s="108"/>
      <c r="EG214" s="108"/>
      <c r="EH214" s="108"/>
      <c r="EI214" s="108"/>
      <c r="EJ214" s="108"/>
      <c r="EK214" s="108"/>
      <c r="EL214" s="108"/>
      <c r="EM214" s="108"/>
      <c r="EN214" s="108"/>
      <c r="EO214" s="108"/>
      <c r="EP214" s="108"/>
      <c r="EQ214" s="108"/>
      <c r="ER214" s="108"/>
      <c r="ES214" s="108"/>
      <c r="ET214" s="108"/>
      <c r="EU214" s="108"/>
      <c r="EV214" s="108"/>
      <c r="EW214" s="108"/>
      <c r="EX214" s="108"/>
      <c r="EY214" s="108"/>
      <c r="EZ214" s="108"/>
      <c r="FA214" s="108"/>
      <c r="FB214" s="108"/>
      <c r="FC214" s="108"/>
      <c r="FD214" s="108"/>
      <c r="FE214" s="108"/>
      <c r="FF214" s="108"/>
      <c r="FG214" s="108"/>
      <c r="FH214" s="108"/>
      <c r="FI214" s="108"/>
      <c r="FJ214" s="108"/>
      <c r="FK214" s="108"/>
      <c r="FL214" s="108"/>
      <c r="FM214" s="108"/>
      <c r="FN214" s="108"/>
      <c r="FO214" s="108"/>
      <c r="FP214" s="108"/>
      <c r="FQ214" s="108"/>
      <c r="FR214" s="108"/>
      <c r="FS214" s="108"/>
      <c r="FT214" s="108"/>
      <c r="FU214" s="108"/>
      <c r="FV214" s="108"/>
      <c r="FW214" s="108"/>
      <c r="FX214" s="108"/>
      <c r="FY214" s="108"/>
      <c r="FZ214" s="108"/>
      <c r="GA214" s="108"/>
      <c r="GB214" s="108"/>
      <c r="GC214" s="108"/>
      <c r="GD214" s="108"/>
      <c r="GE214" s="108"/>
      <c r="GF214" s="108"/>
      <c r="GG214" s="108"/>
      <c r="GH214" s="108"/>
      <c r="GI214" s="108"/>
      <c r="GJ214" s="108"/>
      <c r="GK214" s="108"/>
      <c r="GL214" s="108"/>
      <c r="GM214" s="108"/>
      <c r="GN214" s="108"/>
      <c r="GO214" s="108"/>
      <c r="GP214" s="108"/>
      <c r="GQ214" s="108"/>
      <c r="GR214" s="108"/>
      <c r="GS214" s="108"/>
      <c r="GT214" s="108"/>
      <c r="GU214" s="108"/>
      <c r="GV214" s="108"/>
      <c r="GW214" s="108"/>
      <c r="GX214" s="108"/>
      <c r="GY214" s="108"/>
      <c r="GZ214" s="108"/>
      <c r="HA214" s="108"/>
      <c r="HB214" s="108"/>
      <c r="HC214" s="108"/>
      <c r="HD214" s="108"/>
      <c r="HE214" s="108"/>
      <c r="HF214" s="108"/>
      <c r="HG214" s="108"/>
      <c r="HH214" s="108"/>
      <c r="HI214" s="108"/>
      <c r="HJ214" s="108"/>
      <c r="HK214" s="108"/>
      <c r="HL214" s="108"/>
      <c r="HM214" s="108"/>
      <c r="HN214" s="108"/>
      <c r="HO214" s="108"/>
      <c r="HP214" s="108"/>
      <c r="HQ214" s="108"/>
      <c r="HR214" s="108"/>
      <c r="HS214" s="108"/>
      <c r="HT214" s="108"/>
      <c r="HU214" s="108"/>
      <c r="HV214" s="108"/>
      <c r="HW214" s="108"/>
      <c r="HX214" s="108"/>
      <c r="HY214" s="108"/>
      <c r="HZ214" s="108"/>
      <c r="IA214" s="108"/>
      <c r="IB214" s="108"/>
      <c r="IC214" s="108"/>
      <c r="ID214" s="108"/>
      <c r="IE214" s="108"/>
      <c r="IF214" s="108"/>
      <c r="IG214" s="108"/>
      <c r="IH214" s="108"/>
      <c r="II214" s="108"/>
      <c r="IJ214" s="108"/>
      <c r="IK214" s="108"/>
      <c r="IL214" s="108"/>
      <c r="IM214" s="108"/>
      <c r="IN214" s="108"/>
      <c r="IO214" s="108"/>
      <c r="IP214" s="108"/>
      <c r="IQ214" s="108"/>
      <c r="IR214" s="108"/>
      <c r="IS214" s="108"/>
      <c r="IT214" s="108"/>
      <c r="IU214" s="108"/>
      <c r="IV214" s="108"/>
      <c r="IW214" s="108"/>
      <c r="IX214" s="108"/>
      <c r="IY214" s="108"/>
      <c r="IZ214" s="108"/>
      <c r="JA214" s="108"/>
      <c r="JB214" s="108"/>
      <c r="JC214" s="108"/>
      <c r="JD214" s="108"/>
      <c r="JE214" s="108"/>
      <c r="JF214" s="108"/>
      <c r="JG214" s="108"/>
      <c r="JH214" s="108"/>
      <c r="JI214" s="108"/>
      <c r="JJ214" s="108"/>
      <c r="JK214" s="108"/>
      <c r="JL214" s="108"/>
      <c r="JM214" s="108"/>
      <c r="JN214" s="108"/>
      <c r="JO214" s="108"/>
      <c r="JP214" s="108"/>
      <c r="JQ214" s="108"/>
      <c r="JR214" s="108"/>
      <c r="JS214" s="108"/>
      <c r="JT214" s="108"/>
      <c r="JU214" s="108"/>
      <c r="JV214" s="108"/>
      <c r="JW214" s="108"/>
      <c r="JX214" s="108"/>
      <c r="JY214" s="108"/>
      <c r="JZ214" s="108"/>
      <c r="KA214" s="108"/>
      <c r="KB214" s="108"/>
      <c r="KC214" s="108"/>
      <c r="KD214" s="108"/>
      <c r="KE214" s="108"/>
      <c r="KF214" s="108"/>
      <c r="KG214" s="108"/>
      <c r="KH214"/>
    </row>
  </sheetData>
  <mergeCells count="91">
    <mergeCell ref="AG108:AG110"/>
    <mergeCell ref="AW109:AW110"/>
    <mergeCell ref="BM109:BM110"/>
    <mergeCell ref="A25:B25"/>
    <mergeCell ref="A36:A37"/>
    <mergeCell ref="Q108:Q110"/>
    <mergeCell ref="BK8:BL8"/>
    <mergeCell ref="Y8:Z8"/>
    <mergeCell ref="AA8:AB8"/>
    <mergeCell ref="AC8:AD8"/>
    <mergeCell ref="AE8:AF8"/>
    <mergeCell ref="AO8:AP8"/>
    <mergeCell ref="AQ8:AR8"/>
    <mergeCell ref="AS8:AT8"/>
    <mergeCell ref="AU8:AV8"/>
    <mergeCell ref="BE8:BF8"/>
    <mergeCell ref="BG8:BH8"/>
    <mergeCell ref="BI8:BJ8"/>
    <mergeCell ref="BI6:BI7"/>
    <mergeCell ref="BJ6:BJ7"/>
    <mergeCell ref="BK6:BK7"/>
    <mergeCell ref="BL6:BL7"/>
    <mergeCell ref="I8:J8"/>
    <mergeCell ref="K8:L8"/>
    <mergeCell ref="M8:N8"/>
    <mergeCell ref="O8:P8"/>
    <mergeCell ref="BG6:BG7"/>
    <mergeCell ref="AS6:AS7"/>
    <mergeCell ref="AT6:AT7"/>
    <mergeCell ref="AU6:AU7"/>
    <mergeCell ref="AV6:AV7"/>
    <mergeCell ref="BE6:BE7"/>
    <mergeCell ref="BF6:BF7"/>
    <mergeCell ref="AA6:AA7"/>
    <mergeCell ref="BE5:BH5"/>
    <mergeCell ref="AF6:AF7"/>
    <mergeCell ref="M6:M7"/>
    <mergeCell ref="N6:N7"/>
    <mergeCell ref="O6:O7"/>
    <mergeCell ref="P6:P7"/>
    <mergeCell ref="Y6:Y7"/>
    <mergeCell ref="Z6:Z7"/>
    <mergeCell ref="BH6:BH7"/>
    <mergeCell ref="AB6:AB7"/>
    <mergeCell ref="AC6:AC7"/>
    <mergeCell ref="AD6:AD7"/>
    <mergeCell ref="AE6:AE7"/>
    <mergeCell ref="BI5:BL5"/>
    <mergeCell ref="AC5:AF5"/>
    <mergeCell ref="AI5:AJ7"/>
    <mergeCell ref="AK5:AL7"/>
    <mergeCell ref="AM5:AN7"/>
    <mergeCell ref="AO5:AR5"/>
    <mergeCell ref="AS5:AV5"/>
    <mergeCell ref="AO6:AO7"/>
    <mergeCell ref="AP6:AP7"/>
    <mergeCell ref="AQ6:AQ7"/>
    <mergeCell ref="AR6:AR7"/>
    <mergeCell ref="AX4:AX8"/>
    <mergeCell ref="AY4:BL4"/>
    <mergeCell ref="AY5:AZ7"/>
    <mergeCell ref="BA5:BB7"/>
    <mergeCell ref="BC5:BD7"/>
    <mergeCell ref="AI4:AV4"/>
    <mergeCell ref="AW4:AW8"/>
    <mergeCell ref="S5:T7"/>
    <mergeCell ref="U5:V7"/>
    <mergeCell ref="W5:X7"/>
    <mergeCell ref="Y5:AB5"/>
    <mergeCell ref="I5:L5"/>
    <mergeCell ref="R4:R8"/>
    <mergeCell ref="S4:AF4"/>
    <mergeCell ref="AG4:AG8"/>
    <mergeCell ref="AH4:AH8"/>
    <mergeCell ref="I6:I7"/>
    <mergeCell ref="C3:AH3"/>
    <mergeCell ref="AI3:BN3"/>
    <mergeCell ref="A1:B1"/>
    <mergeCell ref="A3:A8"/>
    <mergeCell ref="B3:B8"/>
    <mergeCell ref="C4:P4"/>
    <mergeCell ref="Q4:Q8"/>
    <mergeCell ref="M5:P5"/>
    <mergeCell ref="J6:J7"/>
    <mergeCell ref="K6:K7"/>
    <mergeCell ref="L6:L7"/>
    <mergeCell ref="BM4:BM8"/>
    <mergeCell ref="BN4:BN8"/>
    <mergeCell ref="C5:D7"/>
    <mergeCell ref="E5:F7"/>
    <mergeCell ref="G5:H7"/>
  </mergeCells>
  <pageMargins left="0.39370078740157483" right="0.39370078740157483" top="0.39370078740157483" bottom="0.39370078740157483" header="0.31496062992125984" footer="0.31496062992125984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Отопление </vt:lpstr>
      <vt:lpstr>ГВС с 2013-2015</vt:lpstr>
      <vt:lpstr>ГВС на 2016</vt:lpstr>
      <vt:lpstr>ГВС на 2017</vt:lpstr>
      <vt:lpstr>ГВС на 2018</vt:lpstr>
      <vt:lpstr>ГВС на 2019</vt:lpstr>
      <vt:lpstr>ГВС на 2020</vt:lpstr>
      <vt:lpstr>ГВС на 2021</vt:lpstr>
      <vt:lpstr>'ГВС на 2016'!Область_печати</vt:lpstr>
      <vt:lpstr>'ГВС на 2017'!Область_печати</vt:lpstr>
      <vt:lpstr>'ГВС на 2018'!Область_печати</vt:lpstr>
      <vt:lpstr>'ГВС на 2019'!Область_печати</vt:lpstr>
      <vt:lpstr>'ГВС на 2020'!Область_печати</vt:lpstr>
      <vt:lpstr>'ГВС на 2021'!Область_печати</vt:lpstr>
      <vt:lpstr>'ГВС с 2013-2015'!Область_печати</vt:lpstr>
      <vt:lpstr>'Отопление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Лебедева Ксения Юрьевна</cp:lastModifiedBy>
  <cp:lastPrinted>2013-11-28T01:23:53Z</cp:lastPrinted>
  <dcterms:created xsi:type="dcterms:W3CDTF">2013-11-24T23:02:55Z</dcterms:created>
  <dcterms:modified xsi:type="dcterms:W3CDTF">2021-01-28T04:38:48Z</dcterms:modified>
</cp:coreProperties>
</file>