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а сайт!!!!\Решаем вместе\"/>
    </mc:Choice>
  </mc:AlternateContent>
  <bookViews>
    <workbookView xWindow="0" yWindow="0" windowWidth="20760" windowHeight="11520"/>
  </bookViews>
  <sheets>
    <sheet name="2023" sheetId="1" r:id="rId1"/>
    <sheet name="для минфина" sheetId="2" r:id="rId2"/>
    <sheet name="Лист2" sheetId="3" r:id="rId3"/>
  </sheets>
  <definedNames>
    <definedName name="Print_Titles" localSheetId="0">'2023'!$2:$4</definedName>
  </definedNames>
  <calcPr calcId="162913"/>
</workbook>
</file>

<file path=xl/calcChain.xml><?xml version="1.0" encoding="utf-8"?>
<calcChain xmlns="http://schemas.openxmlformats.org/spreadsheetml/2006/main">
  <c r="C7" i="2" l="1"/>
  <c r="C6" i="2" s="1"/>
  <c r="C5" i="2" s="1"/>
  <c r="F123" i="1"/>
  <c r="F121" i="1"/>
  <c r="A120" i="1"/>
  <c r="A122" i="1" s="1"/>
  <c r="A124" i="1" s="1"/>
  <c r="F119" i="1"/>
  <c r="A118" i="1"/>
  <c r="F117" i="1"/>
  <c r="F115" i="1"/>
  <c r="F114" i="1" s="1"/>
  <c r="F112" i="1"/>
  <c r="F110" i="1"/>
  <c r="F107" i="1"/>
  <c r="F105" i="1"/>
  <c r="F103" i="1"/>
  <c r="F101" i="1"/>
  <c r="F98" i="1" s="1"/>
  <c r="A100" i="1"/>
  <c r="A102" i="1" s="1"/>
  <c r="A104" i="1" s="1"/>
  <c r="A106" i="1" s="1"/>
  <c r="A108" i="1" s="1"/>
  <c r="F99" i="1"/>
  <c r="F96" i="1"/>
  <c r="F94" i="1"/>
  <c r="F92" i="1"/>
  <c r="F90" i="1"/>
  <c r="F88" i="1"/>
  <c r="A87" i="1"/>
  <c r="A89" i="1" s="1"/>
  <c r="A91" i="1" s="1"/>
  <c r="A93" i="1" s="1"/>
  <c r="A95" i="1" s="1"/>
  <c r="F86" i="1"/>
  <c r="F81" i="1"/>
  <c r="A80" i="1"/>
  <c r="F79" i="1"/>
  <c r="F76" i="1" s="1"/>
  <c r="A78" i="1"/>
  <c r="F77" i="1"/>
  <c r="F75" i="1"/>
  <c r="F71" i="1"/>
  <c r="F69" i="1"/>
  <c r="F66" i="1"/>
  <c r="F64" i="1"/>
  <c r="F62" i="1"/>
  <c r="F60" i="1"/>
  <c r="F57" i="1" s="1"/>
  <c r="F58" i="1"/>
  <c r="F54" i="1"/>
  <c r="A53" i="1"/>
  <c r="A55" i="1" s="1"/>
  <c r="A56" i="1" s="1"/>
  <c r="A59" i="1" s="1"/>
  <c r="A61" i="1" s="1"/>
  <c r="A63" i="1" s="1"/>
  <c r="A65" i="1" s="1"/>
  <c r="A67" i="1" s="1"/>
  <c r="A68" i="1" s="1"/>
  <c r="A70" i="1" s="1"/>
  <c r="F52" i="1"/>
  <c r="F48" i="1" s="1"/>
  <c r="A51" i="1"/>
  <c r="F49" i="1"/>
  <c r="A47" i="1"/>
  <c r="F44" i="1"/>
  <c r="A39" i="1"/>
  <c r="A40" i="1" s="1"/>
  <c r="F38" i="1"/>
  <c r="A37" i="1"/>
  <c r="F31" i="1"/>
  <c r="F28" i="1"/>
  <c r="F17" i="1" s="1"/>
  <c r="F25" i="1"/>
  <c r="A24" i="1"/>
  <c r="A26" i="1" s="1"/>
  <c r="A27" i="1" s="1"/>
  <c r="A29" i="1" s="1"/>
  <c r="A30" i="1" s="1"/>
  <c r="A32" i="1" s="1"/>
  <c r="A33" i="1" s="1"/>
  <c r="A35" i="1" s="1"/>
  <c r="F23" i="1"/>
  <c r="F18" i="1"/>
  <c r="F11" i="1"/>
  <c r="F8" i="1"/>
  <c r="A8" i="1"/>
</calcChain>
</file>

<file path=xl/sharedStrings.xml><?xml version="1.0" encoding="utf-8"?>
<sst xmlns="http://schemas.openxmlformats.org/spreadsheetml/2006/main" count="624" uniqueCount="406">
  <si>
    <t>Информация по объектам в рамках проекта «Решаем вместе» на 2023 год.</t>
  </si>
  <si>
    <t>62 объекта</t>
  </si>
  <si>
    <t>п/п</t>
  </si>
  <si>
    <t>Наименование населенного пункта</t>
  </si>
  <si>
    <t>Наименование объекта набравшего наибольшее количество голосов в ходе голосования по отбору приоритетных объектов благоустройства на 2022 год)</t>
  </si>
  <si>
    <t>Краткое описание проекта**</t>
  </si>
  <si>
    <t>Объем средств, для включения в бюджет 2023 года</t>
  </si>
  <si>
    <t>2</t>
  </si>
  <si>
    <t>4</t>
  </si>
  <si>
    <t>60</t>
  </si>
  <si>
    <t>ИТОГО ПО КРАЮ:</t>
  </si>
  <si>
    <t>1.</t>
  </si>
  <si>
    <t>Петропавловск-Камчатский городской округ</t>
  </si>
  <si>
    <t>1</t>
  </si>
  <si>
    <t>1.1</t>
  </si>
  <si>
    <t>Округ № 1</t>
  </si>
  <si>
    <t>Обустройство бывшего стадиона по адресу: ул. Индустриальная, дом № 7</t>
  </si>
  <si>
    <t>Обустройство бывшего стадиона</t>
  </si>
  <si>
    <t>1.2</t>
  </si>
  <si>
    <t>Округ № 2</t>
  </si>
  <si>
    <t>Асфальтирование межквартальных проездов вокруг средней школы № 6 (ул. Курильская, дома № 30, 34, 32, ул. Рябиковская, дома № 101, 71/1, 97)</t>
  </si>
  <si>
    <t>Асфальтирование</t>
  </si>
  <si>
    <t>3</t>
  </si>
  <si>
    <t>1.3</t>
  </si>
  <si>
    <t>Округ № 3</t>
  </si>
  <si>
    <t>Строительство пешеходного перехода, установка дорожного знака, нанесение разметки между остановками на повороте в мкр. Дальний и Заозерный</t>
  </si>
  <si>
    <t>Устройство пешеходного перехода установка дорожных знаков, нанесение дорожной разметки</t>
  </si>
  <si>
    <t>1.4</t>
  </si>
  <si>
    <t>Округ № 4</t>
  </si>
  <si>
    <t>Обустройство детской площадки с устройством резинового покрытия в зеленой зоне выше дома № 4 по Орбитальному проезду. Строительство дорожки к памятнику камчатским партизанам: Бохняку, Войцешеку, Давыдову и Тушканову - участникам борьбы за советскую власть на Камчатке</t>
  </si>
  <si>
    <t>Обустройство детской площадки с устройством резинового покрытия.</t>
  </si>
  <si>
    <t>1.7</t>
  </si>
  <si>
    <t>Округ № 7</t>
  </si>
  <si>
    <t>Комплексное благоустройство сквера по адресу: проспект Победы, д. № 61. Обустройство пешеходных дорожек с освещением</t>
  </si>
  <si>
    <t>Обустройство пешеходных дорожек с освещением.</t>
  </si>
  <si>
    <t>1.8</t>
  </si>
  <si>
    <t>Округ № 8</t>
  </si>
  <si>
    <t>Устройство межквартального освещения по улице Виталия Кручины</t>
  </si>
  <si>
    <t>Устройство освещения (опоры ЛНО, светильники) по ул. Виталий Кручины</t>
  </si>
  <si>
    <t>2.</t>
  </si>
  <si>
    <t>Елизовский муниципальный район</t>
  </si>
  <si>
    <t>2.1.</t>
  </si>
  <si>
    <t>Елизовское городское поселение</t>
  </si>
  <si>
    <t>2.1.1</t>
  </si>
  <si>
    <t>г. Елизово микрорайон 1</t>
  </si>
  <si>
    <t>Устройство спортивной площадки ул. Красноярская, д. 2а</t>
  </si>
  <si>
    <t xml:space="preserve"> - выполнить устройство покрытия площадки;
 - произвести установку соответствующих ограждений; 
 - отвечающих требованиям безопасности;
- произвести установку спортивного оборудования.</t>
  </si>
  <si>
    <t>2.1.2</t>
  </si>
  <si>
    <t>г. Елизово микрорайон 2</t>
  </si>
  <si>
    <t xml:space="preserve"> Комплексное благоустройство сквера "Отдыхайка"</t>
  </si>
  <si>
    <t xml:space="preserve"> - приобретение и установка игрового и спортивного
  оборудования;
 - устройство освещения;
 - выполнение ряда мероприятий по озеленению.</t>
  </si>
  <si>
    <t>2.1.3</t>
  </si>
  <si>
    <t>г. Елизово микрорайон 3</t>
  </si>
  <si>
    <t xml:space="preserve">Устройство новой беговой дорожки на стадионе "Строитель" </t>
  </si>
  <si>
    <t xml:space="preserve"> - устройство новой беговой дорожки.</t>
  </si>
  <si>
    <t>2.1.4</t>
  </si>
  <si>
    <t>г. Елизово микрорайон 4</t>
  </si>
  <si>
    <t>Благоустройство сквера в микрорайоне  "Пограничный"</t>
  </si>
  <si>
    <t xml:space="preserve"> - установка освещения;
 - выполнение озеленения;
 - установка малых архитектурных форм (лавочки, урны).</t>
  </si>
  <si>
    <t>2.2.</t>
  </si>
  <si>
    <t>Вулканное городское поселение</t>
  </si>
  <si>
    <t>2.2.1</t>
  </si>
  <si>
    <t>п. Вулканный</t>
  </si>
  <si>
    <t>Реконструкция Центрального стадиона</t>
  </si>
  <si>
    <t>Оборудование тренажёрной зоны, беговой дорожки</t>
  </si>
  <si>
    <t>2.3.</t>
  </si>
  <si>
    <t>Николаевое сельское поселение</t>
  </si>
  <si>
    <t>2.3.1</t>
  </si>
  <si>
    <t>с. Николаевка</t>
  </si>
  <si>
    <t>Обустройство скейтплощадки в с. Николаевка</t>
  </si>
  <si>
    <t>Планирование земельного участка, поставка оборудования, монтаж оборудования</t>
  </si>
  <si>
    <t>2.3.2</t>
  </si>
  <si>
    <t>с. Сосновка</t>
  </si>
  <si>
    <t>Обустройство зоны отдыха в с. Сосновка</t>
  </si>
  <si>
    <t>2.4.</t>
  </si>
  <si>
    <t>Паратунское сельское поселение</t>
  </si>
  <si>
    <t>2.4.1.</t>
  </si>
  <si>
    <t>с. Паратунка</t>
  </si>
  <si>
    <t>Устройство хоккейной площадки с. Паратунка</t>
  </si>
  <si>
    <t>Подготовительные работы на участке, разработка грунта, отсыпка, бетонирование, установка оборудования</t>
  </si>
  <si>
    <t>2.4.2.</t>
  </si>
  <si>
    <t>п. Термальный</t>
  </si>
  <si>
    <t>Продолжение благоустройства зоны отдыха в сквере п. Термальный</t>
  </si>
  <si>
    <t>Подготовительные работы на участке, разработка грунта, устройство пешеходных дорожек, установка МАФ и т.п.</t>
  </si>
  <si>
    <t>2.5.</t>
  </si>
  <si>
    <t>Раздольненское сельское поселение</t>
  </si>
  <si>
    <t>2.5.1.</t>
  </si>
  <si>
    <t xml:space="preserve">п. Раздольный     </t>
  </si>
  <si>
    <t>Благоустройство парковой зоны по ул. Ролдугина, п. Раздольный</t>
  </si>
  <si>
    <t>Планировка земельного участка, поставка материалов, монтаж оборудования</t>
  </si>
  <si>
    <t>2.5.2.</t>
  </si>
  <si>
    <t>п. Кеткина</t>
  </si>
  <si>
    <t>Комплексное благоустройство детской и спортивной площадки открытого типа в п. Кеткино</t>
  </si>
  <si>
    <t>2.6.</t>
  </si>
  <si>
    <t>Корякское сельское поселение</t>
  </si>
  <si>
    <t>2.6.1</t>
  </si>
  <si>
    <t>с. Коряки</t>
  </si>
  <si>
    <t>Устройство открытой площадки для спортивных игр</t>
  </si>
  <si>
    <t>Кадастровые работы по формированию земельного участка, планирование земельного участка, разработка грунта, устройство ударопоглощающего основания, приобретение и установка спортивного инвентаря, устройство ограждения</t>
  </si>
  <si>
    <t>2.6.3</t>
  </si>
  <si>
    <t>с. Северные Коряки</t>
  </si>
  <si>
    <t>Устройство спортивной площадки в с. Северные Коряки</t>
  </si>
  <si>
    <t>Кадастровые работы по формированию земельного участка, планирование земельного участка, разработка грунта, устройство ударопоглощающего основания, приобретение и установка уличных тренажеров, устройство навеса</t>
  </si>
  <si>
    <t>2.6.4</t>
  </si>
  <si>
    <t>п. Зеленый</t>
  </si>
  <si>
    <t>Устройство открытой спортивной площадки в п. Зеленый</t>
  </si>
  <si>
    <t xml:space="preserve">Планирование земельного участка, разработка грунта, устройство ударопоглощающего основания, приобретение и установка спортивных уличных тренажёров, устройство навеса </t>
  </si>
  <si>
    <t>2.7.</t>
  </si>
  <si>
    <t>Новолесновское сельское поселение</t>
  </si>
  <si>
    <t>2.7.1.</t>
  </si>
  <si>
    <t>п. Березняки</t>
  </si>
  <si>
    <t>Обустройство детской площадки п. Березняки (устройство прорезиненного ударопоглощающего покрытия под  игровыми и спортивными  малыми архитектурными формами, озеленение, установка видеонаблюдения)</t>
  </si>
  <si>
    <t>Видеонаблюдение, скамейки, урны, дорожки между МАФами, часть ограждения, резиновое покрытие под МАФы, озеленение</t>
  </si>
  <si>
    <t>2.7.8.</t>
  </si>
  <si>
    <t>п. Лесной</t>
  </si>
  <si>
    <t>Обустройство детской площадки п. Лесной (устройство прорезиненного ударопоглощающего покрытия под  игровыми и спортивными  малыми архитектурными формами, озеленение установка видеонаблюдения)</t>
  </si>
  <si>
    <t>2.8.</t>
  </si>
  <si>
    <t>Начикинское сельское поселения</t>
  </si>
  <si>
    <t>2.8.2</t>
  </si>
  <si>
    <t>п. Начики</t>
  </si>
  <si>
    <t>Устройство детской и спортивно-игровой площадки п. Начики</t>
  </si>
  <si>
    <t>Устройство детской  и спортивно-игровой площадки п. Начики</t>
  </si>
  <si>
    <t>2.9.</t>
  </si>
  <si>
    <t>Новоавачинское сельское поселение</t>
  </si>
  <si>
    <t>2.9.1</t>
  </si>
  <si>
    <t>п. Новый</t>
  </si>
  <si>
    <t>Ремонт хоккейной коробки на ул. Молодежная,  п. Новый</t>
  </si>
  <si>
    <t>2.10.</t>
  </si>
  <si>
    <t>Пионерское сельское поселение</t>
  </si>
  <si>
    <t>2.10.1</t>
  </si>
  <si>
    <t>п.  Пионерский</t>
  </si>
  <si>
    <t xml:space="preserve">Комплексное обустройство территории в районе ул. В. Бонивура, д. 2/1 (укладка резинового (синтетического) покрытия хоккейной коробки, благоустройство территории около хоккейной коробки, благоустройство территории около спортивной площадки) в п. Пионерский </t>
  </si>
  <si>
    <t>укладка резинового (синтетического) покрытия хоккейной коробки, благоустройство территории около хоккейной коробки, благоустройство территории около спортивной площадки</t>
  </si>
  <si>
    <t>2.10.2</t>
  </si>
  <si>
    <t>п. Светлый</t>
  </si>
  <si>
    <t xml:space="preserve">Обустройство детской площадки на земельном участке с кадастровым номером 41:05:0101082:522 в п. Светлый </t>
  </si>
  <si>
    <t>Кадастровые работы, установка детской площадки, ограждение, МАФы (скамейки, урны)</t>
  </si>
  <si>
    <t>3.</t>
  </si>
  <si>
    <t>Усть-Камчатский муниципальный район</t>
  </si>
  <si>
    <t>3.1.</t>
  </si>
  <si>
    <t>Козыревское сельское поселение</t>
  </si>
  <si>
    <t>3.1.1.</t>
  </si>
  <si>
    <t>п. Козыревск</t>
  </si>
  <si>
    <t>Благоустройство общественной территории по адресу: п. Козыревск, ул. Ленинская, д. 54</t>
  </si>
  <si>
    <t>Ремонт существующего покрытия, установка вазонов, скамеек, урн, устройство ограждения, клумб и освещения.</t>
  </si>
  <si>
    <t>3.1.2.</t>
  </si>
  <si>
    <t>с. Майское</t>
  </si>
  <si>
    <t>Обустройство общественной территории по адресу: с. Майское, ул. Комсомольская, д. 9</t>
  </si>
  <si>
    <t xml:space="preserve">Ремонт существующего покрытия, установка вазонов, скамеек, урн, устройство ограждения, клумб и освещения. </t>
  </si>
  <si>
    <t>3.2.</t>
  </si>
  <si>
    <t xml:space="preserve">Ключевское сельское поселение </t>
  </si>
  <si>
    <t>3.2.1.</t>
  </si>
  <si>
    <t>п. Ключи</t>
  </si>
  <si>
    <t xml:space="preserve">Детская игровая площадка по ул. Школьная </t>
  </si>
  <si>
    <t>Работы по благоустройству представляют собой устройство покрытия из резиновой плитки и приобретение новых игровых конструкций.</t>
  </si>
  <si>
    <t>3.3.</t>
  </si>
  <si>
    <t>Усть-Камчатское сельское поселение</t>
  </si>
  <si>
    <t>3.3.1.</t>
  </si>
  <si>
    <t>п. Усть-Камчатск</t>
  </si>
  <si>
    <t>Благоустройство Парка культуры и отдыха
за Храмом в честь Покрова Пресвятой Богородицы в п. Усть-Камчатск</t>
  </si>
  <si>
    <t>Устройство в границах парка следующих зон отдыха: детская площадка-канатный городок, площадка с фонтаном, площадки для тихого отдыха, площадка для рисования, выставочные зоны, скейт зона. Устройство ограждения и прогулочных дорожек.</t>
  </si>
  <si>
    <t>3.3.2.</t>
  </si>
  <si>
    <t>с. Крутоберегово</t>
  </si>
  <si>
    <t>Устройство павильона автобусной остановки
в с. Крутоберегово</t>
  </si>
  <si>
    <t>Устройство павильона автобусной остановки с урной</t>
  </si>
  <si>
    <t>4.</t>
  </si>
  <si>
    <t>Усть-Большерецкий муниципальный район</t>
  </si>
  <si>
    <t>4.1.</t>
  </si>
  <si>
    <t>Усть-Большерецкое сельское поселение</t>
  </si>
  <si>
    <t>4.1.1.</t>
  </si>
  <si>
    <t>с. Усть-Больше-     рецк</t>
  </si>
  <si>
    <t>Благоустройство территории парка</t>
  </si>
  <si>
    <t>Благоустройство территории парка в с. Усть-Большерецк</t>
  </si>
  <si>
    <t>4.2.</t>
  </si>
  <si>
    <t>Запорожское сельское поселение</t>
  </si>
  <si>
    <t>4.2.1.</t>
  </si>
  <si>
    <t>с. Запорожье</t>
  </si>
  <si>
    <t>Строительство универсальной спортивной площадки</t>
  </si>
  <si>
    <t>Устройство универсальной спортивной площадки</t>
  </si>
  <si>
    <t>4.3.</t>
  </si>
  <si>
    <t xml:space="preserve">Озерновское городское поселение </t>
  </si>
  <si>
    <t>4.3.1.</t>
  </si>
  <si>
    <t>п. Озерновский</t>
  </si>
  <si>
    <t>Устройство универсальной спортивной площадки для мини футбола, баскетбола, волейбола</t>
  </si>
  <si>
    <t>Спортивная площадка для игры в мини футбол, баскетбол и волейбол. Площадка должна быть огорожена металлическим ограждением, поверхность площадки должна быть с прорезиненным покрытием</t>
  </si>
  <si>
    <t>4.4.</t>
  </si>
  <si>
    <t>Октябрьское городское поселение</t>
  </si>
  <si>
    <t>4.4.1.</t>
  </si>
  <si>
    <t>п. Октябрьский</t>
  </si>
  <si>
    <t>Строительство мини-футбольного поля</t>
  </si>
  <si>
    <t>Спортивная площадка (мини-футбол) с искусственным покрытием (трава), оснащенная осветительным оборудованием и огражденная по периметру забором с 2-мя калитками для входа</t>
  </si>
  <si>
    <t>4.5.</t>
  </si>
  <si>
    <t>Кавалерское сельское поселение</t>
  </si>
  <si>
    <t>4.5.1.</t>
  </si>
  <si>
    <t>с. Кавалерское</t>
  </si>
  <si>
    <t>Бетонирование, устройство резинового покрытия детских площадок , приобретение, установка уличных спортивных тренажёров на детских площадках</t>
  </si>
  <si>
    <t>4.5.2.</t>
  </si>
  <si>
    <t>с. Карымай</t>
  </si>
  <si>
    <t>4.6.</t>
  </si>
  <si>
    <t>Апачинское сельское поселение</t>
  </si>
  <si>
    <t>4.6.1.</t>
  </si>
  <si>
    <t>с. Апача</t>
  </si>
  <si>
    <t>Обустройство спортивной площадки (укладка прорезиненного покрытия, закупка спортивных тренажеров)</t>
  </si>
  <si>
    <t>обустройство спортивной площадки для занятия спортом жителей с. Апача (приобретение и установка прорезиненного покрытия на площадку и спортивных  тренажеров)</t>
  </si>
  <si>
    <t>6.</t>
  </si>
  <si>
    <t xml:space="preserve">Мильковский муниципальный район </t>
  </si>
  <si>
    <t>6.1.</t>
  </si>
  <si>
    <t>Мильковское сельское поселение</t>
  </si>
  <si>
    <t>6.1.2.</t>
  </si>
  <si>
    <t>с. Мильково</t>
  </si>
  <si>
    <t>Обустройство места проведения 
культурно-массовых мероприятий 
на площади им. В. И. Ленина</t>
  </si>
  <si>
    <t>Обустройство места отдыха -  с установкой парковых скамеек с навесом и  уличных урн. Устройство освещения по периметру, укладка тротуарной плитки, установка ограждения; Устройство сцены.</t>
  </si>
  <si>
    <t>6.2.</t>
  </si>
  <si>
    <t>Атласовское сельское поселение</t>
  </si>
  <si>
    <t>6.2.2.</t>
  </si>
  <si>
    <t>п. Лазо</t>
  </si>
  <si>
    <t>Обустройство спортивной площадки</t>
  </si>
  <si>
    <t>Футбольное поле  с устройством искусственного газона. Спортивное оборудование.</t>
  </si>
  <si>
    <t>7.</t>
  </si>
  <si>
    <t>Быстринский муниципальный район</t>
  </si>
  <si>
    <t>7.1.</t>
  </si>
  <si>
    <t>Эссовское сельское поселение</t>
  </si>
  <si>
    <t>7.1.1.</t>
  </si>
  <si>
    <t>с. Эссо</t>
  </si>
  <si>
    <t>Обустройство парка «Центральный» 
по адресу: улица Комсомольская, 1</t>
  </si>
  <si>
    <t>Озеленение, установка лавок, урн , тротуара</t>
  </si>
  <si>
    <t>7.2.</t>
  </si>
  <si>
    <t>Анавгайское сельское поселение</t>
  </si>
  <si>
    <t>7.2.1.</t>
  </si>
  <si>
    <t>с. Анавгай</t>
  </si>
  <si>
    <t>Тюбинговая горка</t>
  </si>
  <si>
    <t>приобрётшие и установка тюбинговой горки</t>
  </si>
  <si>
    <t>9.</t>
  </si>
  <si>
    <t>Алеутский муниципальный округ</t>
  </si>
  <si>
    <t>9.1.1.</t>
  </si>
  <si>
    <t>с. Никольское</t>
  </si>
  <si>
    <t>Место отдыха жителей: прогулочная площадка 
с обзорным видом по улице 50 лет Октября, между домами № 16 и № 20</t>
  </si>
  <si>
    <t>Снос заброшенных сараев и вывоз мусора, планировка земельного участка, устройство пешеходной зоны</t>
  </si>
  <si>
    <t>10.</t>
  </si>
  <si>
    <t>Вилючинский городской округ</t>
  </si>
  <si>
    <t>10.1.2.</t>
  </si>
  <si>
    <t>р. Приморский</t>
  </si>
  <si>
    <t>Бетонирование многофункциональной 
физкультурно-оздоровительной площадки</t>
  </si>
  <si>
    <t>Работы по бетонированию площадки в целях дальнейшего устройства на ней искусственного покрытия для спортивных игр.</t>
  </si>
  <si>
    <t>11.</t>
  </si>
  <si>
    <t>Олюторский муниципальный район</t>
  </si>
  <si>
    <t>11.1.</t>
  </si>
  <si>
    <t>Сельское поселение «село Вывенка»</t>
  </si>
  <si>
    <t>11.1.1.</t>
  </si>
  <si>
    <t>с. Вывенка</t>
  </si>
  <si>
    <t>Спортивная площадка для занятия футболом, волейболом</t>
  </si>
  <si>
    <t>11.2.</t>
  </si>
  <si>
    <t>Сельское поселение «село Тиличики»</t>
  </si>
  <si>
    <t>11.2.1.</t>
  </si>
  <si>
    <t>с. Тиличики</t>
  </si>
  <si>
    <t>Открытая площадка - роллердром</t>
  </si>
  <si>
    <t>11.3.</t>
  </si>
  <si>
    <t>Сельское поселение «село Хаилино»</t>
  </si>
  <si>
    <t>11.3.1.</t>
  </si>
  <si>
    <t>с. Хаилино</t>
  </si>
  <si>
    <t>Спортивная площадка для занятий футболом и волейболом</t>
  </si>
  <si>
    <t>11.4.</t>
  </si>
  <si>
    <t>Сельское поселение «село Пахачи»</t>
  </si>
  <si>
    <t>11.4.1.</t>
  </si>
  <si>
    <t>с. Пахачи</t>
  </si>
  <si>
    <t>Модульная баня</t>
  </si>
  <si>
    <t>11.5.</t>
  </si>
  <si>
    <t>Сельское поселение «село Средние Пахачи»</t>
  </si>
  <si>
    <t>11.5.1.</t>
  </si>
  <si>
    <t>с. Средние Пахачи</t>
  </si>
  <si>
    <t>11.7.</t>
  </si>
  <si>
    <t>Сельское поселение «село Ачайваям»</t>
  </si>
  <si>
    <t>11.7.1.</t>
  </si>
  <si>
    <t>с. Ачайваям</t>
  </si>
  <si>
    <t>Детская площадка</t>
  </si>
  <si>
    <t>12.</t>
  </si>
  <si>
    <t>Карагинский муниципальный район</t>
  </si>
  <si>
    <t>12.1.</t>
  </si>
  <si>
    <t>Сельское поселение «село Ивашка»</t>
  </si>
  <si>
    <t>12.1.1.</t>
  </si>
  <si>
    <t>с. Ивашка</t>
  </si>
  <si>
    <t>Детская площадка на Рыбозаводской стороне</t>
  </si>
  <si>
    <t>12.2.</t>
  </si>
  <si>
    <t>Сельское поселение «село Карага»</t>
  </si>
  <si>
    <t>12.2.1.</t>
  </si>
  <si>
    <t>с. Карага</t>
  </si>
  <si>
    <t>Установка Стелы Победы и парковой зоны</t>
  </si>
  <si>
    <t>12.3.</t>
  </si>
  <si>
    <t>Сельское поселение «посёлок Оссора»</t>
  </si>
  <si>
    <t>12.3.1.</t>
  </si>
  <si>
    <t>п. Оссора</t>
  </si>
  <si>
    <t>Благоустройство места отдыха для детей и взрослых между домами ул. Лукашевского д. 55 и ул. Советской д. 94</t>
  </si>
  <si>
    <t>Благоустройство места отдыха для детей и взрослых: приобитение и установка детского и спортивного оборудования, ограждение территории, укладка пешеходных дорожек, освещения, озеленение.</t>
  </si>
  <si>
    <t>12.4.</t>
  </si>
  <si>
    <t>Сельское поселение «село Тымлат»</t>
  </si>
  <si>
    <t>12.4.1.</t>
  </si>
  <si>
    <t>с. Тымлат</t>
  </si>
  <si>
    <t>Выполнение работ по устройству мемориальной стелы</t>
  </si>
  <si>
    <t>Мемориальный комплекс с благоустройством</t>
  </si>
  <si>
    <t>12.5.</t>
  </si>
  <si>
    <t>Сельское поселение «село Ильпырское»</t>
  </si>
  <si>
    <t>12.5.1.</t>
  </si>
  <si>
    <t>с. Ильпырское</t>
  </si>
  <si>
    <t>Общественная зона отдыха Лодочная</t>
  </si>
  <si>
    <t>Снос ветхих строений (заброшенные сараи), вывоз мусора, выравнивание, бетонирование съезда, укладка тротуарной плитки,  обустройство площадок с видом на море</t>
  </si>
  <si>
    <t>13.</t>
  </si>
  <si>
    <t>Тигильский муниципальный район</t>
  </si>
  <si>
    <t>13.2.</t>
  </si>
  <si>
    <t>Сельское поселение «село Усть-Хайрюзово»</t>
  </si>
  <si>
    <t>13.2.1.</t>
  </si>
  <si>
    <t>с. Усть- Хайрюзово</t>
  </si>
  <si>
    <t>Обустройство тротуаров</t>
  </si>
  <si>
    <t>Обустройство и восстановление тротуаров</t>
  </si>
  <si>
    <t>13.6.</t>
  </si>
  <si>
    <t>Сельское поселение «село Воямполка»</t>
  </si>
  <si>
    <t>13.6.1.</t>
  </si>
  <si>
    <t>с. Воямполка</t>
  </si>
  <si>
    <t>Уличный спортивный объект</t>
  </si>
  <si>
    <t>Закупка, доставка уличных тренажеров;    закупка, доставка противоударного покрытия; земельные работы   по укладке противоударного покрытия; установка уличных тренажеров</t>
  </si>
  <si>
    <t>14</t>
  </si>
  <si>
    <t>Пенжинский муниципальный район</t>
  </si>
  <si>
    <t>14.1.</t>
  </si>
  <si>
    <t>Сельское поселение «село Таловка»</t>
  </si>
  <si>
    <t>14.1.1.</t>
  </si>
  <si>
    <t>с. Таловка</t>
  </si>
  <si>
    <t>Место для отдыха жителей</t>
  </si>
  <si>
    <t xml:space="preserve">Установка скамеек и беседок </t>
  </si>
  <si>
    <t>14.2.</t>
  </si>
  <si>
    <t>Сельское поселение «село Каменское»</t>
  </si>
  <si>
    <t>14.2.1.</t>
  </si>
  <si>
    <t>с. Каменское</t>
  </si>
  <si>
    <t>Этнопарк</t>
  </si>
  <si>
    <t>засыпка территории щебнем, гравием, выравнивание; ограждение территории металлическим забором; установка 2 юрт, деревянных идолов - 4 шт., сцена из металл каркаса; скамеек - 6 шт.</t>
  </si>
  <si>
    <t>14.3.</t>
  </si>
  <si>
    <t>Сельское поселение «село Слаутное»</t>
  </si>
  <si>
    <t>14.3.1.</t>
  </si>
  <si>
    <t>с. Слаутное</t>
  </si>
  <si>
    <t xml:space="preserve">Установка стелы «Я люблю Слаутное» </t>
  </si>
  <si>
    <t>14.4.</t>
  </si>
  <si>
    <t>Сельское поселение «село Аянка»</t>
  </si>
  <si>
    <t>14.4.1.</t>
  </si>
  <si>
    <t>с. Аянка</t>
  </si>
  <si>
    <t>14.5.</t>
  </si>
  <si>
    <t>Сельское поселение «село Манилы»</t>
  </si>
  <si>
    <t>14.5.1.</t>
  </si>
  <si>
    <t>с. Манилы</t>
  </si>
  <si>
    <t>Этнопарк «Апигин»</t>
  </si>
  <si>
    <t>Объем бюджетных ассигнований (тыс. рублей)</t>
  </si>
  <si>
    <t>Округ № 5</t>
  </si>
  <si>
    <t>Округ № 6</t>
  </si>
  <si>
    <t>5</t>
  </si>
  <si>
    <t>6</t>
  </si>
  <si>
    <t>7</t>
  </si>
  <si>
    <t>с. Коряки (мкр. Геологи)</t>
  </si>
  <si>
    <t>8</t>
  </si>
  <si>
    <t>9</t>
  </si>
  <si>
    <t xml:space="preserve">п. Сокоч   </t>
  </si>
  <si>
    <t>п. Дальний</t>
  </si>
  <si>
    <t>10</t>
  </si>
  <si>
    <t>п. Нагорный</t>
  </si>
  <si>
    <t>п. Красный</t>
  </si>
  <si>
    <t>п. Двуречье</t>
  </si>
  <si>
    <t>11</t>
  </si>
  <si>
    <t>п. Крутобереговый</t>
  </si>
  <si>
    <t>12</t>
  </si>
  <si>
    <t>13</t>
  </si>
  <si>
    <t>15</t>
  </si>
  <si>
    <t>16</t>
  </si>
  <si>
    <t>17</t>
  </si>
  <si>
    <t>18</t>
  </si>
  <si>
    <t>19</t>
  </si>
  <si>
    <t>20</t>
  </si>
  <si>
    <t>п. Крутогоровский</t>
  </si>
  <si>
    <t>21</t>
  </si>
  <si>
    <t>с. Шаромы</t>
  </si>
  <si>
    <t>с. Долиновка</t>
  </si>
  <si>
    <t>22</t>
  </si>
  <si>
    <t>п. Атласово</t>
  </si>
  <si>
    <t>23</t>
  </si>
  <si>
    <t>24</t>
  </si>
  <si>
    <t xml:space="preserve">п. Палана </t>
  </si>
  <si>
    <t>25</t>
  </si>
  <si>
    <t>26</t>
  </si>
  <si>
    <t>р. Рыбачий</t>
  </si>
  <si>
    <t>27</t>
  </si>
  <si>
    <t>28</t>
  </si>
  <si>
    <t>29</t>
  </si>
  <si>
    <t>30</t>
  </si>
  <si>
    <t>31</t>
  </si>
  <si>
    <t>с. Апука</t>
  </si>
  <si>
    <t>32</t>
  </si>
  <si>
    <t>33</t>
  </si>
  <si>
    <t>34</t>
  </si>
  <si>
    <t>35</t>
  </si>
  <si>
    <t>36</t>
  </si>
  <si>
    <t>37</t>
  </si>
  <si>
    <t>с. Хайрюзово</t>
  </si>
  <si>
    <t>38</t>
  </si>
  <si>
    <t>с. Тигиль</t>
  </si>
  <si>
    <t>39</t>
  </si>
  <si>
    <t>с. Лесная</t>
  </si>
  <si>
    <t>40</t>
  </si>
  <si>
    <t>41</t>
  </si>
  <si>
    <t>42</t>
  </si>
  <si>
    <t>43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</si>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</sst>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\ _₽"/>
    <numFmt numFmtId="165" formatCode="#,##0\ _₽"/>
    <numFmt numFmtId="166" formatCode="0.00000"/>
  </numFmts>
  <fonts count="16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theme="1"/>
      <name val="Calibri"/>
      <scheme val="minor"/>
    </font>
    <font>
      <b/>
      <sz val="22"/>
      <color indexed="4"/>
      <name val="Times New Roman"/>
    </font>
    <font>
      <b/>
      <sz val="11"/>
      <color theme="1"/>
      <name val="Times New Roman"/>
    </font>
    <font>
      <sz val="8"/>
      <color theme="1"/>
      <name val="Calibri"/>
      <scheme val="minor"/>
    </font>
    <font>
      <sz val="8"/>
      <color theme="1"/>
      <name val="Times New Roman"/>
    </font>
    <font>
      <sz val="14"/>
      <color indexed="4"/>
      <name val="Times New Roman"/>
    </font>
    <font>
      <b/>
      <sz val="14"/>
      <color indexed="4"/>
      <name val="Times New Roman"/>
    </font>
    <font>
      <sz val="11"/>
      <name val="Calibri"/>
      <scheme val="minor"/>
    </font>
    <font>
      <sz val="10"/>
      <name val="Times New Roman"/>
    </font>
    <font>
      <sz val="11"/>
      <name val="Times New Roman"/>
    </font>
    <font>
      <b/>
      <sz val="11"/>
      <name val="Times New Roman"/>
    </font>
    <font>
      <sz val="14"/>
      <name val="Times New Roman"/>
    </font>
    <font>
      <b/>
      <sz val="14"/>
      <name val="Times New Roman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CC"/>
        <bgColor rgb="FFFFCCCC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42"/>
        <b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59">
    <xf numFmtId="0" fontId="0" fillId="0" borderId="0" xfId="0"/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166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" fontId="14" fillId="5" borderId="1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0" fillId="0" borderId="0" xfId="0"/>
    <xf numFmtId="49" fontId="6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164" fontId="14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tabSelected="1" zoomScale="70" workbookViewId="0">
      <pane ySplit="3" topLeftCell="A4" activePane="bottomLeft" state="frozen"/>
      <selection activeCell="R19" sqref="R19"/>
      <selection pane="bottomLeft"/>
    </sheetView>
  </sheetViews>
  <sheetFormatPr defaultColWidth="8.85546875" defaultRowHeight="15" outlineLevelRow="1" x14ac:dyDescent="0.25"/>
  <cols>
    <col min="1" max="1" width="8.5703125" style="1" customWidth="1"/>
    <col min="2" max="2" width="7.85546875" style="2" customWidth="1"/>
    <col min="3" max="3" width="18.42578125" customWidth="1"/>
    <col min="4" max="4" width="44.7109375" style="3" customWidth="1"/>
    <col min="5" max="5" width="42" customWidth="1"/>
    <col min="6" max="6" width="20.7109375" style="4" customWidth="1"/>
  </cols>
  <sheetData>
    <row r="1" spans="1:6" ht="51.75" customHeight="1" x14ac:dyDescent="0.25">
      <c r="A1" s="48" t="s">
        <v>0</v>
      </c>
      <c r="B1" s="48"/>
      <c r="C1" s="48"/>
      <c r="D1" s="48"/>
      <c r="E1" s="48"/>
      <c r="F1" s="48"/>
    </row>
    <row r="2" spans="1:6" ht="36" customHeight="1" x14ac:dyDescent="0.25">
      <c r="A2" s="49" t="s">
        <v>1</v>
      </c>
      <c r="B2" s="50" t="s">
        <v>2</v>
      </c>
      <c r="C2" s="51" t="s">
        <v>3</v>
      </c>
      <c r="D2" s="51" t="s">
        <v>4</v>
      </c>
      <c r="E2" s="51" t="s">
        <v>5</v>
      </c>
      <c r="F2" s="52" t="s">
        <v>6</v>
      </c>
    </row>
    <row r="3" spans="1:6" ht="78.75" customHeight="1" x14ac:dyDescent="0.25">
      <c r="A3" s="49"/>
      <c r="B3" s="50"/>
      <c r="C3" s="51"/>
      <c r="D3" s="51"/>
      <c r="E3" s="51"/>
      <c r="F3" s="52"/>
    </row>
    <row r="4" spans="1:6" s="5" customFormat="1" ht="12" customHeight="1" x14ac:dyDescent="0.25">
      <c r="A4" s="6">
        <v>1</v>
      </c>
      <c r="B4" s="7" t="s">
        <v>7</v>
      </c>
      <c r="C4" s="6">
        <v>3</v>
      </c>
      <c r="D4" s="7" t="s">
        <v>8</v>
      </c>
      <c r="E4" s="6">
        <v>5</v>
      </c>
      <c r="F4" s="8">
        <v>6</v>
      </c>
    </row>
    <row r="5" spans="1:6" s="9" customFormat="1" ht="15" hidden="1" customHeight="1" x14ac:dyDescent="0.3">
      <c r="A5" s="10"/>
      <c r="B5" s="11"/>
      <c r="C5" s="11"/>
      <c r="D5" s="12"/>
      <c r="E5" s="13">
        <v>363703.48419999995</v>
      </c>
      <c r="F5" s="14"/>
    </row>
    <row r="6" spans="1:6" s="9" customFormat="1" ht="15" hidden="1" customHeight="1" x14ac:dyDescent="0.3">
      <c r="A6" s="10"/>
      <c r="B6" s="11"/>
      <c r="C6" s="11"/>
      <c r="D6" s="12"/>
      <c r="E6" s="13">
        <v>35296.515800000001</v>
      </c>
      <c r="F6" s="14"/>
    </row>
    <row r="7" spans="1:6" s="9" customFormat="1" ht="15" hidden="1" customHeight="1" x14ac:dyDescent="0.3">
      <c r="A7" s="10"/>
      <c r="B7" s="11"/>
      <c r="C7" s="11"/>
      <c r="D7" s="12"/>
      <c r="E7" s="13">
        <v>5223.7523899999997</v>
      </c>
      <c r="F7" s="14"/>
    </row>
    <row r="8" spans="1:6" s="9" customFormat="1" ht="15" hidden="1" customHeight="1" x14ac:dyDescent="0.3">
      <c r="A8" s="10" t="e">
        <f>85-#REF!-#REF!-#REF!</f>
        <v>#REF!</v>
      </c>
      <c r="B8" s="11" t="s">
        <v>9</v>
      </c>
      <c r="C8" s="11"/>
      <c r="D8" s="12"/>
      <c r="E8" s="13">
        <v>30072.76341</v>
      </c>
      <c r="F8" s="14">
        <f>E5-F9</f>
        <v>52348.094989999954</v>
      </c>
    </row>
    <row r="9" spans="1:6" s="9" customFormat="1" ht="30" customHeight="1" x14ac:dyDescent="0.3">
      <c r="A9" s="15"/>
      <c r="B9" s="53" t="s">
        <v>10</v>
      </c>
      <c r="C9" s="53"/>
      <c r="D9" s="53"/>
      <c r="E9" s="16"/>
      <c r="F9" s="17">
        <v>311355.38920999999</v>
      </c>
    </row>
    <row r="10" spans="1:6" s="9" customFormat="1" ht="30" customHeight="1" x14ac:dyDescent="0.3">
      <c r="A10" s="18"/>
      <c r="B10" s="19" t="s">
        <v>11</v>
      </c>
      <c r="C10" s="20" t="s">
        <v>12</v>
      </c>
      <c r="D10" s="21"/>
      <c r="E10" s="21"/>
      <c r="F10" s="22">
        <v>100000</v>
      </c>
    </row>
    <row r="11" spans="1:6" s="23" customFormat="1" ht="97.5" customHeight="1" outlineLevel="1" x14ac:dyDescent="0.25">
      <c r="A11" s="24" t="s">
        <v>13</v>
      </c>
      <c r="B11" s="25" t="s">
        <v>14</v>
      </c>
      <c r="C11" s="26" t="s">
        <v>15</v>
      </c>
      <c r="D11" s="27" t="s">
        <v>16</v>
      </c>
      <c r="E11" s="26" t="s">
        <v>17</v>
      </c>
      <c r="F11" s="28">
        <f>26000-70.7</f>
        <v>25929.3</v>
      </c>
    </row>
    <row r="12" spans="1:6" s="23" customFormat="1" ht="97.5" customHeight="1" outlineLevel="1" x14ac:dyDescent="0.25">
      <c r="A12" s="24" t="s">
        <v>7</v>
      </c>
      <c r="B12" s="25" t="s">
        <v>18</v>
      </c>
      <c r="C12" s="26" t="s">
        <v>19</v>
      </c>
      <c r="D12" s="27" t="s">
        <v>20</v>
      </c>
      <c r="E12" s="26" t="s">
        <v>21</v>
      </c>
      <c r="F12" s="28">
        <v>20000</v>
      </c>
    </row>
    <row r="13" spans="1:6" s="23" customFormat="1" ht="97.5" customHeight="1" outlineLevel="1" x14ac:dyDescent="0.25">
      <c r="A13" s="24" t="s">
        <v>22</v>
      </c>
      <c r="B13" s="25" t="s">
        <v>23</v>
      </c>
      <c r="C13" s="26" t="s">
        <v>24</v>
      </c>
      <c r="D13" s="27" t="s">
        <v>25</v>
      </c>
      <c r="E13" s="26" t="s">
        <v>26</v>
      </c>
      <c r="F13" s="28">
        <v>6685.49</v>
      </c>
    </row>
    <row r="14" spans="1:6" s="23" customFormat="1" ht="123.75" customHeight="1" outlineLevel="1" x14ac:dyDescent="0.25">
      <c r="A14" s="24" t="s">
        <v>8</v>
      </c>
      <c r="B14" s="25" t="s">
        <v>27</v>
      </c>
      <c r="C14" s="26" t="s">
        <v>28</v>
      </c>
      <c r="D14" s="27" t="s">
        <v>29</v>
      </c>
      <c r="E14" s="26" t="s">
        <v>30</v>
      </c>
      <c r="F14" s="28">
        <v>26000</v>
      </c>
    </row>
    <row r="15" spans="1:6" s="23" customFormat="1" ht="97.5" customHeight="1" outlineLevel="1" x14ac:dyDescent="0.25">
      <c r="A15" s="24">
        <v>5</v>
      </c>
      <c r="B15" s="25" t="s">
        <v>31</v>
      </c>
      <c r="C15" s="26" t="s">
        <v>32</v>
      </c>
      <c r="D15" s="27" t="s">
        <v>33</v>
      </c>
      <c r="E15" s="26" t="s">
        <v>34</v>
      </c>
      <c r="F15" s="28">
        <v>18602.95</v>
      </c>
    </row>
    <row r="16" spans="1:6" s="23" customFormat="1" ht="97.5" customHeight="1" outlineLevel="1" x14ac:dyDescent="0.25">
      <c r="A16" s="24">
        <v>6</v>
      </c>
      <c r="B16" s="25" t="s">
        <v>35</v>
      </c>
      <c r="C16" s="26" t="s">
        <v>36</v>
      </c>
      <c r="D16" s="27" t="s">
        <v>37</v>
      </c>
      <c r="E16" s="26" t="s">
        <v>38</v>
      </c>
      <c r="F16" s="28">
        <v>2782.26</v>
      </c>
    </row>
    <row r="17" spans="1:6" s="9" customFormat="1" ht="34.5" customHeight="1" x14ac:dyDescent="0.3">
      <c r="A17" s="18"/>
      <c r="B17" s="19" t="s">
        <v>39</v>
      </c>
      <c r="C17" s="20" t="s">
        <v>40</v>
      </c>
      <c r="D17" s="21"/>
      <c r="E17" s="21"/>
      <c r="F17" s="22">
        <f>F18+F23+F25+F28+F31+F34+F38+F41+F43+F45</f>
        <v>73931.01341</v>
      </c>
    </row>
    <row r="18" spans="1:6" s="29" customFormat="1" ht="34.5" customHeight="1" x14ac:dyDescent="0.3">
      <c r="A18" s="30"/>
      <c r="B18" s="31" t="s">
        <v>41</v>
      </c>
      <c r="C18" s="32" t="s">
        <v>42</v>
      </c>
      <c r="D18" s="33"/>
      <c r="E18" s="33"/>
      <c r="F18" s="34">
        <f>F19+F20+F21+F22</f>
        <v>14000</v>
      </c>
    </row>
    <row r="19" spans="1:6" s="23" customFormat="1" ht="114.75" customHeight="1" outlineLevel="1" x14ac:dyDescent="0.25">
      <c r="A19" s="24">
        <v>7</v>
      </c>
      <c r="B19" s="25" t="s">
        <v>43</v>
      </c>
      <c r="C19" s="26" t="s">
        <v>44</v>
      </c>
      <c r="D19" s="27" t="s">
        <v>45</v>
      </c>
      <c r="E19" s="27" t="s">
        <v>46</v>
      </c>
      <c r="F19" s="28">
        <v>3500</v>
      </c>
    </row>
    <row r="20" spans="1:6" s="23" customFormat="1" ht="97.5" customHeight="1" outlineLevel="1" x14ac:dyDescent="0.25">
      <c r="A20" s="24">
        <v>8</v>
      </c>
      <c r="B20" s="25" t="s">
        <v>47</v>
      </c>
      <c r="C20" s="26" t="s">
        <v>48</v>
      </c>
      <c r="D20" s="27" t="s">
        <v>49</v>
      </c>
      <c r="E20" s="27" t="s">
        <v>50</v>
      </c>
      <c r="F20" s="28">
        <v>2000</v>
      </c>
    </row>
    <row r="21" spans="1:6" s="23" customFormat="1" ht="97.5" customHeight="1" outlineLevel="1" x14ac:dyDescent="0.25">
      <c r="A21" s="24">
        <v>9</v>
      </c>
      <c r="B21" s="25" t="s">
        <v>51</v>
      </c>
      <c r="C21" s="26" t="s">
        <v>52</v>
      </c>
      <c r="D21" s="27" t="s">
        <v>53</v>
      </c>
      <c r="E21" s="27" t="s">
        <v>54</v>
      </c>
      <c r="F21" s="28">
        <v>5000</v>
      </c>
    </row>
    <row r="22" spans="1:6" s="23" customFormat="1" ht="97.5" customHeight="1" outlineLevel="1" x14ac:dyDescent="0.25">
      <c r="A22" s="24">
        <v>10</v>
      </c>
      <c r="B22" s="25" t="s">
        <v>55</v>
      </c>
      <c r="C22" s="26" t="s">
        <v>56</v>
      </c>
      <c r="D22" s="27" t="s">
        <v>57</v>
      </c>
      <c r="E22" s="27" t="s">
        <v>58</v>
      </c>
      <c r="F22" s="28">
        <v>3500</v>
      </c>
    </row>
    <row r="23" spans="1:6" s="29" customFormat="1" ht="34.5" customHeight="1" x14ac:dyDescent="0.3">
      <c r="A23" s="30"/>
      <c r="B23" s="31" t="s">
        <v>59</v>
      </c>
      <c r="C23" s="32" t="s">
        <v>60</v>
      </c>
      <c r="D23" s="33"/>
      <c r="E23" s="33"/>
      <c r="F23" s="34">
        <f>F24</f>
        <v>3500</v>
      </c>
    </row>
    <row r="24" spans="1:6" s="23" customFormat="1" ht="97.5" customHeight="1" outlineLevel="1" x14ac:dyDescent="0.25">
      <c r="A24" s="24">
        <f>A22+1</f>
        <v>11</v>
      </c>
      <c r="B24" s="25" t="s">
        <v>61</v>
      </c>
      <c r="C24" s="26" t="s">
        <v>62</v>
      </c>
      <c r="D24" s="27" t="s">
        <v>63</v>
      </c>
      <c r="E24" s="27" t="s">
        <v>64</v>
      </c>
      <c r="F24" s="28">
        <v>3500</v>
      </c>
    </row>
    <row r="25" spans="1:6" s="29" customFormat="1" ht="34.5" customHeight="1" x14ac:dyDescent="0.3">
      <c r="A25" s="30"/>
      <c r="B25" s="31" t="s">
        <v>65</v>
      </c>
      <c r="C25" s="32" t="s">
        <v>66</v>
      </c>
      <c r="D25" s="33"/>
      <c r="E25" s="33"/>
      <c r="F25" s="34">
        <f t="shared" ref="F25:F38" si="0">F26+F27</f>
        <v>7000</v>
      </c>
    </row>
    <row r="26" spans="1:6" s="23" customFormat="1" ht="97.5" customHeight="1" outlineLevel="1" x14ac:dyDescent="0.25">
      <c r="A26" s="24">
        <f>A24+1</f>
        <v>12</v>
      </c>
      <c r="B26" s="25" t="s">
        <v>67</v>
      </c>
      <c r="C26" s="26" t="s">
        <v>68</v>
      </c>
      <c r="D26" s="27" t="s">
        <v>69</v>
      </c>
      <c r="E26" s="27" t="s">
        <v>70</v>
      </c>
      <c r="F26" s="28">
        <v>3500</v>
      </c>
    </row>
    <row r="27" spans="1:6" s="23" customFormat="1" ht="97.5" customHeight="1" outlineLevel="1" x14ac:dyDescent="0.25">
      <c r="A27" s="24">
        <f>A26+1</f>
        <v>13</v>
      </c>
      <c r="B27" s="25" t="s">
        <v>71</v>
      </c>
      <c r="C27" s="26" t="s">
        <v>72</v>
      </c>
      <c r="D27" s="27" t="s">
        <v>73</v>
      </c>
      <c r="E27" s="27" t="s">
        <v>70</v>
      </c>
      <c r="F27" s="28">
        <v>3500</v>
      </c>
    </row>
    <row r="28" spans="1:6" s="29" customFormat="1" ht="34.5" customHeight="1" x14ac:dyDescent="0.3">
      <c r="A28" s="30"/>
      <c r="B28" s="31" t="s">
        <v>74</v>
      </c>
      <c r="C28" s="32" t="s">
        <v>75</v>
      </c>
      <c r="D28" s="33"/>
      <c r="E28" s="33"/>
      <c r="F28" s="34">
        <f t="shared" si="0"/>
        <v>7000</v>
      </c>
    </row>
    <row r="29" spans="1:6" s="23" customFormat="1" ht="97.5" customHeight="1" outlineLevel="1" x14ac:dyDescent="0.25">
      <c r="A29" s="24">
        <f>A27+1</f>
        <v>14</v>
      </c>
      <c r="B29" s="25" t="s">
        <v>76</v>
      </c>
      <c r="C29" s="26" t="s">
        <v>77</v>
      </c>
      <c r="D29" s="27" t="s">
        <v>78</v>
      </c>
      <c r="E29" s="27" t="s">
        <v>79</v>
      </c>
      <c r="F29" s="28">
        <v>3500</v>
      </c>
    </row>
    <row r="30" spans="1:6" s="23" customFormat="1" ht="97.5" customHeight="1" outlineLevel="1" x14ac:dyDescent="0.25">
      <c r="A30" s="24">
        <f>A29+1</f>
        <v>15</v>
      </c>
      <c r="B30" s="25" t="s">
        <v>80</v>
      </c>
      <c r="C30" s="26" t="s">
        <v>81</v>
      </c>
      <c r="D30" s="27" t="s">
        <v>82</v>
      </c>
      <c r="E30" s="27" t="s">
        <v>83</v>
      </c>
      <c r="F30" s="28">
        <v>3500</v>
      </c>
    </row>
    <row r="31" spans="1:6" s="29" customFormat="1" ht="34.5" customHeight="1" x14ac:dyDescent="0.3">
      <c r="A31" s="30"/>
      <c r="B31" s="31" t="s">
        <v>84</v>
      </c>
      <c r="C31" s="32" t="s">
        <v>85</v>
      </c>
      <c r="D31" s="33"/>
      <c r="E31" s="33"/>
      <c r="F31" s="34">
        <f t="shared" si="0"/>
        <v>6935.3911900000003</v>
      </c>
    </row>
    <row r="32" spans="1:6" s="23" customFormat="1" ht="97.5" customHeight="1" outlineLevel="1" x14ac:dyDescent="0.25">
      <c r="A32" s="24">
        <f>A30+1</f>
        <v>16</v>
      </c>
      <c r="B32" s="25" t="s">
        <v>86</v>
      </c>
      <c r="C32" s="26" t="s">
        <v>87</v>
      </c>
      <c r="D32" s="27" t="s">
        <v>88</v>
      </c>
      <c r="E32" s="27" t="s">
        <v>89</v>
      </c>
      <c r="F32" s="28">
        <v>4950</v>
      </c>
    </row>
    <row r="33" spans="1:6" s="23" customFormat="1" ht="97.5" customHeight="1" outlineLevel="1" x14ac:dyDescent="0.25">
      <c r="A33" s="24">
        <f>A32+1</f>
        <v>17</v>
      </c>
      <c r="B33" s="25" t="s">
        <v>90</v>
      </c>
      <c r="C33" s="26" t="s">
        <v>91</v>
      </c>
      <c r="D33" s="27" t="s">
        <v>92</v>
      </c>
      <c r="E33" s="27" t="s">
        <v>89</v>
      </c>
      <c r="F33" s="28">
        <v>1985.3911900000001</v>
      </c>
    </row>
    <row r="34" spans="1:6" s="29" customFormat="1" ht="34.5" customHeight="1" x14ac:dyDescent="0.3">
      <c r="A34" s="30"/>
      <c r="B34" s="31" t="s">
        <v>93</v>
      </c>
      <c r="C34" s="32" t="s">
        <v>94</v>
      </c>
      <c r="D34" s="33"/>
      <c r="E34" s="33"/>
      <c r="F34" s="34">
        <v>8702.5460000000003</v>
      </c>
    </row>
    <row r="35" spans="1:6" s="23" customFormat="1" ht="97.5" customHeight="1" outlineLevel="1" x14ac:dyDescent="0.25">
      <c r="A35" s="24">
        <f>A33+1</f>
        <v>18</v>
      </c>
      <c r="B35" s="25" t="s">
        <v>95</v>
      </c>
      <c r="C35" s="26" t="s">
        <v>96</v>
      </c>
      <c r="D35" s="27" t="s">
        <v>97</v>
      </c>
      <c r="E35" s="27" t="s">
        <v>98</v>
      </c>
      <c r="F35" s="28">
        <v>4470</v>
      </c>
    </row>
    <row r="36" spans="1:6" s="23" customFormat="1" ht="97.5" customHeight="1" outlineLevel="1" x14ac:dyDescent="0.25">
      <c r="A36" s="24">
        <v>19</v>
      </c>
      <c r="B36" s="25" t="s">
        <v>99</v>
      </c>
      <c r="C36" s="26" t="s">
        <v>100</v>
      </c>
      <c r="D36" s="27" t="s">
        <v>101</v>
      </c>
      <c r="E36" s="27" t="s">
        <v>102</v>
      </c>
      <c r="F36" s="28">
        <v>1750.375</v>
      </c>
    </row>
    <row r="37" spans="1:6" s="23" customFormat="1" ht="97.5" customHeight="1" outlineLevel="1" x14ac:dyDescent="0.25">
      <c r="A37" s="24">
        <f>A36+1</f>
        <v>20</v>
      </c>
      <c r="B37" s="25" t="s">
        <v>103</v>
      </c>
      <c r="C37" s="26" t="s">
        <v>104</v>
      </c>
      <c r="D37" s="27" t="s">
        <v>105</v>
      </c>
      <c r="E37" s="27" t="s">
        <v>106</v>
      </c>
      <c r="F37" s="28">
        <v>2482.1710000000003</v>
      </c>
    </row>
    <row r="38" spans="1:6" s="29" customFormat="1" ht="34.5" customHeight="1" x14ac:dyDescent="0.3">
      <c r="A38" s="30"/>
      <c r="B38" s="31" t="s">
        <v>107</v>
      </c>
      <c r="C38" s="32" t="s">
        <v>108</v>
      </c>
      <c r="D38" s="33"/>
      <c r="E38" s="33"/>
      <c r="F38" s="34">
        <f t="shared" si="0"/>
        <v>6301.3744200000001</v>
      </c>
    </row>
    <row r="39" spans="1:6" s="23" customFormat="1" ht="97.5" customHeight="1" outlineLevel="1" x14ac:dyDescent="0.25">
      <c r="A39" s="24">
        <f>A37+1</f>
        <v>21</v>
      </c>
      <c r="B39" s="25" t="s">
        <v>109</v>
      </c>
      <c r="C39" s="26" t="s">
        <v>110</v>
      </c>
      <c r="D39" s="27" t="s">
        <v>111</v>
      </c>
      <c r="E39" s="27" t="s">
        <v>112</v>
      </c>
      <c r="F39" s="28">
        <v>3156.91381</v>
      </c>
    </row>
    <row r="40" spans="1:6" s="23" customFormat="1" ht="97.5" customHeight="1" outlineLevel="1" x14ac:dyDescent="0.25">
      <c r="A40" s="24">
        <f>A39+1</f>
        <v>22</v>
      </c>
      <c r="B40" s="25" t="s">
        <v>113</v>
      </c>
      <c r="C40" s="26" t="s">
        <v>114</v>
      </c>
      <c r="D40" s="27" t="s">
        <v>115</v>
      </c>
      <c r="E40" s="27" t="s">
        <v>112</v>
      </c>
      <c r="F40" s="28">
        <v>3144.4606100000001</v>
      </c>
    </row>
    <row r="41" spans="1:6" s="29" customFormat="1" ht="34.5" customHeight="1" x14ac:dyDescent="0.3">
      <c r="A41" s="30"/>
      <c r="B41" s="31" t="s">
        <v>116</v>
      </c>
      <c r="C41" s="32" t="s">
        <v>117</v>
      </c>
      <c r="D41" s="33"/>
      <c r="E41" s="33"/>
      <c r="F41" s="34">
        <v>3500</v>
      </c>
    </row>
    <row r="42" spans="1:6" s="23" customFormat="1" ht="97.5" customHeight="1" outlineLevel="1" x14ac:dyDescent="0.25">
      <c r="A42" s="24">
        <v>23</v>
      </c>
      <c r="B42" s="25" t="s">
        <v>118</v>
      </c>
      <c r="C42" s="26" t="s">
        <v>119</v>
      </c>
      <c r="D42" s="27" t="s">
        <v>120</v>
      </c>
      <c r="E42" s="27" t="s">
        <v>121</v>
      </c>
      <c r="F42" s="28">
        <v>3500</v>
      </c>
    </row>
    <row r="43" spans="1:6" s="29" customFormat="1" ht="34.5" customHeight="1" x14ac:dyDescent="0.3">
      <c r="A43" s="30"/>
      <c r="B43" s="31" t="s">
        <v>122</v>
      </c>
      <c r="C43" s="32" t="s">
        <v>123</v>
      </c>
      <c r="D43" s="33"/>
      <c r="E43" s="33"/>
      <c r="F43" s="34">
        <v>7772.7658000000001</v>
      </c>
    </row>
    <row r="44" spans="1:6" s="23" customFormat="1" ht="97.5" customHeight="1" outlineLevel="1" x14ac:dyDescent="0.25">
      <c r="A44" s="24">
        <v>24</v>
      </c>
      <c r="B44" s="25" t="s">
        <v>124</v>
      </c>
      <c r="C44" s="26" t="s">
        <v>125</v>
      </c>
      <c r="D44" s="27" t="s">
        <v>126</v>
      </c>
      <c r="E44" s="27" t="s">
        <v>126</v>
      </c>
      <c r="F44" s="28">
        <f>3951.3767+3821.3891</f>
        <v>7772.7657999999992</v>
      </c>
    </row>
    <row r="45" spans="1:6" s="29" customFormat="1" ht="34.5" customHeight="1" x14ac:dyDescent="0.3">
      <c r="A45" s="30"/>
      <c r="B45" s="31" t="s">
        <v>127</v>
      </c>
      <c r="C45" s="32" t="s">
        <v>128</v>
      </c>
      <c r="D45" s="33"/>
      <c r="E45" s="33"/>
      <c r="F45" s="34">
        <v>9218.9359999999997</v>
      </c>
    </row>
    <row r="46" spans="1:6" s="23" customFormat="1" ht="97.5" customHeight="1" outlineLevel="1" x14ac:dyDescent="0.25">
      <c r="A46" s="24">
        <v>25</v>
      </c>
      <c r="B46" s="25" t="s">
        <v>129</v>
      </c>
      <c r="C46" s="26" t="s">
        <v>130</v>
      </c>
      <c r="D46" s="27" t="s">
        <v>131</v>
      </c>
      <c r="E46" s="27" t="s">
        <v>132</v>
      </c>
      <c r="F46" s="28">
        <v>8000</v>
      </c>
    </row>
    <row r="47" spans="1:6" s="23" customFormat="1" ht="97.5" customHeight="1" outlineLevel="1" x14ac:dyDescent="0.25">
      <c r="A47" s="24">
        <f>A46+1</f>
        <v>26</v>
      </c>
      <c r="B47" s="25" t="s">
        <v>133</v>
      </c>
      <c r="C47" s="26" t="s">
        <v>134</v>
      </c>
      <c r="D47" s="27" t="s">
        <v>135</v>
      </c>
      <c r="E47" s="27" t="s">
        <v>136</v>
      </c>
      <c r="F47" s="28">
        <v>1218.9359999999999</v>
      </c>
    </row>
    <row r="48" spans="1:6" s="9" customFormat="1" ht="33.75" customHeight="1" x14ac:dyDescent="0.3">
      <c r="A48" s="18"/>
      <c r="B48" s="19" t="s">
        <v>137</v>
      </c>
      <c r="C48" s="20" t="s">
        <v>138</v>
      </c>
      <c r="D48" s="21"/>
      <c r="E48" s="21"/>
      <c r="F48" s="22">
        <f>F49+F52+F54</f>
        <v>17500</v>
      </c>
    </row>
    <row r="49" spans="1:6" s="29" customFormat="1" ht="34.5" customHeight="1" x14ac:dyDescent="0.3">
      <c r="A49" s="30"/>
      <c r="B49" s="31" t="s">
        <v>139</v>
      </c>
      <c r="C49" s="32" t="s">
        <v>140</v>
      </c>
      <c r="D49" s="33"/>
      <c r="E49" s="33"/>
      <c r="F49" s="34">
        <f>F50+F51</f>
        <v>7000</v>
      </c>
    </row>
    <row r="50" spans="1:6" s="23" customFormat="1" ht="97.5" customHeight="1" outlineLevel="1" x14ac:dyDescent="0.25">
      <c r="A50" s="24">
        <v>27</v>
      </c>
      <c r="B50" s="25" t="s">
        <v>141</v>
      </c>
      <c r="C50" s="26" t="s">
        <v>142</v>
      </c>
      <c r="D50" s="27" t="s">
        <v>143</v>
      </c>
      <c r="E50" s="27" t="s">
        <v>144</v>
      </c>
      <c r="F50" s="28">
        <v>4971.7749999999996</v>
      </c>
    </row>
    <row r="51" spans="1:6" s="23" customFormat="1" ht="97.5" customHeight="1" outlineLevel="1" x14ac:dyDescent="0.25">
      <c r="A51" s="24">
        <f>A50+1</f>
        <v>28</v>
      </c>
      <c r="B51" s="25" t="s">
        <v>145</v>
      </c>
      <c r="C51" s="26" t="s">
        <v>146</v>
      </c>
      <c r="D51" s="27" t="s">
        <v>147</v>
      </c>
      <c r="E51" s="27" t="s">
        <v>148</v>
      </c>
      <c r="F51" s="28">
        <v>2028.2249999999999</v>
      </c>
    </row>
    <row r="52" spans="1:6" s="29" customFormat="1" ht="34.5" customHeight="1" x14ac:dyDescent="0.3">
      <c r="A52" s="30"/>
      <c r="B52" s="31" t="s">
        <v>149</v>
      </c>
      <c r="C52" s="32" t="s">
        <v>150</v>
      </c>
      <c r="D52" s="33"/>
      <c r="E52" s="33"/>
      <c r="F52" s="34">
        <f>F53</f>
        <v>3500</v>
      </c>
    </row>
    <row r="53" spans="1:6" s="23" customFormat="1" ht="97.5" customHeight="1" outlineLevel="1" x14ac:dyDescent="0.25">
      <c r="A53" s="24">
        <f>A51+1</f>
        <v>29</v>
      </c>
      <c r="B53" s="25" t="s">
        <v>151</v>
      </c>
      <c r="C53" s="26" t="s">
        <v>152</v>
      </c>
      <c r="D53" s="27" t="s">
        <v>153</v>
      </c>
      <c r="E53" s="27" t="s">
        <v>154</v>
      </c>
      <c r="F53" s="28">
        <v>3500</v>
      </c>
    </row>
    <row r="54" spans="1:6" s="29" customFormat="1" ht="34.5" customHeight="1" x14ac:dyDescent="0.3">
      <c r="A54" s="30"/>
      <c r="B54" s="31" t="s">
        <v>155</v>
      </c>
      <c r="C54" s="32" t="s">
        <v>156</v>
      </c>
      <c r="D54" s="33"/>
      <c r="E54" s="33"/>
      <c r="F54" s="34">
        <f>F55+F56</f>
        <v>7000</v>
      </c>
    </row>
    <row r="55" spans="1:6" s="23" customFormat="1" ht="97.5" customHeight="1" outlineLevel="1" x14ac:dyDescent="0.25">
      <c r="A55" s="24">
        <f>A53+1</f>
        <v>30</v>
      </c>
      <c r="B55" s="25" t="s">
        <v>157</v>
      </c>
      <c r="C55" s="26" t="s">
        <v>158</v>
      </c>
      <c r="D55" s="27" t="s">
        <v>159</v>
      </c>
      <c r="E55" s="27" t="s">
        <v>160</v>
      </c>
      <c r="F55" s="28">
        <v>6400.0829999999996</v>
      </c>
    </row>
    <row r="56" spans="1:6" s="23" customFormat="1" ht="97.5" customHeight="1" outlineLevel="1" x14ac:dyDescent="0.25">
      <c r="A56" s="24">
        <f>A55+1</f>
        <v>31</v>
      </c>
      <c r="B56" s="25" t="s">
        <v>161</v>
      </c>
      <c r="C56" s="26" t="s">
        <v>162</v>
      </c>
      <c r="D56" s="27" t="s">
        <v>163</v>
      </c>
      <c r="E56" s="27" t="s">
        <v>164</v>
      </c>
      <c r="F56" s="28">
        <v>599.91700000000003</v>
      </c>
    </row>
    <row r="57" spans="1:6" s="9" customFormat="1" ht="30.75" customHeight="1" x14ac:dyDescent="0.3">
      <c r="A57" s="18"/>
      <c r="B57" s="19" t="s">
        <v>165</v>
      </c>
      <c r="C57" s="20" t="s">
        <v>166</v>
      </c>
      <c r="D57" s="21"/>
      <c r="E57" s="21"/>
      <c r="F57" s="22">
        <f>F58+F60+F62+F64+F66+F69</f>
        <v>20999.998</v>
      </c>
    </row>
    <row r="58" spans="1:6" s="29" customFormat="1" ht="34.5" customHeight="1" x14ac:dyDescent="0.3">
      <c r="A58" s="30"/>
      <c r="B58" s="31" t="s">
        <v>167</v>
      </c>
      <c r="C58" s="32" t="s">
        <v>168</v>
      </c>
      <c r="D58" s="33"/>
      <c r="E58" s="33"/>
      <c r="F58" s="34">
        <f t="shared" ref="F58:F64" si="1">F59</f>
        <v>2999.998</v>
      </c>
    </row>
    <row r="59" spans="1:6" s="23" customFormat="1" ht="97.5" customHeight="1" outlineLevel="1" x14ac:dyDescent="0.25">
      <c r="A59" s="24">
        <f>A56+1</f>
        <v>32</v>
      </c>
      <c r="B59" s="25" t="s">
        <v>169</v>
      </c>
      <c r="C59" s="26" t="s">
        <v>170</v>
      </c>
      <c r="D59" s="27" t="s">
        <v>171</v>
      </c>
      <c r="E59" s="27" t="s">
        <v>172</v>
      </c>
      <c r="F59" s="28">
        <v>2999.998</v>
      </c>
    </row>
    <row r="60" spans="1:6" s="29" customFormat="1" ht="34.5" customHeight="1" x14ac:dyDescent="0.3">
      <c r="A60" s="30"/>
      <c r="B60" s="31" t="s">
        <v>173</v>
      </c>
      <c r="C60" s="32" t="s">
        <v>174</v>
      </c>
      <c r="D60" s="33"/>
      <c r="E60" s="33"/>
      <c r="F60" s="34">
        <f t="shared" si="1"/>
        <v>3500</v>
      </c>
    </row>
    <row r="61" spans="1:6" s="23" customFormat="1" ht="97.5" customHeight="1" outlineLevel="1" x14ac:dyDescent="0.25">
      <c r="A61" s="24">
        <f>A59+1</f>
        <v>33</v>
      </c>
      <c r="B61" s="25" t="s">
        <v>175</v>
      </c>
      <c r="C61" s="26" t="s">
        <v>176</v>
      </c>
      <c r="D61" s="27" t="s">
        <v>177</v>
      </c>
      <c r="E61" s="27" t="s">
        <v>178</v>
      </c>
      <c r="F61" s="28">
        <v>3500</v>
      </c>
    </row>
    <row r="62" spans="1:6" s="29" customFormat="1" ht="34.5" customHeight="1" x14ac:dyDescent="0.3">
      <c r="A62" s="30"/>
      <c r="B62" s="31" t="s">
        <v>179</v>
      </c>
      <c r="C62" s="32" t="s">
        <v>180</v>
      </c>
      <c r="D62" s="33"/>
      <c r="E62" s="33"/>
      <c r="F62" s="34">
        <f t="shared" si="1"/>
        <v>3500</v>
      </c>
    </row>
    <row r="63" spans="1:6" s="23" customFormat="1" ht="97.5" customHeight="1" outlineLevel="1" x14ac:dyDescent="0.25">
      <c r="A63" s="24">
        <f>A61+1</f>
        <v>34</v>
      </c>
      <c r="B63" s="25" t="s">
        <v>181</v>
      </c>
      <c r="C63" s="26" t="s">
        <v>182</v>
      </c>
      <c r="D63" s="27" t="s">
        <v>183</v>
      </c>
      <c r="E63" s="27" t="s">
        <v>184</v>
      </c>
      <c r="F63" s="28">
        <v>3500</v>
      </c>
    </row>
    <row r="64" spans="1:6" s="29" customFormat="1" ht="34.5" customHeight="1" x14ac:dyDescent="0.3">
      <c r="A64" s="30"/>
      <c r="B64" s="31" t="s">
        <v>185</v>
      </c>
      <c r="C64" s="32" t="s">
        <v>186</v>
      </c>
      <c r="D64" s="33"/>
      <c r="E64" s="33"/>
      <c r="F64" s="34">
        <f t="shared" si="1"/>
        <v>3500</v>
      </c>
    </row>
    <row r="65" spans="1:6" s="23" customFormat="1" ht="97.5" customHeight="1" outlineLevel="1" x14ac:dyDescent="0.25">
      <c r="A65" s="24">
        <f>A63+1</f>
        <v>35</v>
      </c>
      <c r="B65" s="25" t="s">
        <v>187</v>
      </c>
      <c r="C65" s="26" t="s">
        <v>188</v>
      </c>
      <c r="D65" s="27" t="s">
        <v>189</v>
      </c>
      <c r="E65" s="27" t="s">
        <v>190</v>
      </c>
      <c r="F65" s="28">
        <v>3500</v>
      </c>
    </row>
    <row r="66" spans="1:6" s="29" customFormat="1" ht="34.5" customHeight="1" x14ac:dyDescent="0.3">
      <c r="A66" s="30"/>
      <c r="B66" s="31" t="s">
        <v>191</v>
      </c>
      <c r="C66" s="32" t="s">
        <v>192</v>
      </c>
      <c r="D66" s="33"/>
      <c r="E66" s="33"/>
      <c r="F66" s="34">
        <f>F67+F68</f>
        <v>4000</v>
      </c>
    </row>
    <row r="67" spans="1:6" s="23" customFormat="1" ht="97.5" customHeight="1" outlineLevel="1" x14ac:dyDescent="0.25">
      <c r="A67" s="24">
        <f>A65+1</f>
        <v>36</v>
      </c>
      <c r="B67" s="25" t="s">
        <v>193</v>
      </c>
      <c r="C67" s="26" t="s">
        <v>194</v>
      </c>
      <c r="D67" s="27" t="s">
        <v>195</v>
      </c>
      <c r="E67" s="27" t="s">
        <v>195</v>
      </c>
      <c r="F67" s="28">
        <v>2393.5639999999999</v>
      </c>
    </row>
    <row r="68" spans="1:6" s="23" customFormat="1" ht="97.5" customHeight="1" outlineLevel="1" x14ac:dyDescent="0.25">
      <c r="A68" s="24">
        <f>A67+1</f>
        <v>37</v>
      </c>
      <c r="B68" s="25" t="s">
        <v>196</v>
      </c>
      <c r="C68" s="26" t="s">
        <v>197</v>
      </c>
      <c r="D68" s="27" t="s">
        <v>195</v>
      </c>
      <c r="E68" s="27" t="s">
        <v>195</v>
      </c>
      <c r="F68" s="28">
        <v>1606.4359999999999</v>
      </c>
    </row>
    <row r="69" spans="1:6" s="29" customFormat="1" ht="34.5" customHeight="1" x14ac:dyDescent="0.3">
      <c r="A69" s="30"/>
      <c r="B69" s="31" t="s">
        <v>198</v>
      </c>
      <c r="C69" s="32" t="s">
        <v>199</v>
      </c>
      <c r="D69" s="33"/>
      <c r="E69" s="33"/>
      <c r="F69" s="34">
        <f>F70</f>
        <v>3500</v>
      </c>
    </row>
    <row r="70" spans="1:6" s="23" customFormat="1" ht="97.5" customHeight="1" outlineLevel="1" x14ac:dyDescent="0.25">
      <c r="A70" s="24">
        <f>A68+1</f>
        <v>38</v>
      </c>
      <c r="B70" s="25" t="s">
        <v>200</v>
      </c>
      <c r="C70" s="26" t="s">
        <v>201</v>
      </c>
      <c r="D70" s="27" t="s">
        <v>202</v>
      </c>
      <c r="E70" s="27" t="s">
        <v>203</v>
      </c>
      <c r="F70" s="28">
        <v>3500</v>
      </c>
    </row>
    <row r="71" spans="1:6" s="9" customFormat="1" ht="33.75" customHeight="1" x14ac:dyDescent="0.3">
      <c r="A71" s="18"/>
      <c r="B71" s="19" t="s">
        <v>204</v>
      </c>
      <c r="C71" s="20" t="s">
        <v>205</v>
      </c>
      <c r="D71" s="21"/>
      <c r="E71" s="21"/>
      <c r="F71" s="22">
        <f>F72+F74</f>
        <v>10500</v>
      </c>
    </row>
    <row r="72" spans="1:6" s="29" customFormat="1" ht="34.5" customHeight="1" x14ac:dyDescent="0.3">
      <c r="A72" s="30"/>
      <c r="B72" s="31" t="s">
        <v>206</v>
      </c>
      <c r="C72" s="32" t="s">
        <v>207</v>
      </c>
      <c r="D72" s="33"/>
      <c r="E72" s="33"/>
      <c r="F72" s="34">
        <v>3500</v>
      </c>
    </row>
    <row r="73" spans="1:6" s="23" customFormat="1" ht="97.5" customHeight="1" outlineLevel="1" x14ac:dyDescent="0.25">
      <c r="A73" s="24">
        <v>39</v>
      </c>
      <c r="B73" s="25" t="s">
        <v>208</v>
      </c>
      <c r="C73" s="26" t="s">
        <v>209</v>
      </c>
      <c r="D73" s="27" t="s">
        <v>210</v>
      </c>
      <c r="E73" s="27" t="s">
        <v>211</v>
      </c>
      <c r="F73" s="28">
        <v>3500</v>
      </c>
    </row>
    <row r="74" spans="1:6" s="29" customFormat="1" ht="34.5" customHeight="1" x14ac:dyDescent="0.3">
      <c r="A74" s="30"/>
      <c r="B74" s="31" t="s">
        <v>212</v>
      </c>
      <c r="C74" s="32" t="s">
        <v>213</v>
      </c>
      <c r="D74" s="33"/>
      <c r="E74" s="33"/>
      <c r="F74" s="34">
        <v>7000</v>
      </c>
    </row>
    <row r="75" spans="1:6" s="23" customFormat="1" ht="97.5" customHeight="1" outlineLevel="1" x14ac:dyDescent="0.25">
      <c r="A75" s="24">
        <v>40</v>
      </c>
      <c r="B75" s="25" t="s">
        <v>214</v>
      </c>
      <c r="C75" s="26" t="s">
        <v>215</v>
      </c>
      <c r="D75" s="27" t="s">
        <v>216</v>
      </c>
      <c r="E75" s="27" t="s">
        <v>217</v>
      </c>
      <c r="F75" s="28">
        <f>3500+3500</f>
        <v>7000</v>
      </c>
    </row>
    <row r="76" spans="1:6" s="9" customFormat="1" ht="38.25" customHeight="1" x14ac:dyDescent="0.3">
      <c r="A76" s="18"/>
      <c r="B76" s="19" t="s">
        <v>218</v>
      </c>
      <c r="C76" s="20" t="s">
        <v>219</v>
      </c>
      <c r="D76" s="21"/>
      <c r="E76" s="21"/>
      <c r="F76" s="22">
        <f>F77+F79</f>
        <v>7000</v>
      </c>
    </row>
    <row r="77" spans="1:6" s="29" customFormat="1" ht="34.5" customHeight="1" x14ac:dyDescent="0.3">
      <c r="A77" s="30"/>
      <c r="B77" s="31" t="s">
        <v>220</v>
      </c>
      <c r="C77" s="32" t="s">
        <v>221</v>
      </c>
      <c r="D77" s="33"/>
      <c r="E77" s="33"/>
      <c r="F77" s="34">
        <f t="shared" ref="F77:F96" si="2">F78</f>
        <v>5000</v>
      </c>
    </row>
    <row r="78" spans="1:6" s="23" customFormat="1" ht="97.5" customHeight="1" outlineLevel="1" x14ac:dyDescent="0.25">
      <c r="A78" s="24">
        <f>A75+1</f>
        <v>41</v>
      </c>
      <c r="B78" s="25" t="s">
        <v>222</v>
      </c>
      <c r="C78" s="26" t="s">
        <v>223</v>
      </c>
      <c r="D78" s="27" t="s">
        <v>224</v>
      </c>
      <c r="E78" s="27" t="s">
        <v>225</v>
      </c>
      <c r="F78" s="28">
        <v>5000</v>
      </c>
    </row>
    <row r="79" spans="1:6" s="29" customFormat="1" ht="34.5" customHeight="1" x14ac:dyDescent="0.3">
      <c r="A79" s="30"/>
      <c r="B79" s="31" t="s">
        <v>226</v>
      </c>
      <c r="C79" s="32" t="s">
        <v>227</v>
      </c>
      <c r="D79" s="33"/>
      <c r="E79" s="33"/>
      <c r="F79" s="34">
        <f t="shared" si="2"/>
        <v>2000</v>
      </c>
    </row>
    <row r="80" spans="1:6" s="23" customFormat="1" ht="97.5" customHeight="1" outlineLevel="1" x14ac:dyDescent="0.25">
      <c r="A80" s="24">
        <f>A78+1</f>
        <v>42</v>
      </c>
      <c r="B80" s="25" t="s">
        <v>228</v>
      </c>
      <c r="C80" s="26" t="s">
        <v>229</v>
      </c>
      <c r="D80" s="27" t="s">
        <v>230</v>
      </c>
      <c r="E80" s="27" t="s">
        <v>231</v>
      </c>
      <c r="F80" s="28">
        <v>2000</v>
      </c>
    </row>
    <row r="81" spans="1:6" s="9" customFormat="1" ht="26.25" customHeight="1" x14ac:dyDescent="0.3">
      <c r="A81" s="18"/>
      <c r="B81" s="19" t="s">
        <v>232</v>
      </c>
      <c r="C81" s="20" t="s">
        <v>233</v>
      </c>
      <c r="D81" s="21"/>
      <c r="E81" s="21"/>
      <c r="F81" s="22">
        <f t="shared" si="2"/>
        <v>3500</v>
      </c>
    </row>
    <row r="82" spans="1:6" s="23" customFormat="1" ht="97.5" customHeight="1" outlineLevel="1" x14ac:dyDescent="0.25">
      <c r="A82" s="24">
        <v>43</v>
      </c>
      <c r="B82" s="25" t="s">
        <v>234</v>
      </c>
      <c r="C82" s="26" t="s">
        <v>235</v>
      </c>
      <c r="D82" s="27" t="s">
        <v>236</v>
      </c>
      <c r="E82" s="27" t="s">
        <v>237</v>
      </c>
      <c r="F82" s="28">
        <v>3500</v>
      </c>
    </row>
    <row r="83" spans="1:6" s="9" customFormat="1" ht="27.75" customHeight="1" x14ac:dyDescent="0.3">
      <c r="A83" s="18"/>
      <c r="B83" s="19" t="s">
        <v>238</v>
      </c>
      <c r="C83" s="20" t="s">
        <v>239</v>
      </c>
      <c r="D83" s="21"/>
      <c r="E83" s="21"/>
      <c r="F83" s="22">
        <v>4159.0536000000002</v>
      </c>
    </row>
    <row r="84" spans="1:6" s="23" customFormat="1" ht="97.5" customHeight="1" outlineLevel="1" x14ac:dyDescent="0.25">
      <c r="A84" s="24">
        <v>44</v>
      </c>
      <c r="B84" s="25" t="s">
        <v>240</v>
      </c>
      <c r="C84" s="26" t="s">
        <v>241</v>
      </c>
      <c r="D84" s="27" t="s">
        <v>242</v>
      </c>
      <c r="E84" s="27" t="s">
        <v>243</v>
      </c>
      <c r="F84" s="28">
        <v>4159.0536000000002</v>
      </c>
    </row>
    <row r="85" spans="1:6" s="9" customFormat="1" ht="30.75" customHeight="1" x14ac:dyDescent="0.3">
      <c r="A85" s="18"/>
      <c r="B85" s="19" t="s">
        <v>244</v>
      </c>
      <c r="C85" s="20" t="s">
        <v>245</v>
      </c>
      <c r="D85" s="21"/>
      <c r="E85" s="21"/>
      <c r="F85" s="22">
        <v>34000</v>
      </c>
    </row>
    <row r="86" spans="1:6" s="29" customFormat="1" ht="34.5" customHeight="1" x14ac:dyDescent="0.3">
      <c r="A86" s="30"/>
      <c r="B86" s="31" t="s">
        <v>246</v>
      </c>
      <c r="C86" s="32" t="s">
        <v>247</v>
      </c>
      <c r="D86" s="33"/>
      <c r="E86" s="33"/>
      <c r="F86" s="34">
        <f t="shared" si="2"/>
        <v>3500</v>
      </c>
    </row>
    <row r="87" spans="1:6" s="23" customFormat="1" ht="97.5" customHeight="1" outlineLevel="1" x14ac:dyDescent="0.25">
      <c r="A87" s="24">
        <f>A84+1</f>
        <v>45</v>
      </c>
      <c r="B87" s="25" t="s">
        <v>248</v>
      </c>
      <c r="C87" s="26" t="s">
        <v>249</v>
      </c>
      <c r="D87" s="27" t="s">
        <v>250</v>
      </c>
      <c r="E87" s="27" t="s">
        <v>250</v>
      </c>
      <c r="F87" s="28">
        <v>3500</v>
      </c>
    </row>
    <row r="88" spans="1:6" s="29" customFormat="1" ht="34.5" customHeight="1" x14ac:dyDescent="0.3">
      <c r="A88" s="30"/>
      <c r="B88" s="31" t="s">
        <v>251</v>
      </c>
      <c r="C88" s="32" t="s">
        <v>252</v>
      </c>
      <c r="D88" s="33"/>
      <c r="E88" s="33"/>
      <c r="F88" s="34">
        <f t="shared" si="2"/>
        <v>3500</v>
      </c>
    </row>
    <row r="89" spans="1:6" s="23" customFormat="1" ht="97.5" customHeight="1" outlineLevel="1" x14ac:dyDescent="0.25">
      <c r="A89" s="24">
        <f>A87+1</f>
        <v>46</v>
      </c>
      <c r="B89" s="25" t="s">
        <v>253</v>
      </c>
      <c r="C89" s="26" t="s">
        <v>254</v>
      </c>
      <c r="D89" s="27" t="s">
        <v>255</v>
      </c>
      <c r="E89" s="27" t="s">
        <v>255</v>
      </c>
      <c r="F89" s="28">
        <v>3500</v>
      </c>
    </row>
    <row r="90" spans="1:6" s="29" customFormat="1" ht="34.5" customHeight="1" x14ac:dyDescent="0.3">
      <c r="A90" s="30"/>
      <c r="B90" s="31" t="s">
        <v>256</v>
      </c>
      <c r="C90" s="32" t="s">
        <v>257</v>
      </c>
      <c r="D90" s="33"/>
      <c r="E90" s="33"/>
      <c r="F90" s="34">
        <f t="shared" si="2"/>
        <v>3500</v>
      </c>
    </row>
    <row r="91" spans="1:6" s="23" customFormat="1" ht="97.5" customHeight="1" outlineLevel="1" x14ac:dyDescent="0.25">
      <c r="A91" s="24">
        <f>A89+1</f>
        <v>47</v>
      </c>
      <c r="B91" s="25" t="s">
        <v>258</v>
      </c>
      <c r="C91" s="26" t="s">
        <v>259</v>
      </c>
      <c r="D91" s="27" t="s">
        <v>260</v>
      </c>
      <c r="E91" s="27" t="s">
        <v>260</v>
      </c>
      <c r="F91" s="28">
        <v>3500</v>
      </c>
    </row>
    <row r="92" spans="1:6" s="29" customFormat="1" ht="34.5" customHeight="1" x14ac:dyDescent="0.3">
      <c r="A92" s="30"/>
      <c r="B92" s="31" t="s">
        <v>261</v>
      </c>
      <c r="C92" s="32" t="s">
        <v>262</v>
      </c>
      <c r="D92" s="33"/>
      <c r="E92" s="33"/>
      <c r="F92" s="34">
        <f t="shared" si="2"/>
        <v>10000</v>
      </c>
    </row>
    <row r="93" spans="1:6" s="23" customFormat="1" ht="97.5" customHeight="1" outlineLevel="1" x14ac:dyDescent="0.25">
      <c r="A93" s="24">
        <f>A91+1</f>
        <v>48</v>
      </c>
      <c r="B93" s="25" t="s">
        <v>263</v>
      </c>
      <c r="C93" s="26" t="s">
        <v>264</v>
      </c>
      <c r="D93" s="27" t="s">
        <v>265</v>
      </c>
      <c r="E93" s="27" t="s">
        <v>265</v>
      </c>
      <c r="F93" s="28">
        <v>10000</v>
      </c>
    </row>
    <row r="94" spans="1:6" s="29" customFormat="1" ht="34.5" customHeight="1" x14ac:dyDescent="0.3">
      <c r="A94" s="30"/>
      <c r="B94" s="31" t="s">
        <v>266</v>
      </c>
      <c r="C94" s="32" t="s">
        <v>267</v>
      </c>
      <c r="D94" s="33"/>
      <c r="E94" s="33"/>
      <c r="F94" s="34">
        <f t="shared" si="2"/>
        <v>10000</v>
      </c>
    </row>
    <row r="95" spans="1:6" s="23" customFormat="1" ht="97.5" customHeight="1" outlineLevel="1" x14ac:dyDescent="0.25">
      <c r="A95" s="24">
        <f>A93+1</f>
        <v>49</v>
      </c>
      <c r="B95" s="25" t="s">
        <v>268</v>
      </c>
      <c r="C95" s="26" t="s">
        <v>269</v>
      </c>
      <c r="D95" s="27" t="s">
        <v>265</v>
      </c>
      <c r="E95" s="27" t="s">
        <v>265</v>
      </c>
      <c r="F95" s="28">
        <v>10000</v>
      </c>
    </row>
    <row r="96" spans="1:6" s="29" customFormat="1" ht="34.5" customHeight="1" x14ac:dyDescent="0.3">
      <c r="A96" s="30"/>
      <c r="B96" s="31" t="s">
        <v>270</v>
      </c>
      <c r="C96" s="32" t="s">
        <v>271</v>
      </c>
      <c r="D96" s="33"/>
      <c r="E96" s="33"/>
      <c r="F96" s="34">
        <f t="shared" si="2"/>
        <v>3500</v>
      </c>
    </row>
    <row r="97" spans="1:6" s="23" customFormat="1" ht="97.5" customHeight="1" outlineLevel="1" x14ac:dyDescent="0.25">
      <c r="A97" s="24">
        <v>50</v>
      </c>
      <c r="B97" s="25" t="s">
        <v>272</v>
      </c>
      <c r="C97" s="26" t="s">
        <v>273</v>
      </c>
      <c r="D97" s="27" t="s">
        <v>274</v>
      </c>
      <c r="E97" s="27" t="s">
        <v>274</v>
      </c>
      <c r="F97" s="28">
        <v>3500</v>
      </c>
    </row>
    <row r="98" spans="1:6" s="9" customFormat="1" ht="38.25" customHeight="1" x14ac:dyDescent="0.3">
      <c r="A98" s="18"/>
      <c r="B98" s="19" t="s">
        <v>275</v>
      </c>
      <c r="C98" s="20" t="s">
        <v>276</v>
      </c>
      <c r="D98" s="21"/>
      <c r="E98" s="21"/>
      <c r="F98" s="22">
        <f>F99+F101+F103+F105+F107</f>
        <v>16325.324199999999</v>
      </c>
    </row>
    <row r="99" spans="1:6" s="29" customFormat="1" ht="34.5" customHeight="1" x14ac:dyDescent="0.3">
      <c r="A99" s="30"/>
      <c r="B99" s="31" t="s">
        <v>277</v>
      </c>
      <c r="C99" s="32" t="s">
        <v>278</v>
      </c>
      <c r="D99" s="33"/>
      <c r="E99" s="33"/>
      <c r="F99" s="34">
        <f t="shared" ref="F99:F112" si="3">F100</f>
        <v>4915</v>
      </c>
    </row>
    <row r="100" spans="1:6" s="23" customFormat="1" ht="97.5" customHeight="1" outlineLevel="1" x14ac:dyDescent="0.25">
      <c r="A100" s="24">
        <f>A97+1</f>
        <v>51</v>
      </c>
      <c r="B100" s="25" t="s">
        <v>279</v>
      </c>
      <c r="C100" s="26" t="s">
        <v>280</v>
      </c>
      <c r="D100" s="27" t="s">
        <v>281</v>
      </c>
      <c r="E100" s="27" t="s">
        <v>281</v>
      </c>
      <c r="F100" s="28">
        <v>4915</v>
      </c>
    </row>
    <row r="101" spans="1:6" s="29" customFormat="1" ht="34.5" customHeight="1" x14ac:dyDescent="0.3">
      <c r="A101" s="30"/>
      <c r="B101" s="31" t="s">
        <v>282</v>
      </c>
      <c r="C101" s="32" t="s">
        <v>283</v>
      </c>
      <c r="D101" s="33"/>
      <c r="E101" s="33"/>
      <c r="F101" s="34">
        <f t="shared" si="3"/>
        <v>3500</v>
      </c>
    </row>
    <row r="102" spans="1:6" s="23" customFormat="1" ht="97.5" customHeight="1" outlineLevel="1" x14ac:dyDescent="0.25">
      <c r="A102" s="24">
        <f>A100+1</f>
        <v>52</v>
      </c>
      <c r="B102" s="25" t="s">
        <v>284</v>
      </c>
      <c r="C102" s="26" t="s">
        <v>285</v>
      </c>
      <c r="D102" s="27" t="s">
        <v>286</v>
      </c>
      <c r="E102" s="27" t="s">
        <v>286</v>
      </c>
      <c r="F102" s="28">
        <v>3500</v>
      </c>
    </row>
    <row r="103" spans="1:6" s="29" customFormat="1" ht="34.5" customHeight="1" x14ac:dyDescent="0.3">
      <c r="A103" s="30"/>
      <c r="B103" s="31" t="s">
        <v>287</v>
      </c>
      <c r="C103" s="32" t="s">
        <v>288</v>
      </c>
      <c r="D103" s="33"/>
      <c r="E103" s="33"/>
      <c r="F103" s="34">
        <f t="shared" si="3"/>
        <v>3500</v>
      </c>
    </row>
    <row r="104" spans="1:6" s="23" customFormat="1" ht="97.5" customHeight="1" outlineLevel="1" x14ac:dyDescent="0.25">
      <c r="A104" s="24">
        <f>A102+1</f>
        <v>53</v>
      </c>
      <c r="B104" s="25" t="s">
        <v>289</v>
      </c>
      <c r="C104" s="26" t="s">
        <v>290</v>
      </c>
      <c r="D104" s="27" t="s">
        <v>291</v>
      </c>
      <c r="E104" s="27" t="s">
        <v>292</v>
      </c>
      <c r="F104" s="28">
        <v>3500</v>
      </c>
    </row>
    <row r="105" spans="1:6" s="29" customFormat="1" ht="34.5" customHeight="1" x14ac:dyDescent="0.3">
      <c r="A105" s="30"/>
      <c r="B105" s="31" t="s">
        <v>293</v>
      </c>
      <c r="C105" s="32" t="s">
        <v>294</v>
      </c>
      <c r="D105" s="33"/>
      <c r="E105" s="33"/>
      <c r="F105" s="34">
        <f t="shared" si="3"/>
        <v>2062.3242</v>
      </c>
    </row>
    <row r="106" spans="1:6" s="23" customFormat="1" ht="97.5" customHeight="1" outlineLevel="1" x14ac:dyDescent="0.25">
      <c r="A106" s="24">
        <f>A104+1</f>
        <v>54</v>
      </c>
      <c r="B106" s="25" t="s">
        <v>295</v>
      </c>
      <c r="C106" s="26" t="s">
        <v>296</v>
      </c>
      <c r="D106" s="27" t="s">
        <v>297</v>
      </c>
      <c r="E106" s="27" t="s">
        <v>298</v>
      </c>
      <c r="F106" s="28">
        <v>2062.3242</v>
      </c>
    </row>
    <row r="107" spans="1:6" s="29" customFormat="1" ht="34.5" customHeight="1" x14ac:dyDescent="0.3">
      <c r="A107" s="30"/>
      <c r="B107" s="31" t="s">
        <v>299</v>
      </c>
      <c r="C107" s="32" t="s">
        <v>300</v>
      </c>
      <c r="D107" s="33"/>
      <c r="E107" s="33"/>
      <c r="F107" s="34">
        <f t="shared" si="3"/>
        <v>2348</v>
      </c>
    </row>
    <row r="108" spans="1:6" s="23" customFormat="1" ht="97.5" customHeight="1" outlineLevel="1" x14ac:dyDescent="0.25">
      <c r="A108" s="24">
        <f>A106+1</f>
        <v>55</v>
      </c>
      <c r="B108" s="25" t="s">
        <v>301</v>
      </c>
      <c r="C108" s="26" t="s">
        <v>302</v>
      </c>
      <c r="D108" s="27" t="s">
        <v>303</v>
      </c>
      <c r="E108" s="27" t="s">
        <v>304</v>
      </c>
      <c r="F108" s="28">
        <v>2348</v>
      </c>
    </row>
    <row r="109" spans="1:6" s="9" customFormat="1" ht="36.75" customHeight="1" x14ac:dyDescent="0.3">
      <c r="A109" s="18"/>
      <c r="B109" s="19" t="s">
        <v>305</v>
      </c>
      <c r="C109" s="20" t="s">
        <v>306</v>
      </c>
      <c r="D109" s="21"/>
      <c r="E109" s="21"/>
      <c r="F109" s="22">
        <v>5940</v>
      </c>
    </row>
    <row r="110" spans="1:6" s="29" customFormat="1" ht="34.5" customHeight="1" x14ac:dyDescent="0.3">
      <c r="A110" s="30"/>
      <c r="B110" s="31" t="s">
        <v>307</v>
      </c>
      <c r="C110" s="32" t="s">
        <v>308</v>
      </c>
      <c r="D110" s="33"/>
      <c r="E110" s="33"/>
      <c r="F110" s="34">
        <f t="shared" si="3"/>
        <v>4940</v>
      </c>
    </row>
    <row r="111" spans="1:6" s="23" customFormat="1" ht="90" customHeight="1" outlineLevel="1" x14ac:dyDescent="0.25">
      <c r="A111" s="24">
        <v>56</v>
      </c>
      <c r="B111" s="25" t="s">
        <v>309</v>
      </c>
      <c r="C111" s="26" t="s">
        <v>310</v>
      </c>
      <c r="D111" s="27" t="s">
        <v>311</v>
      </c>
      <c r="E111" s="27" t="s">
        <v>312</v>
      </c>
      <c r="F111" s="28">
        <v>4940</v>
      </c>
    </row>
    <row r="112" spans="1:6" s="29" customFormat="1" ht="34.5" customHeight="1" x14ac:dyDescent="0.3">
      <c r="A112" s="30"/>
      <c r="B112" s="31" t="s">
        <v>313</v>
      </c>
      <c r="C112" s="32" t="s">
        <v>314</v>
      </c>
      <c r="D112" s="33"/>
      <c r="E112" s="33"/>
      <c r="F112" s="34">
        <f t="shared" si="3"/>
        <v>1000</v>
      </c>
    </row>
    <row r="113" spans="1:6" s="23" customFormat="1" ht="97.5" customHeight="1" outlineLevel="1" x14ac:dyDescent="0.25">
      <c r="A113" s="24">
        <v>57</v>
      </c>
      <c r="B113" s="25" t="s">
        <v>315</v>
      </c>
      <c r="C113" s="26" t="s">
        <v>316</v>
      </c>
      <c r="D113" s="27" t="s">
        <v>317</v>
      </c>
      <c r="E113" s="27" t="s">
        <v>318</v>
      </c>
      <c r="F113" s="28">
        <v>1000</v>
      </c>
    </row>
    <row r="114" spans="1:6" s="9" customFormat="1" ht="36.75" customHeight="1" x14ac:dyDescent="0.3">
      <c r="A114" s="18"/>
      <c r="B114" s="19" t="s">
        <v>319</v>
      </c>
      <c r="C114" s="20" t="s">
        <v>320</v>
      </c>
      <c r="D114" s="21"/>
      <c r="E114" s="21"/>
      <c r="F114" s="22">
        <f>F115+F117+F119+F121+F123</f>
        <v>17500</v>
      </c>
    </row>
    <row r="115" spans="1:6" s="29" customFormat="1" ht="34.5" customHeight="1" x14ac:dyDescent="0.3">
      <c r="A115" s="30"/>
      <c r="B115" s="31" t="s">
        <v>321</v>
      </c>
      <c r="C115" s="32" t="s">
        <v>322</v>
      </c>
      <c r="D115" s="33"/>
      <c r="E115" s="33"/>
      <c r="F115" s="34">
        <f t="shared" ref="F115:F123" si="4">F116</f>
        <v>3500</v>
      </c>
    </row>
    <row r="116" spans="1:6" s="23" customFormat="1" ht="97.5" customHeight="1" outlineLevel="1" x14ac:dyDescent="0.25">
      <c r="A116" s="24">
        <v>58</v>
      </c>
      <c r="B116" s="25" t="s">
        <v>323</v>
      </c>
      <c r="C116" s="26" t="s">
        <v>324</v>
      </c>
      <c r="D116" s="27" t="s">
        <v>325</v>
      </c>
      <c r="E116" s="27" t="s">
        <v>326</v>
      </c>
      <c r="F116" s="28">
        <v>3500</v>
      </c>
    </row>
    <row r="117" spans="1:6" s="29" customFormat="1" ht="34.5" customHeight="1" x14ac:dyDescent="0.3">
      <c r="A117" s="30"/>
      <c r="B117" s="31" t="s">
        <v>327</v>
      </c>
      <c r="C117" s="32" t="s">
        <v>328</v>
      </c>
      <c r="D117" s="33"/>
      <c r="E117" s="33"/>
      <c r="F117" s="34">
        <f t="shared" si="4"/>
        <v>4000</v>
      </c>
    </row>
    <row r="118" spans="1:6" s="23" customFormat="1" ht="97.5" customHeight="1" outlineLevel="1" x14ac:dyDescent="0.25">
      <c r="A118" s="24">
        <f>A116+1</f>
        <v>59</v>
      </c>
      <c r="B118" s="25" t="s">
        <v>329</v>
      </c>
      <c r="C118" s="26" t="s">
        <v>330</v>
      </c>
      <c r="D118" s="27" t="s">
        <v>331</v>
      </c>
      <c r="E118" s="27" t="s">
        <v>332</v>
      </c>
      <c r="F118" s="28">
        <v>4000</v>
      </c>
    </row>
    <row r="119" spans="1:6" s="29" customFormat="1" ht="34.5" customHeight="1" x14ac:dyDescent="0.3">
      <c r="A119" s="30"/>
      <c r="B119" s="31" t="s">
        <v>333</v>
      </c>
      <c r="C119" s="32" t="s">
        <v>334</v>
      </c>
      <c r="D119" s="33"/>
      <c r="E119" s="33"/>
      <c r="F119" s="34">
        <f t="shared" si="4"/>
        <v>1050</v>
      </c>
    </row>
    <row r="120" spans="1:6" s="23" customFormat="1" ht="97.5" customHeight="1" outlineLevel="1" x14ac:dyDescent="0.25">
      <c r="A120" s="24">
        <f>A118+1</f>
        <v>60</v>
      </c>
      <c r="B120" s="25" t="s">
        <v>335</v>
      </c>
      <c r="C120" s="26" t="s">
        <v>336</v>
      </c>
      <c r="D120" s="27" t="s">
        <v>337</v>
      </c>
      <c r="E120" s="27" t="s">
        <v>337</v>
      </c>
      <c r="F120" s="28">
        <v>1050</v>
      </c>
    </row>
    <row r="121" spans="1:6" s="29" customFormat="1" ht="34.5" customHeight="1" x14ac:dyDescent="0.3">
      <c r="A121" s="30"/>
      <c r="B121" s="31" t="s">
        <v>338</v>
      </c>
      <c r="C121" s="32" t="s">
        <v>339</v>
      </c>
      <c r="D121" s="33"/>
      <c r="E121" s="33"/>
      <c r="F121" s="34">
        <f t="shared" si="4"/>
        <v>3500</v>
      </c>
    </row>
    <row r="122" spans="1:6" s="23" customFormat="1" ht="97.5" customHeight="1" outlineLevel="1" x14ac:dyDescent="0.25">
      <c r="A122" s="24">
        <f>A120+1</f>
        <v>61</v>
      </c>
      <c r="B122" s="25" t="s">
        <v>340</v>
      </c>
      <c r="C122" s="26" t="s">
        <v>341</v>
      </c>
      <c r="D122" s="27" t="s">
        <v>325</v>
      </c>
      <c r="E122" s="27" t="s">
        <v>326</v>
      </c>
      <c r="F122" s="28">
        <v>3500</v>
      </c>
    </row>
    <row r="123" spans="1:6" s="29" customFormat="1" ht="34.5" customHeight="1" x14ac:dyDescent="0.3">
      <c r="A123" s="30"/>
      <c r="B123" s="31" t="s">
        <v>342</v>
      </c>
      <c r="C123" s="32" t="s">
        <v>343</v>
      </c>
      <c r="D123" s="33"/>
      <c r="E123" s="33"/>
      <c r="F123" s="34">
        <f t="shared" si="4"/>
        <v>5450</v>
      </c>
    </row>
    <row r="124" spans="1:6" s="23" customFormat="1" ht="97.5" customHeight="1" outlineLevel="1" x14ac:dyDescent="0.25">
      <c r="A124" s="24">
        <f>A122+1</f>
        <v>62</v>
      </c>
      <c r="B124" s="25" t="s">
        <v>344</v>
      </c>
      <c r="C124" s="26" t="s">
        <v>345</v>
      </c>
      <c r="D124" s="27" t="s">
        <v>346</v>
      </c>
      <c r="E124" s="27" t="s">
        <v>346</v>
      </c>
      <c r="F124" s="28">
        <v>5450</v>
      </c>
    </row>
    <row r="125" spans="1:6" x14ac:dyDescent="0.25">
      <c r="F125" s="35"/>
    </row>
    <row r="126" spans="1:6" x14ac:dyDescent="0.25">
      <c r="F126" s="35"/>
    </row>
    <row r="127" spans="1:6" x14ac:dyDescent="0.25">
      <c r="F127" s="35"/>
    </row>
    <row r="128" spans="1:6" x14ac:dyDescent="0.25">
      <c r="F128" s="35"/>
    </row>
    <row r="129" spans="6:6" x14ac:dyDescent="0.25">
      <c r="F129" s="35"/>
    </row>
    <row r="130" spans="6:6" x14ac:dyDescent="0.25">
      <c r="F130" s="35"/>
    </row>
    <row r="131" spans="6:6" x14ac:dyDescent="0.25">
      <c r="F131" s="35"/>
    </row>
    <row r="132" spans="6:6" x14ac:dyDescent="0.25">
      <c r="F132" s="35"/>
    </row>
    <row r="133" spans="6:6" x14ac:dyDescent="0.25">
      <c r="F133" s="35"/>
    </row>
    <row r="134" spans="6:6" x14ac:dyDescent="0.25">
      <c r="F134" s="35"/>
    </row>
    <row r="135" spans="6:6" x14ac:dyDescent="0.25">
      <c r="F135" s="35"/>
    </row>
    <row r="136" spans="6:6" x14ac:dyDescent="0.25">
      <c r="F136" s="35"/>
    </row>
    <row r="137" spans="6:6" x14ac:dyDescent="0.25">
      <c r="F137" s="35"/>
    </row>
    <row r="138" spans="6:6" x14ac:dyDescent="0.25">
      <c r="F138" s="35"/>
    </row>
    <row r="139" spans="6:6" x14ac:dyDescent="0.25">
      <c r="F139" s="35"/>
    </row>
    <row r="140" spans="6:6" x14ac:dyDescent="0.25">
      <c r="F140" s="35"/>
    </row>
    <row r="141" spans="6:6" x14ac:dyDescent="0.25">
      <c r="F141" s="35"/>
    </row>
    <row r="142" spans="6:6" x14ac:dyDescent="0.25">
      <c r="F142" s="35"/>
    </row>
    <row r="143" spans="6:6" x14ac:dyDescent="0.25">
      <c r="F143" s="35"/>
    </row>
    <row r="144" spans="6:6" x14ac:dyDescent="0.25">
      <c r="F144" s="35"/>
    </row>
    <row r="145" spans="6:6" x14ac:dyDescent="0.25">
      <c r="F145" s="35"/>
    </row>
    <row r="146" spans="6:6" x14ac:dyDescent="0.25">
      <c r="F146" s="35"/>
    </row>
  </sheetData>
  <mergeCells count="8">
    <mergeCell ref="B9:D9"/>
    <mergeCell ref="A1:F1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34" firstPageNumber="4294967295" fitToHeight="10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zoomScale="90" workbookViewId="0">
      <selection activeCell="K28" sqref="K28"/>
    </sheetView>
  </sheetViews>
  <sheetFormatPr defaultColWidth="8.85546875" defaultRowHeight="15" x14ac:dyDescent="0.25"/>
  <cols>
    <col min="1" max="1" width="7.85546875" style="2" customWidth="1"/>
    <col min="2" max="2" width="65.42578125" style="36" customWidth="1"/>
    <col min="3" max="3" width="20.7109375" style="4" customWidth="1"/>
    <col min="4" max="16384" width="8.85546875" style="36"/>
  </cols>
  <sheetData>
    <row r="1" spans="1:3" ht="45" customHeight="1" x14ac:dyDescent="0.25">
      <c r="A1" s="56"/>
      <c r="B1" s="56"/>
      <c r="C1" s="36"/>
    </row>
    <row r="2" spans="1:3" ht="36" customHeight="1" x14ac:dyDescent="0.25">
      <c r="A2" s="57" t="s">
        <v>2</v>
      </c>
      <c r="B2" s="58" t="s">
        <v>3</v>
      </c>
      <c r="C2" s="55" t="s">
        <v>347</v>
      </c>
    </row>
    <row r="3" spans="1:3" ht="78.75" customHeight="1" x14ac:dyDescent="0.25">
      <c r="A3" s="57"/>
      <c r="B3" s="58"/>
      <c r="C3" s="55"/>
    </row>
    <row r="4" spans="1:3" s="5" customFormat="1" ht="12" customHeight="1" x14ac:dyDescent="0.25">
      <c r="A4" s="37" t="s">
        <v>7</v>
      </c>
      <c r="B4" s="38">
        <v>3</v>
      </c>
      <c r="C4" s="39">
        <v>13</v>
      </c>
    </row>
    <row r="5" spans="1:3" s="9" customFormat="1" ht="30" customHeight="1" x14ac:dyDescent="0.3">
      <c r="A5" s="54" t="s">
        <v>10</v>
      </c>
      <c r="B5" s="54"/>
      <c r="C5" s="41">
        <f>C6+C15+C20+C22+C25+C28+C31+C36+C39+C43+C48+C52+C55+C57+C60+C62+C64+C66+C68+C71+C74+C78+C81+C83+C86+C88+C91+C93+C95+C97+C99+C102+C104+C106+C108+C110+C112+C115+C118+C121+C123+C125+C127+C129</f>
        <v>311355.38920999999</v>
      </c>
    </row>
    <row r="6" spans="1:3" s="9" customFormat="1" ht="30" customHeight="1" x14ac:dyDescent="0.3">
      <c r="A6" s="40" t="s">
        <v>13</v>
      </c>
      <c r="B6" s="42" t="s">
        <v>12</v>
      </c>
      <c r="C6" s="41">
        <f>C7+C8+C9+C10+C11+C12+C13+C14</f>
        <v>100000</v>
      </c>
    </row>
    <row r="7" spans="1:3" s="23" customFormat="1" ht="97.5" hidden="1" customHeight="1" x14ac:dyDescent="0.25">
      <c r="A7" s="40" t="s">
        <v>11</v>
      </c>
      <c r="B7" s="43" t="s">
        <v>15</v>
      </c>
      <c r="C7" s="44">
        <f>26000-70.7</f>
        <v>25929.3</v>
      </c>
    </row>
    <row r="8" spans="1:3" s="23" customFormat="1" ht="97.5" hidden="1" customHeight="1" x14ac:dyDescent="0.25">
      <c r="A8" s="40" t="s">
        <v>11</v>
      </c>
      <c r="B8" s="43" t="s">
        <v>19</v>
      </c>
      <c r="C8" s="44">
        <v>20000</v>
      </c>
    </row>
    <row r="9" spans="1:3" s="23" customFormat="1" ht="97.5" hidden="1" customHeight="1" x14ac:dyDescent="0.25">
      <c r="A9" s="40" t="s">
        <v>11</v>
      </c>
      <c r="B9" s="43" t="s">
        <v>24</v>
      </c>
      <c r="C9" s="44">
        <v>6685.49</v>
      </c>
    </row>
    <row r="10" spans="1:3" s="23" customFormat="1" ht="123.75" hidden="1" customHeight="1" x14ac:dyDescent="0.25">
      <c r="A10" s="40" t="s">
        <v>11</v>
      </c>
      <c r="B10" s="43" t="s">
        <v>28</v>
      </c>
      <c r="C10" s="44">
        <v>26000</v>
      </c>
    </row>
    <row r="11" spans="1:3" s="23" customFormat="1" ht="133.5" hidden="1" customHeight="1" x14ac:dyDescent="0.25">
      <c r="A11" s="40" t="s">
        <v>11</v>
      </c>
      <c r="B11" s="43" t="s">
        <v>348</v>
      </c>
      <c r="C11" s="44">
        <v>0</v>
      </c>
    </row>
    <row r="12" spans="1:3" s="23" customFormat="1" ht="97.5" hidden="1" customHeight="1" x14ac:dyDescent="0.25">
      <c r="A12" s="40" t="s">
        <v>11</v>
      </c>
      <c r="B12" s="43" t="s">
        <v>349</v>
      </c>
      <c r="C12" s="44">
        <v>0</v>
      </c>
    </row>
    <row r="13" spans="1:3" s="23" customFormat="1" ht="97.5" hidden="1" customHeight="1" x14ac:dyDescent="0.25">
      <c r="A13" s="40" t="s">
        <v>11</v>
      </c>
      <c r="B13" s="43" t="s">
        <v>32</v>
      </c>
      <c r="C13" s="44">
        <v>18602.95</v>
      </c>
    </row>
    <row r="14" spans="1:3" s="23" customFormat="1" ht="97.5" hidden="1" customHeight="1" x14ac:dyDescent="0.25">
      <c r="A14" s="40" t="s">
        <v>11</v>
      </c>
      <c r="B14" s="43" t="s">
        <v>36</v>
      </c>
      <c r="C14" s="44">
        <v>2782.26</v>
      </c>
    </row>
    <row r="15" spans="1:3" s="29" customFormat="1" ht="34.5" customHeight="1" x14ac:dyDescent="0.3">
      <c r="A15" s="40" t="s">
        <v>7</v>
      </c>
      <c r="B15" s="45" t="s">
        <v>42</v>
      </c>
      <c r="C15" s="46">
        <v>14000</v>
      </c>
    </row>
    <row r="16" spans="1:3" s="23" customFormat="1" ht="114.75" hidden="1" customHeight="1" x14ac:dyDescent="0.25">
      <c r="A16" s="40" t="s">
        <v>11</v>
      </c>
      <c r="B16" s="43" t="s">
        <v>44</v>
      </c>
      <c r="C16" s="44">
        <v>3500</v>
      </c>
    </row>
    <row r="17" spans="1:3" s="23" customFormat="1" ht="97.5" hidden="1" customHeight="1" x14ac:dyDescent="0.25">
      <c r="A17" s="40" t="s">
        <v>11</v>
      </c>
      <c r="B17" s="43" t="s">
        <v>48</v>
      </c>
      <c r="C17" s="44">
        <v>2000</v>
      </c>
    </row>
    <row r="18" spans="1:3" s="23" customFormat="1" ht="97.5" hidden="1" customHeight="1" x14ac:dyDescent="0.25">
      <c r="A18" s="40" t="s">
        <v>11</v>
      </c>
      <c r="B18" s="43" t="s">
        <v>52</v>
      </c>
      <c r="C18" s="44">
        <v>5000</v>
      </c>
    </row>
    <row r="19" spans="1:3" s="23" customFormat="1" ht="97.5" hidden="1" customHeight="1" x14ac:dyDescent="0.25">
      <c r="A19" s="40" t="s">
        <v>11</v>
      </c>
      <c r="B19" s="43" t="s">
        <v>56</v>
      </c>
      <c r="C19" s="44">
        <v>3500</v>
      </c>
    </row>
    <row r="20" spans="1:3" s="29" customFormat="1" ht="34.5" customHeight="1" collapsed="1" x14ac:dyDescent="0.3">
      <c r="A20" s="40" t="s">
        <v>22</v>
      </c>
      <c r="B20" s="45" t="s">
        <v>60</v>
      </c>
      <c r="C20" s="46">
        <v>3500</v>
      </c>
    </row>
    <row r="21" spans="1:3" s="23" customFormat="1" ht="97.5" hidden="1" customHeight="1" x14ac:dyDescent="0.25">
      <c r="A21" s="40" t="s">
        <v>22</v>
      </c>
      <c r="B21" s="43" t="s">
        <v>62</v>
      </c>
      <c r="C21" s="44">
        <v>3500</v>
      </c>
    </row>
    <row r="22" spans="1:3" s="29" customFormat="1" ht="34.5" customHeight="1" collapsed="1" x14ac:dyDescent="0.3">
      <c r="A22" s="40" t="s">
        <v>8</v>
      </c>
      <c r="B22" s="45" t="s">
        <v>66</v>
      </c>
      <c r="C22" s="46">
        <v>7000</v>
      </c>
    </row>
    <row r="23" spans="1:3" s="23" customFormat="1" ht="97.5" hidden="1" customHeight="1" x14ac:dyDescent="0.25">
      <c r="A23" s="40" t="s">
        <v>11</v>
      </c>
      <c r="B23" s="43" t="s">
        <v>68</v>
      </c>
      <c r="C23" s="44">
        <v>3500</v>
      </c>
    </row>
    <row r="24" spans="1:3" s="23" customFormat="1" ht="97.5" hidden="1" customHeight="1" x14ac:dyDescent="0.25">
      <c r="A24" s="40" t="s">
        <v>11</v>
      </c>
      <c r="B24" s="43" t="s">
        <v>72</v>
      </c>
      <c r="C24" s="44">
        <v>3500</v>
      </c>
    </row>
    <row r="25" spans="1:3" s="29" customFormat="1" ht="34.5" customHeight="1" collapsed="1" x14ac:dyDescent="0.3">
      <c r="A25" s="40" t="s">
        <v>350</v>
      </c>
      <c r="B25" s="45" t="s">
        <v>75</v>
      </c>
      <c r="C25" s="46">
        <v>7000</v>
      </c>
    </row>
    <row r="26" spans="1:3" s="23" customFormat="1" ht="97.5" hidden="1" customHeight="1" x14ac:dyDescent="0.25">
      <c r="A26" s="40" t="s">
        <v>11</v>
      </c>
      <c r="B26" s="43" t="s">
        <v>77</v>
      </c>
      <c r="C26" s="44">
        <v>3500</v>
      </c>
    </row>
    <row r="27" spans="1:3" s="23" customFormat="1" ht="97.5" hidden="1" customHeight="1" x14ac:dyDescent="0.25">
      <c r="A27" s="40" t="s">
        <v>11</v>
      </c>
      <c r="B27" s="43" t="s">
        <v>81</v>
      </c>
      <c r="C27" s="44">
        <v>3500</v>
      </c>
    </row>
    <row r="28" spans="1:3" s="29" customFormat="1" ht="34.5" customHeight="1" collapsed="1" x14ac:dyDescent="0.3">
      <c r="A28" s="40" t="s">
        <v>351</v>
      </c>
      <c r="B28" s="45" t="s">
        <v>85</v>
      </c>
      <c r="C28" s="46">
        <v>6935.3911900000003</v>
      </c>
    </row>
    <row r="29" spans="1:3" s="23" customFormat="1" ht="97.5" hidden="1" customHeight="1" x14ac:dyDescent="0.25">
      <c r="A29" s="40" t="s">
        <v>11</v>
      </c>
      <c r="B29" s="43" t="s">
        <v>87</v>
      </c>
      <c r="C29" s="44">
        <v>4950</v>
      </c>
    </row>
    <row r="30" spans="1:3" s="23" customFormat="1" ht="97.5" hidden="1" customHeight="1" x14ac:dyDescent="0.25">
      <c r="A30" s="40" t="s">
        <v>22</v>
      </c>
      <c r="B30" s="43" t="s">
        <v>91</v>
      </c>
      <c r="C30" s="44">
        <v>1985.3911900000001</v>
      </c>
    </row>
    <row r="31" spans="1:3" s="29" customFormat="1" ht="34.5" customHeight="1" collapsed="1" x14ac:dyDescent="0.3">
      <c r="A31" s="40" t="s">
        <v>352</v>
      </c>
      <c r="B31" s="45" t="s">
        <v>94</v>
      </c>
      <c r="C31" s="46">
        <v>8702.5460000000003</v>
      </c>
    </row>
    <row r="32" spans="1:3" s="23" customFormat="1" ht="97.5" hidden="1" customHeight="1" x14ac:dyDescent="0.25">
      <c r="A32" s="40" t="s">
        <v>11</v>
      </c>
      <c r="B32" s="43" t="s">
        <v>96</v>
      </c>
      <c r="C32" s="44">
        <v>4470</v>
      </c>
    </row>
    <row r="33" spans="1:3" s="23" customFormat="1" ht="97.5" hidden="1" customHeight="1" x14ac:dyDescent="0.25">
      <c r="A33" s="40" t="s">
        <v>11</v>
      </c>
      <c r="B33" s="43" t="s">
        <v>353</v>
      </c>
      <c r="C33" s="44">
        <v>0</v>
      </c>
    </row>
    <row r="34" spans="1:3" s="23" customFormat="1" ht="97.5" hidden="1" customHeight="1" x14ac:dyDescent="0.25">
      <c r="A34" s="40" t="s">
        <v>11</v>
      </c>
      <c r="B34" s="43" t="s">
        <v>100</v>
      </c>
      <c r="C34" s="44">
        <v>1750.375</v>
      </c>
    </row>
    <row r="35" spans="1:3" s="23" customFormat="1" ht="97.5" hidden="1" customHeight="1" x14ac:dyDescent="0.25">
      <c r="A35" s="40" t="s">
        <v>8</v>
      </c>
      <c r="B35" s="43" t="s">
        <v>104</v>
      </c>
      <c r="C35" s="44">
        <v>2482.1710000000003</v>
      </c>
    </row>
    <row r="36" spans="1:3" s="29" customFormat="1" ht="34.5" customHeight="1" collapsed="1" x14ac:dyDescent="0.3">
      <c r="A36" s="40" t="s">
        <v>354</v>
      </c>
      <c r="B36" s="45" t="s">
        <v>108</v>
      </c>
      <c r="C36" s="46">
        <v>6301.3744200000001</v>
      </c>
    </row>
    <row r="37" spans="1:3" s="23" customFormat="1" ht="97.5" hidden="1" customHeight="1" x14ac:dyDescent="0.25">
      <c r="A37" s="40" t="s">
        <v>11</v>
      </c>
      <c r="B37" s="43" t="s">
        <v>110</v>
      </c>
      <c r="C37" s="44">
        <v>3156.91381</v>
      </c>
    </row>
    <row r="38" spans="1:3" s="23" customFormat="1" ht="97.5" hidden="1" customHeight="1" x14ac:dyDescent="0.25">
      <c r="A38" s="40" t="s">
        <v>11</v>
      </c>
      <c r="B38" s="43" t="s">
        <v>114</v>
      </c>
      <c r="C38" s="44">
        <v>3144.4606100000001</v>
      </c>
    </row>
    <row r="39" spans="1:3" s="29" customFormat="1" ht="34.5" customHeight="1" collapsed="1" x14ac:dyDescent="0.3">
      <c r="A39" s="40" t="s">
        <v>355</v>
      </c>
      <c r="B39" s="45" t="s">
        <v>117</v>
      </c>
      <c r="C39" s="46">
        <v>3500</v>
      </c>
    </row>
    <row r="40" spans="1:3" s="23" customFormat="1" ht="97.5" hidden="1" customHeight="1" x14ac:dyDescent="0.25">
      <c r="A40" s="40" t="s">
        <v>11</v>
      </c>
      <c r="B40" s="43" t="s">
        <v>356</v>
      </c>
      <c r="C40" s="44">
        <v>0</v>
      </c>
    </row>
    <row r="41" spans="1:3" s="23" customFormat="1" ht="97.5" hidden="1" customHeight="1" x14ac:dyDescent="0.25">
      <c r="A41" s="40" t="s">
        <v>11</v>
      </c>
      <c r="B41" s="43" t="s">
        <v>119</v>
      </c>
      <c r="C41" s="44">
        <v>3500</v>
      </c>
    </row>
    <row r="42" spans="1:3" s="23" customFormat="1" ht="97.5" hidden="1" customHeight="1" x14ac:dyDescent="0.25">
      <c r="A42" s="40" t="s">
        <v>11</v>
      </c>
      <c r="B42" s="43" t="s">
        <v>357</v>
      </c>
      <c r="C42" s="44">
        <v>0</v>
      </c>
    </row>
    <row r="43" spans="1:3" s="29" customFormat="1" ht="34.5" customHeight="1" collapsed="1" x14ac:dyDescent="0.3">
      <c r="A43" s="40" t="s">
        <v>358</v>
      </c>
      <c r="B43" s="45" t="s">
        <v>123</v>
      </c>
      <c r="C43" s="46">
        <v>7772.7657999999992</v>
      </c>
    </row>
    <row r="44" spans="1:3" s="23" customFormat="1" ht="97.5" hidden="1" customHeight="1" x14ac:dyDescent="0.25">
      <c r="A44" s="40" t="s">
        <v>11</v>
      </c>
      <c r="B44" s="43" t="s">
        <v>125</v>
      </c>
      <c r="C44" s="44">
        <v>7772.7657999999992</v>
      </c>
    </row>
    <row r="45" spans="1:3" s="23" customFormat="1" ht="97.5" hidden="1" customHeight="1" x14ac:dyDescent="0.25">
      <c r="A45" s="40" t="s">
        <v>8</v>
      </c>
      <c r="B45" s="43" t="s">
        <v>359</v>
      </c>
      <c r="C45" s="44">
        <v>0</v>
      </c>
    </row>
    <row r="46" spans="1:3" s="23" customFormat="1" ht="97.5" hidden="1" customHeight="1" x14ac:dyDescent="0.25">
      <c r="A46" s="40" t="s">
        <v>11</v>
      </c>
      <c r="B46" s="43" t="s">
        <v>360</v>
      </c>
      <c r="C46" s="44">
        <v>0</v>
      </c>
    </row>
    <row r="47" spans="1:3" s="23" customFormat="1" ht="97.5" hidden="1" customHeight="1" x14ac:dyDescent="0.25">
      <c r="A47" s="40" t="s">
        <v>11</v>
      </c>
      <c r="B47" s="43" t="s">
        <v>361</v>
      </c>
      <c r="C47" s="44">
        <v>0</v>
      </c>
    </row>
    <row r="48" spans="1:3" s="29" customFormat="1" ht="34.5" customHeight="1" collapsed="1" x14ac:dyDescent="0.3">
      <c r="A48" s="40" t="s">
        <v>362</v>
      </c>
      <c r="B48" s="45" t="s">
        <v>128</v>
      </c>
      <c r="C48" s="46">
        <v>9218.9359999999997</v>
      </c>
    </row>
    <row r="49" spans="1:3" s="23" customFormat="1" ht="97.5" hidden="1" customHeight="1" x14ac:dyDescent="0.25">
      <c r="A49" s="40" t="s">
        <v>11</v>
      </c>
      <c r="B49" s="43" t="s">
        <v>130</v>
      </c>
      <c r="C49" s="44">
        <v>8000</v>
      </c>
    </row>
    <row r="50" spans="1:3" s="23" customFormat="1" ht="97.5" hidden="1" customHeight="1" x14ac:dyDescent="0.25">
      <c r="A50" s="40" t="s">
        <v>350</v>
      </c>
      <c r="B50" s="43" t="s">
        <v>134</v>
      </c>
      <c r="C50" s="44">
        <v>1218.9359999999999</v>
      </c>
    </row>
    <row r="51" spans="1:3" s="23" customFormat="1" ht="97.5" hidden="1" customHeight="1" x14ac:dyDescent="0.25">
      <c r="A51" s="40" t="s">
        <v>8</v>
      </c>
      <c r="B51" s="43" t="s">
        <v>363</v>
      </c>
      <c r="C51" s="44">
        <v>0</v>
      </c>
    </row>
    <row r="52" spans="1:3" s="29" customFormat="1" ht="34.5" customHeight="1" x14ac:dyDescent="0.3">
      <c r="A52" s="40" t="s">
        <v>364</v>
      </c>
      <c r="B52" s="45" t="s">
        <v>140</v>
      </c>
      <c r="C52" s="46">
        <v>7000</v>
      </c>
    </row>
    <row r="53" spans="1:3" s="23" customFormat="1" ht="97.5" hidden="1" customHeight="1" x14ac:dyDescent="0.25">
      <c r="A53" s="40" t="s">
        <v>11</v>
      </c>
      <c r="B53" s="43" t="s">
        <v>142</v>
      </c>
      <c r="C53" s="44">
        <v>4971.7749999999996</v>
      </c>
    </row>
    <row r="54" spans="1:3" s="23" customFormat="1" ht="97.5" hidden="1" customHeight="1" x14ac:dyDescent="0.25">
      <c r="A54" s="40" t="s">
        <v>11</v>
      </c>
      <c r="B54" s="43" t="s">
        <v>146</v>
      </c>
      <c r="C54" s="44">
        <v>2028.2249999999999</v>
      </c>
    </row>
    <row r="55" spans="1:3" s="29" customFormat="1" ht="34.5" customHeight="1" collapsed="1" x14ac:dyDescent="0.3">
      <c r="A55" s="40" t="s">
        <v>365</v>
      </c>
      <c r="B55" s="45" t="s">
        <v>150</v>
      </c>
      <c r="C55" s="46">
        <v>3500</v>
      </c>
    </row>
    <row r="56" spans="1:3" s="23" customFormat="1" ht="97.5" hidden="1" customHeight="1" x14ac:dyDescent="0.25">
      <c r="A56" s="40" t="s">
        <v>11</v>
      </c>
      <c r="B56" s="43" t="s">
        <v>152</v>
      </c>
      <c r="C56" s="44">
        <v>3500</v>
      </c>
    </row>
    <row r="57" spans="1:3" s="29" customFormat="1" ht="34.5" customHeight="1" collapsed="1" x14ac:dyDescent="0.3">
      <c r="A57" s="40" t="s">
        <v>319</v>
      </c>
      <c r="B57" s="45" t="s">
        <v>156</v>
      </c>
      <c r="C57" s="46">
        <v>7000</v>
      </c>
    </row>
    <row r="58" spans="1:3" s="23" customFormat="1" ht="97.5" hidden="1" customHeight="1" x14ac:dyDescent="0.25">
      <c r="A58" s="40" t="s">
        <v>11</v>
      </c>
      <c r="B58" s="43" t="s">
        <v>158</v>
      </c>
      <c r="C58" s="44">
        <v>6400.0829999999996</v>
      </c>
    </row>
    <row r="59" spans="1:3" s="23" customFormat="1" ht="97.5" hidden="1" customHeight="1" x14ac:dyDescent="0.25">
      <c r="A59" s="40" t="s">
        <v>11</v>
      </c>
      <c r="B59" s="43" t="s">
        <v>162</v>
      </c>
      <c r="C59" s="44">
        <v>599.91700000000003</v>
      </c>
    </row>
    <row r="60" spans="1:3" s="29" customFormat="1" ht="34.5" customHeight="1" x14ac:dyDescent="0.3">
      <c r="A60" s="40" t="s">
        <v>366</v>
      </c>
      <c r="B60" s="45" t="s">
        <v>168</v>
      </c>
      <c r="C60" s="46">
        <v>2999.998</v>
      </c>
    </row>
    <row r="61" spans="1:3" s="23" customFormat="1" ht="97.5" hidden="1" customHeight="1" x14ac:dyDescent="0.25">
      <c r="A61" s="40" t="s">
        <v>11</v>
      </c>
      <c r="B61" s="43" t="s">
        <v>170</v>
      </c>
      <c r="C61" s="44">
        <v>2999.998</v>
      </c>
    </row>
    <row r="62" spans="1:3" s="29" customFormat="1" ht="34.5" customHeight="1" collapsed="1" x14ac:dyDescent="0.3">
      <c r="A62" s="40" t="s">
        <v>367</v>
      </c>
      <c r="B62" s="45" t="s">
        <v>174</v>
      </c>
      <c r="C62" s="46">
        <v>3500</v>
      </c>
    </row>
    <row r="63" spans="1:3" s="23" customFormat="1" ht="97.5" hidden="1" customHeight="1" x14ac:dyDescent="0.25">
      <c r="A63" s="40" t="s">
        <v>11</v>
      </c>
      <c r="B63" s="43" t="s">
        <v>176</v>
      </c>
      <c r="C63" s="44">
        <v>3500</v>
      </c>
    </row>
    <row r="64" spans="1:3" s="29" customFormat="1" ht="34.5" customHeight="1" collapsed="1" x14ac:dyDescent="0.3">
      <c r="A64" s="40" t="s">
        <v>368</v>
      </c>
      <c r="B64" s="45" t="s">
        <v>180</v>
      </c>
      <c r="C64" s="46">
        <v>3500</v>
      </c>
    </row>
    <row r="65" spans="1:3" s="23" customFormat="1" ht="97.5" hidden="1" customHeight="1" x14ac:dyDescent="0.25">
      <c r="A65" s="40" t="s">
        <v>351</v>
      </c>
      <c r="B65" s="43" t="s">
        <v>182</v>
      </c>
      <c r="C65" s="44">
        <v>3500</v>
      </c>
    </row>
    <row r="66" spans="1:3" s="29" customFormat="1" ht="34.5" customHeight="1" collapsed="1" x14ac:dyDescent="0.3">
      <c r="A66" s="40" t="s">
        <v>369</v>
      </c>
      <c r="B66" s="45" t="s">
        <v>186</v>
      </c>
      <c r="C66" s="46">
        <v>3500</v>
      </c>
    </row>
    <row r="67" spans="1:3" s="23" customFormat="1" ht="97.5" hidden="1" customHeight="1" x14ac:dyDescent="0.25">
      <c r="A67" s="40" t="s">
        <v>11</v>
      </c>
      <c r="B67" s="43" t="s">
        <v>188</v>
      </c>
      <c r="C67" s="44">
        <v>3500</v>
      </c>
    </row>
    <row r="68" spans="1:3" s="29" customFormat="1" ht="34.5" customHeight="1" collapsed="1" x14ac:dyDescent="0.3">
      <c r="A68" s="40" t="s">
        <v>370</v>
      </c>
      <c r="B68" s="45" t="s">
        <v>192</v>
      </c>
      <c r="C68" s="46">
        <v>4000</v>
      </c>
    </row>
    <row r="69" spans="1:3" s="23" customFormat="1" ht="97.5" hidden="1" customHeight="1" x14ac:dyDescent="0.25">
      <c r="A69" s="40" t="s">
        <v>11</v>
      </c>
      <c r="B69" s="43" t="s">
        <v>194</v>
      </c>
      <c r="C69" s="44">
        <v>2393.5639999999999</v>
      </c>
    </row>
    <row r="70" spans="1:3" s="23" customFormat="1" ht="97.5" hidden="1" customHeight="1" x14ac:dyDescent="0.25">
      <c r="A70" s="40" t="s">
        <v>11</v>
      </c>
      <c r="B70" s="43" t="s">
        <v>197</v>
      </c>
      <c r="C70" s="44">
        <v>1606.4359999999999</v>
      </c>
    </row>
    <row r="71" spans="1:3" s="29" customFormat="1" ht="34.5" customHeight="1" collapsed="1" x14ac:dyDescent="0.3">
      <c r="A71" s="40" t="s">
        <v>371</v>
      </c>
      <c r="B71" s="45" t="s">
        <v>199</v>
      </c>
      <c r="C71" s="46">
        <v>3500</v>
      </c>
    </row>
    <row r="72" spans="1:3" s="23" customFormat="1" ht="97.5" hidden="1" customHeight="1" x14ac:dyDescent="0.25">
      <c r="A72" s="40" t="s">
        <v>11</v>
      </c>
      <c r="B72" s="43" t="s">
        <v>201</v>
      </c>
      <c r="C72" s="44">
        <v>3500</v>
      </c>
    </row>
    <row r="73" spans="1:3" s="23" customFormat="1" ht="97.5" hidden="1" customHeight="1" x14ac:dyDescent="0.25">
      <c r="A73" s="40" t="s">
        <v>11</v>
      </c>
      <c r="B73" s="43" t="s">
        <v>372</v>
      </c>
      <c r="C73" s="44">
        <v>0</v>
      </c>
    </row>
    <row r="74" spans="1:3" s="29" customFormat="1" ht="34.5" customHeight="1" x14ac:dyDescent="0.3">
      <c r="A74" s="40" t="s">
        <v>373</v>
      </c>
      <c r="B74" s="45" t="s">
        <v>207</v>
      </c>
      <c r="C74" s="46">
        <v>3500</v>
      </c>
    </row>
    <row r="75" spans="1:3" s="23" customFormat="1" ht="97.5" hidden="1" customHeight="1" x14ac:dyDescent="0.25">
      <c r="A75" s="40" t="s">
        <v>351</v>
      </c>
      <c r="B75" s="43" t="s">
        <v>374</v>
      </c>
      <c r="C75" s="44">
        <v>0</v>
      </c>
    </row>
    <row r="76" spans="1:3" s="23" customFormat="1" ht="97.5" hidden="1" customHeight="1" x14ac:dyDescent="0.25">
      <c r="A76" s="40" t="s">
        <v>11</v>
      </c>
      <c r="B76" s="43" t="s">
        <v>209</v>
      </c>
      <c r="C76" s="44">
        <v>3500</v>
      </c>
    </row>
    <row r="77" spans="1:3" s="23" customFormat="1" ht="97.5" hidden="1" customHeight="1" x14ac:dyDescent="0.25">
      <c r="A77" s="40" t="s">
        <v>11</v>
      </c>
      <c r="B77" s="43" t="s">
        <v>375</v>
      </c>
      <c r="C77" s="44">
        <v>0</v>
      </c>
    </row>
    <row r="78" spans="1:3" s="29" customFormat="1" ht="34.5" customHeight="1" collapsed="1" x14ac:dyDescent="0.3">
      <c r="A78" s="40" t="s">
        <v>376</v>
      </c>
      <c r="B78" s="45" t="s">
        <v>213</v>
      </c>
      <c r="C78" s="46">
        <v>7000</v>
      </c>
    </row>
    <row r="79" spans="1:3" s="23" customFormat="1" ht="97.5" hidden="1" customHeight="1" x14ac:dyDescent="0.25">
      <c r="A79" s="40" t="s">
        <v>11</v>
      </c>
      <c r="B79" s="43" t="s">
        <v>377</v>
      </c>
      <c r="C79" s="44">
        <v>0</v>
      </c>
    </row>
    <row r="80" spans="1:3" s="23" customFormat="1" ht="97.5" hidden="1" customHeight="1" x14ac:dyDescent="0.25">
      <c r="A80" s="40" t="s">
        <v>352</v>
      </c>
      <c r="B80" s="43" t="s">
        <v>215</v>
      </c>
      <c r="C80" s="44">
        <v>7000</v>
      </c>
    </row>
    <row r="81" spans="1:3" s="29" customFormat="1" ht="34.5" customHeight="1" x14ac:dyDescent="0.3">
      <c r="A81" s="40" t="s">
        <v>378</v>
      </c>
      <c r="B81" s="45" t="s">
        <v>221</v>
      </c>
      <c r="C81" s="46">
        <v>5000</v>
      </c>
    </row>
    <row r="82" spans="1:3" s="23" customFormat="1" ht="97.5" hidden="1" customHeight="1" x14ac:dyDescent="0.25">
      <c r="A82" s="40" t="s">
        <v>11</v>
      </c>
      <c r="B82" s="43" t="s">
        <v>223</v>
      </c>
      <c r="C82" s="44">
        <v>5000</v>
      </c>
    </row>
    <row r="83" spans="1:3" s="29" customFormat="1" ht="34.5" customHeight="1" collapsed="1" x14ac:dyDescent="0.3">
      <c r="A83" s="40" t="s">
        <v>379</v>
      </c>
      <c r="B83" s="45" t="s">
        <v>227</v>
      </c>
      <c r="C83" s="46">
        <v>2000</v>
      </c>
    </row>
    <row r="84" spans="1:3" s="23" customFormat="1" ht="97.5" hidden="1" customHeight="1" x14ac:dyDescent="0.25">
      <c r="A84" s="40" t="s">
        <v>11</v>
      </c>
      <c r="B84" s="43" t="s">
        <v>229</v>
      </c>
      <c r="C84" s="44">
        <v>2000</v>
      </c>
    </row>
    <row r="85" spans="1:3" s="23" customFormat="1" ht="97.5" hidden="1" customHeight="1" x14ac:dyDescent="0.25">
      <c r="A85" s="40" t="s">
        <v>11</v>
      </c>
      <c r="B85" s="43" t="s">
        <v>380</v>
      </c>
      <c r="C85" s="44">
        <v>0</v>
      </c>
    </row>
    <row r="86" spans="1:3" s="9" customFormat="1" ht="26.25" customHeight="1" collapsed="1" x14ac:dyDescent="0.3">
      <c r="A86" s="40" t="s">
        <v>381</v>
      </c>
      <c r="B86" s="42" t="s">
        <v>233</v>
      </c>
      <c r="C86" s="41">
        <v>3500</v>
      </c>
    </row>
    <row r="87" spans="1:3" s="23" customFormat="1" ht="97.5" hidden="1" customHeight="1" x14ac:dyDescent="0.25">
      <c r="A87" s="40" t="s">
        <v>11</v>
      </c>
      <c r="B87" s="43" t="s">
        <v>235</v>
      </c>
      <c r="C87" s="44">
        <v>3500</v>
      </c>
    </row>
    <row r="88" spans="1:3" s="9" customFormat="1" ht="27.75" customHeight="1" collapsed="1" x14ac:dyDescent="0.3">
      <c r="A88" s="40" t="s">
        <v>382</v>
      </c>
      <c r="B88" s="42" t="s">
        <v>239</v>
      </c>
      <c r="C88" s="41">
        <v>4159.0536000000002</v>
      </c>
    </row>
    <row r="89" spans="1:3" s="23" customFormat="1" ht="97.5" hidden="1" customHeight="1" x14ac:dyDescent="0.25">
      <c r="A89" s="40" t="s">
        <v>11</v>
      </c>
      <c r="B89" s="43" t="s">
        <v>383</v>
      </c>
      <c r="C89" s="44">
        <v>0</v>
      </c>
    </row>
    <row r="90" spans="1:3" s="23" customFormat="1" ht="97.5" hidden="1" customHeight="1" x14ac:dyDescent="0.25">
      <c r="A90" s="40" t="s">
        <v>352</v>
      </c>
      <c r="B90" s="43" t="s">
        <v>241</v>
      </c>
      <c r="C90" s="44">
        <v>4159.0536000000002</v>
      </c>
    </row>
    <row r="91" spans="1:3" s="29" customFormat="1" ht="34.5" customHeight="1" x14ac:dyDescent="0.3">
      <c r="A91" s="40" t="s">
        <v>384</v>
      </c>
      <c r="B91" s="45" t="s">
        <v>247</v>
      </c>
      <c r="C91" s="46">
        <v>3500</v>
      </c>
    </row>
    <row r="92" spans="1:3" s="23" customFormat="1" ht="97.5" hidden="1" customHeight="1" x14ac:dyDescent="0.25">
      <c r="A92" s="40" t="s">
        <v>11</v>
      </c>
      <c r="B92" s="43" t="s">
        <v>249</v>
      </c>
      <c r="C92" s="44">
        <v>3500</v>
      </c>
    </row>
    <row r="93" spans="1:3" s="29" customFormat="1" ht="34.5" customHeight="1" collapsed="1" x14ac:dyDescent="0.3">
      <c r="A93" s="40" t="s">
        <v>385</v>
      </c>
      <c r="B93" s="45" t="s">
        <v>252</v>
      </c>
      <c r="C93" s="46">
        <v>3500</v>
      </c>
    </row>
    <row r="94" spans="1:3" s="23" customFormat="1" ht="97.5" hidden="1" customHeight="1" x14ac:dyDescent="0.25">
      <c r="A94" s="40" t="s">
        <v>11</v>
      </c>
      <c r="B94" s="43" t="s">
        <v>254</v>
      </c>
      <c r="C94" s="44">
        <v>3500</v>
      </c>
    </row>
    <row r="95" spans="1:3" s="29" customFormat="1" ht="34.5" customHeight="1" collapsed="1" x14ac:dyDescent="0.3">
      <c r="A95" s="40" t="s">
        <v>386</v>
      </c>
      <c r="B95" s="45" t="s">
        <v>257</v>
      </c>
      <c r="C95" s="46">
        <v>3500</v>
      </c>
    </row>
    <row r="96" spans="1:3" s="23" customFormat="1" ht="97.5" hidden="1" customHeight="1" x14ac:dyDescent="0.25">
      <c r="A96" s="40" t="s">
        <v>352</v>
      </c>
      <c r="B96" s="43" t="s">
        <v>259</v>
      </c>
      <c r="C96" s="44">
        <v>3500</v>
      </c>
    </row>
    <row r="97" spans="1:3" s="29" customFormat="1" ht="34.5" customHeight="1" collapsed="1" x14ac:dyDescent="0.3">
      <c r="A97" s="40" t="s">
        <v>387</v>
      </c>
      <c r="B97" s="45" t="s">
        <v>262</v>
      </c>
      <c r="C97" s="46">
        <v>10000</v>
      </c>
    </row>
    <row r="98" spans="1:3" s="23" customFormat="1" ht="97.5" hidden="1" customHeight="1" x14ac:dyDescent="0.25">
      <c r="A98" s="40" t="s">
        <v>11</v>
      </c>
      <c r="B98" s="43" t="s">
        <v>264</v>
      </c>
      <c r="C98" s="44">
        <v>10000</v>
      </c>
    </row>
    <row r="99" spans="1:3" s="29" customFormat="1" ht="34.5" customHeight="1" collapsed="1" x14ac:dyDescent="0.3">
      <c r="A99" s="40" t="s">
        <v>388</v>
      </c>
      <c r="B99" s="45" t="s">
        <v>267</v>
      </c>
      <c r="C99" s="46">
        <v>10000</v>
      </c>
    </row>
    <row r="100" spans="1:3" s="23" customFormat="1" ht="97.5" hidden="1" customHeight="1" x14ac:dyDescent="0.25">
      <c r="A100" s="40" t="s">
        <v>11</v>
      </c>
      <c r="B100" s="43" t="s">
        <v>269</v>
      </c>
      <c r="C100" s="44">
        <v>10000</v>
      </c>
    </row>
    <row r="101" spans="1:3" s="23" customFormat="1" ht="97.5" hidden="1" customHeight="1" x14ac:dyDescent="0.25">
      <c r="A101" s="40" t="s">
        <v>11</v>
      </c>
      <c r="B101" s="43" t="s">
        <v>389</v>
      </c>
      <c r="C101" s="44">
        <v>0</v>
      </c>
    </row>
    <row r="102" spans="1:3" s="29" customFormat="1" ht="34.5" customHeight="1" collapsed="1" x14ac:dyDescent="0.3">
      <c r="A102" s="40" t="s">
        <v>390</v>
      </c>
      <c r="B102" s="45" t="s">
        <v>271</v>
      </c>
      <c r="C102" s="46">
        <v>3500</v>
      </c>
    </row>
    <row r="103" spans="1:3" s="23" customFormat="1" ht="97.5" hidden="1" customHeight="1" x14ac:dyDescent="0.25">
      <c r="A103" s="40" t="s">
        <v>11</v>
      </c>
      <c r="B103" s="43" t="s">
        <v>273</v>
      </c>
      <c r="C103" s="44">
        <v>3500</v>
      </c>
    </row>
    <row r="104" spans="1:3" s="29" customFormat="1" ht="34.5" customHeight="1" x14ac:dyDescent="0.3">
      <c r="A104" s="40" t="s">
        <v>391</v>
      </c>
      <c r="B104" s="45" t="s">
        <v>278</v>
      </c>
      <c r="C104" s="46">
        <v>4915</v>
      </c>
    </row>
    <row r="105" spans="1:3" s="23" customFormat="1" ht="97.5" hidden="1" customHeight="1" x14ac:dyDescent="0.25">
      <c r="A105" s="40" t="s">
        <v>354</v>
      </c>
      <c r="B105" s="43" t="s">
        <v>280</v>
      </c>
      <c r="C105" s="44">
        <v>4915</v>
      </c>
    </row>
    <row r="106" spans="1:3" s="29" customFormat="1" ht="34.5" customHeight="1" collapsed="1" x14ac:dyDescent="0.3">
      <c r="A106" s="40" t="s">
        <v>392</v>
      </c>
      <c r="B106" s="45" t="s">
        <v>283</v>
      </c>
      <c r="C106" s="46">
        <v>3500</v>
      </c>
    </row>
    <row r="107" spans="1:3" s="23" customFormat="1" ht="97.5" hidden="1" customHeight="1" x14ac:dyDescent="0.25">
      <c r="A107" s="40" t="s">
        <v>11</v>
      </c>
      <c r="B107" s="43" t="s">
        <v>285</v>
      </c>
      <c r="C107" s="44">
        <v>3500</v>
      </c>
    </row>
    <row r="108" spans="1:3" s="29" customFormat="1" ht="34.5" customHeight="1" collapsed="1" x14ac:dyDescent="0.3">
      <c r="A108" s="40" t="s">
        <v>393</v>
      </c>
      <c r="B108" s="45" t="s">
        <v>288</v>
      </c>
      <c r="C108" s="46">
        <v>3500</v>
      </c>
    </row>
    <row r="109" spans="1:3" s="23" customFormat="1" ht="97.5" hidden="1" customHeight="1" x14ac:dyDescent="0.25">
      <c r="A109" s="40" t="s">
        <v>11</v>
      </c>
      <c r="B109" s="43" t="s">
        <v>290</v>
      </c>
      <c r="C109" s="44">
        <v>3500</v>
      </c>
    </row>
    <row r="110" spans="1:3" s="29" customFormat="1" ht="34.5" customHeight="1" collapsed="1" x14ac:dyDescent="0.3">
      <c r="A110" s="40" t="s">
        <v>394</v>
      </c>
      <c r="B110" s="45" t="s">
        <v>294</v>
      </c>
      <c r="C110" s="46">
        <v>2062.3242</v>
      </c>
    </row>
    <row r="111" spans="1:3" s="23" customFormat="1" ht="97.5" hidden="1" customHeight="1" x14ac:dyDescent="0.25">
      <c r="A111" s="40" t="s">
        <v>354</v>
      </c>
      <c r="B111" s="43" t="s">
        <v>296</v>
      </c>
      <c r="C111" s="44">
        <v>2062.3242</v>
      </c>
    </row>
    <row r="112" spans="1:3" s="29" customFormat="1" ht="34.5" customHeight="1" collapsed="1" x14ac:dyDescent="0.3">
      <c r="A112" s="40" t="s">
        <v>395</v>
      </c>
      <c r="B112" s="45" t="s">
        <v>300</v>
      </c>
      <c r="C112" s="46">
        <v>2348</v>
      </c>
    </row>
    <row r="113" spans="1:3" s="23" customFormat="1" ht="97.5" hidden="1" customHeight="1" x14ac:dyDescent="0.25">
      <c r="A113" s="40" t="s">
        <v>11</v>
      </c>
      <c r="B113" s="43" t="s">
        <v>302</v>
      </c>
      <c r="C113" s="44">
        <v>2348</v>
      </c>
    </row>
    <row r="114" spans="1:3" s="23" customFormat="1" ht="97.5" hidden="1" customHeight="1" x14ac:dyDescent="0.25">
      <c r="A114" s="40" t="s">
        <v>11</v>
      </c>
      <c r="B114" s="43" t="s">
        <v>396</v>
      </c>
      <c r="C114" s="44">
        <v>0</v>
      </c>
    </row>
    <row r="115" spans="1:3" s="29" customFormat="1" ht="34.5" customHeight="1" collapsed="1" x14ac:dyDescent="0.3">
      <c r="A115" s="40" t="s">
        <v>397</v>
      </c>
      <c r="B115" s="45" t="s">
        <v>308</v>
      </c>
      <c r="C115" s="46">
        <v>4940</v>
      </c>
    </row>
    <row r="116" spans="1:3" s="23" customFormat="1" ht="90" hidden="1" customHeight="1" x14ac:dyDescent="0.25">
      <c r="A116" s="40" t="s">
        <v>11</v>
      </c>
      <c r="B116" s="43" t="s">
        <v>310</v>
      </c>
      <c r="C116" s="44">
        <v>4940</v>
      </c>
    </row>
    <row r="117" spans="1:3" s="23" customFormat="1" ht="97.5" hidden="1" customHeight="1" x14ac:dyDescent="0.25">
      <c r="A117" s="40" t="s">
        <v>11</v>
      </c>
      <c r="B117" s="43" t="s">
        <v>398</v>
      </c>
      <c r="C117" s="44">
        <v>0</v>
      </c>
    </row>
    <row r="118" spans="1:3" s="29" customFormat="1" ht="34.5" customHeight="1" collapsed="1" x14ac:dyDescent="0.3">
      <c r="A118" s="40" t="s">
        <v>399</v>
      </c>
      <c r="B118" s="45" t="s">
        <v>314</v>
      </c>
      <c r="C118" s="46">
        <v>1000</v>
      </c>
    </row>
    <row r="119" spans="1:3" s="23" customFormat="1" ht="97.5" hidden="1" customHeight="1" x14ac:dyDescent="0.25">
      <c r="A119" s="40" t="s">
        <v>11</v>
      </c>
      <c r="B119" s="43" t="s">
        <v>316</v>
      </c>
      <c r="C119" s="44">
        <v>1000</v>
      </c>
    </row>
    <row r="120" spans="1:3" s="23" customFormat="1" ht="97.5" hidden="1" customHeight="1" x14ac:dyDescent="0.25">
      <c r="A120" s="40" t="s">
        <v>355</v>
      </c>
      <c r="B120" s="43" t="s">
        <v>400</v>
      </c>
      <c r="C120" s="44">
        <v>0</v>
      </c>
    </row>
    <row r="121" spans="1:3" s="29" customFormat="1" ht="34.5" customHeight="1" x14ac:dyDescent="0.3">
      <c r="A121" s="40" t="s">
        <v>401</v>
      </c>
      <c r="B121" s="45" t="s">
        <v>322</v>
      </c>
      <c r="C121" s="46">
        <v>3500</v>
      </c>
    </row>
    <row r="122" spans="1:3" s="23" customFormat="1" ht="97.5" hidden="1" customHeight="1" x14ac:dyDescent="0.25">
      <c r="A122" s="40" t="s">
        <v>11</v>
      </c>
      <c r="B122" s="43" t="s">
        <v>324</v>
      </c>
      <c r="C122" s="44">
        <v>3500</v>
      </c>
    </row>
    <row r="123" spans="1:3" s="29" customFormat="1" ht="34.5" customHeight="1" collapsed="1" x14ac:dyDescent="0.3">
      <c r="A123" s="40" t="s">
        <v>402</v>
      </c>
      <c r="B123" s="45" t="s">
        <v>328</v>
      </c>
      <c r="C123" s="46">
        <v>4000</v>
      </c>
    </row>
    <row r="124" spans="1:3" s="23" customFormat="1" ht="97.5" hidden="1" customHeight="1" x14ac:dyDescent="0.25">
      <c r="A124" s="40" t="s">
        <v>11</v>
      </c>
      <c r="B124" s="43" t="s">
        <v>330</v>
      </c>
      <c r="C124" s="44">
        <v>4000</v>
      </c>
    </row>
    <row r="125" spans="1:3" s="29" customFormat="1" ht="34.5" customHeight="1" collapsed="1" x14ac:dyDescent="0.3">
      <c r="A125" s="40" t="s">
        <v>403</v>
      </c>
      <c r="B125" s="45" t="s">
        <v>334</v>
      </c>
      <c r="C125" s="46">
        <v>1050</v>
      </c>
    </row>
    <row r="126" spans="1:3" s="23" customFormat="1" ht="97.5" hidden="1" customHeight="1" x14ac:dyDescent="0.25">
      <c r="A126" s="40" t="s">
        <v>355</v>
      </c>
      <c r="B126" s="43" t="s">
        <v>336</v>
      </c>
      <c r="C126" s="44">
        <v>1050</v>
      </c>
    </row>
    <row r="127" spans="1:3" s="29" customFormat="1" ht="34.5" customHeight="1" collapsed="1" x14ac:dyDescent="0.3">
      <c r="A127" s="40" t="s">
        <v>404</v>
      </c>
      <c r="B127" s="45" t="s">
        <v>339</v>
      </c>
      <c r="C127" s="46">
        <v>3500</v>
      </c>
    </row>
    <row r="128" spans="1:3" s="23" customFormat="1" ht="97.5" hidden="1" customHeight="1" x14ac:dyDescent="0.25">
      <c r="A128" s="40" t="s">
        <v>11</v>
      </c>
      <c r="B128" s="43" t="s">
        <v>341</v>
      </c>
      <c r="C128" s="44">
        <v>3500</v>
      </c>
    </row>
    <row r="129" spans="1:3" s="29" customFormat="1" ht="34.5" customHeight="1" collapsed="1" x14ac:dyDescent="0.3">
      <c r="A129" s="40" t="s">
        <v>405</v>
      </c>
      <c r="B129" s="45" t="s">
        <v>343</v>
      </c>
      <c r="C129" s="46">
        <v>5450</v>
      </c>
    </row>
    <row r="130" spans="1:3" s="23" customFormat="1" ht="97.5" hidden="1" customHeight="1" x14ac:dyDescent="0.25">
      <c r="A130" s="47" t="s">
        <v>344</v>
      </c>
      <c r="B130" s="43" t="s">
        <v>345</v>
      </c>
      <c r="C130" s="44">
        <v>5450</v>
      </c>
    </row>
    <row r="131" spans="1:3" collapsed="1" x14ac:dyDescent="0.25">
      <c r="C131" s="35"/>
    </row>
    <row r="132" spans="1:3" x14ac:dyDescent="0.25">
      <c r="C132" s="35"/>
    </row>
    <row r="133" spans="1:3" x14ac:dyDescent="0.25">
      <c r="C133" s="35"/>
    </row>
    <row r="134" spans="1:3" x14ac:dyDescent="0.25">
      <c r="C134" s="35"/>
    </row>
    <row r="135" spans="1:3" x14ac:dyDescent="0.25">
      <c r="C135" s="35"/>
    </row>
    <row r="136" spans="1:3" x14ac:dyDescent="0.25">
      <c r="C136" s="35"/>
    </row>
    <row r="137" spans="1:3" x14ac:dyDescent="0.25">
      <c r="C137" s="35"/>
    </row>
    <row r="138" spans="1:3" x14ac:dyDescent="0.25">
      <c r="C138" s="35"/>
    </row>
    <row r="139" spans="1:3" x14ac:dyDescent="0.25">
      <c r="C139" s="35"/>
    </row>
    <row r="140" spans="1:3" x14ac:dyDescent="0.25">
      <c r="C140" s="35"/>
    </row>
    <row r="141" spans="1:3" x14ac:dyDescent="0.25">
      <c r="C141" s="35"/>
    </row>
    <row r="142" spans="1:3" x14ac:dyDescent="0.25">
      <c r="C142" s="35"/>
    </row>
    <row r="143" spans="1:3" x14ac:dyDescent="0.25">
      <c r="C143" s="35"/>
    </row>
    <row r="144" spans="1:3" x14ac:dyDescent="0.25">
      <c r="C144" s="35"/>
    </row>
    <row r="145" spans="3:3" x14ac:dyDescent="0.25">
      <c r="C145" s="35"/>
    </row>
    <row r="146" spans="3:3" x14ac:dyDescent="0.25">
      <c r="C146" s="35"/>
    </row>
    <row r="147" spans="3:3" x14ac:dyDescent="0.25">
      <c r="C147" s="35"/>
    </row>
    <row r="148" spans="3:3" x14ac:dyDescent="0.25">
      <c r="C148" s="35"/>
    </row>
    <row r="149" spans="3:3" x14ac:dyDescent="0.25">
      <c r="C149" s="35"/>
    </row>
    <row r="150" spans="3:3" x14ac:dyDescent="0.25">
      <c r="C150" s="35"/>
    </row>
    <row r="151" spans="3:3" x14ac:dyDescent="0.25">
      <c r="C151" s="35"/>
    </row>
    <row r="152" spans="3:3" x14ac:dyDescent="0.25">
      <c r="C152" s="35"/>
    </row>
  </sheetData>
  <mergeCells count="5">
    <mergeCell ref="A5:B5"/>
    <mergeCell ref="C2:C3"/>
    <mergeCell ref="A1:B1"/>
    <mergeCell ref="A2:A3"/>
    <mergeCell ref="B2:B3"/>
  </mergeCells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7" sqref="P17"/>
    </sheetView>
  </sheetViews>
  <sheetFormatPr defaultRowHeight="15" x14ac:dyDescent="0.2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2023</vt:lpstr>
      <vt:lpstr>для минфина</vt:lpstr>
      <vt:lpstr>Лист2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Семиколенных Анна Ивановна</dc:creator>
  <cp:lastModifiedBy>Федякина Александра Юрьевна</cp:lastModifiedBy>
  <cp:revision>1</cp:revision>
  <dcterms:created xsi:type="dcterms:W3CDTF">2021-09-22T01:38:15Z</dcterms:created>
  <dcterms:modified xsi:type="dcterms:W3CDTF">2023-01-25T02:01:16Z</dcterms:modified>
</cp:coreProperties>
</file>