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6948" yWindow="-96" windowWidth="10020" windowHeight="8568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E26" i="2" l="1"/>
  <c r="E27" i="2"/>
  <c r="E28" i="2"/>
  <c r="E29" i="2"/>
  <c r="E30" i="2"/>
  <c r="E31" i="2"/>
  <c r="E32" i="2"/>
  <c r="E25" i="2"/>
  <c r="D26" i="2"/>
  <c r="F26" i="2" s="1"/>
  <c r="D27" i="2"/>
  <c r="D28" i="2"/>
  <c r="F28" i="2" s="1"/>
  <c r="D29" i="2"/>
  <c r="F29" i="2" s="1"/>
  <c r="D30" i="2"/>
  <c r="F30" i="2" s="1"/>
  <c r="D31" i="2"/>
  <c r="F31" i="2" s="1"/>
  <c r="D32" i="2"/>
  <c r="D25" i="2"/>
  <c r="F25" i="2" s="1"/>
  <c r="D11" i="2"/>
  <c r="E11" i="2"/>
  <c r="C12" i="2"/>
  <c r="E12" i="2" s="1"/>
  <c r="D13" i="2"/>
  <c r="E14" i="2"/>
  <c r="D14" i="2"/>
  <c r="D15" i="2"/>
  <c r="E16" i="2"/>
  <c r="D17" i="2"/>
  <c r="E18" i="2"/>
  <c r="F32" i="2" l="1"/>
  <c r="G32" i="2" s="1"/>
  <c r="H32" i="2" s="1"/>
  <c r="F27" i="2"/>
  <c r="G27" i="2" s="1"/>
  <c r="H27" i="2" s="1"/>
  <c r="F11" i="2"/>
  <c r="G11" i="2" s="1"/>
  <c r="D18" i="2"/>
  <c r="F18" i="2" s="1"/>
  <c r="G18" i="2" s="1"/>
  <c r="H18" i="2" s="1"/>
  <c r="D12" i="2"/>
  <c r="F12" i="2" s="1"/>
  <c r="G12" i="2" s="1"/>
  <c r="H12" i="2" s="1"/>
  <c r="G29" i="2"/>
  <c r="H29" i="2" s="1"/>
  <c r="G28" i="2"/>
  <c r="H28" i="2" s="1"/>
  <c r="G26" i="2"/>
  <c r="H26" i="2" s="1"/>
  <c r="G31" i="2"/>
  <c r="H31" i="2" s="1"/>
  <c r="G30" i="2"/>
  <c r="H30" i="2" s="1"/>
  <c r="G25" i="2"/>
  <c r="H25" i="2" s="1"/>
  <c r="D16" i="2"/>
  <c r="F16" i="2" s="1"/>
  <c r="F14" i="2"/>
  <c r="G14" i="2" s="1"/>
  <c r="E17" i="2"/>
  <c r="F17" i="2" s="1"/>
  <c r="E15" i="2"/>
  <c r="F15" i="2" s="1"/>
  <c r="E13" i="2"/>
  <c r="F13" i="2" s="1"/>
  <c r="H11" i="2" l="1"/>
  <c r="G16" i="2"/>
  <c r="H16" i="2" s="1"/>
  <c r="H14" i="2"/>
  <c r="G15" i="2"/>
  <c r="H15" i="2" s="1"/>
  <c r="G17" i="2"/>
  <c r="H17" i="2" s="1"/>
  <c r="G13" i="2"/>
  <c r="H13" i="2" s="1"/>
</calcChain>
</file>

<file path=xl/sharedStrings.xml><?xml version="1.0" encoding="utf-8"?>
<sst xmlns="http://schemas.openxmlformats.org/spreadsheetml/2006/main" count="28" uniqueCount="22">
  <si>
    <t>РАСЧЕТ</t>
  </si>
  <si>
    <t>размера средств на оплату труда работников строительства</t>
  </si>
  <si>
    <t>Размер оплаты труда рабочих-строителей, занятых на строительных работах</t>
  </si>
  <si>
    <t xml:space="preserve">Разряд рабочих  </t>
  </si>
  <si>
    <t>Размер коэффициента по раз- рядам</t>
  </si>
  <si>
    <t>Северные надбавки 80%</t>
  </si>
  <si>
    <t>Миним. размер тарифной ставки</t>
  </si>
  <si>
    <t>С районным коэффициентом 1,8</t>
  </si>
  <si>
    <t>Итого</t>
  </si>
  <si>
    <t>Резерв отпуска</t>
  </si>
  <si>
    <t>Всего</t>
  </si>
  <si>
    <t xml:space="preserve">Оплата проезда </t>
  </si>
  <si>
    <t xml:space="preserve">       Размер оплаты труда механизаторов, занятых управлением строительных машин,  механизмов и автотранспортных средств устанавливается по тарифным ставкам рабочих в соответствии с квалификационным разрядом машиниста для данного механизма.</t>
  </si>
  <si>
    <t>Размер оплаты труда механизаторов, занятых управлением строительных машин, механизмов и автотранспортных средств</t>
  </si>
  <si>
    <t>Разряд механизаторов</t>
  </si>
  <si>
    <t>С район- ным коэффициентом</t>
  </si>
  <si>
    <t xml:space="preserve">Северные надбавки </t>
  </si>
  <si>
    <t xml:space="preserve">       Расчет выполнен в соответствии с МДС 83-1.99 "Методические рекомендации по определению размера средств на оплату труда работников строительно-монтажных и ремонтно-строительных организаций.", утвержденной и введенной в действие постановлением Госстроя России от 29.04.1999 № 31 и рекомендован для определения размера средств на оплату труда рабочих-строителей и механизаторов, осуществляющих строительство объектов, финансирование которых производится с привлечением средств государственного бюджета всех уровней и государственных внебюджетных средств.</t>
  </si>
  <si>
    <t xml:space="preserve"> за 1-й квартал 2020 г.</t>
  </si>
  <si>
    <t xml:space="preserve"> Среднемесячное количество часов при 40-часовой рабочей неделе в 2020 году   -  164,92 час</t>
  </si>
  <si>
    <t xml:space="preserve">       В соответствии с разделом "Оплата и нормирование труда" Федерального отраслевого соглашения по строительству и промышленности  строительных материалов Российской Федерации на 2017-2020 годы  минимальный размер месячной тарифной ставки рабочего 1 разряда принят по 1,2 величины прожиточного минимума. Постановлением Правительства Камчатского края от 24.01.2020  № 23-П  за 4 квартал 2019 г. величина прожиточного минимума для трудоспособного населения составила 216635,00 руб. В расчете размер месячной тарифной ставки 1 разряда принят  21635 х 1,2 = 25962,00 руб.в месяц. </t>
  </si>
  <si>
    <r>
      <t xml:space="preserve">         Расчетная стоимость 1 чел-часа оплаты труда рабочих-строителей 4 разряда составляет</t>
    </r>
    <r>
      <rPr>
        <b/>
        <sz val="11"/>
        <rFont val="Times New Roman"/>
        <family val="1"/>
        <charset val="204"/>
      </rPr>
      <t xml:space="preserve">  348,87 руб, </t>
    </r>
    <r>
      <rPr>
        <sz val="11"/>
        <rFont val="Times New Roman"/>
        <family val="1"/>
        <charset val="204"/>
      </rPr>
      <t>в том числе северные надбавки -</t>
    </r>
    <r>
      <rPr>
        <b/>
        <sz val="11"/>
        <rFont val="Times New Roman"/>
        <family val="1"/>
        <charset val="204"/>
      </rPr>
      <t xml:space="preserve"> 93,75 руб. Затраты на оплату проезда в отпуск и обратно в размере 13,93 рубля на 1 чел-час.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</si>
</sst>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6" fontId="13" fillId="0" borderId="0" applyFont="0" applyFill="0" applyBorder="0" applyAlignment="0" applyProtection="0"/>
  </cellStyleXfs>
  <cellXfs count="77">
    <xf numFmtId="0" fontId="0" fillId="0" borderId="0" xfId="0"/>
    <xf numFmtId="0" fontId="1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" fillId="0" borderId="16" xfId="1" applyNumberFormat="1" applyFont="1" applyFill="1" applyBorder="1" applyAlignment="1">
      <alignment horizontal="center" vertical="center" wrapText="1"/>
    </xf>
    <xf numFmtId="1" fontId="1" fillId="0" borderId="16" xfId="1" applyNumberFormat="1" applyFont="1" applyFill="1" applyBorder="1" applyAlignment="1">
      <alignment horizontal="center" vertical="center" wrapText="1"/>
    </xf>
    <xf numFmtId="2" fontId="1" fillId="0" borderId="16" xfId="1" applyNumberFormat="1" applyFont="1" applyFill="1" applyBorder="1" applyAlignment="1">
      <alignment horizontal="center" vertical="center" wrapText="1"/>
    </xf>
    <xf numFmtId="2" fontId="1" fillId="0" borderId="16" xfId="1" applyNumberFormat="1" applyFont="1" applyFill="1" applyBorder="1" applyAlignment="1">
      <alignment horizontal="center" vertical="center"/>
    </xf>
    <xf numFmtId="164" fontId="1" fillId="0" borderId="16" xfId="1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1" fontId="4" fillId="0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4" fillId="0" borderId="2" xfId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justify" wrapText="1"/>
    </xf>
    <xf numFmtId="0" fontId="8" fillId="0" borderId="17" xfId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justify" vertical="top" wrapText="1"/>
    </xf>
    <xf numFmtId="0" fontId="8" fillId="0" borderId="0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top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workbookViewId="0">
      <selection activeCell="A20" sqref="A20:I20"/>
    </sheetView>
  </sheetViews>
  <sheetFormatPr defaultRowHeight="14.4" x14ac:dyDescent="0.3"/>
  <cols>
    <col min="1" max="1" width="6.44140625" customWidth="1"/>
    <col min="2" max="2" width="8" customWidth="1"/>
    <col min="3" max="3" width="10" customWidth="1"/>
    <col min="4" max="4" width="10.88671875" customWidth="1"/>
    <col min="5" max="5" width="11.5546875" customWidth="1"/>
    <col min="6" max="6" width="10.5546875" customWidth="1"/>
    <col min="7" max="7" width="10.109375" customWidth="1"/>
    <col min="8" max="8" width="11.33203125" customWidth="1"/>
    <col min="9" max="9" width="8.44140625" customWidth="1"/>
  </cols>
  <sheetData>
    <row r="1" spans="1:10" ht="11.4" customHeigh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10" ht="15.6" x14ac:dyDescent="0.3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10" ht="14.4" customHeight="1" x14ac:dyDescent="0.3">
      <c r="A3" s="67" t="s">
        <v>18</v>
      </c>
      <c r="B3" s="67"/>
      <c r="C3" s="67"/>
      <c r="D3" s="67"/>
      <c r="E3" s="67"/>
      <c r="F3" s="67"/>
      <c r="G3" s="67"/>
      <c r="H3" s="67"/>
      <c r="I3" s="67"/>
    </row>
    <row r="4" spans="1:10" ht="100.2" customHeight="1" x14ac:dyDescent="0.3">
      <c r="A4" s="68" t="s">
        <v>17</v>
      </c>
      <c r="B4" s="68"/>
      <c r="C4" s="68"/>
      <c r="D4" s="68"/>
      <c r="E4" s="68"/>
      <c r="F4" s="68"/>
      <c r="G4" s="68"/>
      <c r="H4" s="68"/>
      <c r="I4" s="68"/>
    </row>
    <row r="5" spans="1:10" ht="100.8" customHeight="1" x14ac:dyDescent="0.3">
      <c r="A5" s="68" t="s">
        <v>20</v>
      </c>
      <c r="B5" s="68"/>
      <c r="C5" s="68"/>
      <c r="D5" s="68"/>
      <c r="E5" s="68"/>
      <c r="F5" s="68"/>
      <c r="G5" s="68"/>
      <c r="H5" s="68"/>
      <c r="I5" s="68"/>
      <c r="J5" s="37"/>
    </row>
    <row r="6" spans="1:10" ht="15" customHeight="1" x14ac:dyDescent="0.3">
      <c r="A6" s="65" t="s">
        <v>19</v>
      </c>
      <c r="B6" s="65"/>
      <c r="C6" s="65"/>
      <c r="D6" s="65"/>
      <c r="E6" s="65"/>
      <c r="F6" s="65"/>
      <c r="G6" s="65"/>
      <c r="H6" s="65"/>
      <c r="I6" s="65"/>
    </row>
    <row r="7" spans="1:10" ht="18.75" customHeight="1" thickBot="1" x14ac:dyDescent="0.35">
      <c r="A7" s="66" t="s">
        <v>2</v>
      </c>
      <c r="B7" s="66"/>
      <c r="C7" s="66"/>
      <c r="D7" s="66"/>
      <c r="E7" s="66"/>
      <c r="F7" s="66"/>
      <c r="G7" s="66"/>
      <c r="H7" s="66"/>
      <c r="I7" s="66"/>
    </row>
    <row r="8" spans="1:10" ht="14.4" customHeight="1" x14ac:dyDescent="0.3">
      <c r="A8" s="75" t="s">
        <v>3</v>
      </c>
      <c r="B8" s="70" t="s">
        <v>4</v>
      </c>
      <c r="C8" s="70" t="s">
        <v>6</v>
      </c>
      <c r="D8" s="70" t="s">
        <v>7</v>
      </c>
      <c r="E8" s="70" t="s">
        <v>5</v>
      </c>
      <c r="F8" s="70" t="s">
        <v>8</v>
      </c>
      <c r="G8" s="70" t="s">
        <v>9</v>
      </c>
      <c r="H8" s="70" t="s">
        <v>10</v>
      </c>
      <c r="I8" s="72" t="s">
        <v>11</v>
      </c>
    </row>
    <row r="9" spans="1:10" ht="19.95" customHeight="1" thickBot="1" x14ac:dyDescent="0.35">
      <c r="A9" s="76"/>
      <c r="B9" s="71"/>
      <c r="C9" s="71"/>
      <c r="D9" s="71"/>
      <c r="E9" s="71"/>
      <c r="F9" s="71"/>
      <c r="G9" s="71"/>
      <c r="H9" s="71"/>
      <c r="I9" s="73"/>
    </row>
    <row r="10" spans="1:10" ht="15.75" customHeight="1" thickBot="1" x14ac:dyDescent="0.3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44">
        <v>9</v>
      </c>
    </row>
    <row r="11" spans="1:10" ht="15" thickBot="1" x14ac:dyDescent="0.35">
      <c r="A11" s="6">
        <v>1</v>
      </c>
      <c r="B11" s="7">
        <v>1</v>
      </c>
      <c r="C11" s="27">
        <v>14423</v>
      </c>
      <c r="D11" s="29">
        <f>C11*1.8</f>
        <v>25961.4</v>
      </c>
      <c r="E11" s="29">
        <f t="shared" ref="E11:E18" si="0">C11*0.8</f>
        <v>11538.400000000001</v>
      </c>
      <c r="F11" s="29">
        <f t="shared" ref="F11:F18" si="1">SUM(D11:E11)</f>
        <v>37499.800000000003</v>
      </c>
      <c r="G11" s="29">
        <f>F11*0.145</f>
        <v>5437.4710000000005</v>
      </c>
      <c r="H11" s="30">
        <f>SUM(F11:G11)</f>
        <v>42937.271000000001</v>
      </c>
      <c r="I11" s="45">
        <v>2296.65</v>
      </c>
    </row>
    <row r="12" spans="1:10" ht="15" thickBot="1" x14ac:dyDescent="0.35">
      <c r="A12" s="1">
        <v>2</v>
      </c>
      <c r="B12" s="8">
        <v>1.085</v>
      </c>
      <c r="C12" s="28">
        <f>C11*B12</f>
        <v>15648.955</v>
      </c>
      <c r="D12" s="31">
        <f>C12*1.8</f>
        <v>28168.118999999999</v>
      </c>
      <c r="E12" s="31">
        <f t="shared" si="0"/>
        <v>12519.164000000001</v>
      </c>
      <c r="F12" s="31">
        <f>SUM(D12:E12)</f>
        <v>40687.282999999996</v>
      </c>
      <c r="G12" s="31">
        <f>F12*0.145</f>
        <v>5899.6560349999991</v>
      </c>
      <c r="H12" s="32">
        <f>SUM(F12:G12)</f>
        <v>46586.939034999996</v>
      </c>
      <c r="I12" s="45">
        <v>2296.65</v>
      </c>
    </row>
    <row r="13" spans="1:10" ht="15" thickBot="1" x14ac:dyDescent="0.35">
      <c r="A13" s="1">
        <v>3</v>
      </c>
      <c r="B13" s="8">
        <v>1.19</v>
      </c>
      <c r="C13" s="28">
        <f>C11*B13</f>
        <v>17163.37</v>
      </c>
      <c r="D13" s="31">
        <f t="shared" ref="D13:D18" si="2">C13*1.8</f>
        <v>30894.065999999999</v>
      </c>
      <c r="E13" s="31">
        <f t="shared" si="0"/>
        <v>13730.696</v>
      </c>
      <c r="F13" s="31">
        <f t="shared" si="1"/>
        <v>44624.762000000002</v>
      </c>
      <c r="G13" s="31">
        <f t="shared" ref="G13:G18" si="3">F13*0.145</f>
        <v>6470.5904899999996</v>
      </c>
      <c r="H13" s="32">
        <f t="shared" ref="H13:H18" si="4">SUM(F13:G13)</f>
        <v>51095.352490000005</v>
      </c>
      <c r="I13" s="45">
        <v>2296.65</v>
      </c>
    </row>
    <row r="14" spans="1:10" ht="15" thickBot="1" x14ac:dyDescent="0.35">
      <c r="A14" s="2">
        <v>4</v>
      </c>
      <c r="B14" s="9">
        <v>1.34</v>
      </c>
      <c r="C14" s="50">
        <f>C11*B14</f>
        <v>19326.82</v>
      </c>
      <c r="D14" s="33">
        <f t="shared" si="2"/>
        <v>34788.275999999998</v>
      </c>
      <c r="E14" s="33">
        <f t="shared" si="0"/>
        <v>15461.456</v>
      </c>
      <c r="F14" s="33">
        <f t="shared" si="1"/>
        <v>50249.731999999996</v>
      </c>
      <c r="G14" s="33">
        <f t="shared" si="3"/>
        <v>7286.2111399999985</v>
      </c>
      <c r="H14" s="34">
        <f t="shared" si="4"/>
        <v>57535.943139999996</v>
      </c>
      <c r="I14" s="45">
        <v>2296.65</v>
      </c>
    </row>
    <row r="15" spans="1:10" ht="15" thickBot="1" x14ac:dyDescent="0.35">
      <c r="A15" s="1">
        <v>5</v>
      </c>
      <c r="B15" s="8">
        <v>1.54</v>
      </c>
      <c r="C15" s="28">
        <f>C11*B15</f>
        <v>22211.420000000002</v>
      </c>
      <c r="D15" s="31">
        <f t="shared" si="2"/>
        <v>39980.556000000004</v>
      </c>
      <c r="E15" s="31">
        <f t="shared" si="0"/>
        <v>17769.136000000002</v>
      </c>
      <c r="F15" s="31">
        <f t="shared" si="1"/>
        <v>57749.69200000001</v>
      </c>
      <c r="G15" s="31">
        <f t="shared" si="3"/>
        <v>8373.7053400000004</v>
      </c>
      <c r="H15" s="32">
        <f t="shared" si="4"/>
        <v>66123.39734000001</v>
      </c>
      <c r="I15" s="45">
        <v>2296.65</v>
      </c>
    </row>
    <row r="16" spans="1:10" ht="15" thickBot="1" x14ac:dyDescent="0.35">
      <c r="A16" s="1">
        <v>6</v>
      </c>
      <c r="B16" s="8">
        <v>1.8</v>
      </c>
      <c r="C16" s="28">
        <f>C11*B16</f>
        <v>25961.4</v>
      </c>
      <c r="D16" s="31">
        <f t="shared" si="2"/>
        <v>46730.520000000004</v>
      </c>
      <c r="E16" s="31">
        <f t="shared" si="0"/>
        <v>20769.120000000003</v>
      </c>
      <c r="F16" s="31">
        <f t="shared" si="1"/>
        <v>67499.640000000014</v>
      </c>
      <c r="G16" s="31">
        <f t="shared" si="3"/>
        <v>9787.4478000000017</v>
      </c>
      <c r="H16" s="32">
        <f>SUM(F16:G16)</f>
        <v>77287.087800000008</v>
      </c>
      <c r="I16" s="45">
        <v>2296.65</v>
      </c>
    </row>
    <row r="17" spans="1:9" ht="15" thickBot="1" x14ac:dyDescent="0.35">
      <c r="A17" s="1">
        <v>7</v>
      </c>
      <c r="B17" s="8">
        <v>1.92</v>
      </c>
      <c r="C17" s="28">
        <f>C11*B17</f>
        <v>27692.16</v>
      </c>
      <c r="D17" s="31">
        <f t="shared" si="2"/>
        <v>49845.887999999999</v>
      </c>
      <c r="E17" s="31">
        <f>C17*0.8</f>
        <v>22153.728000000003</v>
      </c>
      <c r="F17" s="31">
        <f t="shared" si="1"/>
        <v>71999.616000000009</v>
      </c>
      <c r="G17" s="31">
        <f t="shared" si="3"/>
        <v>10439.944320000001</v>
      </c>
      <c r="H17" s="32">
        <f t="shared" si="4"/>
        <v>82439.560320000004</v>
      </c>
      <c r="I17" s="45">
        <v>2296.65</v>
      </c>
    </row>
    <row r="18" spans="1:9" ht="15" thickBot="1" x14ac:dyDescent="0.35">
      <c r="A18" s="3">
        <v>8</v>
      </c>
      <c r="B18" s="10">
        <v>2.0499999999999998</v>
      </c>
      <c r="C18" s="28">
        <f>C11*B18</f>
        <v>29567.149999999998</v>
      </c>
      <c r="D18" s="35">
        <f t="shared" si="2"/>
        <v>53220.869999999995</v>
      </c>
      <c r="E18" s="35">
        <f t="shared" si="0"/>
        <v>23653.72</v>
      </c>
      <c r="F18" s="35">
        <f t="shared" si="1"/>
        <v>76874.59</v>
      </c>
      <c r="G18" s="35">
        <f t="shared" si="3"/>
        <v>11146.815549999999</v>
      </c>
      <c r="H18" s="36">
        <f t="shared" si="4"/>
        <v>88021.405549999996</v>
      </c>
      <c r="I18" s="46">
        <v>2296.65</v>
      </c>
    </row>
    <row r="19" spans="1:9" ht="1.2" customHeight="1" x14ac:dyDescent="0.3">
      <c r="A19" s="11"/>
      <c r="B19" s="22"/>
      <c r="C19" s="23"/>
      <c r="D19" s="24"/>
      <c r="E19" s="24"/>
      <c r="F19" s="24"/>
      <c r="G19" s="24"/>
      <c r="H19" s="25"/>
      <c r="I19" s="26"/>
    </row>
    <row r="20" spans="1:9" ht="44.4" customHeight="1" x14ac:dyDescent="0.3">
      <c r="A20" s="74" t="s">
        <v>21</v>
      </c>
      <c r="B20" s="74"/>
      <c r="C20" s="74"/>
      <c r="D20" s="74"/>
      <c r="E20" s="74"/>
      <c r="F20" s="74"/>
      <c r="G20" s="74"/>
      <c r="H20" s="74"/>
      <c r="I20" s="74"/>
    </row>
    <row r="21" spans="1:9" ht="44.4" customHeight="1" x14ac:dyDescent="0.3">
      <c r="A21" s="74" t="s">
        <v>12</v>
      </c>
      <c r="B21" s="74"/>
      <c r="C21" s="74"/>
      <c r="D21" s="74"/>
      <c r="E21" s="74"/>
      <c r="F21" s="74"/>
      <c r="G21" s="74"/>
      <c r="H21" s="74"/>
      <c r="I21" s="74"/>
    </row>
    <row r="22" spans="1:9" ht="30.6" customHeight="1" thickBot="1" x14ac:dyDescent="0.35">
      <c r="A22" s="69" t="s">
        <v>13</v>
      </c>
      <c r="B22" s="69"/>
      <c r="C22" s="69"/>
      <c r="D22" s="69"/>
      <c r="E22" s="69"/>
      <c r="F22" s="69"/>
      <c r="G22" s="69"/>
      <c r="H22" s="69"/>
      <c r="I22" s="69"/>
    </row>
    <row r="23" spans="1:9" ht="38.4" x14ac:dyDescent="0.3">
      <c r="A23" s="59" t="s">
        <v>14</v>
      </c>
      <c r="B23" s="60" t="s">
        <v>4</v>
      </c>
      <c r="C23" s="60" t="s">
        <v>6</v>
      </c>
      <c r="D23" s="60" t="s">
        <v>15</v>
      </c>
      <c r="E23" s="60" t="s">
        <v>16</v>
      </c>
      <c r="F23" s="60" t="s">
        <v>8</v>
      </c>
      <c r="G23" s="60" t="s">
        <v>9</v>
      </c>
      <c r="H23" s="60" t="s">
        <v>10</v>
      </c>
      <c r="I23" s="61" t="s">
        <v>11</v>
      </c>
    </row>
    <row r="24" spans="1:9" ht="12.6" customHeight="1" x14ac:dyDescent="0.3">
      <c r="A24" s="62">
        <v>1</v>
      </c>
      <c r="B24" s="58">
        <v>2</v>
      </c>
      <c r="C24" s="58">
        <v>3</v>
      </c>
      <c r="D24" s="58">
        <v>4</v>
      </c>
      <c r="E24" s="58">
        <v>5</v>
      </c>
      <c r="F24" s="58">
        <v>6</v>
      </c>
      <c r="G24" s="58">
        <v>11</v>
      </c>
      <c r="H24" s="58">
        <v>12</v>
      </c>
      <c r="I24" s="63">
        <v>13</v>
      </c>
    </row>
    <row r="25" spans="1:9" ht="12.6" customHeight="1" x14ac:dyDescent="0.3">
      <c r="A25" s="12">
        <v>1</v>
      </c>
      <c r="B25" s="40">
        <v>1</v>
      </c>
      <c r="C25" s="41">
        <v>15064.91</v>
      </c>
      <c r="D25" s="13">
        <f>C25*1.8</f>
        <v>27116.838</v>
      </c>
      <c r="E25" s="13">
        <f>C25*0.8</f>
        <v>12051.928</v>
      </c>
      <c r="F25" s="13">
        <f>D25+E25</f>
        <v>39168.766000000003</v>
      </c>
      <c r="G25" s="13">
        <f>F25*0.145</f>
        <v>5679.4710700000005</v>
      </c>
      <c r="H25" s="14">
        <f>F25+G25</f>
        <v>44848.237070000003</v>
      </c>
      <c r="I25" s="42">
        <v>2296.65</v>
      </c>
    </row>
    <row r="26" spans="1:9" x14ac:dyDescent="0.3">
      <c r="A26" s="12">
        <v>2</v>
      </c>
      <c r="B26" s="19">
        <v>1.085</v>
      </c>
      <c r="C26" s="38">
        <v>17079</v>
      </c>
      <c r="D26" s="13">
        <f t="shared" ref="D26:D32" si="5">C26*1.8</f>
        <v>30742.2</v>
      </c>
      <c r="E26" s="13">
        <f t="shared" ref="E26:E32" si="6">C26*0.8</f>
        <v>13663.2</v>
      </c>
      <c r="F26" s="13">
        <f t="shared" ref="F26:F32" si="7">D26+E26</f>
        <v>44405.4</v>
      </c>
      <c r="G26" s="13">
        <f t="shared" ref="G26:G32" si="8">F26*0.145</f>
        <v>6438.7829999999994</v>
      </c>
      <c r="H26" s="14">
        <f t="shared" ref="H26:H32" si="9">F26+G26</f>
        <v>50844.183000000005</v>
      </c>
      <c r="I26" s="42">
        <v>2296.65</v>
      </c>
    </row>
    <row r="27" spans="1:9" x14ac:dyDescent="0.3">
      <c r="A27" s="12">
        <v>3</v>
      </c>
      <c r="B27" s="19">
        <v>1.19</v>
      </c>
      <c r="C27" s="38">
        <v>18726</v>
      </c>
      <c r="D27" s="13">
        <f t="shared" si="5"/>
        <v>33706.800000000003</v>
      </c>
      <c r="E27" s="13">
        <f t="shared" si="6"/>
        <v>14980.800000000001</v>
      </c>
      <c r="F27" s="13">
        <f t="shared" si="7"/>
        <v>48687.600000000006</v>
      </c>
      <c r="G27" s="13">
        <f t="shared" si="8"/>
        <v>7059.7020000000002</v>
      </c>
      <c r="H27" s="14">
        <f t="shared" si="9"/>
        <v>55747.302000000003</v>
      </c>
      <c r="I27" s="42">
        <v>2296.65</v>
      </c>
    </row>
    <row r="28" spans="1:9" x14ac:dyDescent="0.3">
      <c r="A28" s="15">
        <v>4</v>
      </c>
      <c r="B28" s="20">
        <v>1.34</v>
      </c>
      <c r="C28" s="51">
        <v>21110.297999999999</v>
      </c>
      <c r="D28" s="52">
        <f t="shared" si="5"/>
        <v>37998.536399999997</v>
      </c>
      <c r="E28" s="52">
        <f t="shared" si="6"/>
        <v>16888.238399999998</v>
      </c>
      <c r="F28" s="52">
        <f t="shared" si="7"/>
        <v>54886.774799999999</v>
      </c>
      <c r="G28" s="52">
        <f t="shared" si="8"/>
        <v>7958.5823459999992</v>
      </c>
      <c r="H28" s="53">
        <f t="shared" si="9"/>
        <v>62845.357145999995</v>
      </c>
      <c r="I28" s="54">
        <v>2296.65</v>
      </c>
    </row>
    <row r="29" spans="1:9" ht="12.6" customHeight="1" x14ac:dyDescent="0.3">
      <c r="A29" s="12">
        <v>5</v>
      </c>
      <c r="B29" s="19">
        <v>1.54</v>
      </c>
      <c r="C29" s="38">
        <v>24288.77</v>
      </c>
      <c r="D29" s="13">
        <f t="shared" si="5"/>
        <v>43719.786</v>
      </c>
      <c r="E29" s="13">
        <f t="shared" si="6"/>
        <v>19431.016</v>
      </c>
      <c r="F29" s="13">
        <f t="shared" si="7"/>
        <v>63150.801999999996</v>
      </c>
      <c r="G29" s="13">
        <f t="shared" si="8"/>
        <v>9156.8662899999981</v>
      </c>
      <c r="H29" s="14">
        <f t="shared" si="9"/>
        <v>72307.668290000001</v>
      </c>
      <c r="I29" s="42">
        <v>2296.65</v>
      </c>
    </row>
    <row r="30" spans="1:9" ht="13.2" customHeight="1" x14ac:dyDescent="0.3">
      <c r="A30" s="12">
        <v>6</v>
      </c>
      <c r="B30" s="19">
        <v>1.8</v>
      </c>
      <c r="C30" s="38">
        <v>28356.11</v>
      </c>
      <c r="D30" s="13">
        <f t="shared" si="5"/>
        <v>51040.998</v>
      </c>
      <c r="E30" s="13">
        <f t="shared" si="6"/>
        <v>22684.888000000003</v>
      </c>
      <c r="F30" s="13">
        <f t="shared" si="7"/>
        <v>73725.885999999999</v>
      </c>
      <c r="G30" s="13">
        <f t="shared" si="8"/>
        <v>10690.25347</v>
      </c>
      <c r="H30" s="14">
        <f t="shared" si="9"/>
        <v>84416.139469999995</v>
      </c>
      <c r="I30" s="42">
        <v>2296.65</v>
      </c>
    </row>
    <row r="31" spans="1:9" ht="12.6" customHeight="1" x14ac:dyDescent="0.3">
      <c r="A31" s="12">
        <v>7</v>
      </c>
      <c r="B31" s="19">
        <v>1.92</v>
      </c>
      <c r="C31" s="38">
        <v>30182.226999999999</v>
      </c>
      <c r="D31" s="13">
        <f t="shared" si="5"/>
        <v>54328.008600000001</v>
      </c>
      <c r="E31" s="13">
        <f t="shared" si="6"/>
        <v>24145.781600000002</v>
      </c>
      <c r="F31" s="13">
        <f t="shared" si="7"/>
        <v>78473.790200000003</v>
      </c>
      <c r="G31" s="13">
        <f t="shared" si="8"/>
        <v>11378.699579</v>
      </c>
      <c r="H31" s="14">
        <f t="shared" si="9"/>
        <v>89852.489778999996</v>
      </c>
      <c r="I31" s="42">
        <v>2296.65</v>
      </c>
    </row>
    <row r="32" spans="1:9" ht="13.2" customHeight="1" thickBot="1" x14ac:dyDescent="0.35">
      <c r="A32" s="16">
        <v>8</v>
      </c>
      <c r="B32" s="21">
        <v>2.0499999999999998</v>
      </c>
      <c r="C32" s="64">
        <v>32307.8</v>
      </c>
      <c r="D32" s="17">
        <f t="shared" si="5"/>
        <v>58154.04</v>
      </c>
      <c r="E32" s="17">
        <f t="shared" si="6"/>
        <v>25846.240000000002</v>
      </c>
      <c r="F32" s="17">
        <f t="shared" si="7"/>
        <v>84000.28</v>
      </c>
      <c r="G32" s="17">
        <f t="shared" si="8"/>
        <v>12180.040599999998</v>
      </c>
      <c r="H32" s="18">
        <f t="shared" si="9"/>
        <v>96180.320599999992</v>
      </c>
      <c r="I32" s="43">
        <v>2296.65</v>
      </c>
    </row>
    <row r="33" spans="3:9" x14ac:dyDescent="0.3">
      <c r="C33" s="47"/>
      <c r="D33" s="48"/>
      <c r="E33" s="48"/>
      <c r="F33" s="48"/>
      <c r="G33" s="48"/>
      <c r="H33" s="49"/>
      <c r="I33" s="57"/>
    </row>
    <row r="34" spans="3:9" x14ac:dyDescent="0.3">
      <c r="C34" s="47"/>
      <c r="D34" s="55"/>
      <c r="E34" s="55"/>
      <c r="F34" s="55"/>
      <c r="G34" s="55"/>
      <c r="H34" s="56"/>
      <c r="I34" s="57"/>
    </row>
    <row r="35" spans="3:9" x14ac:dyDescent="0.3">
      <c r="C35" s="39"/>
    </row>
  </sheetData>
  <mergeCells count="19">
    <mergeCell ref="A22:I22"/>
    <mergeCell ref="C8:C9"/>
    <mergeCell ref="D8:D9"/>
    <mergeCell ref="F8:F9"/>
    <mergeCell ref="G8:G9"/>
    <mergeCell ref="H8:H9"/>
    <mergeCell ref="I8:I9"/>
    <mergeCell ref="A20:I20"/>
    <mergeCell ref="A21:I21"/>
    <mergeCell ref="A8:A9"/>
    <mergeCell ref="B8:B9"/>
    <mergeCell ref="E8:E9"/>
    <mergeCell ref="A6:I6"/>
    <mergeCell ref="A7:I7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Комлева Ольга Васильевна</dc:creator>
  <cp:lastModifiedBy>Комлева Ольга Васильевна</cp:lastModifiedBy>
  <cp:lastPrinted>2019-11-08T02:53:19Z</cp:lastPrinted>
  <dcterms:created xsi:type="dcterms:W3CDTF">2015-03-03T21:56:00Z</dcterms:created>
  <dcterms:modified xsi:type="dcterms:W3CDTF">2020-05-12T04:15:34Z</dcterms:modified>
</cp:coreProperties>
</file>