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516" yWindow="492" windowWidth="18876" windowHeight="10524"/>
  </bookViews>
  <sheets>
    <sheet name="Форма 3" sheetId="1" r:id="rId1"/>
  </sheets>
  <definedNames>
    <definedName name="_xlnm.Print_Titles" localSheetId="0">'Форма 3'!$5:$9</definedName>
    <definedName name="_xlnm.Print_Area" localSheetId="0">'Форма 3'!$A$1:$S$40</definedName>
  </definedNames>
  <calcPr calcId="145621"/>
</workbook>
</file>

<file path=xl/calcChain.xml><?xml version="1.0" encoding="utf-8"?>
<calcChain xmlns="http://schemas.openxmlformats.org/spreadsheetml/2006/main">
  <c r="Q38" i="1" l="1"/>
  <c r="N38" i="1"/>
  <c r="J38" i="1"/>
  <c r="G38" i="1"/>
  <c r="D38" i="1"/>
  <c r="Q37" i="1"/>
  <c r="N37" i="1"/>
  <c r="J37" i="1"/>
  <c r="G37" i="1"/>
  <c r="D37" i="1"/>
  <c r="Q36" i="1"/>
  <c r="N36" i="1"/>
  <c r="J36" i="1"/>
  <c r="G36" i="1"/>
  <c r="D36" i="1"/>
  <c r="Q35" i="1"/>
  <c r="N35" i="1"/>
  <c r="J35" i="1"/>
  <c r="G35" i="1"/>
  <c r="D35" i="1"/>
  <c r="Q34" i="1"/>
  <c r="N34" i="1"/>
  <c r="J34" i="1"/>
  <c r="G34" i="1"/>
  <c r="D34" i="1"/>
  <c r="Q33" i="1"/>
  <c r="N33" i="1"/>
  <c r="J33" i="1"/>
  <c r="G33" i="1"/>
  <c r="D33" i="1"/>
  <c r="Q32" i="1"/>
  <c r="N32" i="1"/>
  <c r="J32" i="1"/>
  <c r="G32" i="1"/>
  <c r="D32" i="1"/>
  <c r="D30" i="1" s="1"/>
  <c r="Q31" i="1"/>
  <c r="N31" i="1"/>
  <c r="J31" i="1"/>
  <c r="G31" i="1"/>
  <c r="D31" i="1"/>
  <c r="S30" i="1"/>
  <c r="R30" i="1"/>
  <c r="P30" i="1"/>
  <c r="O30" i="1"/>
  <c r="M30" i="1"/>
  <c r="L30" i="1"/>
  <c r="K30" i="1"/>
  <c r="I30" i="1"/>
  <c r="H30" i="1"/>
  <c r="F30" i="1"/>
  <c r="E30" i="1"/>
  <c r="C30" i="1"/>
  <c r="Q29" i="1"/>
  <c r="N29" i="1"/>
  <c r="J29" i="1"/>
  <c r="G29" i="1"/>
  <c r="D29" i="1"/>
  <c r="Q28" i="1"/>
  <c r="N28" i="1"/>
  <c r="J28" i="1"/>
  <c r="G28" i="1"/>
  <c r="D28" i="1"/>
  <c r="Q27" i="1"/>
  <c r="N27" i="1"/>
  <c r="J27" i="1"/>
  <c r="G27" i="1"/>
  <c r="D27" i="1"/>
  <c r="Q26" i="1"/>
  <c r="Q25" i="1" s="1"/>
  <c r="N26" i="1"/>
  <c r="J26" i="1"/>
  <c r="G26" i="1"/>
  <c r="D26" i="1"/>
  <c r="S25" i="1"/>
  <c r="R25" i="1"/>
  <c r="P25" i="1"/>
  <c r="O25" i="1"/>
  <c r="M25" i="1"/>
  <c r="M10" i="1" s="1"/>
  <c r="L25" i="1"/>
  <c r="K25" i="1"/>
  <c r="I25" i="1"/>
  <c r="I10" i="1" s="1"/>
  <c r="H25" i="1"/>
  <c r="F25" i="1"/>
  <c r="E25" i="1"/>
  <c r="C25" i="1"/>
  <c r="Q24" i="1"/>
  <c r="N24" i="1"/>
  <c r="J24" i="1"/>
  <c r="G24" i="1"/>
  <c r="D24" i="1"/>
  <c r="Q23" i="1"/>
  <c r="N23" i="1"/>
  <c r="J23" i="1"/>
  <c r="G23" i="1"/>
  <c r="D23" i="1"/>
  <c r="Q22" i="1"/>
  <c r="N22" i="1"/>
  <c r="J22" i="1"/>
  <c r="G22" i="1"/>
  <c r="D22" i="1"/>
  <c r="Q21" i="1"/>
  <c r="N21" i="1"/>
  <c r="J21" i="1"/>
  <c r="G21" i="1"/>
  <c r="D21" i="1"/>
  <c r="Q20" i="1"/>
  <c r="N20" i="1"/>
  <c r="J20" i="1"/>
  <c r="G20" i="1"/>
  <c r="G19" i="1" s="1"/>
  <c r="D20" i="1"/>
  <c r="S19" i="1"/>
  <c r="R19" i="1"/>
  <c r="P19" i="1"/>
  <c r="O19" i="1"/>
  <c r="M19" i="1"/>
  <c r="L19" i="1"/>
  <c r="K19" i="1"/>
  <c r="I19" i="1"/>
  <c r="H19" i="1"/>
  <c r="F19" i="1"/>
  <c r="E19" i="1"/>
  <c r="C19" i="1"/>
  <c r="Q18" i="1"/>
  <c r="N18" i="1"/>
  <c r="J18" i="1"/>
  <c r="G18" i="1"/>
  <c r="D18" i="1"/>
  <c r="Q17" i="1"/>
  <c r="N17" i="1"/>
  <c r="J17" i="1"/>
  <c r="G17" i="1"/>
  <c r="D17" i="1"/>
  <c r="Q16" i="1"/>
  <c r="N16" i="1"/>
  <c r="J16" i="1"/>
  <c r="G16" i="1"/>
  <c r="D16" i="1"/>
  <c r="Q15" i="1"/>
  <c r="N15" i="1"/>
  <c r="J15" i="1"/>
  <c r="G15" i="1"/>
  <c r="D15" i="1"/>
  <c r="Q14" i="1"/>
  <c r="N14" i="1"/>
  <c r="J14" i="1"/>
  <c r="G14" i="1"/>
  <c r="D14" i="1"/>
  <c r="Q13" i="1"/>
  <c r="N13" i="1"/>
  <c r="J13" i="1"/>
  <c r="G13" i="1"/>
  <c r="D13" i="1"/>
  <c r="Q12" i="1"/>
  <c r="N12" i="1"/>
  <c r="J12" i="1"/>
  <c r="G12" i="1"/>
  <c r="G11" i="1" s="1"/>
  <c r="D12" i="1"/>
  <c r="S11" i="1"/>
  <c r="R11" i="1"/>
  <c r="P11" i="1"/>
  <c r="P10" i="1" s="1"/>
  <c r="O11" i="1"/>
  <c r="M11" i="1"/>
  <c r="L11" i="1"/>
  <c r="K11" i="1"/>
  <c r="K10" i="1" s="1"/>
  <c r="I11" i="1"/>
  <c r="H11" i="1"/>
  <c r="F11" i="1"/>
  <c r="E11" i="1"/>
  <c r="C11" i="1"/>
  <c r="L10" i="1"/>
  <c r="H10" i="1"/>
  <c r="E10" i="1" l="1"/>
  <c r="C10" i="1"/>
  <c r="S10" i="1"/>
  <c r="N11" i="1"/>
  <c r="J11" i="1"/>
  <c r="D11" i="1"/>
  <c r="N19" i="1"/>
  <c r="J19" i="1"/>
  <c r="D19" i="1"/>
  <c r="F10" i="1"/>
  <c r="G25" i="1"/>
  <c r="D25" i="1"/>
  <c r="N25" i="1"/>
  <c r="J25" i="1"/>
  <c r="Q30" i="1"/>
  <c r="N30" i="1"/>
  <c r="J30" i="1"/>
  <c r="O10" i="1"/>
  <c r="Q11" i="1"/>
  <c r="Q19" i="1"/>
  <c r="Q10" i="1" s="1"/>
  <c r="R10" i="1"/>
  <c r="G30" i="1"/>
  <c r="G10" i="1"/>
  <c r="N10" i="1" l="1"/>
  <c r="D10" i="1"/>
  <c r="J10" i="1"/>
</calcChain>
</file>

<file path=xl/sharedStrings.xml><?xml version="1.0" encoding="utf-8"?>
<sst xmlns="http://schemas.openxmlformats.org/spreadsheetml/2006/main" count="77" uniqueCount="48">
  <si>
    <t>План мероприятий по переселению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</si>
  <si>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</si>
  <si>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</si>
  <si>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</si>
  <si>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</si>
  <si>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</si>
  <si>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</si>
  <si>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</si>
  <si>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</si>
  <si>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</si>
  <si>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</si>
  <si>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</si>
  <si>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</si>
  <si>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</si>
  <si>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</si>
  <si>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</si>
  <si>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</si>
  <si>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</si>
  <si>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</si>
  <si>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</si>
  <si>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</si>
  <si>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</si>
  <si>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</si>
  <si>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</si>
  <si>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</si>
  <si>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</si>
  <si>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кв.м</t>
  </si>
  <si>
    <t>руб.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</si>
  <si>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</si>
  <si>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</si>
  <si>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</si>
  <si>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</si>
  <si>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Таблица 4</t>
  </si>
  <si>
    <t>Итого по Алеутскому муниципальному округу (Никольскому сельскому поселению)</t>
  </si>
  <si>
    <t>Итого по Вулканному городскому поселению (Елизовский муниципальный район)</t>
  </si>
  <si>
    <t>Итого по Елизовскому городскому поселению (Елизовский муниципальный район)</t>
  </si>
  <si>
    <t>Итого по Корякскому сельскому поселению (Елизовский муниципальный район)</t>
  </si>
  <si>
    <t>Итого по Мильковскому сельскому поселению (Мильковский муниципальный район)</t>
  </si>
  <si>
    <t>Итого по сельскому поселению «село Тигиль» (Тигильский муниципальный район)</t>
  </si>
  <si>
    <t>Итого по Ключевскому сельскому поселению (Усть-Камчатский муниципальный район)</t>
  </si>
  <si>
    <t>Итого по Петропавловск-Камчатскому городскому округу (Петропавловск-Камчатский)</t>
  </si>
  <si>
    <t>Итого по Анавгайскому сельскому поселению (Быстринский муниципальный район)</t>
  </si>
  <si>
    <t>Итого по Эссовскому сельскому поселению (Быстринский муниципальный район)</t>
  </si>
  <si>
    <t>Итого по Паратунскому сельскому поселению (Елизовский муниципальный район)</t>
  </si>
  <si>
    <t>Итого по сельскому поселению «село Седанка» (Тигильский муниципальный район)</t>
  </si>
  <si>
    <t>Итого по Усть-Большерецкому сельскому поселению (Усть-Большерецкий муниципальный район)</t>
  </si>
  <si>
    <t>Всего по  программе переселения, в рамках которой предусмотрено финансирование за счет средств Фонда, в т.ч.:</t>
  </si>
  <si>
    <t>Итого по Елизовскому  городскому поселению (Елизовский муниципальный район)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</si>
</sst>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abSelected="1" zoomScale="70" zoomScaleNormal="70" workbookViewId="0">
      <selection activeCell="G38" sqref="G38"/>
    </sheetView>
  </sheetViews>
  <sheetFormatPr defaultRowHeight="13.8" x14ac:dyDescent="0.25"/>
  <cols>
    <col min="1" max="1" width="4.6640625" style="21" customWidth="1"/>
    <col min="2" max="2" width="50.6640625" style="1" customWidth="1"/>
    <col min="3" max="3" width="20.6640625" customWidth="1"/>
    <col min="4" max="4" width="18.6640625" customWidth="1"/>
    <col min="5" max="5" width="20.6640625" customWidth="1"/>
    <col min="6" max="6" width="23.109375" customWidth="1"/>
    <col min="7" max="8" width="20.6640625" customWidth="1"/>
    <col min="9" max="9" width="21.44140625" customWidth="1"/>
    <col min="10" max="15" width="20.6640625" customWidth="1"/>
    <col min="16" max="16" width="22.6640625" customWidth="1"/>
    <col min="17" max="19" width="20.6640625" customWidth="1"/>
  </cols>
  <sheetData>
    <row r="1" spans="1:19" ht="18.75" customHeight="1" x14ac:dyDescent="0.35">
      <c r="B1"/>
      <c r="D1" s="3"/>
      <c r="E1" s="4"/>
      <c r="F1" s="4"/>
      <c r="P1" s="7"/>
      <c r="Q1" s="19" t="s">
        <v>32</v>
      </c>
      <c r="R1" s="19"/>
      <c r="S1" s="19"/>
    </row>
    <row r="3" spans="1:19" ht="20.25" customHeight="1" x14ac:dyDescent="0.25">
      <c r="A3" s="2"/>
      <c r="B3" s="20" t="s">
        <v>0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5" spans="1:19" ht="69" customHeight="1" x14ac:dyDescent="0.25">
      <c r="A5" s="15" t="s">
        <v>1</v>
      </c>
      <c r="B5" s="14" t="s">
        <v>2</v>
      </c>
      <c r="C5" s="14" t="s">
        <v>3</v>
      </c>
      <c r="D5" s="14" t="s">
        <v>4</v>
      </c>
      <c r="E5" s="14"/>
      <c r="F5" s="14"/>
      <c r="G5" s="14" t="s">
        <v>5</v>
      </c>
      <c r="H5" s="14"/>
      <c r="I5" s="14"/>
      <c r="J5" s="14" t="s">
        <v>6</v>
      </c>
      <c r="K5" s="14"/>
      <c r="L5" s="14"/>
      <c r="M5" s="14"/>
      <c r="N5" s="14" t="s">
        <v>7</v>
      </c>
      <c r="O5" s="14"/>
      <c r="P5" s="14"/>
      <c r="Q5" s="14" t="s">
        <v>8</v>
      </c>
      <c r="R5" s="14"/>
      <c r="S5" s="14"/>
    </row>
    <row r="6" spans="1:19" ht="16.5" customHeight="1" x14ac:dyDescent="0.25">
      <c r="A6" s="16"/>
      <c r="B6" s="14"/>
      <c r="C6" s="14"/>
      <c r="D6" s="18" t="s">
        <v>9</v>
      </c>
      <c r="E6" s="18" t="s">
        <v>10</v>
      </c>
      <c r="F6" s="18"/>
      <c r="G6" s="18" t="s">
        <v>9</v>
      </c>
      <c r="H6" s="18" t="s">
        <v>10</v>
      </c>
      <c r="I6" s="18"/>
      <c r="J6" s="18" t="s">
        <v>11</v>
      </c>
      <c r="K6" s="18" t="s">
        <v>12</v>
      </c>
      <c r="L6" s="18"/>
      <c r="M6" s="18"/>
      <c r="N6" s="14" t="s">
        <v>11</v>
      </c>
      <c r="O6" s="14" t="s">
        <v>12</v>
      </c>
      <c r="P6" s="14"/>
      <c r="Q6" s="14" t="s">
        <v>11</v>
      </c>
      <c r="R6" s="14" t="s">
        <v>12</v>
      </c>
      <c r="S6" s="14"/>
    </row>
    <row r="7" spans="1:19" ht="149.25" customHeight="1" x14ac:dyDescent="0.25">
      <c r="A7" s="16"/>
      <c r="B7" s="14"/>
      <c r="C7" s="14"/>
      <c r="D7" s="18"/>
      <c r="E7" s="8" t="s">
        <v>13</v>
      </c>
      <c r="F7" s="8" t="s">
        <v>14</v>
      </c>
      <c r="G7" s="18"/>
      <c r="H7" s="8" t="s">
        <v>15</v>
      </c>
      <c r="I7" s="8" t="s">
        <v>16</v>
      </c>
      <c r="J7" s="18"/>
      <c r="K7" s="8" t="s">
        <v>17</v>
      </c>
      <c r="L7" s="8" t="s">
        <v>18</v>
      </c>
      <c r="M7" s="8" t="s">
        <v>19</v>
      </c>
      <c r="N7" s="14"/>
      <c r="O7" s="8" t="s">
        <v>20</v>
      </c>
      <c r="P7" s="8" t="s">
        <v>21</v>
      </c>
      <c r="Q7" s="14"/>
      <c r="R7" s="8" t="s">
        <v>22</v>
      </c>
      <c r="S7" s="8" t="s">
        <v>23</v>
      </c>
    </row>
    <row r="8" spans="1:19" ht="20.25" customHeight="1" x14ac:dyDescent="0.25">
      <c r="A8" s="17"/>
      <c r="B8" s="14"/>
      <c r="C8" s="9" t="s">
        <v>24</v>
      </c>
      <c r="D8" s="9" t="s">
        <v>25</v>
      </c>
      <c r="E8" s="9" t="s">
        <v>25</v>
      </c>
      <c r="F8" s="9" t="s">
        <v>25</v>
      </c>
      <c r="G8" s="9" t="s">
        <v>26</v>
      </c>
      <c r="H8" s="9" t="s">
        <v>26</v>
      </c>
      <c r="I8" s="9" t="s">
        <v>26</v>
      </c>
      <c r="J8" s="9" t="s">
        <v>27</v>
      </c>
      <c r="K8" s="9" t="s">
        <v>27</v>
      </c>
      <c r="L8" s="9" t="s">
        <v>27</v>
      </c>
      <c r="M8" s="9" t="s">
        <v>27</v>
      </c>
      <c r="N8" s="8" t="s">
        <v>27</v>
      </c>
      <c r="O8" s="9" t="s">
        <v>27</v>
      </c>
      <c r="P8" s="8" t="s">
        <v>27</v>
      </c>
      <c r="Q8" s="8" t="s">
        <v>27</v>
      </c>
      <c r="R8" s="8" t="s">
        <v>27</v>
      </c>
      <c r="S8" s="8" t="s">
        <v>27</v>
      </c>
    </row>
    <row r="9" spans="1:19" ht="20.25" customHeight="1" x14ac:dyDescent="0.25">
      <c r="A9" s="13">
        <v>1</v>
      </c>
      <c r="B9" s="8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8">
        <v>14</v>
      </c>
      <c r="O9" s="9">
        <v>15</v>
      </c>
      <c r="P9" s="8">
        <v>16</v>
      </c>
      <c r="Q9" s="8">
        <v>17</v>
      </c>
      <c r="R9" s="8">
        <v>18</v>
      </c>
      <c r="S9" s="8">
        <v>19</v>
      </c>
    </row>
    <row r="10" spans="1:19" ht="94.5" customHeight="1" x14ac:dyDescent="0.25">
      <c r="A10" s="13"/>
      <c r="B10" s="10" t="s">
        <v>46</v>
      </c>
      <c r="C10" s="11">
        <f t="shared" ref="C10:S10" si="0">SUM(C11,C19,C25,C30)</f>
        <v>1597</v>
      </c>
      <c r="D10" s="11">
        <f t="shared" si="0"/>
        <v>770</v>
      </c>
      <c r="E10" s="11">
        <f t="shared" si="0"/>
        <v>525</v>
      </c>
      <c r="F10" s="11">
        <f t="shared" si="0"/>
        <v>245</v>
      </c>
      <c r="G10" s="12">
        <f t="shared" si="0"/>
        <v>31662.67</v>
      </c>
      <c r="H10" s="12">
        <f t="shared" si="0"/>
        <v>21479.4</v>
      </c>
      <c r="I10" s="12">
        <f t="shared" si="0"/>
        <v>10183.27</v>
      </c>
      <c r="J10" s="12">
        <f t="shared" si="0"/>
        <v>2624547691.9899998</v>
      </c>
      <c r="K10" s="12">
        <f t="shared" si="0"/>
        <v>2224619067.8500004</v>
      </c>
      <c r="L10" s="12">
        <f t="shared" si="0"/>
        <v>395010429.85000002</v>
      </c>
      <c r="M10" s="12">
        <f t="shared" si="0"/>
        <v>4918194.290000001</v>
      </c>
      <c r="N10" s="12">
        <f t="shared" si="0"/>
        <v>4857387.79</v>
      </c>
      <c r="O10" s="12">
        <f t="shared" si="0"/>
        <v>0</v>
      </c>
      <c r="P10" s="12">
        <f t="shared" si="0"/>
        <v>4857387.79</v>
      </c>
      <c r="Q10" s="12">
        <f t="shared" si="0"/>
        <v>0</v>
      </c>
      <c r="R10" s="12">
        <f t="shared" si="0"/>
        <v>0</v>
      </c>
      <c r="S10" s="12">
        <f t="shared" si="0"/>
        <v>0</v>
      </c>
    </row>
    <row r="11" spans="1:19" ht="21" x14ac:dyDescent="0.25">
      <c r="A11" s="13"/>
      <c r="B11" s="10" t="s">
        <v>28</v>
      </c>
      <c r="C11" s="11">
        <f t="shared" ref="C11:S11" si="1">SUM(C12:C18)</f>
        <v>277</v>
      </c>
      <c r="D11" s="11">
        <f t="shared" si="1"/>
        <v>130</v>
      </c>
      <c r="E11" s="11">
        <f t="shared" si="1"/>
        <v>93</v>
      </c>
      <c r="F11" s="11">
        <f t="shared" si="1"/>
        <v>37</v>
      </c>
      <c r="G11" s="12">
        <f t="shared" si="1"/>
        <v>5724.5</v>
      </c>
      <c r="H11" s="12">
        <f t="shared" si="1"/>
        <v>4107.8</v>
      </c>
      <c r="I11" s="12">
        <f t="shared" si="1"/>
        <v>1616.7</v>
      </c>
      <c r="J11" s="12">
        <f t="shared" si="1"/>
        <v>311574161.98999995</v>
      </c>
      <c r="K11" s="12">
        <f t="shared" si="1"/>
        <v>280104200</v>
      </c>
      <c r="L11" s="12">
        <f t="shared" si="1"/>
        <v>31155202.350000001</v>
      </c>
      <c r="M11" s="12">
        <f t="shared" si="1"/>
        <v>314759.64</v>
      </c>
      <c r="N11" s="12">
        <f t="shared" si="1"/>
        <v>0</v>
      </c>
      <c r="O11" s="12">
        <f t="shared" si="1"/>
        <v>0</v>
      </c>
      <c r="P11" s="12">
        <f t="shared" si="1"/>
        <v>0</v>
      </c>
      <c r="Q11" s="12">
        <f t="shared" si="1"/>
        <v>0</v>
      </c>
      <c r="R11" s="12">
        <f t="shared" si="1"/>
        <v>0</v>
      </c>
      <c r="S11" s="12">
        <f t="shared" si="1"/>
        <v>0</v>
      </c>
    </row>
    <row r="12" spans="1:19" ht="63" x14ac:dyDescent="0.25">
      <c r="A12" s="13">
        <v>1</v>
      </c>
      <c r="B12" s="10" t="s">
        <v>33</v>
      </c>
      <c r="C12" s="11">
        <v>32</v>
      </c>
      <c r="D12" s="11">
        <f t="shared" ref="D12:D18" si="2">E12+F12</f>
        <v>17</v>
      </c>
      <c r="E12" s="11">
        <v>0</v>
      </c>
      <c r="F12" s="11">
        <v>17</v>
      </c>
      <c r="G12" s="12">
        <f t="shared" ref="G12:G18" si="3">H12+I12</f>
        <v>791.9</v>
      </c>
      <c r="H12" s="12">
        <v>0</v>
      </c>
      <c r="I12" s="12">
        <v>791.9</v>
      </c>
      <c r="J12" s="12">
        <f t="shared" ref="J12:J18" si="4">K12+L12+M12</f>
        <v>102018415.77</v>
      </c>
      <c r="K12" s="12">
        <v>91715499.409999996</v>
      </c>
      <c r="L12" s="12">
        <v>10199887.189999999</v>
      </c>
      <c r="M12" s="12">
        <v>103029.17</v>
      </c>
      <c r="N12" s="12">
        <f t="shared" ref="N12:N18" si="5">O12+P12</f>
        <v>0</v>
      </c>
      <c r="O12" s="12">
        <v>0</v>
      </c>
      <c r="P12" s="12">
        <v>0</v>
      </c>
      <c r="Q12" s="12">
        <f t="shared" ref="Q12:Q18" si="6">R12+S12</f>
        <v>0</v>
      </c>
      <c r="R12" s="12">
        <v>0</v>
      </c>
      <c r="S12" s="12">
        <v>0</v>
      </c>
    </row>
    <row r="13" spans="1:19" ht="63" x14ac:dyDescent="0.25">
      <c r="A13" s="13">
        <v>2</v>
      </c>
      <c r="B13" s="10" t="s">
        <v>34</v>
      </c>
      <c r="C13" s="11">
        <v>8</v>
      </c>
      <c r="D13" s="11">
        <f t="shared" si="2"/>
        <v>5</v>
      </c>
      <c r="E13" s="11">
        <v>5</v>
      </c>
      <c r="F13" s="11">
        <v>0</v>
      </c>
      <c r="G13" s="12">
        <f t="shared" si="3"/>
        <v>211.8</v>
      </c>
      <c r="H13" s="12">
        <v>211.8</v>
      </c>
      <c r="I13" s="12">
        <v>0</v>
      </c>
      <c r="J13" s="12">
        <f t="shared" si="4"/>
        <v>9845000</v>
      </c>
      <c r="K13" s="12">
        <v>9746550</v>
      </c>
      <c r="L13" s="12">
        <v>97465.5</v>
      </c>
      <c r="M13" s="12">
        <v>984.5</v>
      </c>
      <c r="N13" s="12">
        <f t="shared" si="5"/>
        <v>0</v>
      </c>
      <c r="O13" s="12">
        <v>0</v>
      </c>
      <c r="P13" s="12">
        <v>0</v>
      </c>
      <c r="Q13" s="12">
        <f t="shared" si="6"/>
        <v>0</v>
      </c>
      <c r="R13" s="12">
        <v>0</v>
      </c>
      <c r="S13" s="12">
        <v>0</v>
      </c>
    </row>
    <row r="14" spans="1:19" ht="63" x14ac:dyDescent="0.25">
      <c r="A14" s="13">
        <v>3</v>
      </c>
      <c r="B14" s="10" t="s">
        <v>35</v>
      </c>
      <c r="C14" s="11">
        <v>91</v>
      </c>
      <c r="D14" s="11">
        <f t="shared" si="2"/>
        <v>37</v>
      </c>
      <c r="E14" s="11">
        <v>35</v>
      </c>
      <c r="F14" s="11">
        <v>2</v>
      </c>
      <c r="G14" s="12">
        <f t="shared" si="3"/>
        <v>1671.7</v>
      </c>
      <c r="H14" s="12">
        <v>1598.4</v>
      </c>
      <c r="I14" s="12">
        <v>73.3</v>
      </c>
      <c r="J14" s="12">
        <f t="shared" si="4"/>
        <v>119269506.99999999</v>
      </c>
      <c r="K14" s="12">
        <v>106816354.48999999</v>
      </c>
      <c r="L14" s="12">
        <v>12328620.99</v>
      </c>
      <c r="M14" s="12">
        <v>124531.52</v>
      </c>
      <c r="N14" s="12">
        <f t="shared" si="5"/>
        <v>0</v>
      </c>
      <c r="O14" s="12">
        <v>0</v>
      </c>
      <c r="P14" s="12">
        <v>0</v>
      </c>
      <c r="Q14" s="12">
        <f t="shared" si="6"/>
        <v>0</v>
      </c>
      <c r="R14" s="12">
        <v>0</v>
      </c>
      <c r="S14" s="12">
        <v>0</v>
      </c>
    </row>
    <row r="15" spans="1:19" ht="63" x14ac:dyDescent="0.25">
      <c r="A15" s="13">
        <v>4</v>
      </c>
      <c r="B15" s="10" t="s">
        <v>36</v>
      </c>
      <c r="C15" s="11">
        <v>3</v>
      </c>
      <c r="D15" s="11">
        <f t="shared" si="2"/>
        <v>1</v>
      </c>
      <c r="E15" s="11">
        <v>1</v>
      </c>
      <c r="F15" s="11">
        <v>0</v>
      </c>
      <c r="G15" s="12">
        <f t="shared" si="3"/>
        <v>50.9</v>
      </c>
      <c r="H15" s="12">
        <v>50.9</v>
      </c>
      <c r="I15" s="12">
        <v>0</v>
      </c>
      <c r="J15" s="12">
        <f t="shared" si="4"/>
        <v>2767433</v>
      </c>
      <c r="K15" s="12">
        <v>2518057.6</v>
      </c>
      <c r="L15" s="12">
        <v>246881.65</v>
      </c>
      <c r="M15" s="12">
        <v>2493.75</v>
      </c>
      <c r="N15" s="12">
        <f t="shared" si="5"/>
        <v>0</v>
      </c>
      <c r="O15" s="12">
        <v>0</v>
      </c>
      <c r="P15" s="12">
        <v>0</v>
      </c>
      <c r="Q15" s="12">
        <f t="shared" si="6"/>
        <v>0</v>
      </c>
      <c r="R15" s="12">
        <v>0</v>
      </c>
      <c r="S15" s="12">
        <v>0</v>
      </c>
    </row>
    <row r="16" spans="1:19" ht="63" x14ac:dyDescent="0.25">
      <c r="A16" s="13">
        <v>5</v>
      </c>
      <c r="B16" s="10" t="s">
        <v>37</v>
      </c>
      <c r="C16" s="11">
        <v>68</v>
      </c>
      <c r="D16" s="11">
        <f t="shared" si="2"/>
        <v>30</v>
      </c>
      <c r="E16" s="11">
        <v>15</v>
      </c>
      <c r="F16" s="11">
        <v>15</v>
      </c>
      <c r="G16" s="12">
        <f t="shared" si="3"/>
        <v>1264.0999999999999</v>
      </c>
      <c r="H16" s="12">
        <v>641.5</v>
      </c>
      <c r="I16" s="12">
        <v>622.6</v>
      </c>
      <c r="J16" s="12">
        <f t="shared" si="4"/>
        <v>39181551.499999993</v>
      </c>
      <c r="K16" s="12">
        <v>31524675.579999998</v>
      </c>
      <c r="L16" s="12">
        <v>7580247.1600000001</v>
      </c>
      <c r="M16" s="12">
        <v>76628.759999999995</v>
      </c>
      <c r="N16" s="12">
        <f t="shared" si="5"/>
        <v>0</v>
      </c>
      <c r="O16" s="12">
        <v>0</v>
      </c>
      <c r="P16" s="12">
        <v>0</v>
      </c>
      <c r="Q16" s="12">
        <f t="shared" si="6"/>
        <v>0</v>
      </c>
      <c r="R16" s="12">
        <v>0</v>
      </c>
      <c r="S16" s="12">
        <v>0</v>
      </c>
    </row>
    <row r="17" spans="1:19" ht="63" x14ac:dyDescent="0.25">
      <c r="A17" s="13">
        <v>6</v>
      </c>
      <c r="B17" s="10" t="s">
        <v>38</v>
      </c>
      <c r="C17" s="11">
        <v>7</v>
      </c>
      <c r="D17" s="11">
        <f t="shared" si="2"/>
        <v>5</v>
      </c>
      <c r="E17" s="11">
        <v>2</v>
      </c>
      <c r="F17" s="11">
        <v>3</v>
      </c>
      <c r="G17" s="12">
        <f t="shared" si="3"/>
        <v>210.60000000000002</v>
      </c>
      <c r="H17" s="12">
        <v>81.7</v>
      </c>
      <c r="I17" s="12">
        <v>128.9</v>
      </c>
      <c r="J17" s="12">
        <f t="shared" si="4"/>
        <v>4538438.4000000004</v>
      </c>
      <c r="K17" s="12">
        <v>4210239.6500000004</v>
      </c>
      <c r="L17" s="12">
        <v>324916.76</v>
      </c>
      <c r="M17" s="12">
        <v>3281.99</v>
      </c>
      <c r="N17" s="12">
        <f t="shared" si="5"/>
        <v>0</v>
      </c>
      <c r="O17" s="12">
        <v>0</v>
      </c>
      <c r="P17" s="12">
        <v>0</v>
      </c>
      <c r="Q17" s="12">
        <f t="shared" si="6"/>
        <v>0</v>
      </c>
      <c r="R17" s="12">
        <v>0</v>
      </c>
      <c r="S17" s="12">
        <v>0</v>
      </c>
    </row>
    <row r="18" spans="1:19" ht="63" x14ac:dyDescent="0.25">
      <c r="A18" s="13">
        <v>7</v>
      </c>
      <c r="B18" s="10" t="s">
        <v>39</v>
      </c>
      <c r="C18" s="11">
        <v>68</v>
      </c>
      <c r="D18" s="11">
        <f t="shared" si="2"/>
        <v>35</v>
      </c>
      <c r="E18" s="11">
        <v>35</v>
      </c>
      <c r="F18" s="11">
        <v>0</v>
      </c>
      <c r="G18" s="12">
        <f t="shared" si="3"/>
        <v>1523.5</v>
      </c>
      <c r="H18" s="12">
        <v>1523.5</v>
      </c>
      <c r="I18" s="12">
        <v>0</v>
      </c>
      <c r="J18" s="12">
        <f t="shared" si="4"/>
        <v>33953816.320000008</v>
      </c>
      <c r="K18" s="12">
        <v>33572823.270000003</v>
      </c>
      <c r="L18" s="12">
        <v>377183.1</v>
      </c>
      <c r="M18" s="12">
        <v>3809.95</v>
      </c>
      <c r="N18" s="12">
        <f t="shared" si="5"/>
        <v>0</v>
      </c>
      <c r="O18" s="12">
        <v>0</v>
      </c>
      <c r="P18" s="12">
        <v>0</v>
      </c>
      <c r="Q18" s="12">
        <f t="shared" si="6"/>
        <v>0</v>
      </c>
      <c r="R18" s="12">
        <v>0</v>
      </c>
      <c r="S18" s="12">
        <v>0</v>
      </c>
    </row>
    <row r="19" spans="1:19" ht="21" x14ac:dyDescent="0.25">
      <c r="A19" s="13"/>
      <c r="B19" s="10" t="s">
        <v>29</v>
      </c>
      <c r="C19" s="11">
        <f t="shared" ref="C19:S19" si="7">SUM(C20:C24)</f>
        <v>557</v>
      </c>
      <c r="D19" s="11">
        <f t="shared" si="7"/>
        <v>233</v>
      </c>
      <c r="E19" s="11">
        <f t="shared" si="7"/>
        <v>134</v>
      </c>
      <c r="F19" s="11">
        <f t="shared" si="7"/>
        <v>99</v>
      </c>
      <c r="G19" s="12">
        <f t="shared" si="7"/>
        <v>10925.1</v>
      </c>
      <c r="H19" s="12">
        <f t="shared" si="7"/>
        <v>6377.8</v>
      </c>
      <c r="I19" s="12">
        <f t="shared" si="7"/>
        <v>4547.3000000000011</v>
      </c>
      <c r="J19" s="12">
        <f t="shared" si="7"/>
        <v>889083292.64999998</v>
      </c>
      <c r="K19" s="12">
        <f t="shared" si="7"/>
        <v>640455536.04000008</v>
      </c>
      <c r="L19" s="12">
        <f t="shared" si="7"/>
        <v>245255484.19</v>
      </c>
      <c r="M19" s="12">
        <f t="shared" si="7"/>
        <v>3372272.4200000004</v>
      </c>
      <c r="N19" s="12">
        <f t="shared" si="7"/>
        <v>0</v>
      </c>
      <c r="O19" s="12">
        <f t="shared" si="7"/>
        <v>0</v>
      </c>
      <c r="P19" s="12">
        <f t="shared" si="7"/>
        <v>0</v>
      </c>
      <c r="Q19" s="12">
        <f t="shared" si="7"/>
        <v>0</v>
      </c>
      <c r="R19" s="12">
        <f t="shared" si="7"/>
        <v>0</v>
      </c>
      <c r="S19" s="12">
        <f t="shared" si="7"/>
        <v>0</v>
      </c>
    </row>
    <row r="20" spans="1:19" ht="63" x14ac:dyDescent="0.25">
      <c r="A20" s="13">
        <v>1</v>
      </c>
      <c r="B20" s="10" t="s">
        <v>33</v>
      </c>
      <c r="C20" s="11">
        <v>51</v>
      </c>
      <c r="D20" s="11">
        <f>E20+F20</f>
        <v>26</v>
      </c>
      <c r="E20" s="11">
        <v>1</v>
      </c>
      <c r="F20" s="11">
        <v>25</v>
      </c>
      <c r="G20" s="12">
        <f>H20+I20</f>
        <v>1117.7</v>
      </c>
      <c r="H20" s="12">
        <v>66.900000000000006</v>
      </c>
      <c r="I20" s="12">
        <v>1050.8</v>
      </c>
      <c r="J20" s="12">
        <f>K20+L20+M20</f>
        <v>205941345.68000001</v>
      </c>
      <c r="K20" s="12">
        <v>146772183.61000001</v>
      </c>
      <c r="L20" s="12">
        <v>58581188.600000001</v>
      </c>
      <c r="M20" s="12">
        <v>587973.47</v>
      </c>
      <c r="N20" s="12">
        <f>O20+P20</f>
        <v>0</v>
      </c>
      <c r="O20" s="12">
        <v>0</v>
      </c>
      <c r="P20" s="12">
        <v>0</v>
      </c>
      <c r="Q20" s="12">
        <f>R20+S20</f>
        <v>0</v>
      </c>
      <c r="R20" s="12">
        <v>0</v>
      </c>
      <c r="S20" s="12">
        <v>0</v>
      </c>
    </row>
    <row r="21" spans="1:19" ht="63" x14ac:dyDescent="0.25">
      <c r="A21" s="13">
        <v>2</v>
      </c>
      <c r="B21" s="10" t="s">
        <v>47</v>
      </c>
      <c r="C21" s="11">
        <v>219</v>
      </c>
      <c r="D21" s="11">
        <f>E21+F21</f>
        <v>87</v>
      </c>
      <c r="E21" s="11">
        <v>73</v>
      </c>
      <c r="F21" s="11">
        <v>14</v>
      </c>
      <c r="G21" s="12">
        <f>H21+I21</f>
        <v>3737.4</v>
      </c>
      <c r="H21" s="12">
        <v>3151.3</v>
      </c>
      <c r="I21" s="12">
        <v>586.1</v>
      </c>
      <c r="J21" s="12">
        <f>K21+L21+M21</f>
        <v>336985527.30000001</v>
      </c>
      <c r="K21" s="12">
        <v>271923927.75999999</v>
      </c>
      <c r="L21" s="12">
        <v>64333762.549999997</v>
      </c>
      <c r="M21" s="12">
        <v>727836.99</v>
      </c>
      <c r="N21" s="12">
        <f>O21+P21</f>
        <v>0</v>
      </c>
      <c r="O21" s="12">
        <v>0</v>
      </c>
      <c r="P21" s="12">
        <v>0</v>
      </c>
      <c r="Q21" s="12">
        <f>R21+S21</f>
        <v>0</v>
      </c>
      <c r="R21" s="12">
        <v>0</v>
      </c>
      <c r="S21" s="12">
        <v>0</v>
      </c>
    </row>
    <row r="22" spans="1:19" ht="63" x14ac:dyDescent="0.25">
      <c r="A22" s="13">
        <v>3</v>
      </c>
      <c r="B22" s="10" t="s">
        <v>37</v>
      </c>
      <c r="C22" s="11">
        <v>236</v>
      </c>
      <c r="D22" s="11">
        <f>E22+F22</f>
        <v>98</v>
      </c>
      <c r="E22" s="11">
        <v>46</v>
      </c>
      <c r="F22" s="11">
        <v>52</v>
      </c>
      <c r="G22" s="12">
        <f>H22+I22</f>
        <v>5011.8999999999996</v>
      </c>
      <c r="H22" s="12">
        <v>2415.1</v>
      </c>
      <c r="I22" s="12">
        <v>2596.8000000000002</v>
      </c>
      <c r="J22" s="12">
        <f>K22+L22+M22</f>
        <v>301727151.85000002</v>
      </c>
      <c r="K22" s="12">
        <v>195620790.21000001</v>
      </c>
      <c r="L22" s="12">
        <v>104835716.03</v>
      </c>
      <c r="M22" s="12">
        <v>1270645.6100000001</v>
      </c>
      <c r="N22" s="12">
        <f>O22+P22</f>
        <v>0</v>
      </c>
      <c r="O22" s="12">
        <v>0</v>
      </c>
      <c r="P22" s="12">
        <v>0</v>
      </c>
      <c r="Q22" s="12">
        <f>R22+S22</f>
        <v>0</v>
      </c>
      <c r="R22" s="12">
        <v>0</v>
      </c>
      <c r="S22" s="12">
        <v>0</v>
      </c>
    </row>
    <row r="23" spans="1:19" ht="63" x14ac:dyDescent="0.25">
      <c r="A23" s="13">
        <v>4</v>
      </c>
      <c r="B23" s="10" t="s">
        <v>40</v>
      </c>
      <c r="C23" s="11">
        <v>21</v>
      </c>
      <c r="D23" s="11">
        <f>E23+F23</f>
        <v>8</v>
      </c>
      <c r="E23" s="11">
        <v>0</v>
      </c>
      <c r="F23" s="11">
        <v>8</v>
      </c>
      <c r="G23" s="12">
        <f>H23+I23</f>
        <v>313.60000000000002</v>
      </c>
      <c r="H23" s="12">
        <v>0</v>
      </c>
      <c r="I23" s="12">
        <v>313.60000000000002</v>
      </c>
      <c r="J23" s="12">
        <f>K23+L23+M23</f>
        <v>26268706.670000002</v>
      </c>
      <c r="K23" s="12">
        <v>11649338.960000001</v>
      </c>
      <c r="L23" s="12">
        <v>13870264.029999999</v>
      </c>
      <c r="M23" s="12">
        <v>749103.68</v>
      </c>
      <c r="N23" s="12">
        <f>O23+P23</f>
        <v>0</v>
      </c>
      <c r="O23" s="12">
        <v>0</v>
      </c>
      <c r="P23" s="12">
        <v>0</v>
      </c>
      <c r="Q23" s="12">
        <f>R23+S23</f>
        <v>0</v>
      </c>
      <c r="R23" s="12">
        <v>0</v>
      </c>
      <c r="S23" s="12">
        <v>0</v>
      </c>
    </row>
    <row r="24" spans="1:19" ht="63" x14ac:dyDescent="0.25">
      <c r="A24" s="13">
        <v>5</v>
      </c>
      <c r="B24" s="10" t="s">
        <v>39</v>
      </c>
      <c r="C24" s="11">
        <v>30</v>
      </c>
      <c r="D24" s="11">
        <f>E24+F24</f>
        <v>14</v>
      </c>
      <c r="E24" s="11">
        <v>14</v>
      </c>
      <c r="F24" s="11">
        <v>0</v>
      </c>
      <c r="G24" s="12">
        <f>H24+I24</f>
        <v>744.5</v>
      </c>
      <c r="H24" s="12">
        <v>744.5</v>
      </c>
      <c r="I24" s="12">
        <v>0</v>
      </c>
      <c r="J24" s="12">
        <f>K24+L24+M24</f>
        <v>18160561.150000002</v>
      </c>
      <c r="K24" s="12">
        <v>14489295.5</v>
      </c>
      <c r="L24" s="12">
        <v>3634552.98</v>
      </c>
      <c r="M24" s="12">
        <v>36712.67</v>
      </c>
      <c r="N24" s="12">
        <f>O24+P24</f>
        <v>0</v>
      </c>
      <c r="O24" s="12">
        <v>0</v>
      </c>
      <c r="P24" s="12">
        <v>0</v>
      </c>
      <c r="Q24" s="12">
        <f>R24+S24</f>
        <v>0</v>
      </c>
      <c r="R24" s="12">
        <v>0</v>
      </c>
      <c r="S24" s="12">
        <v>0</v>
      </c>
    </row>
    <row r="25" spans="1:19" ht="21" x14ac:dyDescent="0.25">
      <c r="A25" s="13"/>
      <c r="B25" s="10" t="s">
        <v>30</v>
      </c>
      <c r="C25" s="11">
        <f t="shared" ref="C25:S25" si="8">SUM(C26:C29)</f>
        <v>162</v>
      </c>
      <c r="D25" s="11">
        <f t="shared" si="8"/>
        <v>74</v>
      </c>
      <c r="E25" s="11">
        <f t="shared" si="8"/>
        <v>44</v>
      </c>
      <c r="F25" s="11">
        <f t="shared" si="8"/>
        <v>30</v>
      </c>
      <c r="G25" s="12">
        <f t="shared" si="8"/>
        <v>3496.7</v>
      </c>
      <c r="H25" s="12">
        <f t="shared" si="8"/>
        <v>2057.9</v>
      </c>
      <c r="I25" s="12">
        <f t="shared" si="8"/>
        <v>1438.8</v>
      </c>
      <c r="J25" s="12">
        <f t="shared" si="8"/>
        <v>344427606.23000002</v>
      </c>
      <c r="K25" s="12">
        <f t="shared" si="8"/>
        <v>235200106.34999999</v>
      </c>
      <c r="L25" s="12">
        <f t="shared" si="8"/>
        <v>108102372.06999999</v>
      </c>
      <c r="M25" s="12">
        <f t="shared" si="8"/>
        <v>1125127.81</v>
      </c>
      <c r="N25" s="12">
        <f t="shared" si="8"/>
        <v>0</v>
      </c>
      <c r="O25" s="12">
        <f t="shared" si="8"/>
        <v>0</v>
      </c>
      <c r="P25" s="12">
        <f t="shared" si="8"/>
        <v>0</v>
      </c>
      <c r="Q25" s="12">
        <f t="shared" si="8"/>
        <v>0</v>
      </c>
      <c r="R25" s="12">
        <f t="shared" si="8"/>
        <v>0</v>
      </c>
      <c r="S25" s="12">
        <f t="shared" si="8"/>
        <v>0</v>
      </c>
    </row>
    <row r="26" spans="1:19" ht="63" x14ac:dyDescent="0.25">
      <c r="A26" s="13">
        <v>1</v>
      </c>
      <c r="B26" s="10" t="s">
        <v>34</v>
      </c>
      <c r="C26" s="11">
        <v>16</v>
      </c>
      <c r="D26" s="11">
        <f>E26+F26</f>
        <v>9</v>
      </c>
      <c r="E26" s="11">
        <v>1</v>
      </c>
      <c r="F26" s="11">
        <v>8</v>
      </c>
      <c r="G26" s="12">
        <f>H26+I26</f>
        <v>404.09999999999997</v>
      </c>
      <c r="H26" s="12">
        <v>44.7</v>
      </c>
      <c r="I26" s="12">
        <v>359.4</v>
      </c>
      <c r="J26" s="12">
        <f>K26+L26+M26</f>
        <v>30781400</v>
      </c>
      <c r="K26" s="12">
        <v>19632003.02</v>
      </c>
      <c r="L26" s="12">
        <v>11037903.01</v>
      </c>
      <c r="M26" s="12">
        <v>111493.97</v>
      </c>
      <c r="N26" s="12">
        <f>O26+P26</f>
        <v>0</v>
      </c>
      <c r="O26" s="12">
        <v>0</v>
      </c>
      <c r="P26" s="12">
        <v>0</v>
      </c>
      <c r="Q26" s="12">
        <f>R26+S26</f>
        <v>0</v>
      </c>
      <c r="R26" s="12">
        <v>0</v>
      </c>
      <c r="S26" s="12">
        <v>0</v>
      </c>
    </row>
    <row r="27" spans="1:19" ht="63" x14ac:dyDescent="0.25">
      <c r="A27" s="13">
        <v>2</v>
      </c>
      <c r="B27" s="10" t="s">
        <v>35</v>
      </c>
      <c r="C27" s="11">
        <v>42</v>
      </c>
      <c r="D27" s="11">
        <f>E27+F27</f>
        <v>21</v>
      </c>
      <c r="E27" s="11">
        <v>17</v>
      </c>
      <c r="F27" s="11">
        <v>4</v>
      </c>
      <c r="G27" s="12">
        <f>H27+I27</f>
        <v>888.7</v>
      </c>
      <c r="H27" s="12">
        <v>715</v>
      </c>
      <c r="I27" s="12">
        <v>173.7</v>
      </c>
      <c r="J27" s="12">
        <f>K27+L27+M27</f>
        <v>86683667.020000011</v>
      </c>
      <c r="K27" s="12">
        <v>46619687.700000003</v>
      </c>
      <c r="L27" s="12">
        <v>39656568.100000001</v>
      </c>
      <c r="M27" s="12">
        <v>407411.22</v>
      </c>
      <c r="N27" s="12">
        <f>O27+P27</f>
        <v>0</v>
      </c>
      <c r="O27" s="12">
        <v>0</v>
      </c>
      <c r="P27" s="12">
        <v>0</v>
      </c>
      <c r="Q27" s="12">
        <f>R27+S27</f>
        <v>0</v>
      </c>
      <c r="R27" s="12">
        <v>0</v>
      </c>
      <c r="S27" s="12">
        <v>0</v>
      </c>
    </row>
    <row r="28" spans="1:19" ht="63" x14ac:dyDescent="0.25">
      <c r="A28" s="13">
        <v>3</v>
      </c>
      <c r="B28" s="10" t="s">
        <v>37</v>
      </c>
      <c r="C28" s="11">
        <v>74</v>
      </c>
      <c r="D28" s="11">
        <f>E28+F28</f>
        <v>34</v>
      </c>
      <c r="E28" s="11">
        <v>25</v>
      </c>
      <c r="F28" s="11">
        <v>9</v>
      </c>
      <c r="G28" s="12">
        <f>H28+I28</f>
        <v>1740.1</v>
      </c>
      <c r="H28" s="12">
        <v>1267.5</v>
      </c>
      <c r="I28" s="12">
        <v>472.6</v>
      </c>
      <c r="J28" s="12">
        <f>K28+L28+M28</f>
        <v>138213068</v>
      </c>
      <c r="K28" s="12">
        <v>121397467.42</v>
      </c>
      <c r="L28" s="12">
        <v>16621363.189999999</v>
      </c>
      <c r="M28" s="12">
        <v>194237.39</v>
      </c>
      <c r="N28" s="12">
        <f>O28+P28</f>
        <v>0</v>
      </c>
      <c r="O28" s="12">
        <v>0</v>
      </c>
      <c r="P28" s="12">
        <v>0</v>
      </c>
      <c r="Q28" s="12">
        <f>R28+S28</f>
        <v>0</v>
      </c>
      <c r="R28" s="12">
        <v>0</v>
      </c>
      <c r="S28" s="12">
        <v>0</v>
      </c>
    </row>
    <row r="29" spans="1:19" ht="63" x14ac:dyDescent="0.25">
      <c r="A29" s="13">
        <v>4</v>
      </c>
      <c r="B29" s="10" t="s">
        <v>39</v>
      </c>
      <c r="C29" s="11">
        <v>30</v>
      </c>
      <c r="D29" s="11">
        <f>E29+F29</f>
        <v>10</v>
      </c>
      <c r="E29" s="11">
        <v>1</v>
      </c>
      <c r="F29" s="11">
        <v>9</v>
      </c>
      <c r="G29" s="12">
        <f>H29+I29</f>
        <v>463.8</v>
      </c>
      <c r="H29" s="12">
        <v>30.7</v>
      </c>
      <c r="I29" s="12">
        <v>433.1</v>
      </c>
      <c r="J29" s="12">
        <f>K29+L29+M29</f>
        <v>88749471.210000008</v>
      </c>
      <c r="K29" s="12">
        <v>47550948.210000001</v>
      </c>
      <c r="L29" s="12">
        <v>40786537.770000003</v>
      </c>
      <c r="M29" s="12">
        <v>411985.23</v>
      </c>
      <c r="N29" s="12">
        <f>O29+P29</f>
        <v>0</v>
      </c>
      <c r="O29" s="12">
        <v>0</v>
      </c>
      <c r="P29" s="12">
        <v>0</v>
      </c>
      <c r="Q29" s="12">
        <f>R29+S29</f>
        <v>0</v>
      </c>
      <c r="R29" s="12">
        <v>0</v>
      </c>
      <c r="S29" s="12">
        <v>0</v>
      </c>
    </row>
    <row r="30" spans="1:19" ht="21" x14ac:dyDescent="0.25">
      <c r="A30" s="13"/>
      <c r="B30" s="10" t="s">
        <v>31</v>
      </c>
      <c r="C30" s="11">
        <f t="shared" ref="C30:S30" si="9">SUM(C31:C38)</f>
        <v>601</v>
      </c>
      <c r="D30" s="11">
        <f t="shared" si="9"/>
        <v>333</v>
      </c>
      <c r="E30" s="11">
        <f t="shared" si="9"/>
        <v>254</v>
      </c>
      <c r="F30" s="11">
        <f t="shared" si="9"/>
        <v>79</v>
      </c>
      <c r="G30" s="12">
        <f t="shared" si="9"/>
        <v>11516.37</v>
      </c>
      <c r="H30" s="12">
        <f t="shared" si="9"/>
        <v>8935.9</v>
      </c>
      <c r="I30" s="12">
        <f t="shared" si="9"/>
        <v>2580.4700000000003</v>
      </c>
      <c r="J30" s="12">
        <f t="shared" si="9"/>
        <v>1079462631.1199999</v>
      </c>
      <c r="K30" s="12">
        <f t="shared" si="9"/>
        <v>1068859225.46</v>
      </c>
      <c r="L30" s="12">
        <f t="shared" si="9"/>
        <v>10497371.239999998</v>
      </c>
      <c r="M30" s="12">
        <f t="shared" si="9"/>
        <v>106034.42</v>
      </c>
      <c r="N30" s="12">
        <f t="shared" si="9"/>
        <v>4857387.79</v>
      </c>
      <c r="O30" s="12">
        <f t="shared" si="9"/>
        <v>0</v>
      </c>
      <c r="P30" s="12">
        <f t="shared" si="9"/>
        <v>4857387.79</v>
      </c>
      <c r="Q30" s="12">
        <f t="shared" si="9"/>
        <v>0</v>
      </c>
      <c r="R30" s="12">
        <f t="shared" si="9"/>
        <v>0</v>
      </c>
      <c r="S30" s="12">
        <f t="shared" si="9"/>
        <v>0</v>
      </c>
    </row>
    <row r="31" spans="1:19" ht="63" x14ac:dyDescent="0.25">
      <c r="A31" s="13">
        <v>1</v>
      </c>
      <c r="B31" s="10" t="s">
        <v>41</v>
      </c>
      <c r="C31" s="11">
        <v>10</v>
      </c>
      <c r="D31" s="11">
        <f t="shared" ref="D31:D38" si="10">E31+F31</f>
        <v>5</v>
      </c>
      <c r="E31" s="11">
        <v>1</v>
      </c>
      <c r="F31" s="11">
        <v>4</v>
      </c>
      <c r="G31" s="12">
        <f t="shared" ref="G31:G38" si="11">H31+I31</f>
        <v>185.7</v>
      </c>
      <c r="H31" s="12">
        <v>69.599999999999994</v>
      </c>
      <c r="I31" s="12">
        <v>116.1</v>
      </c>
      <c r="J31" s="12">
        <f t="shared" ref="J31:J38" si="12">K31+L31+M31</f>
        <v>42130010</v>
      </c>
      <c r="K31" s="12">
        <v>41708709.899999999</v>
      </c>
      <c r="L31" s="12">
        <v>417087.1</v>
      </c>
      <c r="M31" s="12">
        <v>4213</v>
      </c>
      <c r="N31" s="12">
        <f t="shared" ref="N31:N38" si="13">O31+P31</f>
        <v>0</v>
      </c>
      <c r="O31" s="12">
        <v>0</v>
      </c>
      <c r="P31" s="12">
        <v>0</v>
      </c>
      <c r="Q31" s="12">
        <f t="shared" ref="Q31:Q38" si="14">R31+S31</f>
        <v>0</v>
      </c>
      <c r="R31" s="12">
        <v>0</v>
      </c>
      <c r="S31" s="12">
        <v>0</v>
      </c>
    </row>
    <row r="32" spans="1:19" ht="63" x14ac:dyDescent="0.25">
      <c r="A32" s="13">
        <v>2</v>
      </c>
      <c r="B32" s="10" t="s">
        <v>42</v>
      </c>
      <c r="C32" s="11">
        <v>28</v>
      </c>
      <c r="D32" s="11">
        <f t="shared" si="10"/>
        <v>9</v>
      </c>
      <c r="E32" s="11">
        <v>6</v>
      </c>
      <c r="F32" s="11">
        <v>3</v>
      </c>
      <c r="G32" s="12">
        <f t="shared" si="11"/>
        <v>367.9</v>
      </c>
      <c r="H32" s="12">
        <v>246</v>
      </c>
      <c r="I32" s="12">
        <v>121.9</v>
      </c>
      <c r="J32" s="12">
        <f t="shared" si="12"/>
        <v>36807437.180000007</v>
      </c>
      <c r="K32" s="12">
        <v>36439362.810000002</v>
      </c>
      <c r="L32" s="12">
        <v>364393.63</v>
      </c>
      <c r="M32" s="12">
        <v>3680.74</v>
      </c>
      <c r="N32" s="12">
        <f t="shared" si="13"/>
        <v>0</v>
      </c>
      <c r="O32" s="12">
        <v>0</v>
      </c>
      <c r="P32" s="12">
        <v>0</v>
      </c>
      <c r="Q32" s="12">
        <f t="shared" si="14"/>
        <v>0</v>
      </c>
      <c r="R32" s="12">
        <v>0</v>
      </c>
      <c r="S32" s="12">
        <v>0</v>
      </c>
    </row>
    <row r="33" spans="1:19" ht="63" x14ac:dyDescent="0.25">
      <c r="A33" s="13">
        <v>3</v>
      </c>
      <c r="B33" s="10" t="s">
        <v>43</v>
      </c>
      <c r="C33" s="11">
        <v>186</v>
      </c>
      <c r="D33" s="11">
        <f t="shared" si="10"/>
        <v>91</v>
      </c>
      <c r="E33" s="11">
        <v>84</v>
      </c>
      <c r="F33" s="11">
        <v>7</v>
      </c>
      <c r="G33" s="12">
        <f t="shared" si="11"/>
        <v>3841.2000000000003</v>
      </c>
      <c r="H33" s="12">
        <v>3543.8</v>
      </c>
      <c r="I33" s="12">
        <v>297.39999999999998</v>
      </c>
      <c r="J33" s="12">
        <f t="shared" si="12"/>
        <v>300277972.5</v>
      </c>
      <c r="K33" s="12">
        <v>296757809.42000002</v>
      </c>
      <c r="L33" s="12">
        <v>3484961.25</v>
      </c>
      <c r="M33" s="12">
        <v>35201.83</v>
      </c>
      <c r="N33" s="12">
        <f t="shared" si="13"/>
        <v>4857387.79</v>
      </c>
      <c r="O33" s="12">
        <v>0</v>
      </c>
      <c r="P33" s="12">
        <v>4857387.79</v>
      </c>
      <c r="Q33" s="12">
        <f t="shared" si="14"/>
        <v>0</v>
      </c>
      <c r="R33" s="12">
        <v>0</v>
      </c>
      <c r="S33" s="12">
        <v>0</v>
      </c>
    </row>
    <row r="34" spans="1:19" ht="63" x14ac:dyDescent="0.25">
      <c r="A34" s="13">
        <v>4</v>
      </c>
      <c r="B34" s="10" t="s">
        <v>40</v>
      </c>
      <c r="C34" s="11">
        <v>352</v>
      </c>
      <c r="D34" s="11">
        <f t="shared" si="10"/>
        <v>213</v>
      </c>
      <c r="E34" s="11">
        <v>157</v>
      </c>
      <c r="F34" s="11">
        <v>56</v>
      </c>
      <c r="G34" s="12">
        <f t="shared" si="11"/>
        <v>6515.7000000000007</v>
      </c>
      <c r="H34" s="12">
        <v>4856.3</v>
      </c>
      <c r="I34" s="12">
        <v>1659.4</v>
      </c>
      <c r="J34" s="12">
        <f t="shared" si="12"/>
        <v>677162867.09000003</v>
      </c>
      <c r="K34" s="12">
        <v>671099841.71000004</v>
      </c>
      <c r="L34" s="12">
        <v>6002395.1299999999</v>
      </c>
      <c r="M34" s="12">
        <v>60630.25</v>
      </c>
      <c r="N34" s="12">
        <f t="shared" si="13"/>
        <v>0</v>
      </c>
      <c r="O34" s="12">
        <v>0</v>
      </c>
      <c r="P34" s="12">
        <v>0</v>
      </c>
      <c r="Q34" s="12">
        <f t="shared" si="14"/>
        <v>0</v>
      </c>
      <c r="R34" s="12">
        <v>0</v>
      </c>
      <c r="S34" s="12">
        <v>0</v>
      </c>
    </row>
    <row r="35" spans="1:19" ht="63" x14ac:dyDescent="0.25">
      <c r="A35" s="13">
        <v>5</v>
      </c>
      <c r="B35" s="10" t="s">
        <v>44</v>
      </c>
      <c r="C35" s="11">
        <v>3</v>
      </c>
      <c r="D35" s="11">
        <f t="shared" si="10"/>
        <v>2</v>
      </c>
      <c r="E35" s="11">
        <v>0</v>
      </c>
      <c r="F35" s="11">
        <v>2</v>
      </c>
      <c r="G35" s="12">
        <f t="shared" si="11"/>
        <v>56.5</v>
      </c>
      <c r="H35" s="12">
        <v>0</v>
      </c>
      <c r="I35" s="12">
        <v>56.5</v>
      </c>
      <c r="J35" s="12">
        <f t="shared" si="12"/>
        <v>2576953.6</v>
      </c>
      <c r="K35" s="12">
        <v>2551184</v>
      </c>
      <c r="L35" s="12">
        <v>25511.73</v>
      </c>
      <c r="M35" s="12">
        <v>257.87</v>
      </c>
      <c r="N35" s="12">
        <f t="shared" si="13"/>
        <v>0</v>
      </c>
      <c r="O35" s="12">
        <v>0</v>
      </c>
      <c r="P35" s="12">
        <v>0</v>
      </c>
      <c r="Q35" s="12">
        <f t="shared" si="14"/>
        <v>0</v>
      </c>
      <c r="R35" s="12">
        <v>0</v>
      </c>
      <c r="S35" s="12">
        <v>0</v>
      </c>
    </row>
    <row r="36" spans="1:19" ht="63" x14ac:dyDescent="0.25">
      <c r="A36" s="13">
        <v>6</v>
      </c>
      <c r="B36" s="10" t="s">
        <v>38</v>
      </c>
      <c r="C36" s="11">
        <v>14</v>
      </c>
      <c r="D36" s="11">
        <f t="shared" si="10"/>
        <v>9</v>
      </c>
      <c r="E36" s="11">
        <v>4</v>
      </c>
      <c r="F36" s="11">
        <v>5</v>
      </c>
      <c r="G36" s="12">
        <f t="shared" si="11"/>
        <v>391.87</v>
      </c>
      <c r="H36" s="12">
        <v>136.30000000000001</v>
      </c>
      <c r="I36" s="12">
        <v>255.57</v>
      </c>
      <c r="J36" s="12">
        <f t="shared" si="12"/>
        <v>13414490.749999998</v>
      </c>
      <c r="K36" s="12">
        <v>13280346.619999999</v>
      </c>
      <c r="L36" s="12">
        <v>132802.69</v>
      </c>
      <c r="M36" s="12">
        <v>1341.44</v>
      </c>
      <c r="N36" s="12">
        <f t="shared" si="13"/>
        <v>0</v>
      </c>
      <c r="O36" s="12">
        <v>0</v>
      </c>
      <c r="P36" s="12">
        <v>0</v>
      </c>
      <c r="Q36" s="12">
        <f t="shared" si="14"/>
        <v>0</v>
      </c>
      <c r="R36" s="12">
        <v>0</v>
      </c>
      <c r="S36" s="12">
        <v>0</v>
      </c>
    </row>
    <row r="37" spans="1:19" ht="84" x14ac:dyDescent="0.25">
      <c r="A37" s="13">
        <v>7</v>
      </c>
      <c r="B37" s="10" t="s">
        <v>45</v>
      </c>
      <c r="C37" s="11">
        <v>6</v>
      </c>
      <c r="D37" s="11">
        <f t="shared" si="10"/>
        <v>3</v>
      </c>
      <c r="E37" s="11">
        <v>1</v>
      </c>
      <c r="F37" s="11">
        <v>2</v>
      </c>
      <c r="G37" s="12">
        <f t="shared" si="11"/>
        <v>105.6</v>
      </c>
      <c r="H37" s="12">
        <v>32</v>
      </c>
      <c r="I37" s="12">
        <v>73.599999999999994</v>
      </c>
      <c r="J37" s="12">
        <f t="shared" si="12"/>
        <v>5276400</v>
      </c>
      <c r="K37" s="12">
        <v>5223636</v>
      </c>
      <c r="L37" s="12">
        <v>52236.36</v>
      </c>
      <c r="M37" s="12">
        <v>527.64</v>
      </c>
      <c r="N37" s="12">
        <f t="shared" si="13"/>
        <v>0</v>
      </c>
      <c r="O37" s="12">
        <v>0</v>
      </c>
      <c r="P37" s="12">
        <v>0</v>
      </c>
      <c r="Q37" s="12">
        <f t="shared" si="14"/>
        <v>0</v>
      </c>
      <c r="R37" s="12">
        <v>0</v>
      </c>
      <c r="S37" s="12">
        <v>0</v>
      </c>
    </row>
    <row r="38" spans="1:19" ht="63" x14ac:dyDescent="0.25">
      <c r="A38" s="13">
        <v>8</v>
      </c>
      <c r="B38" s="10" t="s">
        <v>39</v>
      </c>
      <c r="C38" s="11">
        <v>2</v>
      </c>
      <c r="D38" s="11">
        <f t="shared" si="10"/>
        <v>1</v>
      </c>
      <c r="E38" s="11">
        <v>1</v>
      </c>
      <c r="F38" s="11">
        <v>0</v>
      </c>
      <c r="G38" s="12">
        <f t="shared" si="11"/>
        <v>51.9</v>
      </c>
      <c r="H38" s="12">
        <v>51.9</v>
      </c>
      <c r="I38" s="12">
        <v>0</v>
      </c>
      <c r="J38" s="12">
        <f t="shared" si="12"/>
        <v>1816500</v>
      </c>
      <c r="K38" s="12">
        <v>1798335</v>
      </c>
      <c r="L38" s="12">
        <v>17983.349999999999</v>
      </c>
      <c r="M38" s="12">
        <v>181.65</v>
      </c>
      <c r="N38" s="12">
        <f t="shared" si="13"/>
        <v>0</v>
      </c>
      <c r="O38" s="12">
        <v>0</v>
      </c>
      <c r="P38" s="12">
        <v>0</v>
      </c>
      <c r="Q38" s="12">
        <f t="shared" si="14"/>
        <v>0</v>
      </c>
      <c r="R38" s="12">
        <v>0</v>
      </c>
      <c r="S38" s="12">
        <v>0</v>
      </c>
    </row>
    <row r="39" spans="1:19" ht="15.6" customHeight="1" x14ac:dyDescent="0.3">
      <c r="P39" s="5"/>
      <c r="Q39" s="5"/>
      <c r="R39" s="6"/>
    </row>
    <row r="40" spans="1:19" ht="15.6" customHeight="1" x14ac:dyDescent="0.3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</sheetData>
  <sheetProtection formatCells="0" formatColumns="0" formatRows="0" insertColumns="0" insertRows="0" insertHyperlinks="0" deleteColumns="0" deleteRows="0" sort="0" autoFilter="0" pivotTables="0"/>
  <mergeCells count="20">
    <mergeCell ref="Q1:S1"/>
    <mergeCell ref="B3:S3"/>
    <mergeCell ref="O6:P6"/>
    <mergeCell ref="N5:P5"/>
    <mergeCell ref="Q5:S5"/>
    <mergeCell ref="H6:I6"/>
    <mergeCell ref="C5:C7"/>
    <mergeCell ref="B5:B8"/>
    <mergeCell ref="A5:A8"/>
    <mergeCell ref="D6:D7"/>
    <mergeCell ref="G6:G7"/>
    <mergeCell ref="E6:F6"/>
    <mergeCell ref="R6:S6"/>
    <mergeCell ref="J5:M5"/>
    <mergeCell ref="J6:J7"/>
    <mergeCell ref="D5:F5"/>
    <mergeCell ref="G5:I5"/>
    <mergeCell ref="N6:N7"/>
    <mergeCell ref="Q6:Q7"/>
    <mergeCell ref="K6:M6"/>
  </mergeCells>
  <printOptions horizontalCentered="1"/>
  <pageMargins left="0.31496062992125984" right="0.31496062992125984" top="0.70866141732283472" bottom="0.70866141732283472" header="0.51181102362204722" footer="0.51181102362204722"/>
  <pageSetup paperSize="9" scale="3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Дубик Марина Васильевна</dc:creator>
  <cp:lastModifiedBy>Дубик Марина Васильевна</cp:lastModifiedBy>
  <cp:lastPrinted>2021-11-17T23:02:50Z</cp:lastPrinted>
  <dcterms:created xsi:type="dcterms:W3CDTF">2006-09-16T00:00:00Z</dcterms:created>
  <dcterms:modified xsi:type="dcterms:W3CDTF">2021-11-17T23:02:56Z</dcterms:modified>
</cp:coreProperties>
</file>