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экап\мои документы\госпрограмма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</sheets>
  <definedNames>
    <definedName name="_xlnm.Print_Area" localSheetId="0">Лист1!$A$1:$IR$241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E171" i="1"/>
  <c r="E172" i="1"/>
  <c r="E173" i="1"/>
  <c r="E178" i="1"/>
  <c r="E180" i="1"/>
  <c r="E185" i="1"/>
  <c r="E186" i="1"/>
  <c r="E192" i="1"/>
  <c r="E194" i="1"/>
  <c r="E199" i="1"/>
  <c r="E200" i="1"/>
  <c r="E215" i="1"/>
  <c r="E157" i="1"/>
  <c r="E158" i="1"/>
  <c r="E159" i="1"/>
  <c r="E164" i="1"/>
  <c r="E165" i="1"/>
  <c r="E166" i="1"/>
  <c r="J136" i="1"/>
  <c r="E136" i="1" s="1"/>
  <c r="E80" i="1"/>
  <c r="E82" i="1"/>
  <c r="E87" i="1"/>
  <c r="E89" i="1"/>
  <c r="E94" i="1"/>
  <c r="E96" i="1"/>
  <c r="E101" i="1"/>
  <c r="E103" i="1"/>
  <c r="E108" i="1"/>
  <c r="E110" i="1"/>
  <c r="E36" i="1"/>
  <c r="E38" i="1"/>
  <c r="E43" i="1"/>
  <c r="E45" i="1"/>
  <c r="E50" i="1"/>
  <c r="E52" i="1"/>
  <c r="E53" i="1"/>
  <c r="E59" i="1"/>
  <c r="E61" i="1"/>
  <c r="E73" i="1"/>
  <c r="E75" i="1"/>
  <c r="E20" i="1"/>
  <c r="E22" i="1"/>
  <c r="E23" i="1"/>
  <c r="E11" i="1"/>
  <c r="E12" i="1"/>
  <c r="E13" i="1"/>
  <c r="E14" i="1"/>
  <c r="E15" i="1"/>
  <c r="E18" i="1"/>
  <c r="E150" i="1"/>
  <c r="E152" i="1"/>
  <c r="E151" i="1"/>
  <c r="E137" i="1"/>
  <c r="E138" i="1"/>
  <c r="E129" i="1"/>
  <c r="E131" i="1"/>
  <c r="E130" i="1"/>
  <c r="E115" i="1"/>
  <c r="E117" i="1"/>
  <c r="E116" i="1"/>
  <c r="F220" i="1" l="1"/>
  <c r="F221" i="1"/>
  <c r="F222" i="1"/>
  <c r="F224" i="1"/>
  <c r="F225" i="1"/>
  <c r="G220" i="1"/>
  <c r="G221" i="1"/>
  <c r="G222" i="1"/>
  <c r="G223" i="1"/>
  <c r="G224" i="1"/>
  <c r="G225" i="1"/>
  <c r="H220" i="1"/>
  <c r="H221" i="1"/>
  <c r="H222" i="1"/>
  <c r="H223" i="1"/>
  <c r="H224" i="1"/>
  <c r="H225" i="1"/>
  <c r="I220" i="1"/>
  <c r="I221" i="1"/>
  <c r="I222" i="1"/>
  <c r="I223" i="1"/>
  <c r="I224" i="1"/>
  <c r="I225" i="1"/>
  <c r="J221" i="1"/>
  <c r="J222" i="1"/>
  <c r="J223" i="1"/>
  <c r="J224" i="1"/>
  <c r="J225" i="1"/>
  <c r="K221" i="1"/>
  <c r="K222" i="1"/>
  <c r="K223" i="1"/>
  <c r="K224" i="1"/>
  <c r="K225" i="1"/>
  <c r="L222" i="1"/>
  <c r="M222" i="1"/>
  <c r="E240" i="1" l="1"/>
  <c r="E239" i="1"/>
  <c r="E238" i="1"/>
  <c r="E237" i="1"/>
  <c r="E236" i="1"/>
  <c r="E235" i="1"/>
  <c r="K234" i="1"/>
  <c r="J234" i="1"/>
  <c r="I234" i="1"/>
  <c r="H234" i="1"/>
  <c r="G234" i="1"/>
  <c r="F234" i="1"/>
  <c r="E233" i="1"/>
  <c r="E232" i="1"/>
  <c r="E231" i="1"/>
  <c r="E230" i="1"/>
  <c r="E229" i="1"/>
  <c r="E228" i="1"/>
  <c r="K227" i="1"/>
  <c r="J227" i="1"/>
  <c r="I227" i="1"/>
  <c r="H227" i="1"/>
  <c r="G227" i="1"/>
  <c r="F227" i="1"/>
  <c r="E226" i="1"/>
  <c r="E225" i="1"/>
  <c r="E224" i="1"/>
  <c r="E223" i="1"/>
  <c r="L220" i="1"/>
  <c r="K220" i="1"/>
  <c r="J220" i="1"/>
  <c r="E221" i="1"/>
  <c r="M220" i="1"/>
  <c r="E234" i="1" l="1"/>
  <c r="E227" i="1"/>
  <c r="E222" i="1"/>
  <c r="E220" i="1"/>
  <c r="M172" i="1"/>
  <c r="M173" i="1"/>
  <c r="M178" i="1"/>
  <c r="M185" i="1"/>
  <c r="M192" i="1"/>
  <c r="M199" i="1"/>
  <c r="M206" i="1"/>
  <c r="M213" i="1"/>
  <c r="M116" i="1"/>
  <c r="M115" i="1" s="1"/>
  <c r="M117" i="1"/>
  <c r="M136" i="1"/>
  <c r="M129" i="1"/>
  <c r="M80" i="1"/>
  <c r="M82" i="1"/>
  <c r="M108" i="1"/>
  <c r="M101" i="1"/>
  <c r="M23" i="1"/>
  <c r="M22" i="1" s="1"/>
  <c r="M52" i="1"/>
  <c r="M50" i="1" s="1"/>
  <c r="M73" i="1"/>
  <c r="M59" i="1"/>
  <c r="M151" i="1"/>
  <c r="M152" i="1"/>
  <c r="M153" i="1"/>
  <c r="M154" i="1"/>
  <c r="M155" i="1"/>
  <c r="M156" i="1"/>
  <c r="M157" i="1"/>
  <c r="M164" i="1"/>
  <c r="M36" i="1"/>
  <c r="M12" i="1" l="1"/>
  <c r="M14" i="1"/>
  <c r="M13" i="1" s="1"/>
  <c r="M11" i="1" s="1"/>
  <c r="M20" i="1"/>
  <c r="M171" i="1"/>
  <c r="M150" i="1"/>
  <c r="J152" i="1" l="1"/>
  <c r="J129" i="1" l="1"/>
  <c r="L117" i="1" l="1"/>
  <c r="K117" i="1"/>
  <c r="J117" i="1"/>
  <c r="J116" i="1"/>
  <c r="J115" i="1" l="1"/>
  <c r="E219" i="1"/>
  <c r="E218" i="1"/>
  <c r="E217" i="1"/>
  <c r="E216" i="1"/>
  <c r="E214" i="1"/>
  <c r="L213" i="1"/>
  <c r="K213" i="1"/>
  <c r="J213" i="1"/>
  <c r="I213" i="1"/>
  <c r="H213" i="1"/>
  <c r="G213" i="1"/>
  <c r="F213" i="1"/>
  <c r="E213" i="1" s="1"/>
  <c r="E212" i="1"/>
  <c r="E211" i="1"/>
  <c r="E210" i="1"/>
  <c r="E209" i="1"/>
  <c r="K208" i="1"/>
  <c r="J208" i="1" s="1"/>
  <c r="E207" i="1"/>
  <c r="E205" i="1"/>
  <c r="E204" i="1"/>
  <c r="E203" i="1"/>
  <c r="E202" i="1"/>
  <c r="K201" i="1"/>
  <c r="J201" i="1" s="1"/>
  <c r="L199" i="1"/>
  <c r="E198" i="1"/>
  <c r="E197" i="1"/>
  <c r="E196" i="1"/>
  <c r="E195" i="1"/>
  <c r="K194" i="1"/>
  <c r="K192" i="1" s="1"/>
  <c r="E193" i="1"/>
  <c r="L192" i="1"/>
  <c r="J192" i="1"/>
  <c r="I192" i="1"/>
  <c r="H192" i="1"/>
  <c r="G192" i="1"/>
  <c r="F192" i="1"/>
  <c r="E191" i="1"/>
  <c r="E190" i="1"/>
  <c r="E189" i="1"/>
  <c r="E188" i="1"/>
  <c r="K187" i="1"/>
  <c r="K185" i="1" s="1"/>
  <c r="L185" i="1"/>
  <c r="E184" i="1"/>
  <c r="E183" i="1"/>
  <c r="E182" i="1"/>
  <c r="E181" i="1"/>
  <c r="E179" i="1"/>
  <c r="L178" i="1"/>
  <c r="K178" i="1"/>
  <c r="J178" i="1"/>
  <c r="I178" i="1"/>
  <c r="H178" i="1"/>
  <c r="G178" i="1"/>
  <c r="F178" i="1"/>
  <c r="E177" i="1"/>
  <c r="K176" i="1"/>
  <c r="J176" i="1"/>
  <c r="I176" i="1"/>
  <c r="H176" i="1"/>
  <c r="G176" i="1"/>
  <c r="F176" i="1"/>
  <c r="K175" i="1"/>
  <c r="J175" i="1"/>
  <c r="I175" i="1"/>
  <c r="H175" i="1"/>
  <c r="G175" i="1"/>
  <c r="F175" i="1"/>
  <c r="E175" i="1" s="1"/>
  <c r="K174" i="1"/>
  <c r="J174" i="1"/>
  <c r="I174" i="1"/>
  <c r="H174" i="1"/>
  <c r="G174" i="1"/>
  <c r="F174" i="1"/>
  <c r="E174" i="1" s="1"/>
  <c r="L173" i="1"/>
  <c r="L172" i="1"/>
  <c r="K172" i="1"/>
  <c r="J172" i="1"/>
  <c r="I172" i="1"/>
  <c r="H172" i="1"/>
  <c r="G172" i="1"/>
  <c r="F172" i="1"/>
  <c r="E170" i="1"/>
  <c r="E169" i="1"/>
  <c r="E168" i="1"/>
  <c r="E167" i="1"/>
  <c r="L164" i="1"/>
  <c r="K164" i="1"/>
  <c r="J164" i="1"/>
  <c r="I164" i="1"/>
  <c r="H164" i="1"/>
  <c r="G164" i="1"/>
  <c r="F164" i="1"/>
  <c r="E163" i="1"/>
  <c r="E162" i="1"/>
  <c r="E161" i="1"/>
  <c r="E160" i="1"/>
  <c r="L157" i="1"/>
  <c r="K157" i="1"/>
  <c r="J157" i="1"/>
  <c r="I157" i="1"/>
  <c r="H157" i="1"/>
  <c r="G157" i="1"/>
  <c r="F157" i="1"/>
  <c r="E156" i="1"/>
  <c r="K155" i="1"/>
  <c r="J155" i="1"/>
  <c r="I155" i="1"/>
  <c r="H155" i="1"/>
  <c r="G155" i="1"/>
  <c r="F155" i="1"/>
  <c r="K154" i="1"/>
  <c r="J154" i="1"/>
  <c r="I154" i="1"/>
  <c r="H154" i="1"/>
  <c r="G154" i="1"/>
  <c r="F154" i="1"/>
  <c r="K153" i="1"/>
  <c r="J153" i="1"/>
  <c r="I153" i="1"/>
  <c r="H153" i="1"/>
  <c r="G153" i="1"/>
  <c r="F153" i="1"/>
  <c r="L152" i="1"/>
  <c r="K152" i="1"/>
  <c r="I152" i="1"/>
  <c r="H152" i="1"/>
  <c r="G152" i="1"/>
  <c r="F152" i="1"/>
  <c r="L151" i="1"/>
  <c r="K151" i="1"/>
  <c r="J151" i="1"/>
  <c r="I151" i="1"/>
  <c r="H151" i="1"/>
  <c r="G151" i="1"/>
  <c r="F151" i="1"/>
  <c r="E149" i="1"/>
  <c r="E148" i="1"/>
  <c r="E147" i="1"/>
  <c r="E146" i="1"/>
  <c r="E145" i="1"/>
  <c r="E144" i="1"/>
  <c r="K143" i="1"/>
  <c r="J143" i="1"/>
  <c r="I143" i="1"/>
  <c r="H143" i="1"/>
  <c r="G143" i="1"/>
  <c r="F143" i="1"/>
  <c r="E142" i="1"/>
  <c r="E141" i="1"/>
  <c r="E140" i="1"/>
  <c r="E139" i="1"/>
  <c r="L136" i="1"/>
  <c r="K136" i="1"/>
  <c r="I136" i="1"/>
  <c r="H136" i="1"/>
  <c r="G136" i="1"/>
  <c r="F136" i="1"/>
  <c r="E135" i="1"/>
  <c r="E134" i="1"/>
  <c r="E133" i="1"/>
  <c r="E132" i="1"/>
  <c r="L129" i="1"/>
  <c r="K129" i="1"/>
  <c r="I129" i="1"/>
  <c r="H129" i="1"/>
  <c r="G129" i="1"/>
  <c r="F129" i="1"/>
  <c r="E128" i="1"/>
  <c r="E127" i="1"/>
  <c r="E126" i="1"/>
  <c r="E125" i="1"/>
  <c r="E124" i="1"/>
  <c r="E123" i="1"/>
  <c r="E122" i="1"/>
  <c r="E121" i="1"/>
  <c r="E120" i="1"/>
  <c r="E119" i="1"/>
  <c r="E118" i="1"/>
  <c r="I117" i="1"/>
  <c r="H117" i="1"/>
  <c r="G117" i="1"/>
  <c r="F117" i="1"/>
  <c r="L116" i="1"/>
  <c r="L115" i="1" s="1"/>
  <c r="K116" i="1"/>
  <c r="K115" i="1" s="1"/>
  <c r="I116" i="1"/>
  <c r="H116" i="1"/>
  <c r="G116" i="1"/>
  <c r="F116" i="1"/>
  <c r="E114" i="1"/>
  <c r="E113" i="1"/>
  <c r="E112" i="1"/>
  <c r="E111" i="1"/>
  <c r="E109" i="1"/>
  <c r="L108" i="1"/>
  <c r="K108" i="1"/>
  <c r="J108" i="1"/>
  <c r="I108" i="1"/>
  <c r="H108" i="1"/>
  <c r="G108" i="1"/>
  <c r="F108" i="1"/>
  <c r="E107" i="1"/>
  <c r="E106" i="1"/>
  <c r="E105" i="1"/>
  <c r="E104" i="1"/>
  <c r="E102" i="1"/>
  <c r="L101" i="1"/>
  <c r="K101" i="1"/>
  <c r="J101" i="1"/>
  <c r="I101" i="1"/>
  <c r="H101" i="1"/>
  <c r="G101" i="1"/>
  <c r="F101" i="1"/>
  <c r="E100" i="1"/>
  <c r="E99" i="1"/>
  <c r="E98" i="1"/>
  <c r="E97" i="1"/>
  <c r="E95" i="1"/>
  <c r="K94" i="1"/>
  <c r="J94" i="1"/>
  <c r="I94" i="1"/>
  <c r="H94" i="1"/>
  <c r="G94" i="1"/>
  <c r="F94" i="1"/>
  <c r="E93" i="1"/>
  <c r="E92" i="1"/>
  <c r="E91" i="1"/>
  <c r="E90" i="1"/>
  <c r="E88" i="1"/>
  <c r="K87" i="1"/>
  <c r="J87" i="1"/>
  <c r="I87" i="1"/>
  <c r="H87" i="1"/>
  <c r="G87" i="1"/>
  <c r="F87" i="1"/>
  <c r="E86" i="1"/>
  <c r="K85" i="1"/>
  <c r="J85" i="1"/>
  <c r="I85" i="1"/>
  <c r="H85" i="1"/>
  <c r="G85" i="1"/>
  <c r="F85" i="1"/>
  <c r="K84" i="1"/>
  <c r="J84" i="1"/>
  <c r="I84" i="1"/>
  <c r="H84" i="1"/>
  <c r="G84" i="1"/>
  <c r="F84" i="1"/>
  <c r="K83" i="1"/>
  <c r="J83" i="1"/>
  <c r="I83" i="1"/>
  <c r="H83" i="1"/>
  <c r="G83" i="1"/>
  <c r="L82" i="1"/>
  <c r="L80" i="1" s="1"/>
  <c r="K82" i="1"/>
  <c r="K80" i="1" s="1"/>
  <c r="J82" i="1"/>
  <c r="J80" i="1" s="1"/>
  <c r="I82" i="1"/>
  <c r="H82" i="1"/>
  <c r="G82" i="1"/>
  <c r="F82" i="1"/>
  <c r="K81" i="1"/>
  <c r="J81" i="1"/>
  <c r="I81" i="1"/>
  <c r="H81" i="1"/>
  <c r="G81" i="1"/>
  <c r="F81" i="1"/>
  <c r="E79" i="1"/>
  <c r="E78" i="1"/>
  <c r="E77" i="1"/>
  <c r="E76" i="1"/>
  <c r="E74" i="1"/>
  <c r="K73" i="1"/>
  <c r="K23" i="1" s="1"/>
  <c r="K22" i="1" s="1"/>
  <c r="J73" i="1"/>
  <c r="J23" i="1" s="1"/>
  <c r="I73" i="1"/>
  <c r="I23" i="1" s="1"/>
  <c r="H73" i="1"/>
  <c r="G73" i="1"/>
  <c r="F73" i="1"/>
  <c r="E72" i="1"/>
  <c r="E71" i="1"/>
  <c r="E70" i="1"/>
  <c r="E69" i="1"/>
  <c r="E68" i="1"/>
  <c r="E67" i="1"/>
  <c r="K66" i="1"/>
  <c r="J66" i="1"/>
  <c r="I66" i="1"/>
  <c r="H66" i="1"/>
  <c r="G66" i="1"/>
  <c r="F66" i="1"/>
  <c r="E65" i="1"/>
  <c r="E64" i="1"/>
  <c r="E63" i="1"/>
  <c r="E62" i="1"/>
  <c r="E60" i="1"/>
  <c r="L59" i="1"/>
  <c r="K59" i="1"/>
  <c r="J59" i="1"/>
  <c r="I59" i="1"/>
  <c r="H59" i="1"/>
  <c r="G59" i="1"/>
  <c r="F59" i="1"/>
  <c r="E58" i="1"/>
  <c r="E57" i="1"/>
  <c r="E56" i="1"/>
  <c r="E55" i="1"/>
  <c r="E54" i="1"/>
  <c r="L52" i="1"/>
  <c r="L50" i="1" s="1"/>
  <c r="K52" i="1"/>
  <c r="J52" i="1"/>
  <c r="I52" i="1"/>
  <c r="H52" i="1"/>
  <c r="G52" i="1"/>
  <c r="F52" i="1"/>
  <c r="E51" i="1"/>
  <c r="K50" i="1"/>
  <c r="J50" i="1"/>
  <c r="I50" i="1"/>
  <c r="H50" i="1"/>
  <c r="G50" i="1"/>
  <c r="F50" i="1"/>
  <c r="E49" i="1"/>
  <c r="E48" i="1"/>
  <c r="E47" i="1"/>
  <c r="E46" i="1"/>
  <c r="E44" i="1"/>
  <c r="K43" i="1"/>
  <c r="J43" i="1"/>
  <c r="I43" i="1"/>
  <c r="H43" i="1"/>
  <c r="G43" i="1"/>
  <c r="F43" i="1"/>
  <c r="E42" i="1"/>
  <c r="E41" i="1"/>
  <c r="E40" i="1"/>
  <c r="E39" i="1"/>
  <c r="E37" i="1"/>
  <c r="L36" i="1"/>
  <c r="K36" i="1"/>
  <c r="J36" i="1"/>
  <c r="I36" i="1"/>
  <c r="H36" i="1"/>
  <c r="G36" i="1"/>
  <c r="F36" i="1"/>
  <c r="K27" i="1"/>
  <c r="K18" i="1" s="1"/>
  <c r="J27" i="1"/>
  <c r="I27" i="1"/>
  <c r="H27" i="1"/>
  <c r="G27" i="1"/>
  <c r="F27" i="1"/>
  <c r="K26" i="1"/>
  <c r="J26" i="1"/>
  <c r="J17" i="1" s="1"/>
  <c r="I26" i="1"/>
  <c r="I17" i="1" s="1"/>
  <c r="H26" i="1"/>
  <c r="G26" i="1"/>
  <c r="F26" i="1"/>
  <c r="F17" i="1" s="1"/>
  <c r="K25" i="1"/>
  <c r="J25" i="1"/>
  <c r="I25" i="1"/>
  <c r="I16" i="1" s="1"/>
  <c r="H25" i="1"/>
  <c r="G25" i="1"/>
  <c r="F25" i="1"/>
  <c r="E25" i="1" s="1"/>
  <c r="L23" i="1"/>
  <c r="L22" i="1" s="1"/>
  <c r="L14" i="1" s="1"/>
  <c r="L13" i="1" s="1"/>
  <c r="H23" i="1"/>
  <c r="H22" i="1" s="1"/>
  <c r="G23" i="1"/>
  <c r="G22" i="1" s="1"/>
  <c r="F23" i="1"/>
  <c r="F22" i="1" s="1"/>
  <c r="K21" i="1"/>
  <c r="K12" i="1" s="1"/>
  <c r="J21" i="1"/>
  <c r="I21" i="1"/>
  <c r="H21" i="1"/>
  <c r="G21" i="1"/>
  <c r="F21" i="1"/>
  <c r="H17" i="1"/>
  <c r="H16" i="1"/>
  <c r="J18" i="1" l="1"/>
  <c r="K20" i="1"/>
  <c r="E83" i="1"/>
  <c r="J16" i="1"/>
  <c r="G12" i="1"/>
  <c r="H80" i="1"/>
  <c r="H14" i="1"/>
  <c r="H13" i="1" s="1"/>
  <c r="H12" i="1"/>
  <c r="H11" i="1" s="1"/>
  <c r="I80" i="1"/>
  <c r="E155" i="1"/>
  <c r="I115" i="1"/>
  <c r="E153" i="1"/>
  <c r="F18" i="1"/>
  <c r="K206" i="1"/>
  <c r="K17" i="1"/>
  <c r="G18" i="1"/>
  <c r="G17" i="1"/>
  <c r="E17" i="1" s="1"/>
  <c r="K150" i="1"/>
  <c r="E66" i="1"/>
  <c r="I150" i="1"/>
  <c r="F14" i="1"/>
  <c r="F13" i="1" s="1"/>
  <c r="E81" i="1"/>
  <c r="E21" i="1"/>
  <c r="G115" i="1"/>
  <c r="I20" i="1"/>
  <c r="E85" i="1"/>
  <c r="H115" i="1"/>
  <c r="L12" i="1"/>
  <c r="E176" i="1"/>
  <c r="I12" i="1"/>
  <c r="G20" i="1"/>
  <c r="G150" i="1"/>
  <c r="K16" i="1"/>
  <c r="H20" i="1"/>
  <c r="H18" i="1"/>
  <c r="G14" i="1"/>
  <c r="G13" i="1" s="1"/>
  <c r="G11" i="1" s="1"/>
  <c r="E26" i="1"/>
  <c r="I18" i="1"/>
  <c r="J150" i="1"/>
  <c r="G16" i="1"/>
  <c r="E16" i="1" s="1"/>
  <c r="H150" i="1"/>
  <c r="E154" i="1"/>
  <c r="E143" i="1"/>
  <c r="L150" i="1"/>
  <c r="J20" i="1"/>
  <c r="I201" i="1"/>
  <c r="J199" i="1"/>
  <c r="L11" i="1"/>
  <c r="I22" i="1"/>
  <c r="I208" i="1"/>
  <c r="J206" i="1"/>
  <c r="E84" i="1"/>
  <c r="E27" i="1"/>
  <c r="K173" i="1"/>
  <c r="K14" i="1" s="1"/>
  <c r="K13" i="1" s="1"/>
  <c r="K11" i="1" s="1"/>
  <c r="K199" i="1"/>
  <c r="F150" i="1"/>
  <c r="F80" i="1"/>
  <c r="F20" i="1"/>
  <c r="G80" i="1"/>
  <c r="J187" i="1"/>
  <c r="F115" i="1"/>
  <c r="L171" i="1"/>
  <c r="F12" i="1"/>
  <c r="J22" i="1"/>
  <c r="J12" i="1"/>
  <c r="L20" i="1"/>
  <c r="K171" i="1" l="1"/>
  <c r="J185" i="1"/>
  <c r="I187" i="1"/>
  <c r="J173" i="1"/>
  <c r="F11" i="1"/>
  <c r="I199" i="1"/>
  <c r="H201" i="1"/>
  <c r="H208" i="1"/>
  <c r="I206" i="1"/>
  <c r="G208" i="1" l="1"/>
  <c r="H206" i="1"/>
  <c r="J171" i="1"/>
  <c r="J14" i="1"/>
  <c r="J13" i="1" s="1"/>
  <c r="J11" i="1" s="1"/>
  <c r="H199" i="1"/>
  <c r="G201" i="1"/>
  <c r="I173" i="1"/>
  <c r="I185" i="1"/>
  <c r="H187" i="1"/>
  <c r="I171" i="1" l="1"/>
  <c r="I14" i="1"/>
  <c r="H185" i="1"/>
  <c r="H173" i="1"/>
  <c r="H171" i="1" s="1"/>
  <c r="G187" i="1"/>
  <c r="G199" i="1"/>
  <c r="F201" i="1"/>
  <c r="F208" i="1"/>
  <c r="G206" i="1"/>
  <c r="E208" i="1" l="1"/>
  <c r="F206" i="1"/>
  <c r="E206" i="1" s="1"/>
  <c r="G173" i="1"/>
  <c r="G171" i="1" s="1"/>
  <c r="G185" i="1"/>
  <c r="F187" i="1"/>
  <c r="F199" i="1"/>
  <c r="E201" i="1"/>
  <c r="I13" i="1"/>
  <c r="F173" i="1" l="1"/>
  <c r="F185" i="1"/>
  <c r="E187" i="1"/>
  <c r="I11" i="1"/>
  <c r="F171" i="1" l="1"/>
</calcChain>
</file>

<file path=xl/sharedStrings.xml><?xml version="1.0" encoding="utf-8"?>
<sst xmlns="http://schemas.openxmlformats.org/spreadsheetml/2006/main" count="324" uniqueCount="86">
  <si>
    <t>Финансовое обеспечение реализации государственной программы Камчатского края 
"Охрана окружающей среды, воспроизводство и использование природных ресурсов в Камчатском крае"</t>
  </si>
  <si>
    <t xml:space="preserve"> </t>
  </si>
  <si>
    <t>№ п/п</t>
  </si>
  <si>
    <t>Наименование Программы / подпрограммы / мероприятия</t>
  </si>
  <si>
    <t xml:space="preserve">Код бюджетной классификации </t>
  </si>
  <si>
    <t>Объем средств на реализацию Программы (тыс. руб.)</t>
  </si>
  <si>
    <t>ГРБС</t>
  </si>
  <si>
    <t>ВСЕГО</t>
  </si>
  <si>
    <t>1</t>
  </si>
  <si>
    <t>Государственная программа Камчатского края "Охрана окружающей среды, воспроизводство и использование природных ресурсов в Камчатском крае"</t>
  </si>
  <si>
    <t>Всего, в том числе:</t>
  </si>
  <si>
    <t>за счет средств федерального бюджета</t>
  </si>
  <si>
    <t>за счет средств краевого бюджета, в том числе:</t>
  </si>
  <si>
    <t>за счет средств краевого бюджета</t>
  </si>
  <si>
    <t>808</t>
  </si>
  <si>
    <t>813</t>
  </si>
  <si>
    <t>за счет средств местных бюджетов</t>
  </si>
  <si>
    <t>за счет средств внебюджетных фондов</t>
  </si>
  <si>
    <t>за счет средств внебюджетных источников</t>
  </si>
  <si>
    <t xml:space="preserve">Кроме того, планируемые объемы обязательств федерального бюджета </t>
  </si>
  <si>
    <t>1.</t>
  </si>
  <si>
    <t>Подпрограмма 1 "Охрана окружающей среды и обеспечение экологической безопасности в Камчатском крае"</t>
  </si>
  <si>
    <t xml:space="preserve">  </t>
  </si>
  <si>
    <t>Кроме того, планируемые объемы обязательств федерального бюджета</t>
  </si>
  <si>
    <t>1.1.</t>
  </si>
  <si>
    <t>Совершенствование нормативной правовой базы  Камчатского края и методическое обеспечение в области охраны окружающей среды</t>
  </si>
  <si>
    <t>1.2.</t>
  </si>
  <si>
    <t>Осуществление государственного экологического мониторинга</t>
  </si>
  <si>
    <t>1.3.</t>
  </si>
  <si>
    <t>Поддержка и развитие особо охраняемых природных территорий регионального значения в Камчатском крае</t>
  </si>
  <si>
    <t>1.4.</t>
  </si>
  <si>
    <t>Формирование экологической культуры населения Камчатского края</t>
  </si>
  <si>
    <t>1.5.</t>
  </si>
  <si>
    <t>Обеспечение деятельности (оказание услуг) подведомственных учреждений</t>
  </si>
  <si>
    <t>1.6</t>
  </si>
  <si>
    <t>Предоставление субсидий автономным некоммерческим организациям на развитие эколого-познавательного туризма в Камчатском крае на базе ФГБУ "Кроноцкий государственный заповедник"</t>
  </si>
  <si>
    <t>1.7</t>
  </si>
  <si>
    <t>Обеспечение реализации мероприятий при  осуществлении Министерством природных ресурсов и экологии Камчатского края региональных видов контроля (надзора)</t>
  </si>
  <si>
    <t>2.</t>
  </si>
  <si>
    <t>Подпрограмма 2 "Развитие и использование минерально-сырьевой базы Камчатского края"</t>
  </si>
  <si>
    <t>2.1.</t>
  </si>
  <si>
    <t>Воспроизводство минерально-сырьевой базы общераспространенных полезных ископаемых</t>
  </si>
  <si>
    <t>2.2.</t>
  </si>
  <si>
    <t>Воспроизводство минерально-сырьевой базы питьевых подземных вод</t>
  </si>
  <si>
    <t>2.3.</t>
  </si>
  <si>
    <t xml:space="preserve">Организационное и информационное обеспечение функционирования государственной системы лицензирования пользования участками недр местного значения 
</t>
  </si>
  <si>
    <t>2.4.</t>
  </si>
  <si>
    <t>Повышение уровня кадрового потенциала и информационного обеспечения в сфере недропользования и горной промышленности</t>
  </si>
  <si>
    <t>3.</t>
  </si>
  <si>
    <t>Подпрограмма 3 "Использование и охрана водных объектов в Камчатском крае"</t>
  </si>
  <si>
    <t>3.1.</t>
  </si>
  <si>
    <t>Осуществление полномочий Российской Федерации по предоставлению водных объектов или их частей, находящихся в федеральной собственности и расположенных на территории Камчатского края, в пользование на основании договоров водопользования, решений о предоставлении водных объектов в пользование</t>
  </si>
  <si>
    <t>3.2.</t>
  </si>
  <si>
    <t>Осуществление мер по предотвращению негативного воздействия вод и ликвидации его последствий в отношении водных объектов, находящихся в федеральной собственности и расположенных на территории Камчатского края</t>
  </si>
  <si>
    <t>3.3.</t>
  </si>
  <si>
    <t>Осуществление мер  по охране водных объектов или их частей, находящихся в федеральной собственности и расположенных на территории Камчатского края</t>
  </si>
  <si>
    <t>3.4.</t>
  </si>
  <si>
    <t>G8 Региональный проект "Сохранение уникальных водных объектов"</t>
  </si>
  <si>
    <t>4.</t>
  </si>
  <si>
    <t xml:space="preserve">Подпрограмма 4 "Обеспечение реализации Программы" </t>
  </si>
  <si>
    <t>4.1.</t>
  </si>
  <si>
    <t>Обеспечение деятельности Министерства природных ресурсов и экологии Камчатского края</t>
  </si>
  <si>
    <t>4.2.</t>
  </si>
  <si>
    <t>Обеспечение реализациии государственной программы Камчатского края в рамках осуществления полномочий в области охраны и использования животного мира и охотничьих ресурсов</t>
  </si>
  <si>
    <t>5.</t>
  </si>
  <si>
    <t>Подпрограмма 5 "Обеспечение воспроизводства и сохранения объектов животного мира и охотничьих ресурсов"</t>
  </si>
  <si>
    <t>5.1.</t>
  </si>
  <si>
    <t>Сохранение объектов животного мира и биологического разнообразия, популяризация природоохранных мероприятий</t>
  </si>
  <si>
    <t>5.2.</t>
  </si>
  <si>
    <t>Охрана и использование объектов животного мира (за исключением охотничьих ресурсов и водных биологических ресурсов)</t>
  </si>
  <si>
    <t>5.3.</t>
  </si>
  <si>
    <t>5.4.</t>
  </si>
  <si>
    <t>Организация, регулирование и охрана водных биологических ресурсов</t>
  </si>
  <si>
    <t>5.5.</t>
  </si>
  <si>
    <t>Организация и проведение мониторинга видов охотничьих ресурсов, ценных в хозяйственном отношении</t>
  </si>
  <si>
    <t>5.6.</t>
  </si>
  <si>
    <t>Обеспечение деятельности (оказание услуг) подведомственных учреждений, оказывающих работы и услуги в рамках охраны и использования животного мира и охотничьих ресурсов</t>
  </si>
  <si>
    <t>Охрана и использование охотничьих ресурсов и осуществление федерального государственного охотничьего надзора</t>
  </si>
  <si>
    <t>6.</t>
  </si>
  <si>
    <t>6.1.</t>
  </si>
  <si>
    <t>6.2.</t>
  </si>
  <si>
    <t>Подпрограмма 6 "Обеспечение безопасности гидротехнических сооружений, находящихся в собственности Камчатского края, в том числе гидротехнических сооружений, которые не имеют собственника или собственник которых неизвестен либо от права собственности на которые собственник отказался"</t>
  </si>
  <si>
    <t>".</t>
  </si>
  <si>
    <t>"Приложение 3 к Программе</t>
  </si>
  <si>
    <t>Обследование гидротехнических сооружений, которые не имеют собственника или собственник которых неизвестен либо от права собственности на которые собственник отказался</t>
  </si>
  <si>
    <t>Капитальный ремонт, консервация и (или) ликвидация гидротехнических сооружений, которые не имеют собственника или собственник которых неизвестен либо от права собственности на которые собственник отказался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</si>
</sst>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2" fillId="0" borderId="7" xfId="0" applyNumberFormat="1" applyFont="1" applyFill="1" applyBorder="1" applyAlignment="1">
      <alignment horizontal="center" vertical="top"/>
    </xf>
    <xf numFmtId="0" fontId="2" fillId="0" borderId="0" xfId="0" applyFont="1" applyFill="1"/>
    <xf numFmtId="49" fontId="2" fillId="0" borderId="0" xfId="0" applyNumberFormat="1" applyFont="1" applyFill="1" applyBorder="1"/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/>
    <xf numFmtId="49" fontId="2" fillId="0" borderId="0" xfId="0" applyNumberFormat="1" applyFont="1" applyFill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49" fontId="2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  <xf numFmtId="49" fontId="2" fillId="0" borderId="10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left" vertical="top"/>
    </xf>
    <xf numFmtId="165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" fontId="0" fillId="0" borderId="0" xfId="0" applyNumberFormat="1"/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49" fontId="1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/>
    <xf numFmtId="0" fontId="0" fillId="0" borderId="0" xfId="0" applyFill="1" applyAlignment="1"/>
    <xf numFmtId="49" fontId="2" fillId="0" borderId="7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/>
    <xf numFmtId="0" fontId="0" fillId="0" borderId="1" xfId="0" applyFill="1" applyBorder="1" applyAlignment="1"/>
    <xf numFmtId="0" fontId="0" fillId="0" borderId="5" xfId="0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11" xfId="0" applyFill="1" applyBorder="1" applyAlignment="1"/>
    <xf numFmtId="49" fontId="3" fillId="0" borderId="2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41"/>
  <sheetViews>
    <sheetView tabSelected="1" view="pageBreakPreview" topLeftCell="A226" zoomScaleNormal="100" zoomScaleSheetLayoutView="100" workbookViewId="0">
      <selection activeCell="A5" sqref="A5:J5"/>
    </sheetView>
  </sheetViews>
  <sheetFormatPr defaultRowHeight="15.75" x14ac:dyDescent="0.25"/>
  <cols>
    <col min="1" max="1" width="6.28515625" style="6" customWidth="1"/>
    <col min="2" max="2" width="32" style="7" customWidth="1"/>
    <col min="3" max="3" width="40.85546875" style="2" customWidth="1"/>
    <col min="4" max="4" width="8.85546875" style="2" customWidth="1"/>
    <col min="5" max="5" width="17.85546875" style="2" customWidth="1"/>
    <col min="6" max="6" width="15.85546875" style="2" customWidth="1"/>
    <col min="7" max="7" width="16.7109375" style="2" customWidth="1"/>
    <col min="8" max="8" width="16.42578125" style="2" customWidth="1"/>
    <col min="9" max="9" width="18" style="2" customWidth="1"/>
    <col min="10" max="11" width="16.85546875" style="2" customWidth="1"/>
    <col min="12" max="12" width="16.42578125" style="19" customWidth="1"/>
    <col min="13" max="13" width="16" style="17" customWidth="1"/>
    <col min="14" max="253" width="9.140625" style="2"/>
    <col min="254" max="254" width="7.85546875" style="2" customWidth="1"/>
    <col min="255" max="255" width="37" style="2" customWidth="1"/>
    <col min="256" max="256" width="40.85546875" style="2" customWidth="1"/>
    <col min="257" max="257" width="9.7109375" style="2" customWidth="1"/>
    <col min="258" max="258" width="15.42578125" style="2" customWidth="1"/>
    <col min="259" max="259" width="16.42578125" style="2" customWidth="1"/>
    <col min="260" max="260" width="15.28515625" style="2" customWidth="1"/>
    <col min="261" max="262" width="15.85546875" style="2" customWidth="1"/>
    <col min="263" max="263" width="15" style="2" customWidth="1"/>
    <col min="264" max="264" width="16.42578125" style="2" customWidth="1"/>
    <col min="265" max="509" width="9.140625" style="2"/>
    <col min="510" max="510" width="7.85546875" style="2" customWidth="1"/>
    <col min="511" max="511" width="37" style="2" customWidth="1"/>
    <col min="512" max="512" width="40.85546875" style="2" customWidth="1"/>
    <col min="513" max="513" width="9.7109375" style="2" customWidth="1"/>
    <col min="514" max="514" width="15.42578125" style="2" customWidth="1"/>
    <col min="515" max="515" width="16.42578125" style="2" customWidth="1"/>
    <col min="516" max="516" width="15.28515625" style="2" customWidth="1"/>
    <col min="517" max="518" width="15.85546875" style="2" customWidth="1"/>
    <col min="519" max="519" width="15" style="2" customWidth="1"/>
    <col min="520" max="520" width="16.42578125" style="2" customWidth="1"/>
    <col min="521" max="765" width="9.140625" style="2"/>
    <col min="766" max="766" width="7.85546875" style="2" customWidth="1"/>
    <col min="767" max="767" width="37" style="2" customWidth="1"/>
    <col min="768" max="768" width="40.85546875" style="2" customWidth="1"/>
    <col min="769" max="769" width="9.7109375" style="2" customWidth="1"/>
    <col min="770" max="770" width="15.42578125" style="2" customWidth="1"/>
    <col min="771" max="771" width="16.42578125" style="2" customWidth="1"/>
    <col min="772" max="772" width="15.28515625" style="2" customWidth="1"/>
    <col min="773" max="774" width="15.85546875" style="2" customWidth="1"/>
    <col min="775" max="775" width="15" style="2" customWidth="1"/>
    <col min="776" max="776" width="16.42578125" style="2" customWidth="1"/>
    <col min="777" max="1021" width="9.140625" style="2"/>
    <col min="1022" max="1022" width="7.85546875" style="2" customWidth="1"/>
    <col min="1023" max="1023" width="37" style="2" customWidth="1"/>
    <col min="1024" max="1024" width="40.85546875" style="2" customWidth="1"/>
    <col min="1025" max="1025" width="9.7109375" style="2" customWidth="1"/>
    <col min="1026" max="1026" width="15.42578125" style="2" customWidth="1"/>
    <col min="1027" max="1027" width="16.42578125" style="2" customWidth="1"/>
    <col min="1028" max="1028" width="15.28515625" style="2" customWidth="1"/>
    <col min="1029" max="1030" width="15.85546875" style="2" customWidth="1"/>
    <col min="1031" max="1031" width="15" style="2" customWidth="1"/>
    <col min="1032" max="1032" width="16.42578125" style="2" customWidth="1"/>
    <col min="1033" max="1277" width="9.140625" style="2"/>
    <col min="1278" max="1278" width="7.85546875" style="2" customWidth="1"/>
    <col min="1279" max="1279" width="37" style="2" customWidth="1"/>
    <col min="1280" max="1280" width="40.85546875" style="2" customWidth="1"/>
    <col min="1281" max="1281" width="9.7109375" style="2" customWidth="1"/>
    <col min="1282" max="1282" width="15.42578125" style="2" customWidth="1"/>
    <col min="1283" max="1283" width="16.42578125" style="2" customWidth="1"/>
    <col min="1284" max="1284" width="15.28515625" style="2" customWidth="1"/>
    <col min="1285" max="1286" width="15.85546875" style="2" customWidth="1"/>
    <col min="1287" max="1287" width="15" style="2" customWidth="1"/>
    <col min="1288" max="1288" width="16.42578125" style="2" customWidth="1"/>
    <col min="1289" max="1533" width="9.140625" style="2"/>
    <col min="1534" max="1534" width="7.85546875" style="2" customWidth="1"/>
    <col min="1535" max="1535" width="37" style="2" customWidth="1"/>
    <col min="1536" max="1536" width="40.85546875" style="2" customWidth="1"/>
    <col min="1537" max="1537" width="9.7109375" style="2" customWidth="1"/>
    <col min="1538" max="1538" width="15.42578125" style="2" customWidth="1"/>
    <col min="1539" max="1539" width="16.42578125" style="2" customWidth="1"/>
    <col min="1540" max="1540" width="15.28515625" style="2" customWidth="1"/>
    <col min="1541" max="1542" width="15.85546875" style="2" customWidth="1"/>
    <col min="1543" max="1543" width="15" style="2" customWidth="1"/>
    <col min="1544" max="1544" width="16.42578125" style="2" customWidth="1"/>
    <col min="1545" max="1789" width="9.140625" style="2"/>
    <col min="1790" max="1790" width="7.85546875" style="2" customWidth="1"/>
    <col min="1791" max="1791" width="37" style="2" customWidth="1"/>
    <col min="1792" max="1792" width="40.85546875" style="2" customWidth="1"/>
    <col min="1793" max="1793" width="9.7109375" style="2" customWidth="1"/>
    <col min="1794" max="1794" width="15.42578125" style="2" customWidth="1"/>
    <col min="1795" max="1795" width="16.42578125" style="2" customWidth="1"/>
    <col min="1796" max="1796" width="15.28515625" style="2" customWidth="1"/>
    <col min="1797" max="1798" width="15.85546875" style="2" customWidth="1"/>
    <col min="1799" max="1799" width="15" style="2" customWidth="1"/>
    <col min="1800" max="1800" width="16.42578125" style="2" customWidth="1"/>
    <col min="1801" max="2045" width="9.140625" style="2"/>
    <col min="2046" max="2046" width="7.85546875" style="2" customWidth="1"/>
    <col min="2047" max="2047" width="37" style="2" customWidth="1"/>
    <col min="2048" max="2048" width="40.85546875" style="2" customWidth="1"/>
    <col min="2049" max="2049" width="9.7109375" style="2" customWidth="1"/>
    <col min="2050" max="2050" width="15.42578125" style="2" customWidth="1"/>
    <col min="2051" max="2051" width="16.42578125" style="2" customWidth="1"/>
    <col min="2052" max="2052" width="15.28515625" style="2" customWidth="1"/>
    <col min="2053" max="2054" width="15.85546875" style="2" customWidth="1"/>
    <col min="2055" max="2055" width="15" style="2" customWidth="1"/>
    <col min="2056" max="2056" width="16.42578125" style="2" customWidth="1"/>
    <col min="2057" max="2301" width="9.140625" style="2"/>
    <col min="2302" max="2302" width="7.85546875" style="2" customWidth="1"/>
    <col min="2303" max="2303" width="37" style="2" customWidth="1"/>
    <col min="2304" max="2304" width="40.85546875" style="2" customWidth="1"/>
    <col min="2305" max="2305" width="9.7109375" style="2" customWidth="1"/>
    <col min="2306" max="2306" width="15.42578125" style="2" customWidth="1"/>
    <col min="2307" max="2307" width="16.42578125" style="2" customWidth="1"/>
    <col min="2308" max="2308" width="15.28515625" style="2" customWidth="1"/>
    <col min="2309" max="2310" width="15.85546875" style="2" customWidth="1"/>
    <col min="2311" max="2311" width="15" style="2" customWidth="1"/>
    <col min="2312" max="2312" width="16.42578125" style="2" customWidth="1"/>
    <col min="2313" max="2557" width="9.140625" style="2"/>
    <col min="2558" max="2558" width="7.85546875" style="2" customWidth="1"/>
    <col min="2559" max="2559" width="37" style="2" customWidth="1"/>
    <col min="2560" max="2560" width="40.85546875" style="2" customWidth="1"/>
    <col min="2561" max="2561" width="9.7109375" style="2" customWidth="1"/>
    <col min="2562" max="2562" width="15.42578125" style="2" customWidth="1"/>
    <col min="2563" max="2563" width="16.42578125" style="2" customWidth="1"/>
    <col min="2564" max="2564" width="15.28515625" style="2" customWidth="1"/>
    <col min="2565" max="2566" width="15.85546875" style="2" customWidth="1"/>
    <col min="2567" max="2567" width="15" style="2" customWidth="1"/>
    <col min="2568" max="2568" width="16.42578125" style="2" customWidth="1"/>
    <col min="2569" max="2813" width="9.140625" style="2"/>
    <col min="2814" max="2814" width="7.85546875" style="2" customWidth="1"/>
    <col min="2815" max="2815" width="37" style="2" customWidth="1"/>
    <col min="2816" max="2816" width="40.85546875" style="2" customWidth="1"/>
    <col min="2817" max="2817" width="9.7109375" style="2" customWidth="1"/>
    <col min="2818" max="2818" width="15.42578125" style="2" customWidth="1"/>
    <col min="2819" max="2819" width="16.42578125" style="2" customWidth="1"/>
    <col min="2820" max="2820" width="15.28515625" style="2" customWidth="1"/>
    <col min="2821" max="2822" width="15.85546875" style="2" customWidth="1"/>
    <col min="2823" max="2823" width="15" style="2" customWidth="1"/>
    <col min="2824" max="2824" width="16.42578125" style="2" customWidth="1"/>
    <col min="2825" max="3069" width="9.140625" style="2"/>
    <col min="3070" max="3070" width="7.85546875" style="2" customWidth="1"/>
    <col min="3071" max="3071" width="37" style="2" customWidth="1"/>
    <col min="3072" max="3072" width="40.85546875" style="2" customWidth="1"/>
    <col min="3073" max="3073" width="9.7109375" style="2" customWidth="1"/>
    <col min="3074" max="3074" width="15.42578125" style="2" customWidth="1"/>
    <col min="3075" max="3075" width="16.42578125" style="2" customWidth="1"/>
    <col min="3076" max="3076" width="15.28515625" style="2" customWidth="1"/>
    <col min="3077" max="3078" width="15.85546875" style="2" customWidth="1"/>
    <col min="3079" max="3079" width="15" style="2" customWidth="1"/>
    <col min="3080" max="3080" width="16.42578125" style="2" customWidth="1"/>
    <col min="3081" max="3325" width="9.140625" style="2"/>
    <col min="3326" max="3326" width="7.85546875" style="2" customWidth="1"/>
    <col min="3327" max="3327" width="37" style="2" customWidth="1"/>
    <col min="3328" max="3328" width="40.85546875" style="2" customWidth="1"/>
    <col min="3329" max="3329" width="9.7109375" style="2" customWidth="1"/>
    <col min="3330" max="3330" width="15.42578125" style="2" customWidth="1"/>
    <col min="3331" max="3331" width="16.42578125" style="2" customWidth="1"/>
    <col min="3332" max="3332" width="15.28515625" style="2" customWidth="1"/>
    <col min="3333" max="3334" width="15.85546875" style="2" customWidth="1"/>
    <col min="3335" max="3335" width="15" style="2" customWidth="1"/>
    <col min="3336" max="3336" width="16.42578125" style="2" customWidth="1"/>
    <col min="3337" max="3581" width="9.140625" style="2"/>
    <col min="3582" max="3582" width="7.85546875" style="2" customWidth="1"/>
    <col min="3583" max="3583" width="37" style="2" customWidth="1"/>
    <col min="3584" max="3584" width="40.85546875" style="2" customWidth="1"/>
    <col min="3585" max="3585" width="9.7109375" style="2" customWidth="1"/>
    <col min="3586" max="3586" width="15.42578125" style="2" customWidth="1"/>
    <col min="3587" max="3587" width="16.42578125" style="2" customWidth="1"/>
    <col min="3588" max="3588" width="15.28515625" style="2" customWidth="1"/>
    <col min="3589" max="3590" width="15.85546875" style="2" customWidth="1"/>
    <col min="3591" max="3591" width="15" style="2" customWidth="1"/>
    <col min="3592" max="3592" width="16.42578125" style="2" customWidth="1"/>
    <col min="3593" max="3837" width="9.140625" style="2"/>
    <col min="3838" max="3838" width="7.85546875" style="2" customWidth="1"/>
    <col min="3839" max="3839" width="37" style="2" customWidth="1"/>
    <col min="3840" max="3840" width="40.85546875" style="2" customWidth="1"/>
    <col min="3841" max="3841" width="9.7109375" style="2" customWidth="1"/>
    <col min="3842" max="3842" width="15.42578125" style="2" customWidth="1"/>
    <col min="3843" max="3843" width="16.42578125" style="2" customWidth="1"/>
    <col min="3844" max="3844" width="15.28515625" style="2" customWidth="1"/>
    <col min="3845" max="3846" width="15.85546875" style="2" customWidth="1"/>
    <col min="3847" max="3847" width="15" style="2" customWidth="1"/>
    <col min="3848" max="3848" width="16.42578125" style="2" customWidth="1"/>
    <col min="3849" max="4093" width="9.140625" style="2"/>
    <col min="4094" max="4094" width="7.85546875" style="2" customWidth="1"/>
    <col min="4095" max="4095" width="37" style="2" customWidth="1"/>
    <col min="4096" max="4096" width="40.85546875" style="2" customWidth="1"/>
    <col min="4097" max="4097" width="9.7109375" style="2" customWidth="1"/>
    <col min="4098" max="4098" width="15.42578125" style="2" customWidth="1"/>
    <col min="4099" max="4099" width="16.42578125" style="2" customWidth="1"/>
    <col min="4100" max="4100" width="15.28515625" style="2" customWidth="1"/>
    <col min="4101" max="4102" width="15.85546875" style="2" customWidth="1"/>
    <col min="4103" max="4103" width="15" style="2" customWidth="1"/>
    <col min="4104" max="4104" width="16.42578125" style="2" customWidth="1"/>
    <col min="4105" max="4349" width="9.140625" style="2"/>
    <col min="4350" max="4350" width="7.85546875" style="2" customWidth="1"/>
    <col min="4351" max="4351" width="37" style="2" customWidth="1"/>
    <col min="4352" max="4352" width="40.85546875" style="2" customWidth="1"/>
    <col min="4353" max="4353" width="9.7109375" style="2" customWidth="1"/>
    <col min="4354" max="4354" width="15.42578125" style="2" customWidth="1"/>
    <col min="4355" max="4355" width="16.42578125" style="2" customWidth="1"/>
    <col min="4356" max="4356" width="15.28515625" style="2" customWidth="1"/>
    <col min="4357" max="4358" width="15.85546875" style="2" customWidth="1"/>
    <col min="4359" max="4359" width="15" style="2" customWidth="1"/>
    <col min="4360" max="4360" width="16.42578125" style="2" customWidth="1"/>
    <col min="4361" max="4605" width="9.140625" style="2"/>
    <col min="4606" max="4606" width="7.85546875" style="2" customWidth="1"/>
    <col min="4607" max="4607" width="37" style="2" customWidth="1"/>
    <col min="4608" max="4608" width="40.85546875" style="2" customWidth="1"/>
    <col min="4609" max="4609" width="9.7109375" style="2" customWidth="1"/>
    <col min="4610" max="4610" width="15.42578125" style="2" customWidth="1"/>
    <col min="4611" max="4611" width="16.42578125" style="2" customWidth="1"/>
    <col min="4612" max="4612" width="15.28515625" style="2" customWidth="1"/>
    <col min="4613" max="4614" width="15.85546875" style="2" customWidth="1"/>
    <col min="4615" max="4615" width="15" style="2" customWidth="1"/>
    <col min="4616" max="4616" width="16.42578125" style="2" customWidth="1"/>
    <col min="4617" max="4861" width="9.140625" style="2"/>
    <col min="4862" max="4862" width="7.85546875" style="2" customWidth="1"/>
    <col min="4863" max="4863" width="37" style="2" customWidth="1"/>
    <col min="4864" max="4864" width="40.85546875" style="2" customWidth="1"/>
    <col min="4865" max="4865" width="9.7109375" style="2" customWidth="1"/>
    <col min="4866" max="4866" width="15.42578125" style="2" customWidth="1"/>
    <col min="4867" max="4867" width="16.42578125" style="2" customWidth="1"/>
    <col min="4868" max="4868" width="15.28515625" style="2" customWidth="1"/>
    <col min="4869" max="4870" width="15.85546875" style="2" customWidth="1"/>
    <col min="4871" max="4871" width="15" style="2" customWidth="1"/>
    <col min="4872" max="4872" width="16.42578125" style="2" customWidth="1"/>
    <col min="4873" max="5117" width="9.140625" style="2"/>
    <col min="5118" max="5118" width="7.85546875" style="2" customWidth="1"/>
    <col min="5119" max="5119" width="37" style="2" customWidth="1"/>
    <col min="5120" max="5120" width="40.85546875" style="2" customWidth="1"/>
    <col min="5121" max="5121" width="9.7109375" style="2" customWidth="1"/>
    <col min="5122" max="5122" width="15.42578125" style="2" customWidth="1"/>
    <col min="5123" max="5123" width="16.42578125" style="2" customWidth="1"/>
    <col min="5124" max="5124" width="15.28515625" style="2" customWidth="1"/>
    <col min="5125" max="5126" width="15.85546875" style="2" customWidth="1"/>
    <col min="5127" max="5127" width="15" style="2" customWidth="1"/>
    <col min="5128" max="5128" width="16.42578125" style="2" customWidth="1"/>
    <col min="5129" max="5373" width="9.140625" style="2"/>
    <col min="5374" max="5374" width="7.85546875" style="2" customWidth="1"/>
    <col min="5375" max="5375" width="37" style="2" customWidth="1"/>
    <col min="5376" max="5376" width="40.85546875" style="2" customWidth="1"/>
    <col min="5377" max="5377" width="9.7109375" style="2" customWidth="1"/>
    <col min="5378" max="5378" width="15.42578125" style="2" customWidth="1"/>
    <col min="5379" max="5379" width="16.42578125" style="2" customWidth="1"/>
    <col min="5380" max="5380" width="15.28515625" style="2" customWidth="1"/>
    <col min="5381" max="5382" width="15.85546875" style="2" customWidth="1"/>
    <col min="5383" max="5383" width="15" style="2" customWidth="1"/>
    <col min="5384" max="5384" width="16.42578125" style="2" customWidth="1"/>
    <col min="5385" max="5629" width="9.140625" style="2"/>
    <col min="5630" max="5630" width="7.85546875" style="2" customWidth="1"/>
    <col min="5631" max="5631" width="37" style="2" customWidth="1"/>
    <col min="5632" max="5632" width="40.85546875" style="2" customWidth="1"/>
    <col min="5633" max="5633" width="9.7109375" style="2" customWidth="1"/>
    <col min="5634" max="5634" width="15.42578125" style="2" customWidth="1"/>
    <col min="5635" max="5635" width="16.42578125" style="2" customWidth="1"/>
    <col min="5636" max="5636" width="15.28515625" style="2" customWidth="1"/>
    <col min="5637" max="5638" width="15.85546875" style="2" customWidth="1"/>
    <col min="5639" max="5639" width="15" style="2" customWidth="1"/>
    <col min="5640" max="5640" width="16.42578125" style="2" customWidth="1"/>
    <col min="5641" max="5885" width="9.140625" style="2"/>
    <col min="5886" max="5886" width="7.85546875" style="2" customWidth="1"/>
    <col min="5887" max="5887" width="37" style="2" customWidth="1"/>
    <col min="5888" max="5888" width="40.85546875" style="2" customWidth="1"/>
    <col min="5889" max="5889" width="9.7109375" style="2" customWidth="1"/>
    <col min="5890" max="5890" width="15.42578125" style="2" customWidth="1"/>
    <col min="5891" max="5891" width="16.42578125" style="2" customWidth="1"/>
    <col min="5892" max="5892" width="15.28515625" style="2" customWidth="1"/>
    <col min="5893" max="5894" width="15.85546875" style="2" customWidth="1"/>
    <col min="5895" max="5895" width="15" style="2" customWidth="1"/>
    <col min="5896" max="5896" width="16.42578125" style="2" customWidth="1"/>
    <col min="5897" max="6141" width="9.140625" style="2"/>
    <col min="6142" max="6142" width="7.85546875" style="2" customWidth="1"/>
    <col min="6143" max="6143" width="37" style="2" customWidth="1"/>
    <col min="6144" max="6144" width="40.85546875" style="2" customWidth="1"/>
    <col min="6145" max="6145" width="9.7109375" style="2" customWidth="1"/>
    <col min="6146" max="6146" width="15.42578125" style="2" customWidth="1"/>
    <col min="6147" max="6147" width="16.42578125" style="2" customWidth="1"/>
    <col min="6148" max="6148" width="15.28515625" style="2" customWidth="1"/>
    <col min="6149" max="6150" width="15.85546875" style="2" customWidth="1"/>
    <col min="6151" max="6151" width="15" style="2" customWidth="1"/>
    <col min="6152" max="6152" width="16.42578125" style="2" customWidth="1"/>
    <col min="6153" max="6397" width="9.140625" style="2"/>
    <col min="6398" max="6398" width="7.85546875" style="2" customWidth="1"/>
    <col min="6399" max="6399" width="37" style="2" customWidth="1"/>
    <col min="6400" max="6400" width="40.85546875" style="2" customWidth="1"/>
    <col min="6401" max="6401" width="9.7109375" style="2" customWidth="1"/>
    <col min="6402" max="6402" width="15.42578125" style="2" customWidth="1"/>
    <col min="6403" max="6403" width="16.42578125" style="2" customWidth="1"/>
    <col min="6404" max="6404" width="15.28515625" style="2" customWidth="1"/>
    <col min="6405" max="6406" width="15.85546875" style="2" customWidth="1"/>
    <col min="6407" max="6407" width="15" style="2" customWidth="1"/>
    <col min="6408" max="6408" width="16.42578125" style="2" customWidth="1"/>
    <col min="6409" max="6653" width="9.140625" style="2"/>
    <col min="6654" max="6654" width="7.85546875" style="2" customWidth="1"/>
    <col min="6655" max="6655" width="37" style="2" customWidth="1"/>
    <col min="6656" max="6656" width="40.85546875" style="2" customWidth="1"/>
    <col min="6657" max="6657" width="9.7109375" style="2" customWidth="1"/>
    <col min="6658" max="6658" width="15.42578125" style="2" customWidth="1"/>
    <col min="6659" max="6659" width="16.42578125" style="2" customWidth="1"/>
    <col min="6660" max="6660" width="15.28515625" style="2" customWidth="1"/>
    <col min="6661" max="6662" width="15.85546875" style="2" customWidth="1"/>
    <col min="6663" max="6663" width="15" style="2" customWidth="1"/>
    <col min="6664" max="6664" width="16.42578125" style="2" customWidth="1"/>
    <col min="6665" max="6909" width="9.140625" style="2"/>
    <col min="6910" max="6910" width="7.85546875" style="2" customWidth="1"/>
    <col min="6911" max="6911" width="37" style="2" customWidth="1"/>
    <col min="6912" max="6912" width="40.85546875" style="2" customWidth="1"/>
    <col min="6913" max="6913" width="9.7109375" style="2" customWidth="1"/>
    <col min="6914" max="6914" width="15.42578125" style="2" customWidth="1"/>
    <col min="6915" max="6915" width="16.42578125" style="2" customWidth="1"/>
    <col min="6916" max="6916" width="15.28515625" style="2" customWidth="1"/>
    <col min="6917" max="6918" width="15.85546875" style="2" customWidth="1"/>
    <col min="6919" max="6919" width="15" style="2" customWidth="1"/>
    <col min="6920" max="6920" width="16.42578125" style="2" customWidth="1"/>
    <col min="6921" max="7165" width="9.140625" style="2"/>
    <col min="7166" max="7166" width="7.85546875" style="2" customWidth="1"/>
    <col min="7167" max="7167" width="37" style="2" customWidth="1"/>
    <col min="7168" max="7168" width="40.85546875" style="2" customWidth="1"/>
    <col min="7169" max="7169" width="9.7109375" style="2" customWidth="1"/>
    <col min="7170" max="7170" width="15.42578125" style="2" customWidth="1"/>
    <col min="7171" max="7171" width="16.42578125" style="2" customWidth="1"/>
    <col min="7172" max="7172" width="15.28515625" style="2" customWidth="1"/>
    <col min="7173" max="7174" width="15.85546875" style="2" customWidth="1"/>
    <col min="7175" max="7175" width="15" style="2" customWidth="1"/>
    <col min="7176" max="7176" width="16.42578125" style="2" customWidth="1"/>
    <col min="7177" max="7421" width="9.140625" style="2"/>
    <col min="7422" max="7422" width="7.85546875" style="2" customWidth="1"/>
    <col min="7423" max="7423" width="37" style="2" customWidth="1"/>
    <col min="7424" max="7424" width="40.85546875" style="2" customWidth="1"/>
    <col min="7425" max="7425" width="9.7109375" style="2" customWidth="1"/>
    <col min="7426" max="7426" width="15.42578125" style="2" customWidth="1"/>
    <col min="7427" max="7427" width="16.42578125" style="2" customWidth="1"/>
    <col min="7428" max="7428" width="15.28515625" style="2" customWidth="1"/>
    <col min="7429" max="7430" width="15.85546875" style="2" customWidth="1"/>
    <col min="7431" max="7431" width="15" style="2" customWidth="1"/>
    <col min="7432" max="7432" width="16.42578125" style="2" customWidth="1"/>
    <col min="7433" max="7677" width="9.140625" style="2"/>
    <col min="7678" max="7678" width="7.85546875" style="2" customWidth="1"/>
    <col min="7679" max="7679" width="37" style="2" customWidth="1"/>
    <col min="7680" max="7680" width="40.85546875" style="2" customWidth="1"/>
    <col min="7681" max="7681" width="9.7109375" style="2" customWidth="1"/>
    <col min="7682" max="7682" width="15.42578125" style="2" customWidth="1"/>
    <col min="7683" max="7683" width="16.42578125" style="2" customWidth="1"/>
    <col min="7684" max="7684" width="15.28515625" style="2" customWidth="1"/>
    <col min="7685" max="7686" width="15.85546875" style="2" customWidth="1"/>
    <col min="7687" max="7687" width="15" style="2" customWidth="1"/>
    <col min="7688" max="7688" width="16.42578125" style="2" customWidth="1"/>
    <col min="7689" max="7933" width="9.140625" style="2"/>
    <col min="7934" max="7934" width="7.85546875" style="2" customWidth="1"/>
    <col min="7935" max="7935" width="37" style="2" customWidth="1"/>
    <col min="7936" max="7936" width="40.85546875" style="2" customWidth="1"/>
    <col min="7937" max="7937" width="9.7109375" style="2" customWidth="1"/>
    <col min="7938" max="7938" width="15.42578125" style="2" customWidth="1"/>
    <col min="7939" max="7939" width="16.42578125" style="2" customWidth="1"/>
    <col min="7940" max="7940" width="15.28515625" style="2" customWidth="1"/>
    <col min="7941" max="7942" width="15.85546875" style="2" customWidth="1"/>
    <col min="7943" max="7943" width="15" style="2" customWidth="1"/>
    <col min="7944" max="7944" width="16.42578125" style="2" customWidth="1"/>
    <col min="7945" max="8189" width="9.140625" style="2"/>
    <col min="8190" max="8190" width="7.85546875" style="2" customWidth="1"/>
    <col min="8191" max="8191" width="37" style="2" customWidth="1"/>
    <col min="8192" max="8192" width="40.85546875" style="2" customWidth="1"/>
    <col min="8193" max="8193" width="9.7109375" style="2" customWidth="1"/>
    <col min="8194" max="8194" width="15.42578125" style="2" customWidth="1"/>
    <col min="8195" max="8195" width="16.42578125" style="2" customWidth="1"/>
    <col min="8196" max="8196" width="15.28515625" style="2" customWidth="1"/>
    <col min="8197" max="8198" width="15.85546875" style="2" customWidth="1"/>
    <col min="8199" max="8199" width="15" style="2" customWidth="1"/>
    <col min="8200" max="8200" width="16.42578125" style="2" customWidth="1"/>
    <col min="8201" max="8445" width="9.140625" style="2"/>
    <col min="8446" max="8446" width="7.85546875" style="2" customWidth="1"/>
    <col min="8447" max="8447" width="37" style="2" customWidth="1"/>
    <col min="8448" max="8448" width="40.85546875" style="2" customWidth="1"/>
    <col min="8449" max="8449" width="9.7109375" style="2" customWidth="1"/>
    <col min="8450" max="8450" width="15.42578125" style="2" customWidth="1"/>
    <col min="8451" max="8451" width="16.42578125" style="2" customWidth="1"/>
    <col min="8452" max="8452" width="15.28515625" style="2" customWidth="1"/>
    <col min="8453" max="8454" width="15.85546875" style="2" customWidth="1"/>
    <col min="8455" max="8455" width="15" style="2" customWidth="1"/>
    <col min="8456" max="8456" width="16.42578125" style="2" customWidth="1"/>
    <col min="8457" max="8701" width="9.140625" style="2"/>
    <col min="8702" max="8702" width="7.85546875" style="2" customWidth="1"/>
    <col min="8703" max="8703" width="37" style="2" customWidth="1"/>
    <col min="8704" max="8704" width="40.85546875" style="2" customWidth="1"/>
    <col min="8705" max="8705" width="9.7109375" style="2" customWidth="1"/>
    <col min="8706" max="8706" width="15.42578125" style="2" customWidth="1"/>
    <col min="8707" max="8707" width="16.42578125" style="2" customWidth="1"/>
    <col min="8708" max="8708" width="15.28515625" style="2" customWidth="1"/>
    <col min="8709" max="8710" width="15.85546875" style="2" customWidth="1"/>
    <col min="8711" max="8711" width="15" style="2" customWidth="1"/>
    <col min="8712" max="8712" width="16.42578125" style="2" customWidth="1"/>
    <col min="8713" max="8957" width="9.140625" style="2"/>
    <col min="8958" max="8958" width="7.85546875" style="2" customWidth="1"/>
    <col min="8959" max="8959" width="37" style="2" customWidth="1"/>
    <col min="8960" max="8960" width="40.85546875" style="2" customWidth="1"/>
    <col min="8961" max="8961" width="9.7109375" style="2" customWidth="1"/>
    <col min="8962" max="8962" width="15.42578125" style="2" customWidth="1"/>
    <col min="8963" max="8963" width="16.42578125" style="2" customWidth="1"/>
    <col min="8964" max="8964" width="15.28515625" style="2" customWidth="1"/>
    <col min="8965" max="8966" width="15.85546875" style="2" customWidth="1"/>
    <col min="8967" max="8967" width="15" style="2" customWidth="1"/>
    <col min="8968" max="8968" width="16.42578125" style="2" customWidth="1"/>
    <col min="8969" max="9213" width="9.140625" style="2"/>
    <col min="9214" max="9214" width="7.85546875" style="2" customWidth="1"/>
    <col min="9215" max="9215" width="37" style="2" customWidth="1"/>
    <col min="9216" max="9216" width="40.85546875" style="2" customWidth="1"/>
    <col min="9217" max="9217" width="9.7109375" style="2" customWidth="1"/>
    <col min="9218" max="9218" width="15.42578125" style="2" customWidth="1"/>
    <col min="9219" max="9219" width="16.42578125" style="2" customWidth="1"/>
    <col min="9220" max="9220" width="15.28515625" style="2" customWidth="1"/>
    <col min="9221" max="9222" width="15.85546875" style="2" customWidth="1"/>
    <col min="9223" max="9223" width="15" style="2" customWidth="1"/>
    <col min="9224" max="9224" width="16.42578125" style="2" customWidth="1"/>
    <col min="9225" max="9469" width="9.140625" style="2"/>
    <col min="9470" max="9470" width="7.85546875" style="2" customWidth="1"/>
    <col min="9471" max="9471" width="37" style="2" customWidth="1"/>
    <col min="9472" max="9472" width="40.85546875" style="2" customWidth="1"/>
    <col min="9473" max="9473" width="9.7109375" style="2" customWidth="1"/>
    <col min="9474" max="9474" width="15.42578125" style="2" customWidth="1"/>
    <col min="9475" max="9475" width="16.42578125" style="2" customWidth="1"/>
    <col min="9476" max="9476" width="15.28515625" style="2" customWidth="1"/>
    <col min="9477" max="9478" width="15.85546875" style="2" customWidth="1"/>
    <col min="9479" max="9479" width="15" style="2" customWidth="1"/>
    <col min="9480" max="9480" width="16.42578125" style="2" customWidth="1"/>
    <col min="9481" max="9725" width="9.140625" style="2"/>
    <col min="9726" max="9726" width="7.85546875" style="2" customWidth="1"/>
    <col min="9727" max="9727" width="37" style="2" customWidth="1"/>
    <col min="9728" max="9728" width="40.85546875" style="2" customWidth="1"/>
    <col min="9729" max="9729" width="9.7109375" style="2" customWidth="1"/>
    <col min="9730" max="9730" width="15.42578125" style="2" customWidth="1"/>
    <col min="9731" max="9731" width="16.42578125" style="2" customWidth="1"/>
    <col min="9732" max="9732" width="15.28515625" style="2" customWidth="1"/>
    <col min="9733" max="9734" width="15.85546875" style="2" customWidth="1"/>
    <col min="9735" max="9735" width="15" style="2" customWidth="1"/>
    <col min="9736" max="9736" width="16.42578125" style="2" customWidth="1"/>
    <col min="9737" max="9981" width="9.140625" style="2"/>
    <col min="9982" max="9982" width="7.85546875" style="2" customWidth="1"/>
    <col min="9983" max="9983" width="37" style="2" customWidth="1"/>
    <col min="9984" max="9984" width="40.85546875" style="2" customWidth="1"/>
    <col min="9985" max="9985" width="9.7109375" style="2" customWidth="1"/>
    <col min="9986" max="9986" width="15.42578125" style="2" customWidth="1"/>
    <col min="9987" max="9987" width="16.42578125" style="2" customWidth="1"/>
    <col min="9988" max="9988" width="15.28515625" style="2" customWidth="1"/>
    <col min="9989" max="9990" width="15.85546875" style="2" customWidth="1"/>
    <col min="9991" max="9991" width="15" style="2" customWidth="1"/>
    <col min="9992" max="9992" width="16.42578125" style="2" customWidth="1"/>
    <col min="9993" max="10237" width="9.140625" style="2"/>
    <col min="10238" max="10238" width="7.85546875" style="2" customWidth="1"/>
    <col min="10239" max="10239" width="37" style="2" customWidth="1"/>
    <col min="10240" max="10240" width="40.85546875" style="2" customWidth="1"/>
    <col min="10241" max="10241" width="9.7109375" style="2" customWidth="1"/>
    <col min="10242" max="10242" width="15.42578125" style="2" customWidth="1"/>
    <col min="10243" max="10243" width="16.42578125" style="2" customWidth="1"/>
    <col min="10244" max="10244" width="15.28515625" style="2" customWidth="1"/>
    <col min="10245" max="10246" width="15.85546875" style="2" customWidth="1"/>
    <col min="10247" max="10247" width="15" style="2" customWidth="1"/>
    <col min="10248" max="10248" width="16.42578125" style="2" customWidth="1"/>
    <col min="10249" max="10493" width="9.140625" style="2"/>
    <col min="10494" max="10494" width="7.85546875" style="2" customWidth="1"/>
    <col min="10495" max="10495" width="37" style="2" customWidth="1"/>
    <col min="10496" max="10496" width="40.85546875" style="2" customWidth="1"/>
    <col min="10497" max="10497" width="9.7109375" style="2" customWidth="1"/>
    <col min="10498" max="10498" width="15.42578125" style="2" customWidth="1"/>
    <col min="10499" max="10499" width="16.42578125" style="2" customWidth="1"/>
    <col min="10500" max="10500" width="15.28515625" style="2" customWidth="1"/>
    <col min="10501" max="10502" width="15.85546875" style="2" customWidth="1"/>
    <col min="10503" max="10503" width="15" style="2" customWidth="1"/>
    <col min="10504" max="10504" width="16.42578125" style="2" customWidth="1"/>
    <col min="10505" max="10749" width="9.140625" style="2"/>
    <col min="10750" max="10750" width="7.85546875" style="2" customWidth="1"/>
    <col min="10751" max="10751" width="37" style="2" customWidth="1"/>
    <col min="10752" max="10752" width="40.85546875" style="2" customWidth="1"/>
    <col min="10753" max="10753" width="9.7109375" style="2" customWidth="1"/>
    <col min="10754" max="10754" width="15.42578125" style="2" customWidth="1"/>
    <col min="10755" max="10755" width="16.42578125" style="2" customWidth="1"/>
    <col min="10756" max="10756" width="15.28515625" style="2" customWidth="1"/>
    <col min="10757" max="10758" width="15.85546875" style="2" customWidth="1"/>
    <col min="10759" max="10759" width="15" style="2" customWidth="1"/>
    <col min="10760" max="10760" width="16.42578125" style="2" customWidth="1"/>
    <col min="10761" max="11005" width="9.140625" style="2"/>
    <col min="11006" max="11006" width="7.85546875" style="2" customWidth="1"/>
    <col min="11007" max="11007" width="37" style="2" customWidth="1"/>
    <col min="11008" max="11008" width="40.85546875" style="2" customWidth="1"/>
    <col min="11009" max="11009" width="9.7109375" style="2" customWidth="1"/>
    <col min="11010" max="11010" width="15.42578125" style="2" customWidth="1"/>
    <col min="11011" max="11011" width="16.42578125" style="2" customWidth="1"/>
    <col min="11012" max="11012" width="15.28515625" style="2" customWidth="1"/>
    <col min="11013" max="11014" width="15.85546875" style="2" customWidth="1"/>
    <col min="11015" max="11015" width="15" style="2" customWidth="1"/>
    <col min="11016" max="11016" width="16.42578125" style="2" customWidth="1"/>
    <col min="11017" max="11261" width="9.140625" style="2"/>
    <col min="11262" max="11262" width="7.85546875" style="2" customWidth="1"/>
    <col min="11263" max="11263" width="37" style="2" customWidth="1"/>
    <col min="11264" max="11264" width="40.85546875" style="2" customWidth="1"/>
    <col min="11265" max="11265" width="9.7109375" style="2" customWidth="1"/>
    <col min="11266" max="11266" width="15.42578125" style="2" customWidth="1"/>
    <col min="11267" max="11267" width="16.42578125" style="2" customWidth="1"/>
    <col min="11268" max="11268" width="15.28515625" style="2" customWidth="1"/>
    <col min="11269" max="11270" width="15.85546875" style="2" customWidth="1"/>
    <col min="11271" max="11271" width="15" style="2" customWidth="1"/>
    <col min="11272" max="11272" width="16.42578125" style="2" customWidth="1"/>
    <col min="11273" max="11517" width="9.140625" style="2"/>
    <col min="11518" max="11518" width="7.85546875" style="2" customWidth="1"/>
    <col min="11519" max="11519" width="37" style="2" customWidth="1"/>
    <col min="11520" max="11520" width="40.85546875" style="2" customWidth="1"/>
    <col min="11521" max="11521" width="9.7109375" style="2" customWidth="1"/>
    <col min="11522" max="11522" width="15.42578125" style="2" customWidth="1"/>
    <col min="11523" max="11523" width="16.42578125" style="2" customWidth="1"/>
    <col min="11524" max="11524" width="15.28515625" style="2" customWidth="1"/>
    <col min="11525" max="11526" width="15.85546875" style="2" customWidth="1"/>
    <col min="11527" max="11527" width="15" style="2" customWidth="1"/>
    <col min="11528" max="11528" width="16.42578125" style="2" customWidth="1"/>
    <col min="11529" max="11773" width="9.140625" style="2"/>
    <col min="11774" max="11774" width="7.85546875" style="2" customWidth="1"/>
    <col min="11775" max="11775" width="37" style="2" customWidth="1"/>
    <col min="11776" max="11776" width="40.85546875" style="2" customWidth="1"/>
    <col min="11777" max="11777" width="9.7109375" style="2" customWidth="1"/>
    <col min="11778" max="11778" width="15.42578125" style="2" customWidth="1"/>
    <col min="11779" max="11779" width="16.42578125" style="2" customWidth="1"/>
    <col min="11780" max="11780" width="15.28515625" style="2" customWidth="1"/>
    <col min="11781" max="11782" width="15.85546875" style="2" customWidth="1"/>
    <col min="11783" max="11783" width="15" style="2" customWidth="1"/>
    <col min="11784" max="11784" width="16.42578125" style="2" customWidth="1"/>
    <col min="11785" max="12029" width="9.140625" style="2"/>
    <col min="12030" max="12030" width="7.85546875" style="2" customWidth="1"/>
    <col min="12031" max="12031" width="37" style="2" customWidth="1"/>
    <col min="12032" max="12032" width="40.85546875" style="2" customWidth="1"/>
    <col min="12033" max="12033" width="9.7109375" style="2" customWidth="1"/>
    <col min="12034" max="12034" width="15.42578125" style="2" customWidth="1"/>
    <col min="12035" max="12035" width="16.42578125" style="2" customWidth="1"/>
    <col min="12036" max="12036" width="15.28515625" style="2" customWidth="1"/>
    <col min="12037" max="12038" width="15.85546875" style="2" customWidth="1"/>
    <col min="12039" max="12039" width="15" style="2" customWidth="1"/>
    <col min="12040" max="12040" width="16.42578125" style="2" customWidth="1"/>
    <col min="12041" max="12285" width="9.140625" style="2"/>
    <col min="12286" max="12286" width="7.85546875" style="2" customWidth="1"/>
    <col min="12287" max="12287" width="37" style="2" customWidth="1"/>
    <col min="12288" max="12288" width="40.85546875" style="2" customWidth="1"/>
    <col min="12289" max="12289" width="9.7109375" style="2" customWidth="1"/>
    <col min="12290" max="12290" width="15.42578125" style="2" customWidth="1"/>
    <col min="12291" max="12291" width="16.42578125" style="2" customWidth="1"/>
    <col min="12292" max="12292" width="15.28515625" style="2" customWidth="1"/>
    <col min="12293" max="12294" width="15.85546875" style="2" customWidth="1"/>
    <col min="12295" max="12295" width="15" style="2" customWidth="1"/>
    <col min="12296" max="12296" width="16.42578125" style="2" customWidth="1"/>
    <col min="12297" max="12541" width="9.140625" style="2"/>
    <col min="12542" max="12542" width="7.85546875" style="2" customWidth="1"/>
    <col min="12543" max="12543" width="37" style="2" customWidth="1"/>
    <col min="12544" max="12544" width="40.85546875" style="2" customWidth="1"/>
    <col min="12545" max="12545" width="9.7109375" style="2" customWidth="1"/>
    <col min="12546" max="12546" width="15.42578125" style="2" customWidth="1"/>
    <col min="12547" max="12547" width="16.42578125" style="2" customWidth="1"/>
    <col min="12548" max="12548" width="15.28515625" style="2" customWidth="1"/>
    <col min="12549" max="12550" width="15.85546875" style="2" customWidth="1"/>
    <col min="12551" max="12551" width="15" style="2" customWidth="1"/>
    <col min="12552" max="12552" width="16.42578125" style="2" customWidth="1"/>
    <col min="12553" max="12797" width="9.140625" style="2"/>
    <col min="12798" max="12798" width="7.85546875" style="2" customWidth="1"/>
    <col min="12799" max="12799" width="37" style="2" customWidth="1"/>
    <col min="12800" max="12800" width="40.85546875" style="2" customWidth="1"/>
    <col min="12801" max="12801" width="9.7109375" style="2" customWidth="1"/>
    <col min="12802" max="12802" width="15.42578125" style="2" customWidth="1"/>
    <col min="12803" max="12803" width="16.42578125" style="2" customWidth="1"/>
    <col min="12804" max="12804" width="15.28515625" style="2" customWidth="1"/>
    <col min="12805" max="12806" width="15.85546875" style="2" customWidth="1"/>
    <col min="12807" max="12807" width="15" style="2" customWidth="1"/>
    <col min="12808" max="12808" width="16.42578125" style="2" customWidth="1"/>
    <col min="12809" max="13053" width="9.140625" style="2"/>
    <col min="13054" max="13054" width="7.85546875" style="2" customWidth="1"/>
    <col min="13055" max="13055" width="37" style="2" customWidth="1"/>
    <col min="13056" max="13056" width="40.85546875" style="2" customWidth="1"/>
    <col min="13057" max="13057" width="9.7109375" style="2" customWidth="1"/>
    <col min="13058" max="13058" width="15.42578125" style="2" customWidth="1"/>
    <col min="13059" max="13059" width="16.42578125" style="2" customWidth="1"/>
    <col min="13060" max="13060" width="15.28515625" style="2" customWidth="1"/>
    <col min="13061" max="13062" width="15.85546875" style="2" customWidth="1"/>
    <col min="13063" max="13063" width="15" style="2" customWidth="1"/>
    <col min="13064" max="13064" width="16.42578125" style="2" customWidth="1"/>
    <col min="13065" max="13309" width="9.140625" style="2"/>
    <col min="13310" max="13310" width="7.85546875" style="2" customWidth="1"/>
    <col min="13311" max="13311" width="37" style="2" customWidth="1"/>
    <col min="13312" max="13312" width="40.85546875" style="2" customWidth="1"/>
    <col min="13313" max="13313" width="9.7109375" style="2" customWidth="1"/>
    <col min="13314" max="13314" width="15.42578125" style="2" customWidth="1"/>
    <col min="13315" max="13315" width="16.42578125" style="2" customWidth="1"/>
    <col min="13316" max="13316" width="15.28515625" style="2" customWidth="1"/>
    <col min="13317" max="13318" width="15.85546875" style="2" customWidth="1"/>
    <col min="13319" max="13319" width="15" style="2" customWidth="1"/>
    <col min="13320" max="13320" width="16.42578125" style="2" customWidth="1"/>
    <col min="13321" max="13565" width="9.140625" style="2"/>
    <col min="13566" max="13566" width="7.85546875" style="2" customWidth="1"/>
    <col min="13567" max="13567" width="37" style="2" customWidth="1"/>
    <col min="13568" max="13568" width="40.85546875" style="2" customWidth="1"/>
    <col min="13569" max="13569" width="9.7109375" style="2" customWidth="1"/>
    <col min="13570" max="13570" width="15.42578125" style="2" customWidth="1"/>
    <col min="13571" max="13571" width="16.42578125" style="2" customWidth="1"/>
    <col min="13572" max="13572" width="15.28515625" style="2" customWidth="1"/>
    <col min="13573" max="13574" width="15.85546875" style="2" customWidth="1"/>
    <col min="13575" max="13575" width="15" style="2" customWidth="1"/>
    <col min="13576" max="13576" width="16.42578125" style="2" customWidth="1"/>
    <col min="13577" max="13821" width="9.140625" style="2"/>
    <col min="13822" max="13822" width="7.85546875" style="2" customWidth="1"/>
    <col min="13823" max="13823" width="37" style="2" customWidth="1"/>
    <col min="13824" max="13824" width="40.85546875" style="2" customWidth="1"/>
    <col min="13825" max="13825" width="9.7109375" style="2" customWidth="1"/>
    <col min="13826" max="13826" width="15.42578125" style="2" customWidth="1"/>
    <col min="13827" max="13827" width="16.42578125" style="2" customWidth="1"/>
    <col min="13828" max="13828" width="15.28515625" style="2" customWidth="1"/>
    <col min="13829" max="13830" width="15.85546875" style="2" customWidth="1"/>
    <col min="13831" max="13831" width="15" style="2" customWidth="1"/>
    <col min="13832" max="13832" width="16.42578125" style="2" customWidth="1"/>
    <col min="13833" max="14077" width="9.140625" style="2"/>
    <col min="14078" max="14078" width="7.85546875" style="2" customWidth="1"/>
    <col min="14079" max="14079" width="37" style="2" customWidth="1"/>
    <col min="14080" max="14080" width="40.85546875" style="2" customWidth="1"/>
    <col min="14081" max="14081" width="9.7109375" style="2" customWidth="1"/>
    <col min="14082" max="14082" width="15.42578125" style="2" customWidth="1"/>
    <col min="14083" max="14083" width="16.42578125" style="2" customWidth="1"/>
    <col min="14084" max="14084" width="15.28515625" style="2" customWidth="1"/>
    <col min="14085" max="14086" width="15.85546875" style="2" customWidth="1"/>
    <col min="14087" max="14087" width="15" style="2" customWidth="1"/>
    <col min="14088" max="14088" width="16.42578125" style="2" customWidth="1"/>
    <col min="14089" max="14333" width="9.140625" style="2"/>
    <col min="14334" max="14334" width="7.85546875" style="2" customWidth="1"/>
    <col min="14335" max="14335" width="37" style="2" customWidth="1"/>
    <col min="14336" max="14336" width="40.85546875" style="2" customWidth="1"/>
    <col min="14337" max="14337" width="9.7109375" style="2" customWidth="1"/>
    <col min="14338" max="14338" width="15.42578125" style="2" customWidth="1"/>
    <col min="14339" max="14339" width="16.42578125" style="2" customWidth="1"/>
    <col min="14340" max="14340" width="15.28515625" style="2" customWidth="1"/>
    <col min="14341" max="14342" width="15.85546875" style="2" customWidth="1"/>
    <col min="14343" max="14343" width="15" style="2" customWidth="1"/>
    <col min="14344" max="14344" width="16.42578125" style="2" customWidth="1"/>
    <col min="14345" max="14589" width="9.140625" style="2"/>
    <col min="14590" max="14590" width="7.85546875" style="2" customWidth="1"/>
    <col min="14591" max="14591" width="37" style="2" customWidth="1"/>
    <col min="14592" max="14592" width="40.85546875" style="2" customWidth="1"/>
    <col min="14593" max="14593" width="9.7109375" style="2" customWidth="1"/>
    <col min="14594" max="14594" width="15.42578125" style="2" customWidth="1"/>
    <col min="14595" max="14595" width="16.42578125" style="2" customWidth="1"/>
    <col min="14596" max="14596" width="15.28515625" style="2" customWidth="1"/>
    <col min="14597" max="14598" width="15.85546875" style="2" customWidth="1"/>
    <col min="14599" max="14599" width="15" style="2" customWidth="1"/>
    <col min="14600" max="14600" width="16.42578125" style="2" customWidth="1"/>
    <col min="14601" max="14845" width="9.140625" style="2"/>
    <col min="14846" max="14846" width="7.85546875" style="2" customWidth="1"/>
    <col min="14847" max="14847" width="37" style="2" customWidth="1"/>
    <col min="14848" max="14848" width="40.85546875" style="2" customWidth="1"/>
    <col min="14849" max="14849" width="9.7109375" style="2" customWidth="1"/>
    <col min="14850" max="14850" width="15.42578125" style="2" customWidth="1"/>
    <col min="14851" max="14851" width="16.42578125" style="2" customWidth="1"/>
    <col min="14852" max="14852" width="15.28515625" style="2" customWidth="1"/>
    <col min="14853" max="14854" width="15.85546875" style="2" customWidth="1"/>
    <col min="14855" max="14855" width="15" style="2" customWidth="1"/>
    <col min="14856" max="14856" width="16.42578125" style="2" customWidth="1"/>
    <col min="14857" max="15101" width="9.140625" style="2"/>
    <col min="15102" max="15102" width="7.85546875" style="2" customWidth="1"/>
    <col min="15103" max="15103" width="37" style="2" customWidth="1"/>
    <col min="15104" max="15104" width="40.85546875" style="2" customWidth="1"/>
    <col min="15105" max="15105" width="9.7109375" style="2" customWidth="1"/>
    <col min="15106" max="15106" width="15.42578125" style="2" customWidth="1"/>
    <col min="15107" max="15107" width="16.42578125" style="2" customWidth="1"/>
    <col min="15108" max="15108" width="15.28515625" style="2" customWidth="1"/>
    <col min="15109" max="15110" width="15.85546875" style="2" customWidth="1"/>
    <col min="15111" max="15111" width="15" style="2" customWidth="1"/>
    <col min="15112" max="15112" width="16.42578125" style="2" customWidth="1"/>
    <col min="15113" max="15357" width="9.140625" style="2"/>
    <col min="15358" max="15358" width="7.85546875" style="2" customWidth="1"/>
    <col min="15359" max="15359" width="37" style="2" customWidth="1"/>
    <col min="15360" max="15360" width="40.85546875" style="2" customWidth="1"/>
    <col min="15361" max="15361" width="9.7109375" style="2" customWidth="1"/>
    <col min="15362" max="15362" width="15.42578125" style="2" customWidth="1"/>
    <col min="15363" max="15363" width="16.42578125" style="2" customWidth="1"/>
    <col min="15364" max="15364" width="15.28515625" style="2" customWidth="1"/>
    <col min="15365" max="15366" width="15.85546875" style="2" customWidth="1"/>
    <col min="15367" max="15367" width="15" style="2" customWidth="1"/>
    <col min="15368" max="15368" width="16.42578125" style="2" customWidth="1"/>
    <col min="15369" max="15613" width="9.140625" style="2"/>
    <col min="15614" max="15614" width="7.85546875" style="2" customWidth="1"/>
    <col min="15615" max="15615" width="37" style="2" customWidth="1"/>
    <col min="15616" max="15616" width="40.85546875" style="2" customWidth="1"/>
    <col min="15617" max="15617" width="9.7109375" style="2" customWidth="1"/>
    <col min="15618" max="15618" width="15.42578125" style="2" customWidth="1"/>
    <col min="15619" max="15619" width="16.42578125" style="2" customWidth="1"/>
    <col min="15620" max="15620" width="15.28515625" style="2" customWidth="1"/>
    <col min="15621" max="15622" width="15.85546875" style="2" customWidth="1"/>
    <col min="15623" max="15623" width="15" style="2" customWidth="1"/>
    <col min="15624" max="15624" width="16.42578125" style="2" customWidth="1"/>
    <col min="15625" max="15869" width="9.140625" style="2"/>
    <col min="15870" max="15870" width="7.85546875" style="2" customWidth="1"/>
    <col min="15871" max="15871" width="37" style="2" customWidth="1"/>
    <col min="15872" max="15872" width="40.85546875" style="2" customWidth="1"/>
    <col min="15873" max="15873" width="9.7109375" style="2" customWidth="1"/>
    <col min="15874" max="15874" width="15.42578125" style="2" customWidth="1"/>
    <col min="15875" max="15875" width="16.42578125" style="2" customWidth="1"/>
    <col min="15876" max="15876" width="15.28515625" style="2" customWidth="1"/>
    <col min="15877" max="15878" width="15.85546875" style="2" customWidth="1"/>
    <col min="15879" max="15879" width="15" style="2" customWidth="1"/>
    <col min="15880" max="15880" width="16.42578125" style="2" customWidth="1"/>
    <col min="15881" max="16125" width="9.140625" style="2"/>
    <col min="16126" max="16126" width="7.85546875" style="2" customWidth="1"/>
    <col min="16127" max="16127" width="37" style="2" customWidth="1"/>
    <col min="16128" max="16128" width="40.85546875" style="2" customWidth="1"/>
    <col min="16129" max="16129" width="9.7109375" style="2" customWidth="1"/>
    <col min="16130" max="16130" width="15.42578125" style="2" customWidth="1"/>
    <col min="16131" max="16131" width="16.42578125" style="2" customWidth="1"/>
    <col min="16132" max="16132" width="15.28515625" style="2" customWidth="1"/>
    <col min="16133" max="16134" width="15.85546875" style="2" customWidth="1"/>
    <col min="16135" max="16135" width="15" style="2" customWidth="1"/>
    <col min="16136" max="16136" width="16.42578125" style="2" customWidth="1"/>
    <col min="16137" max="16384" width="9.140625" style="2"/>
  </cols>
  <sheetData>
    <row r="1" spans="1:252" ht="15" customHeight="1" x14ac:dyDescent="0.25">
      <c r="A1" s="49"/>
      <c r="B1" s="49"/>
      <c r="C1" s="49"/>
      <c r="D1" s="49"/>
      <c r="L1" s="56"/>
      <c r="M1" s="57"/>
    </row>
    <row r="2" spans="1:252" ht="6.75" customHeight="1" x14ac:dyDescent="0.25">
      <c r="A2" s="50"/>
      <c r="B2" s="51"/>
      <c r="C2" s="51"/>
      <c r="L2" s="51"/>
      <c r="M2" s="57"/>
    </row>
    <row r="3" spans="1:252" ht="15.6" customHeight="1" x14ac:dyDescent="0.3">
      <c r="A3" s="3"/>
      <c r="B3" s="4"/>
      <c r="C3" s="5"/>
      <c r="D3" s="5"/>
      <c r="E3" s="5"/>
      <c r="F3" s="67" t="s">
        <v>83</v>
      </c>
      <c r="G3" s="67"/>
      <c r="H3" s="67"/>
      <c r="I3" s="67"/>
      <c r="J3" s="67"/>
      <c r="K3" s="67"/>
      <c r="L3" s="51"/>
      <c r="M3" s="57"/>
    </row>
    <row r="4" spans="1:252" x14ac:dyDescent="0.25">
      <c r="A4" s="3"/>
      <c r="B4" s="4"/>
      <c r="C4" s="5"/>
      <c r="D4" s="5"/>
      <c r="E4" s="5"/>
      <c r="F4" s="5"/>
      <c r="G4" s="5"/>
      <c r="H4" s="5"/>
      <c r="L4" s="51"/>
      <c r="M4" s="57"/>
    </row>
    <row r="5" spans="1:252" ht="41.25" customHeight="1" x14ac:dyDescent="0.25">
      <c r="A5" s="68" t="s">
        <v>0</v>
      </c>
      <c r="B5" s="68"/>
      <c r="C5" s="68"/>
      <c r="D5" s="68"/>
      <c r="E5" s="68"/>
      <c r="F5" s="68"/>
      <c r="G5" s="68"/>
      <c r="H5" s="51"/>
      <c r="I5" s="51"/>
      <c r="J5" s="51"/>
      <c r="L5" s="51"/>
      <c r="M5" s="57"/>
    </row>
    <row r="6" spans="1:252" x14ac:dyDescent="0.25">
      <c r="H6" s="8"/>
      <c r="I6" s="2" t="s">
        <v>1</v>
      </c>
      <c r="L6" s="51"/>
      <c r="M6" s="57"/>
    </row>
    <row r="7" spans="1:252" ht="18" customHeight="1" x14ac:dyDescent="0.25">
      <c r="H7" s="8"/>
      <c r="L7" s="58"/>
      <c r="M7" s="59"/>
    </row>
    <row r="8" spans="1:252" ht="104.25" customHeight="1" x14ac:dyDescent="0.25">
      <c r="A8" s="69" t="s">
        <v>2</v>
      </c>
      <c r="B8" s="71" t="s">
        <v>3</v>
      </c>
      <c r="C8" s="71"/>
      <c r="D8" s="9" t="s">
        <v>4</v>
      </c>
      <c r="E8" s="60" t="s">
        <v>5</v>
      </c>
      <c r="F8" s="61"/>
      <c r="G8" s="61"/>
      <c r="H8" s="61"/>
      <c r="I8" s="61"/>
      <c r="J8" s="61"/>
      <c r="K8" s="61"/>
      <c r="L8" s="62"/>
      <c r="M8" s="63"/>
    </row>
    <row r="9" spans="1:252" ht="40.5" customHeight="1" x14ac:dyDescent="0.25">
      <c r="A9" s="70"/>
      <c r="B9" s="72"/>
      <c r="C9" s="72"/>
      <c r="D9" s="10" t="s">
        <v>6</v>
      </c>
      <c r="E9" s="10" t="s">
        <v>7</v>
      </c>
      <c r="F9" s="10">
        <v>2018</v>
      </c>
      <c r="G9" s="10">
        <v>2019</v>
      </c>
      <c r="H9" s="10">
        <v>2020</v>
      </c>
      <c r="I9" s="10">
        <v>2021</v>
      </c>
      <c r="J9" s="10">
        <v>2022</v>
      </c>
      <c r="K9" s="11">
        <v>2023</v>
      </c>
      <c r="L9" s="12">
        <v>2024</v>
      </c>
      <c r="M9" s="13">
        <v>2025</v>
      </c>
    </row>
    <row r="10" spans="1:252" x14ac:dyDescent="0.25">
      <c r="A10" s="14" t="s">
        <v>8</v>
      </c>
      <c r="B10" s="15">
        <v>2</v>
      </c>
      <c r="C10" s="16">
        <v>3</v>
      </c>
      <c r="D10" s="16">
        <v>4</v>
      </c>
      <c r="E10" s="16">
        <v>5</v>
      </c>
      <c r="F10" s="16">
        <v>6</v>
      </c>
      <c r="G10" s="17">
        <v>7</v>
      </c>
      <c r="H10" s="17">
        <v>8</v>
      </c>
      <c r="I10" s="17">
        <v>9</v>
      </c>
      <c r="J10" s="17">
        <v>10</v>
      </c>
      <c r="K10" s="18">
        <v>11</v>
      </c>
      <c r="L10" s="19">
        <v>12</v>
      </c>
      <c r="M10" s="17">
        <v>13</v>
      </c>
    </row>
    <row r="11" spans="1:252" x14ac:dyDescent="0.25">
      <c r="A11" s="64"/>
      <c r="B11" s="46" t="s">
        <v>9</v>
      </c>
      <c r="C11" s="20" t="s">
        <v>10</v>
      </c>
      <c r="D11" s="21"/>
      <c r="E11" s="1">
        <f>SUM(F11:M11)</f>
        <v>1848910.5587000002</v>
      </c>
      <c r="F11" s="1">
        <f t="shared" ref="F11:G11" si="0">F12+F13+F18</f>
        <v>180054.54360999999</v>
      </c>
      <c r="G11" s="1">
        <f t="shared" si="0"/>
        <v>144708.89126</v>
      </c>
      <c r="H11" s="1">
        <f>H12+H13+H18</f>
        <v>138719.28306000002</v>
      </c>
      <c r="I11" s="1">
        <f t="shared" ref="I11:K11" si="1">I12+I13+I18</f>
        <v>318284.15701999998</v>
      </c>
      <c r="J11" s="1">
        <f t="shared" si="1"/>
        <v>334678.90375</v>
      </c>
      <c r="K11" s="22">
        <f t="shared" si="1"/>
        <v>213439.39</v>
      </c>
      <c r="L11" s="23">
        <f>L12+L13</f>
        <v>209087.38</v>
      </c>
      <c r="M11" s="24">
        <f>M12+M13+M16+M17+M18+M19</f>
        <v>309938.01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pans="1:252" x14ac:dyDescent="0.25">
      <c r="A12" s="65"/>
      <c r="B12" s="47"/>
      <c r="C12" s="20" t="s">
        <v>11</v>
      </c>
      <c r="D12" s="26"/>
      <c r="E12" s="1">
        <f>SUM(F12:M12)</f>
        <v>184944.6</v>
      </c>
      <c r="F12" s="1">
        <f>F21+F81+F116+F151</f>
        <v>7284.1</v>
      </c>
      <c r="G12" s="1">
        <f>G21+G81+G116+G151</f>
        <v>4388.7</v>
      </c>
      <c r="H12" s="1">
        <f>H21+H81+H116+H151</f>
        <v>22314.7</v>
      </c>
      <c r="I12" s="1">
        <f>I21+I81+I116+I151+I172</f>
        <v>27286.3</v>
      </c>
      <c r="J12" s="1">
        <f>J21+J81+J116+J151+J172</f>
        <v>29674.6</v>
      </c>
      <c r="K12" s="22">
        <f>K21+K81+K116+K151+K172</f>
        <v>30653.300000000003</v>
      </c>
      <c r="L12" s="23">
        <f>L116+L151+L172</f>
        <v>31226.5</v>
      </c>
      <c r="M12" s="24">
        <f>M21+M81+M116+M151+M172</f>
        <v>32116.400000000001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pans="1:252" ht="31.5" x14ac:dyDescent="0.25">
      <c r="A13" s="65"/>
      <c r="B13" s="47"/>
      <c r="C13" s="20" t="s">
        <v>12</v>
      </c>
      <c r="D13" s="26"/>
      <c r="E13" s="1">
        <f>SUM(F13:M13)</f>
        <v>1659630.5287000001</v>
      </c>
      <c r="F13" s="1">
        <f>F14+F15</f>
        <v>172770.44360999999</v>
      </c>
      <c r="G13" s="1">
        <f t="shared" ref="G13:H13" si="2">G14+G15</f>
        <v>140320.19125999999</v>
      </c>
      <c r="H13" s="1">
        <f t="shared" si="2"/>
        <v>112069.15306000001</v>
      </c>
      <c r="I13" s="1">
        <f>I14+I15</f>
        <v>290997.85702</v>
      </c>
      <c r="J13" s="1">
        <f t="shared" ref="J13:K13" si="3">J14+J15</f>
        <v>305004.30375000002</v>
      </c>
      <c r="K13" s="22">
        <f t="shared" si="3"/>
        <v>182786.09</v>
      </c>
      <c r="L13" s="23">
        <f>L14</f>
        <v>177860.88</v>
      </c>
      <c r="M13" s="24">
        <f>M14</f>
        <v>277821.61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pans="1:252" x14ac:dyDescent="0.25">
      <c r="A14" s="65"/>
      <c r="B14" s="47"/>
      <c r="C14" s="20" t="s">
        <v>13</v>
      </c>
      <c r="D14" s="26" t="s">
        <v>14</v>
      </c>
      <c r="E14" s="1">
        <f>SUM(F14:M14)</f>
        <v>1657630.5287000001</v>
      </c>
      <c r="F14" s="1">
        <f>F23+F82+F117+F152</f>
        <v>170770.44360999999</v>
      </c>
      <c r="G14" s="1">
        <f>G23+G82+G117+G152</f>
        <v>140320.19125999999</v>
      </c>
      <c r="H14" s="1">
        <f>H23+H82+H117+H152</f>
        <v>112069.15306000001</v>
      </c>
      <c r="I14" s="1">
        <f>I23+I82+I117+I152+I173</f>
        <v>290997.85702</v>
      </c>
      <c r="J14" s="1">
        <f>J23+J82+J117+J152+J173</f>
        <v>305004.30375000002</v>
      </c>
      <c r="K14" s="22">
        <f>K23+K82+K117+K152+K173</f>
        <v>182786.09</v>
      </c>
      <c r="L14" s="23">
        <f>L22+L82+L117+L152+L173</f>
        <v>177860.88</v>
      </c>
      <c r="M14" s="24">
        <f>M22+M82+M117+M152+M173</f>
        <v>277821.61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pans="1:252" x14ac:dyDescent="0.25">
      <c r="A15" s="65"/>
      <c r="B15" s="47"/>
      <c r="C15" s="20" t="s">
        <v>13</v>
      </c>
      <c r="D15" s="26" t="s">
        <v>15</v>
      </c>
      <c r="E15" s="1">
        <f>SUM(F15:M15)</f>
        <v>2000</v>
      </c>
      <c r="F15" s="1">
        <v>2000</v>
      </c>
      <c r="G15" s="1">
        <v>0</v>
      </c>
      <c r="H15" s="1">
        <v>0</v>
      </c>
      <c r="I15" s="1">
        <v>0</v>
      </c>
      <c r="J15" s="1">
        <v>0</v>
      </c>
      <c r="K15" s="22">
        <v>0</v>
      </c>
      <c r="L15" s="23">
        <v>0</v>
      </c>
      <c r="M15" s="24">
        <v>0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pans="1:252" x14ac:dyDescent="0.25">
      <c r="A16" s="65"/>
      <c r="B16" s="47"/>
      <c r="C16" s="20" t="s">
        <v>16</v>
      </c>
      <c r="D16" s="26"/>
      <c r="E16" s="1">
        <f t="shared" ref="E16:E17" si="4">SUM(F16:H16)</f>
        <v>0</v>
      </c>
      <c r="F16" s="1">
        <v>0</v>
      </c>
      <c r="G16" s="1">
        <f t="shared" ref="G16:K18" si="5">G25+G83+G118+G153</f>
        <v>0</v>
      </c>
      <c r="H16" s="1">
        <f t="shared" si="5"/>
        <v>0</v>
      </c>
      <c r="I16" s="1">
        <f t="shared" si="5"/>
        <v>0</v>
      </c>
      <c r="J16" s="1">
        <f t="shared" si="5"/>
        <v>0</v>
      </c>
      <c r="K16" s="22">
        <f t="shared" si="5"/>
        <v>0</v>
      </c>
      <c r="L16" s="23">
        <v>0</v>
      </c>
      <c r="M16" s="24">
        <v>0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pans="1:252" x14ac:dyDescent="0.25">
      <c r="A17" s="65"/>
      <c r="B17" s="47"/>
      <c r="C17" s="20" t="s">
        <v>17</v>
      </c>
      <c r="D17" s="26"/>
      <c r="E17" s="1">
        <f t="shared" si="4"/>
        <v>0</v>
      </c>
      <c r="F17" s="1">
        <f>F26+F84+F119+F154</f>
        <v>0</v>
      </c>
      <c r="G17" s="1">
        <f t="shared" si="5"/>
        <v>0</v>
      </c>
      <c r="H17" s="1">
        <f t="shared" si="5"/>
        <v>0</v>
      </c>
      <c r="I17" s="1">
        <f t="shared" si="5"/>
        <v>0</v>
      </c>
      <c r="J17" s="1">
        <f t="shared" si="5"/>
        <v>0</v>
      </c>
      <c r="K17" s="22">
        <f t="shared" si="5"/>
        <v>0</v>
      </c>
      <c r="L17" s="23">
        <v>0</v>
      </c>
      <c r="M17" s="24">
        <v>0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pans="1:252" ht="31.5" x14ac:dyDescent="0.25">
      <c r="A18" s="65"/>
      <c r="B18" s="47"/>
      <c r="C18" s="27" t="s">
        <v>18</v>
      </c>
      <c r="D18" s="26"/>
      <c r="E18" s="1">
        <f>SUM(F18:M18)</f>
        <v>4335.43</v>
      </c>
      <c r="F18" s="1">
        <f>F27+F85+F120+F155</f>
        <v>0</v>
      </c>
      <c r="G18" s="1">
        <f t="shared" si="5"/>
        <v>0</v>
      </c>
      <c r="H18" s="1">
        <f t="shared" si="5"/>
        <v>4335.43</v>
      </c>
      <c r="I18" s="1">
        <f t="shared" si="5"/>
        <v>0</v>
      </c>
      <c r="J18" s="1">
        <f t="shared" si="5"/>
        <v>0</v>
      </c>
      <c r="K18" s="22">
        <f t="shared" si="5"/>
        <v>0</v>
      </c>
      <c r="L18" s="23">
        <v>0</v>
      </c>
      <c r="M18" s="24">
        <v>0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pans="1:252" ht="31.5" x14ac:dyDescent="0.25">
      <c r="A19" s="66"/>
      <c r="B19" s="48"/>
      <c r="C19" s="20" t="s">
        <v>19</v>
      </c>
      <c r="D19" s="26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22">
        <v>0</v>
      </c>
      <c r="L19" s="23">
        <v>0</v>
      </c>
      <c r="M19" s="24">
        <v>0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pans="1:252" x14ac:dyDescent="0.25">
      <c r="A20" s="52" t="s">
        <v>20</v>
      </c>
      <c r="B20" s="53" t="s">
        <v>21</v>
      </c>
      <c r="C20" s="20" t="s">
        <v>10</v>
      </c>
      <c r="D20" s="21"/>
      <c r="E20" s="1">
        <f>SUM(F20:M20)</f>
        <v>789976.01250000007</v>
      </c>
      <c r="F20" s="1">
        <f t="shared" ref="F20:K21" si="6">F36+F43+F50+F59</f>
        <v>82853.872100000008</v>
      </c>
      <c r="G20" s="1">
        <f t="shared" si="6"/>
        <v>48631.760330000005</v>
      </c>
      <c r="H20" s="1">
        <f>H36+H43+H50+H59+H66</f>
        <v>72398.650670000003</v>
      </c>
      <c r="I20" s="1">
        <f>I36+I43+I50+I59+I73</f>
        <v>155903.22547999999</v>
      </c>
      <c r="J20" s="1">
        <f>J36+J43+J50+J59+J73</f>
        <v>170057.72392000002</v>
      </c>
      <c r="K20" s="22">
        <f>K36+K43+K50+K59+K73</f>
        <v>72358.759999999995</v>
      </c>
      <c r="L20" s="23">
        <f>L21+L22</f>
        <v>72404.91</v>
      </c>
      <c r="M20" s="24">
        <f>M21+M22+M24+M25+M26+M27</f>
        <v>115367.11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pans="1:252" x14ac:dyDescent="0.25">
      <c r="A21" s="52"/>
      <c r="B21" s="53"/>
      <c r="C21" s="20" t="s">
        <v>11</v>
      </c>
      <c r="D21" s="21"/>
      <c r="E21" s="1">
        <f>SUM(F21:L21)</f>
        <v>20000</v>
      </c>
      <c r="F21" s="1">
        <f t="shared" si="6"/>
        <v>0</v>
      </c>
      <c r="G21" s="1">
        <f t="shared" si="6"/>
        <v>0</v>
      </c>
      <c r="H21" s="1">
        <f>H30+H37+H44+H51+H60+H67</f>
        <v>20000</v>
      </c>
      <c r="I21" s="1">
        <f t="shared" si="6"/>
        <v>0</v>
      </c>
      <c r="J21" s="1">
        <f t="shared" si="6"/>
        <v>0</v>
      </c>
      <c r="K21" s="22">
        <f t="shared" si="6"/>
        <v>0</v>
      </c>
      <c r="L21" s="23">
        <v>0</v>
      </c>
      <c r="M21" s="24">
        <v>0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pans="1:252" ht="31.5" x14ac:dyDescent="0.25">
      <c r="A22" s="52"/>
      <c r="B22" s="53"/>
      <c r="C22" s="20" t="s">
        <v>12</v>
      </c>
      <c r="D22" s="21"/>
      <c r="E22" s="1">
        <f>SUM(F22:M22)</f>
        <v>765640.58250000002</v>
      </c>
      <c r="F22" s="1">
        <f t="shared" ref="F22:H22" si="7">F23+F24</f>
        <v>82853.872099999993</v>
      </c>
      <c r="G22" s="1">
        <f t="shared" si="7"/>
        <v>48631.760330000005</v>
      </c>
      <c r="H22" s="1">
        <f t="shared" si="7"/>
        <v>48063.220670000002</v>
      </c>
      <c r="I22" s="1">
        <f>I23+I24</f>
        <v>155903.22547999999</v>
      </c>
      <c r="J22" s="1">
        <f t="shared" ref="J22" si="8">J23+J24</f>
        <v>170057.72392000002</v>
      </c>
      <c r="K22" s="22">
        <f>K23+K24</f>
        <v>72358.759999999995</v>
      </c>
      <c r="L22" s="23">
        <f>L23+L24</f>
        <v>72404.91</v>
      </c>
      <c r="M22" s="24">
        <f>M23</f>
        <v>115367.11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pans="1:252" x14ac:dyDescent="0.25">
      <c r="A23" s="52"/>
      <c r="B23" s="53"/>
      <c r="C23" s="20" t="s">
        <v>13</v>
      </c>
      <c r="D23" s="13">
        <v>808</v>
      </c>
      <c r="E23" s="1">
        <f>SUM(F23:M23)</f>
        <v>763640.58250000002</v>
      </c>
      <c r="F23" s="1">
        <f>F38+F45+F53+F61</f>
        <v>80853.872099999993</v>
      </c>
      <c r="G23" s="1">
        <f t="shared" ref="G23" si="9">G38+G45+G53+G61</f>
        <v>48631.760330000005</v>
      </c>
      <c r="H23" s="1">
        <f>H38+H45+H53+H61+H68</f>
        <v>48063.220670000002</v>
      </c>
      <c r="I23" s="1">
        <f>I38+I45+I53+I61+I73</f>
        <v>155903.22547999999</v>
      </c>
      <c r="J23" s="1">
        <f>J38+J45+J53+J61+J73</f>
        <v>170057.72392000002</v>
      </c>
      <c r="K23" s="22">
        <f>K38+K45+K53+K61+K73</f>
        <v>72358.759999999995</v>
      </c>
      <c r="L23" s="23">
        <f>L31+L38+L45+L53+L61</f>
        <v>72404.91</v>
      </c>
      <c r="M23" s="24">
        <f>M31+M38+M45+M53+M61+M68+M75</f>
        <v>115367.11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pans="1:252" x14ac:dyDescent="0.25">
      <c r="A24" s="52"/>
      <c r="B24" s="53"/>
      <c r="C24" s="20" t="s">
        <v>13</v>
      </c>
      <c r="D24" s="13">
        <v>813</v>
      </c>
      <c r="E24" s="1">
        <v>2000</v>
      </c>
      <c r="F24" s="1">
        <v>2000</v>
      </c>
      <c r="G24" s="1">
        <v>0</v>
      </c>
      <c r="H24" s="1">
        <v>0</v>
      </c>
      <c r="I24" s="1">
        <v>0</v>
      </c>
      <c r="J24" s="1">
        <v>0</v>
      </c>
      <c r="K24" s="22">
        <v>0</v>
      </c>
      <c r="L24" s="23">
        <v>0</v>
      </c>
      <c r="M24" s="24">
        <v>0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pans="1:252" x14ac:dyDescent="0.25">
      <c r="A25" s="52"/>
      <c r="B25" s="53"/>
      <c r="C25" s="20" t="s">
        <v>16</v>
      </c>
      <c r="D25" s="26"/>
      <c r="E25" s="1">
        <f t="shared" ref="E25:E27" si="10">SUM(F25:H25)</f>
        <v>0</v>
      </c>
      <c r="F25" s="1">
        <f t="shared" ref="F25:K27" si="11">F39+F46+F55+F62</f>
        <v>0</v>
      </c>
      <c r="G25" s="1">
        <f t="shared" si="11"/>
        <v>0</v>
      </c>
      <c r="H25" s="1">
        <f t="shared" si="11"/>
        <v>0</v>
      </c>
      <c r="I25" s="1">
        <f t="shared" si="11"/>
        <v>0</v>
      </c>
      <c r="J25" s="1">
        <f t="shared" si="11"/>
        <v>0</v>
      </c>
      <c r="K25" s="22">
        <f t="shared" si="11"/>
        <v>0</v>
      </c>
      <c r="L25" s="23">
        <v>0</v>
      </c>
      <c r="M25" s="24">
        <v>0</v>
      </c>
      <c r="N25" s="25"/>
      <c r="O25" s="25"/>
      <c r="P25" s="25"/>
      <c r="Q25" s="25"/>
      <c r="R25" s="25"/>
      <c r="S25" s="25"/>
      <c r="T25" s="25"/>
      <c r="U25" s="25"/>
      <c r="V25" s="25" t="s">
        <v>22</v>
      </c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pans="1:252" x14ac:dyDescent="0.25">
      <c r="A26" s="52"/>
      <c r="B26" s="53"/>
      <c r="C26" s="20" t="s">
        <v>17</v>
      </c>
      <c r="D26" s="26"/>
      <c r="E26" s="1">
        <f t="shared" si="10"/>
        <v>0</v>
      </c>
      <c r="F26" s="1">
        <f t="shared" si="11"/>
        <v>0</v>
      </c>
      <c r="G26" s="1">
        <f t="shared" si="11"/>
        <v>0</v>
      </c>
      <c r="H26" s="1">
        <f>H35+H42+H49+H56+H65+H72</f>
        <v>0</v>
      </c>
      <c r="I26" s="1">
        <f t="shared" si="11"/>
        <v>0</v>
      </c>
      <c r="J26" s="1">
        <f t="shared" si="11"/>
        <v>0</v>
      </c>
      <c r="K26" s="22">
        <f t="shared" si="11"/>
        <v>0</v>
      </c>
      <c r="L26" s="23">
        <v>0</v>
      </c>
      <c r="M26" s="24">
        <v>0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pans="1:252" ht="31.5" x14ac:dyDescent="0.25">
      <c r="A27" s="52"/>
      <c r="B27" s="53"/>
      <c r="C27" s="20" t="s">
        <v>18</v>
      </c>
      <c r="D27" s="26"/>
      <c r="E27" s="1">
        <f t="shared" si="10"/>
        <v>4335.43</v>
      </c>
      <c r="F27" s="1">
        <f t="shared" si="11"/>
        <v>0</v>
      </c>
      <c r="G27" s="1">
        <f t="shared" si="11"/>
        <v>0</v>
      </c>
      <c r="H27" s="1">
        <f>H34+H41+H48+H57+H64+H71</f>
        <v>4335.43</v>
      </c>
      <c r="I27" s="1">
        <f t="shared" si="11"/>
        <v>0</v>
      </c>
      <c r="J27" s="1">
        <f t="shared" si="11"/>
        <v>0</v>
      </c>
      <c r="K27" s="22">
        <f t="shared" si="11"/>
        <v>0</v>
      </c>
      <c r="L27" s="23">
        <v>0</v>
      </c>
      <c r="M27" s="24">
        <v>0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pans="1:252" ht="31.5" x14ac:dyDescent="0.25">
      <c r="A28" s="52"/>
      <c r="B28" s="53"/>
      <c r="C28" s="20" t="s">
        <v>23</v>
      </c>
      <c r="D28" s="26"/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22">
        <v>0</v>
      </c>
      <c r="L28" s="23">
        <v>0</v>
      </c>
      <c r="M28" s="23">
        <v>0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</row>
    <row r="29" spans="1:252" x14ac:dyDescent="0.25">
      <c r="A29" s="52" t="s">
        <v>24</v>
      </c>
      <c r="B29" s="53" t="s">
        <v>25</v>
      </c>
      <c r="C29" s="20" t="s">
        <v>10</v>
      </c>
      <c r="D29" s="21"/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2">
        <v>0</v>
      </c>
      <c r="L29" s="23">
        <v>0</v>
      </c>
      <c r="M29" s="23">
        <v>0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</row>
    <row r="30" spans="1:252" x14ac:dyDescent="0.25">
      <c r="A30" s="52"/>
      <c r="B30" s="53"/>
      <c r="C30" s="20" t="s">
        <v>11</v>
      </c>
      <c r="D30" s="21"/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22">
        <v>0</v>
      </c>
      <c r="L30" s="23">
        <v>0</v>
      </c>
      <c r="M30" s="23">
        <v>0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</row>
    <row r="31" spans="1:252" x14ac:dyDescent="0.25">
      <c r="A31" s="52"/>
      <c r="B31" s="53"/>
      <c r="C31" s="20" t="s">
        <v>13</v>
      </c>
      <c r="D31" s="26"/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22">
        <v>0</v>
      </c>
      <c r="L31" s="23">
        <v>0</v>
      </c>
      <c r="M31" s="23">
        <v>0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</row>
    <row r="32" spans="1:252" x14ac:dyDescent="0.25">
      <c r="A32" s="52"/>
      <c r="B32" s="53"/>
      <c r="C32" s="20" t="s">
        <v>16</v>
      </c>
      <c r="D32" s="26"/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22">
        <v>0</v>
      </c>
      <c r="L32" s="23">
        <v>0</v>
      </c>
      <c r="M32" s="23">
        <v>0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</row>
    <row r="33" spans="1:252" x14ac:dyDescent="0.25">
      <c r="A33" s="52"/>
      <c r="B33" s="53"/>
      <c r="C33" s="20" t="s">
        <v>17</v>
      </c>
      <c r="D33" s="26"/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22">
        <v>0</v>
      </c>
      <c r="L33" s="23">
        <v>0</v>
      </c>
      <c r="M33" s="23">
        <v>0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</row>
    <row r="34" spans="1:252" ht="31.5" x14ac:dyDescent="0.25">
      <c r="A34" s="52"/>
      <c r="B34" s="53"/>
      <c r="C34" s="20" t="s">
        <v>18</v>
      </c>
      <c r="D34" s="26"/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2">
        <v>0</v>
      </c>
      <c r="L34" s="23">
        <v>0</v>
      </c>
      <c r="M34" s="23">
        <v>0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</row>
    <row r="35" spans="1:252" ht="31.5" x14ac:dyDescent="0.25">
      <c r="A35" s="52"/>
      <c r="B35" s="53"/>
      <c r="C35" s="20" t="s">
        <v>23</v>
      </c>
      <c r="D35" s="26"/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22">
        <v>0</v>
      </c>
      <c r="L35" s="23">
        <v>0</v>
      </c>
      <c r="M35" s="23">
        <v>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</row>
    <row r="36" spans="1:252" x14ac:dyDescent="0.25">
      <c r="A36" s="52" t="s">
        <v>26</v>
      </c>
      <c r="B36" s="53" t="s">
        <v>27</v>
      </c>
      <c r="C36" s="20" t="s">
        <v>10</v>
      </c>
      <c r="D36" s="21"/>
      <c r="E36" s="1">
        <f>SUM(F36:M36)</f>
        <v>126540.13297000001</v>
      </c>
      <c r="F36" s="1">
        <f t="shared" ref="F36:K36" si="12">F38</f>
        <v>1127</v>
      </c>
      <c r="G36" s="1">
        <f t="shared" si="12"/>
        <v>1560.0250000000001</v>
      </c>
      <c r="H36" s="1">
        <f t="shared" si="12"/>
        <v>1735.0440000000001</v>
      </c>
      <c r="I36" s="1">
        <f t="shared" si="12"/>
        <v>51959.603969999996</v>
      </c>
      <c r="J36" s="1">
        <f t="shared" si="12"/>
        <v>60184.46</v>
      </c>
      <c r="K36" s="22">
        <f t="shared" si="12"/>
        <v>2672.5</v>
      </c>
      <c r="L36" s="23">
        <f>L38</f>
        <v>2672.5</v>
      </c>
      <c r="M36" s="24">
        <f>M37+M38</f>
        <v>4629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</row>
    <row r="37" spans="1:252" x14ac:dyDescent="0.25">
      <c r="A37" s="52"/>
      <c r="B37" s="53"/>
      <c r="C37" s="20" t="s">
        <v>11</v>
      </c>
      <c r="D37" s="28"/>
      <c r="E37" s="1">
        <f t="shared" ref="E37:E112" si="13">SUM(F37:K37)</f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22">
        <v>0</v>
      </c>
      <c r="L37" s="23">
        <v>0</v>
      </c>
      <c r="M37" s="24">
        <v>0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</row>
    <row r="38" spans="1:252" x14ac:dyDescent="0.25">
      <c r="A38" s="52"/>
      <c r="B38" s="53"/>
      <c r="C38" s="20" t="s">
        <v>13</v>
      </c>
      <c r="D38" s="26" t="s">
        <v>14</v>
      </c>
      <c r="E38" s="1">
        <f>SUM(F38:M38)</f>
        <v>126540.13297000001</v>
      </c>
      <c r="F38" s="1">
        <v>1127</v>
      </c>
      <c r="G38" s="1">
        <v>1560.0250000000001</v>
      </c>
      <c r="H38" s="1">
        <v>1735.0440000000001</v>
      </c>
      <c r="I38" s="1">
        <v>51959.603969999996</v>
      </c>
      <c r="J38" s="1">
        <v>60184.46</v>
      </c>
      <c r="K38" s="22">
        <v>2672.5</v>
      </c>
      <c r="L38" s="23">
        <v>2672.5</v>
      </c>
      <c r="M38" s="24">
        <v>4629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</row>
    <row r="39" spans="1:252" x14ac:dyDescent="0.25">
      <c r="A39" s="52"/>
      <c r="B39" s="53"/>
      <c r="C39" s="20" t="s">
        <v>16</v>
      </c>
      <c r="D39" s="26"/>
      <c r="E39" s="1">
        <f t="shared" si="13"/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22">
        <v>0</v>
      </c>
      <c r="L39" s="23">
        <v>0</v>
      </c>
      <c r="M39" s="24">
        <v>0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</row>
    <row r="40" spans="1:252" x14ac:dyDescent="0.25">
      <c r="A40" s="52"/>
      <c r="B40" s="53"/>
      <c r="C40" s="20" t="s">
        <v>17</v>
      </c>
      <c r="D40" s="26"/>
      <c r="E40" s="1">
        <f t="shared" si="13"/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2">
        <v>0</v>
      </c>
      <c r="L40" s="23">
        <v>0</v>
      </c>
      <c r="M40" s="24">
        <v>0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</row>
    <row r="41" spans="1:252" ht="31.5" x14ac:dyDescent="0.25">
      <c r="A41" s="52"/>
      <c r="B41" s="53"/>
      <c r="C41" s="20" t="s">
        <v>18</v>
      </c>
      <c r="D41" s="26"/>
      <c r="E41" s="1">
        <f t="shared" si="13"/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22">
        <v>0</v>
      </c>
      <c r="L41" s="23">
        <v>0</v>
      </c>
      <c r="M41" s="24">
        <v>0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</row>
    <row r="42" spans="1:252" ht="31.5" x14ac:dyDescent="0.25">
      <c r="A42" s="52"/>
      <c r="B42" s="53"/>
      <c r="C42" s="20" t="s">
        <v>23</v>
      </c>
      <c r="D42" s="26"/>
      <c r="E42" s="1">
        <f t="shared" si="13"/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22">
        <v>0</v>
      </c>
      <c r="L42" s="23">
        <v>0</v>
      </c>
      <c r="M42" s="24">
        <v>0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</row>
    <row r="43" spans="1:252" x14ac:dyDescent="0.25">
      <c r="A43" s="52" t="s">
        <v>28</v>
      </c>
      <c r="B43" s="53" t="s">
        <v>29</v>
      </c>
      <c r="C43" s="20" t="s">
        <v>10</v>
      </c>
      <c r="D43" s="21"/>
      <c r="E43" s="1">
        <f>SUM(F43:M43)</f>
        <v>5805.9304600000005</v>
      </c>
      <c r="F43" s="1">
        <f t="shared" ref="F43:K43" si="14">F45</f>
        <v>3429.1274600000002</v>
      </c>
      <c r="G43" s="1">
        <f t="shared" si="14"/>
        <v>460.23333000000002</v>
      </c>
      <c r="H43" s="1">
        <f t="shared" si="14"/>
        <v>626.66666999999995</v>
      </c>
      <c r="I43" s="1">
        <f t="shared" si="14"/>
        <v>1289.903</v>
      </c>
      <c r="J43" s="1">
        <f t="shared" si="14"/>
        <v>0</v>
      </c>
      <c r="K43" s="22">
        <f t="shared" si="14"/>
        <v>0</v>
      </c>
      <c r="L43" s="23">
        <v>0</v>
      </c>
      <c r="M43" s="24">
        <v>0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</row>
    <row r="44" spans="1:252" x14ac:dyDescent="0.25">
      <c r="A44" s="52"/>
      <c r="B44" s="53"/>
      <c r="C44" s="20" t="s">
        <v>11</v>
      </c>
      <c r="D44" s="28"/>
      <c r="E44" s="1">
        <f t="shared" si="13"/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2">
        <v>0</v>
      </c>
      <c r="L44" s="23">
        <v>0</v>
      </c>
      <c r="M44" s="24">
        <v>0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</row>
    <row r="45" spans="1:252" x14ac:dyDescent="0.25">
      <c r="A45" s="52"/>
      <c r="B45" s="53"/>
      <c r="C45" s="20" t="s">
        <v>13</v>
      </c>
      <c r="D45" s="26" t="s">
        <v>14</v>
      </c>
      <c r="E45" s="1">
        <f>SUM(F45:M45)</f>
        <v>5805.9304600000005</v>
      </c>
      <c r="F45" s="1">
        <v>3429.1274600000002</v>
      </c>
      <c r="G45" s="1">
        <v>460.23333000000002</v>
      </c>
      <c r="H45" s="1">
        <v>626.66666999999995</v>
      </c>
      <c r="I45" s="1">
        <v>1289.903</v>
      </c>
      <c r="J45" s="1">
        <v>0</v>
      </c>
      <c r="K45" s="22">
        <v>0</v>
      </c>
      <c r="L45" s="23">
        <v>0</v>
      </c>
      <c r="M45" s="24">
        <v>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</row>
    <row r="46" spans="1:252" x14ac:dyDescent="0.25">
      <c r="A46" s="52"/>
      <c r="B46" s="53"/>
      <c r="C46" s="20" t="s">
        <v>16</v>
      </c>
      <c r="D46" s="26"/>
      <c r="E46" s="1">
        <f t="shared" si="13"/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22">
        <v>0</v>
      </c>
      <c r="L46" s="23">
        <v>0</v>
      </c>
      <c r="M46" s="24">
        <v>0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</row>
    <row r="47" spans="1:252" x14ac:dyDescent="0.25">
      <c r="A47" s="52"/>
      <c r="B47" s="53"/>
      <c r="C47" s="20" t="s">
        <v>17</v>
      </c>
      <c r="D47" s="26"/>
      <c r="E47" s="1">
        <f t="shared" si="13"/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2">
        <v>0</v>
      </c>
      <c r="L47" s="23">
        <v>0</v>
      </c>
      <c r="M47" s="24">
        <v>0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</row>
    <row r="48" spans="1:252" ht="31.5" x14ac:dyDescent="0.25">
      <c r="A48" s="52"/>
      <c r="B48" s="53"/>
      <c r="C48" s="20" t="s">
        <v>18</v>
      </c>
      <c r="D48" s="26"/>
      <c r="E48" s="1">
        <f t="shared" si="13"/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2">
        <v>0</v>
      </c>
      <c r="L48" s="23">
        <v>0</v>
      </c>
      <c r="M48" s="24">
        <v>0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</row>
    <row r="49" spans="1:252" ht="31.5" x14ac:dyDescent="0.25">
      <c r="A49" s="52"/>
      <c r="B49" s="53"/>
      <c r="C49" s="20" t="s">
        <v>23</v>
      </c>
      <c r="D49" s="26"/>
      <c r="E49" s="1">
        <f t="shared" si="13"/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2">
        <v>0</v>
      </c>
      <c r="L49" s="23">
        <v>0</v>
      </c>
      <c r="M49" s="24">
        <v>0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</row>
    <row r="50" spans="1:252" x14ac:dyDescent="0.25">
      <c r="A50" s="43" t="s">
        <v>30</v>
      </c>
      <c r="B50" s="46" t="s">
        <v>31</v>
      </c>
      <c r="C50" s="20" t="s">
        <v>10</v>
      </c>
      <c r="D50" s="21"/>
      <c r="E50" s="1">
        <f>SUM(F50:M50)</f>
        <v>13836.087469999999</v>
      </c>
      <c r="F50" s="1">
        <f>F53+F54</f>
        <v>5255.9946399999999</v>
      </c>
      <c r="G50" s="1">
        <f>G53</f>
        <v>2103.172</v>
      </c>
      <c r="H50" s="1">
        <f>H53</f>
        <v>985.75</v>
      </c>
      <c r="I50" s="1">
        <f>I53</f>
        <v>1679.6119100000001</v>
      </c>
      <c r="J50" s="1">
        <f>J53</f>
        <v>581.55891999999994</v>
      </c>
      <c r="K50" s="22">
        <f>K53</f>
        <v>1000</v>
      </c>
      <c r="L50" s="23">
        <f>L52</f>
        <v>1000</v>
      </c>
      <c r="M50" s="24">
        <f>M51+M52+M55+M56+M57+M58</f>
        <v>1230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</row>
    <row r="51" spans="1:252" x14ac:dyDescent="0.25">
      <c r="A51" s="44"/>
      <c r="B51" s="47"/>
      <c r="C51" s="20" t="s">
        <v>11</v>
      </c>
      <c r="D51" s="28"/>
      <c r="E51" s="1">
        <f t="shared" si="13"/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22">
        <v>0</v>
      </c>
      <c r="L51" s="23">
        <v>0</v>
      </c>
      <c r="M51" s="24">
        <v>0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</row>
    <row r="52" spans="1:252" ht="31.5" x14ac:dyDescent="0.25">
      <c r="A52" s="44"/>
      <c r="B52" s="47"/>
      <c r="C52" s="20" t="s">
        <v>12</v>
      </c>
      <c r="D52" s="28"/>
      <c r="E52" s="1">
        <f>SUM(F52:M52)</f>
        <v>13836.087469999999</v>
      </c>
      <c r="F52" s="1">
        <f>F54+F53</f>
        <v>5255.9946399999999</v>
      </c>
      <c r="G52" s="1">
        <f t="shared" ref="G52:L52" si="15">G53+G54</f>
        <v>2103.172</v>
      </c>
      <c r="H52" s="1">
        <f t="shared" si="15"/>
        <v>985.75</v>
      </c>
      <c r="I52" s="1">
        <f t="shared" si="15"/>
        <v>1679.6119100000001</v>
      </c>
      <c r="J52" s="1">
        <f t="shared" si="15"/>
        <v>581.55891999999994</v>
      </c>
      <c r="K52" s="22">
        <f t="shared" si="15"/>
        <v>1000</v>
      </c>
      <c r="L52" s="23">
        <f t="shared" si="15"/>
        <v>1000</v>
      </c>
      <c r="M52" s="24">
        <f>M53+M54</f>
        <v>1230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</row>
    <row r="53" spans="1:252" x14ac:dyDescent="0.25">
      <c r="A53" s="44"/>
      <c r="B53" s="47"/>
      <c r="C53" s="20" t="s">
        <v>13</v>
      </c>
      <c r="D53" s="26" t="s">
        <v>14</v>
      </c>
      <c r="E53" s="1">
        <f>SUM(F53:M53)</f>
        <v>11836.087469999999</v>
      </c>
      <c r="F53" s="1">
        <v>3255.9946399999999</v>
      </c>
      <c r="G53" s="1">
        <v>2103.172</v>
      </c>
      <c r="H53" s="1">
        <v>985.75</v>
      </c>
      <c r="I53" s="1">
        <v>1679.6119100000001</v>
      </c>
      <c r="J53" s="1">
        <v>581.55891999999994</v>
      </c>
      <c r="K53" s="22">
        <v>1000</v>
      </c>
      <c r="L53" s="23">
        <v>1000</v>
      </c>
      <c r="M53" s="24">
        <v>1230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</row>
    <row r="54" spans="1:252" x14ac:dyDescent="0.25">
      <c r="A54" s="44"/>
      <c r="B54" s="47"/>
      <c r="C54" s="20" t="s">
        <v>13</v>
      </c>
      <c r="D54" s="26" t="s">
        <v>15</v>
      </c>
      <c r="E54" s="1">
        <f>SUM(F54:L54)</f>
        <v>2000</v>
      </c>
      <c r="F54" s="1">
        <v>2000</v>
      </c>
      <c r="G54" s="1">
        <v>0</v>
      </c>
      <c r="H54" s="1">
        <v>0</v>
      </c>
      <c r="I54" s="1">
        <v>0</v>
      </c>
      <c r="J54" s="1">
        <v>0</v>
      </c>
      <c r="K54" s="22">
        <v>0</v>
      </c>
      <c r="L54" s="23">
        <v>0</v>
      </c>
      <c r="M54" s="24">
        <v>0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</row>
    <row r="55" spans="1:252" x14ac:dyDescent="0.25">
      <c r="A55" s="44"/>
      <c r="B55" s="47"/>
      <c r="C55" s="20" t="s">
        <v>16</v>
      </c>
      <c r="D55" s="26"/>
      <c r="E55" s="1">
        <f t="shared" si="13"/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22">
        <v>0</v>
      </c>
      <c r="L55" s="23">
        <v>0</v>
      </c>
      <c r="M55" s="24">
        <v>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</row>
    <row r="56" spans="1:252" x14ac:dyDescent="0.25">
      <c r="A56" s="44"/>
      <c r="B56" s="47"/>
      <c r="C56" s="20" t="s">
        <v>17</v>
      </c>
      <c r="D56" s="26"/>
      <c r="E56" s="1">
        <f t="shared" si="13"/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22">
        <v>0</v>
      </c>
      <c r="L56" s="23">
        <v>0</v>
      </c>
      <c r="M56" s="24">
        <v>0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</row>
    <row r="57" spans="1:252" ht="31.5" x14ac:dyDescent="0.25">
      <c r="A57" s="44"/>
      <c r="B57" s="47"/>
      <c r="C57" s="20" t="s">
        <v>18</v>
      </c>
      <c r="D57" s="26"/>
      <c r="E57" s="1">
        <f t="shared" si="13"/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22">
        <v>0</v>
      </c>
      <c r="L57" s="23">
        <v>0</v>
      </c>
      <c r="M57" s="24">
        <v>0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</row>
    <row r="58" spans="1:252" ht="31.5" x14ac:dyDescent="0.25">
      <c r="A58" s="45"/>
      <c r="B58" s="48"/>
      <c r="C58" s="20" t="s">
        <v>23</v>
      </c>
      <c r="D58" s="26"/>
      <c r="E58" s="1">
        <f t="shared" si="13"/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22">
        <v>0</v>
      </c>
      <c r="L58" s="23">
        <v>0</v>
      </c>
      <c r="M58" s="24">
        <v>0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</row>
    <row r="59" spans="1:252" x14ac:dyDescent="0.25">
      <c r="A59" s="52" t="s">
        <v>32</v>
      </c>
      <c r="B59" s="73" t="s">
        <v>33</v>
      </c>
      <c r="C59" s="20" t="s">
        <v>10</v>
      </c>
      <c r="D59" s="21"/>
      <c r="E59" s="1">
        <f>SUM(F59:M59)</f>
        <v>615989.07799999998</v>
      </c>
      <c r="F59" s="1">
        <f t="shared" ref="F59:K59" si="16">F61</f>
        <v>73041.75</v>
      </c>
      <c r="G59" s="1">
        <f t="shared" si="16"/>
        <v>44508.33</v>
      </c>
      <c r="H59" s="1">
        <f t="shared" si="16"/>
        <v>44715.76</v>
      </c>
      <c r="I59" s="1">
        <f t="shared" si="16"/>
        <v>100207.808</v>
      </c>
      <c r="J59" s="1">
        <f t="shared" si="16"/>
        <v>108686.45</v>
      </c>
      <c r="K59" s="22">
        <f t="shared" si="16"/>
        <v>68686.259999999995</v>
      </c>
      <c r="L59" s="23">
        <f>L61</f>
        <v>68732.41</v>
      </c>
      <c r="M59" s="24">
        <f>M60+M61+M62+M63+M64+M65</f>
        <v>107410.31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</row>
    <row r="60" spans="1:252" x14ac:dyDescent="0.25">
      <c r="A60" s="52"/>
      <c r="B60" s="74"/>
      <c r="C60" s="20" t="s">
        <v>11</v>
      </c>
      <c r="D60" s="21"/>
      <c r="E60" s="1">
        <f t="shared" si="13"/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22">
        <v>0</v>
      </c>
      <c r="L60" s="23">
        <v>0</v>
      </c>
      <c r="M60" s="24">
        <v>0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</row>
    <row r="61" spans="1:252" x14ac:dyDescent="0.25">
      <c r="A61" s="52"/>
      <c r="B61" s="74"/>
      <c r="C61" s="20" t="s">
        <v>13</v>
      </c>
      <c r="D61" s="26" t="s">
        <v>14</v>
      </c>
      <c r="E61" s="1">
        <f>SUM(F61:M61)</f>
        <v>615989.07799999998</v>
      </c>
      <c r="F61" s="1">
        <v>73041.75</v>
      </c>
      <c r="G61" s="1">
        <v>44508.33</v>
      </c>
      <c r="H61" s="1">
        <v>44715.76</v>
      </c>
      <c r="I61" s="1">
        <v>100207.808</v>
      </c>
      <c r="J61" s="1">
        <v>108686.45</v>
      </c>
      <c r="K61" s="22">
        <v>68686.259999999995</v>
      </c>
      <c r="L61" s="23">
        <v>68732.41</v>
      </c>
      <c r="M61" s="24">
        <v>107410.31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</row>
    <row r="62" spans="1:252" x14ac:dyDescent="0.25">
      <c r="A62" s="52"/>
      <c r="B62" s="74"/>
      <c r="C62" s="20" t="s">
        <v>16</v>
      </c>
      <c r="D62" s="26"/>
      <c r="E62" s="1">
        <f t="shared" si="13"/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22">
        <v>0</v>
      </c>
      <c r="L62" s="23">
        <v>0</v>
      </c>
      <c r="M62" s="24">
        <v>0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</row>
    <row r="63" spans="1:252" x14ac:dyDescent="0.25">
      <c r="A63" s="52"/>
      <c r="B63" s="74"/>
      <c r="C63" s="20" t="s">
        <v>17</v>
      </c>
      <c r="D63" s="26"/>
      <c r="E63" s="1">
        <f t="shared" si="13"/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22">
        <v>0</v>
      </c>
      <c r="L63" s="23">
        <v>0</v>
      </c>
      <c r="M63" s="24">
        <v>0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</row>
    <row r="64" spans="1:252" ht="31.5" x14ac:dyDescent="0.25">
      <c r="A64" s="52"/>
      <c r="B64" s="74"/>
      <c r="C64" s="20" t="s">
        <v>18</v>
      </c>
      <c r="D64" s="26"/>
      <c r="E64" s="1">
        <f t="shared" si="13"/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22">
        <v>0</v>
      </c>
      <c r="L64" s="23">
        <v>0</v>
      </c>
      <c r="M64" s="24">
        <v>0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</row>
    <row r="65" spans="1:252" ht="46.5" customHeight="1" x14ac:dyDescent="0.25">
      <c r="A65" s="52"/>
      <c r="B65" s="74"/>
      <c r="C65" s="29" t="s">
        <v>23</v>
      </c>
      <c r="D65" s="26"/>
      <c r="E65" s="1">
        <f t="shared" si="13"/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22">
        <v>0</v>
      </c>
      <c r="L65" s="30">
        <v>0</v>
      </c>
      <c r="M65" s="24">
        <v>0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</row>
    <row r="66" spans="1:252" x14ac:dyDescent="0.25">
      <c r="A66" s="31" t="s">
        <v>34</v>
      </c>
      <c r="B66" s="54" t="s">
        <v>35</v>
      </c>
      <c r="C66" s="20" t="s">
        <v>10</v>
      </c>
      <c r="D66" s="26"/>
      <c r="E66" s="1">
        <f>SUM(F66:L66)</f>
        <v>24335.43</v>
      </c>
      <c r="F66" s="1">
        <f t="shared" ref="F66:G66" si="17">F67+F68+F69+F70+F71+F72</f>
        <v>0</v>
      </c>
      <c r="G66" s="1">
        <f t="shared" si="17"/>
        <v>0</v>
      </c>
      <c r="H66" s="1">
        <f>H67+H68+H69+H70+H71+H72</f>
        <v>24335.43</v>
      </c>
      <c r="I66" s="1">
        <f t="shared" ref="I66:K66" si="18">I67+I68+I69+I70+I71+I72</f>
        <v>0</v>
      </c>
      <c r="J66" s="1">
        <f t="shared" si="18"/>
        <v>0</v>
      </c>
      <c r="K66" s="22">
        <f t="shared" si="18"/>
        <v>0</v>
      </c>
      <c r="L66" s="23">
        <v>0</v>
      </c>
      <c r="M66" s="24">
        <v>0</v>
      </c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</row>
    <row r="67" spans="1:252" x14ac:dyDescent="0.25">
      <c r="A67" s="33"/>
      <c r="B67" s="54"/>
      <c r="C67" s="20" t="s">
        <v>11</v>
      </c>
      <c r="D67" s="34" t="s">
        <v>14</v>
      </c>
      <c r="E67" s="1">
        <f>SUM(F67:L67)</f>
        <v>20000</v>
      </c>
      <c r="F67" s="1">
        <v>0</v>
      </c>
      <c r="G67" s="1">
        <v>0</v>
      </c>
      <c r="H67" s="1">
        <v>20000</v>
      </c>
      <c r="I67" s="1">
        <v>0</v>
      </c>
      <c r="J67" s="1">
        <v>0</v>
      </c>
      <c r="K67" s="22">
        <v>0</v>
      </c>
      <c r="L67" s="23">
        <v>0</v>
      </c>
      <c r="M67" s="24">
        <v>0</v>
      </c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</row>
    <row r="68" spans="1:252" x14ac:dyDescent="0.25">
      <c r="A68" s="33"/>
      <c r="B68" s="54"/>
      <c r="C68" s="20" t="s">
        <v>13</v>
      </c>
      <c r="D68" s="34"/>
      <c r="E68" s="1">
        <f t="shared" ref="E68:E72" si="19">SUM(F68:K68)</f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22">
        <v>0</v>
      </c>
      <c r="L68" s="23">
        <v>0</v>
      </c>
      <c r="M68" s="24">
        <v>0</v>
      </c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</row>
    <row r="69" spans="1:252" x14ac:dyDescent="0.25">
      <c r="A69" s="33"/>
      <c r="B69" s="54"/>
      <c r="C69" s="20" t="s">
        <v>16</v>
      </c>
      <c r="D69" s="34"/>
      <c r="E69" s="1">
        <f t="shared" si="19"/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22">
        <v>0</v>
      </c>
      <c r="L69" s="23">
        <v>0</v>
      </c>
      <c r="M69" s="24">
        <v>0</v>
      </c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</row>
    <row r="70" spans="1:252" x14ac:dyDescent="0.25">
      <c r="A70" s="33"/>
      <c r="B70" s="54"/>
      <c r="C70" s="20" t="s">
        <v>17</v>
      </c>
      <c r="D70" s="34"/>
      <c r="E70" s="1">
        <f t="shared" si="19"/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22">
        <v>0</v>
      </c>
      <c r="L70" s="23">
        <v>0</v>
      </c>
      <c r="M70" s="24">
        <v>0</v>
      </c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</row>
    <row r="71" spans="1:252" ht="31.5" x14ac:dyDescent="0.25">
      <c r="A71" s="33"/>
      <c r="B71" s="54"/>
      <c r="C71" s="20" t="s">
        <v>18</v>
      </c>
      <c r="D71" s="34"/>
      <c r="E71" s="1">
        <f>SUM(F71:L71)</f>
        <v>4335.43</v>
      </c>
      <c r="F71" s="1">
        <v>0</v>
      </c>
      <c r="G71" s="1">
        <v>0</v>
      </c>
      <c r="H71" s="1">
        <v>4335.43</v>
      </c>
      <c r="I71" s="1">
        <v>0</v>
      </c>
      <c r="J71" s="1">
        <v>0</v>
      </c>
      <c r="K71" s="22">
        <v>0</v>
      </c>
      <c r="L71" s="23">
        <v>0</v>
      </c>
      <c r="M71" s="24">
        <v>0</v>
      </c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</row>
    <row r="72" spans="1:252" ht="41.25" customHeight="1" x14ac:dyDescent="0.25">
      <c r="A72" s="35"/>
      <c r="B72" s="55"/>
      <c r="C72" s="36" t="s">
        <v>23</v>
      </c>
      <c r="D72" s="34"/>
      <c r="E72" s="1">
        <f t="shared" si="19"/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22">
        <v>0</v>
      </c>
      <c r="L72" s="23">
        <v>0</v>
      </c>
      <c r="M72" s="24">
        <v>0</v>
      </c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</row>
    <row r="73" spans="1:252" x14ac:dyDescent="0.25">
      <c r="A73" s="31" t="s">
        <v>36</v>
      </c>
      <c r="B73" s="46" t="s">
        <v>37</v>
      </c>
      <c r="C73" s="20" t="s">
        <v>10</v>
      </c>
      <c r="D73" s="34"/>
      <c r="E73" s="1">
        <f>SUM(F73:M73)</f>
        <v>3469.3536000000004</v>
      </c>
      <c r="F73" s="1">
        <f t="shared" ref="F73:G73" si="20">F74+F75+F76+F77+F78+F79</f>
        <v>0</v>
      </c>
      <c r="G73" s="1">
        <f t="shared" si="20"/>
        <v>0</v>
      </c>
      <c r="H73" s="1">
        <f>H74+H75+H76+H77+H78+H79</f>
        <v>0</v>
      </c>
      <c r="I73" s="1">
        <f t="shared" ref="I73:K73" si="21">I74+I75+I76+I77+I78+I79</f>
        <v>766.29859999999996</v>
      </c>
      <c r="J73" s="1">
        <f t="shared" si="21"/>
        <v>605.255</v>
      </c>
      <c r="K73" s="22">
        <f t="shared" si="21"/>
        <v>0</v>
      </c>
      <c r="L73" s="23">
        <v>0</v>
      </c>
      <c r="M73" s="24">
        <f>M74+M75+M76+M77+M78+M79</f>
        <v>2097.8000000000002</v>
      </c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</row>
    <row r="74" spans="1:252" x14ac:dyDescent="0.25">
      <c r="A74" s="37"/>
      <c r="B74" s="47"/>
      <c r="C74" s="20" t="s">
        <v>11</v>
      </c>
      <c r="D74" s="34"/>
      <c r="E74" s="1">
        <f t="shared" ref="E74:E79" si="22">SUM(F74:K74)</f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22">
        <v>0</v>
      </c>
      <c r="L74" s="23">
        <v>0</v>
      </c>
      <c r="M74" s="24">
        <v>0</v>
      </c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</row>
    <row r="75" spans="1:252" x14ac:dyDescent="0.25">
      <c r="A75" s="37"/>
      <c r="B75" s="47"/>
      <c r="C75" s="20" t="s">
        <v>13</v>
      </c>
      <c r="D75" s="34" t="s">
        <v>14</v>
      </c>
      <c r="E75" s="1">
        <f>SUM(F75:M75)</f>
        <v>3469.3536000000004</v>
      </c>
      <c r="F75" s="1">
        <v>0</v>
      </c>
      <c r="G75" s="1">
        <v>0</v>
      </c>
      <c r="H75" s="1">
        <v>0</v>
      </c>
      <c r="I75" s="1">
        <v>766.29859999999996</v>
      </c>
      <c r="J75" s="1">
        <v>605.255</v>
      </c>
      <c r="K75" s="22">
        <v>0</v>
      </c>
      <c r="L75" s="23">
        <v>0</v>
      </c>
      <c r="M75" s="24">
        <v>2097.8000000000002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</row>
    <row r="76" spans="1:252" x14ac:dyDescent="0.25">
      <c r="A76" s="37"/>
      <c r="B76" s="47"/>
      <c r="C76" s="20" t="s">
        <v>16</v>
      </c>
      <c r="D76" s="34"/>
      <c r="E76" s="1">
        <f t="shared" si="22"/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22">
        <v>0</v>
      </c>
      <c r="L76" s="23">
        <v>0</v>
      </c>
      <c r="M76" s="24">
        <v>0</v>
      </c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</row>
    <row r="77" spans="1:252" x14ac:dyDescent="0.25">
      <c r="A77" s="37"/>
      <c r="B77" s="47"/>
      <c r="C77" s="20" t="s">
        <v>17</v>
      </c>
      <c r="D77" s="34"/>
      <c r="E77" s="1">
        <f t="shared" si="22"/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22">
        <v>0</v>
      </c>
      <c r="L77" s="23">
        <v>0</v>
      </c>
      <c r="M77" s="24">
        <v>0</v>
      </c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</row>
    <row r="78" spans="1:252" ht="31.5" x14ac:dyDescent="0.25">
      <c r="A78" s="37"/>
      <c r="B78" s="47"/>
      <c r="C78" s="20" t="s">
        <v>18</v>
      </c>
      <c r="D78" s="34"/>
      <c r="E78" s="1">
        <f t="shared" si="22"/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22">
        <v>0</v>
      </c>
      <c r="L78" s="23">
        <v>0</v>
      </c>
      <c r="M78" s="24">
        <v>0</v>
      </c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</row>
    <row r="79" spans="1:252" ht="31.5" x14ac:dyDescent="0.25">
      <c r="A79" s="35"/>
      <c r="B79" s="48"/>
      <c r="C79" s="36" t="s">
        <v>23</v>
      </c>
      <c r="D79" s="34"/>
      <c r="E79" s="1">
        <f t="shared" si="22"/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22">
        <v>0</v>
      </c>
      <c r="L79" s="23">
        <v>0</v>
      </c>
      <c r="M79" s="24">
        <v>0</v>
      </c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</row>
    <row r="80" spans="1:252" x14ac:dyDescent="0.25">
      <c r="A80" s="43" t="s">
        <v>38</v>
      </c>
      <c r="B80" s="46" t="s">
        <v>39</v>
      </c>
      <c r="C80" s="20" t="s">
        <v>10</v>
      </c>
      <c r="D80" s="21"/>
      <c r="E80" s="1">
        <f>SUM(F80:M80)</f>
        <v>110277.55099999999</v>
      </c>
      <c r="F80" s="1">
        <f>F87+F94+F101+F108</f>
        <v>32557.962</v>
      </c>
      <c r="G80" s="1">
        <f>G87+G94+G101+G108</f>
        <v>23269.743000000002</v>
      </c>
      <c r="H80" s="1">
        <f>H87+H94+H101+H110</f>
        <v>20598.788</v>
      </c>
      <c r="I80" s="1">
        <f>I87+I94+I101</f>
        <v>20103.157999999999</v>
      </c>
      <c r="J80" s="1">
        <f>J82</f>
        <v>5425.2</v>
      </c>
      <c r="K80" s="22">
        <f>K82</f>
        <v>2763</v>
      </c>
      <c r="L80" s="23">
        <f>L82</f>
        <v>2763</v>
      </c>
      <c r="M80" s="24">
        <f>M81+M82+M83+M84+M85+M86</f>
        <v>2796.7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</row>
    <row r="81" spans="1:252" x14ac:dyDescent="0.25">
      <c r="A81" s="44"/>
      <c r="B81" s="47"/>
      <c r="C81" s="20" t="s">
        <v>11</v>
      </c>
      <c r="D81" s="21"/>
      <c r="E81" s="1">
        <f t="shared" si="13"/>
        <v>0</v>
      </c>
      <c r="F81" s="1">
        <f t="shared" ref="F81:K85" si="23">F88+F95+F102</f>
        <v>0</v>
      </c>
      <c r="G81" s="1">
        <f t="shared" si="23"/>
        <v>0</v>
      </c>
      <c r="H81" s="1">
        <f t="shared" si="23"/>
        <v>0</v>
      </c>
      <c r="I81" s="1">
        <f t="shared" si="23"/>
        <v>0</v>
      </c>
      <c r="J81" s="1">
        <f t="shared" si="23"/>
        <v>0</v>
      </c>
      <c r="K81" s="22">
        <f t="shared" si="23"/>
        <v>0</v>
      </c>
      <c r="L81" s="23">
        <v>0</v>
      </c>
      <c r="M81" s="24">
        <v>0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</row>
    <row r="82" spans="1:252" x14ac:dyDescent="0.25">
      <c r="A82" s="44"/>
      <c r="B82" s="47"/>
      <c r="C82" s="20" t="s">
        <v>13</v>
      </c>
      <c r="D82" s="13">
        <v>808</v>
      </c>
      <c r="E82" s="1">
        <f>SUM(F82:M82)</f>
        <v>110277.55099999999</v>
      </c>
      <c r="F82" s="1">
        <f>F89+F96+F103+F110</f>
        <v>32557.962</v>
      </c>
      <c r="G82" s="1">
        <f t="shared" ref="G82:J82" si="24">G89+G96+G103+G110</f>
        <v>23269.743000000002</v>
      </c>
      <c r="H82" s="1">
        <f>H89+H96+H103+H110</f>
        <v>20598.788</v>
      </c>
      <c r="I82" s="1">
        <f t="shared" si="24"/>
        <v>20103.157999999999</v>
      </c>
      <c r="J82" s="1">
        <f t="shared" si="24"/>
        <v>5425.2</v>
      </c>
      <c r="K82" s="22">
        <f>K89+K96+K103+K110</f>
        <v>2763</v>
      </c>
      <c r="L82" s="23">
        <f>L89+L96+L103+L110</f>
        <v>2763</v>
      </c>
      <c r="M82" s="24">
        <f>M89+M96+M103+M110</f>
        <v>2796.7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</row>
    <row r="83" spans="1:252" x14ac:dyDescent="0.25">
      <c r="A83" s="44"/>
      <c r="B83" s="47"/>
      <c r="C83" s="20" t="s">
        <v>16</v>
      </c>
      <c r="D83" s="26"/>
      <c r="E83" s="1">
        <f t="shared" si="13"/>
        <v>0</v>
      </c>
      <c r="F83" s="1">
        <v>0</v>
      </c>
      <c r="G83" s="1">
        <f t="shared" si="23"/>
        <v>0</v>
      </c>
      <c r="H83" s="1">
        <f t="shared" si="23"/>
        <v>0</v>
      </c>
      <c r="I83" s="1">
        <f t="shared" si="23"/>
        <v>0</v>
      </c>
      <c r="J83" s="1">
        <f t="shared" si="23"/>
        <v>0</v>
      </c>
      <c r="K83" s="22">
        <f t="shared" si="23"/>
        <v>0</v>
      </c>
      <c r="L83" s="23">
        <v>0</v>
      </c>
      <c r="M83" s="24">
        <v>0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</row>
    <row r="84" spans="1:252" x14ac:dyDescent="0.25">
      <c r="A84" s="44"/>
      <c r="B84" s="47"/>
      <c r="C84" s="20" t="s">
        <v>17</v>
      </c>
      <c r="D84" s="26"/>
      <c r="E84" s="1">
        <f t="shared" si="13"/>
        <v>0</v>
      </c>
      <c r="F84" s="1">
        <f t="shared" si="23"/>
        <v>0</v>
      </c>
      <c r="G84" s="1">
        <f t="shared" si="23"/>
        <v>0</v>
      </c>
      <c r="H84" s="1">
        <f t="shared" si="23"/>
        <v>0</v>
      </c>
      <c r="I84" s="1">
        <f t="shared" si="23"/>
        <v>0</v>
      </c>
      <c r="J84" s="1">
        <f t="shared" si="23"/>
        <v>0</v>
      </c>
      <c r="K84" s="22">
        <f t="shared" si="23"/>
        <v>0</v>
      </c>
      <c r="L84" s="23">
        <v>0</v>
      </c>
      <c r="M84" s="24">
        <v>0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</row>
    <row r="85" spans="1:252" ht="31.5" x14ac:dyDescent="0.25">
      <c r="A85" s="44"/>
      <c r="B85" s="47"/>
      <c r="C85" s="20" t="s">
        <v>18</v>
      </c>
      <c r="D85" s="38"/>
      <c r="E85" s="1">
        <f t="shared" si="13"/>
        <v>0</v>
      </c>
      <c r="F85" s="1">
        <f t="shared" si="23"/>
        <v>0</v>
      </c>
      <c r="G85" s="1">
        <f t="shared" si="23"/>
        <v>0</v>
      </c>
      <c r="H85" s="1">
        <f t="shared" si="23"/>
        <v>0</v>
      </c>
      <c r="I85" s="1">
        <f t="shared" si="23"/>
        <v>0</v>
      </c>
      <c r="J85" s="1">
        <f t="shared" si="23"/>
        <v>0</v>
      </c>
      <c r="K85" s="22">
        <f t="shared" si="23"/>
        <v>0</v>
      </c>
      <c r="L85" s="23">
        <v>0</v>
      </c>
      <c r="M85" s="24">
        <v>0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</row>
    <row r="86" spans="1:252" ht="31.5" x14ac:dyDescent="0.25">
      <c r="A86" s="45"/>
      <c r="B86" s="48"/>
      <c r="C86" s="20" t="s">
        <v>23</v>
      </c>
      <c r="D86" s="26"/>
      <c r="E86" s="1">
        <f t="shared" si="13"/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22">
        <v>0</v>
      </c>
      <c r="L86" s="23">
        <v>0</v>
      </c>
      <c r="M86" s="24">
        <v>0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</row>
    <row r="87" spans="1:252" x14ac:dyDescent="0.25">
      <c r="A87" s="43" t="s">
        <v>40</v>
      </c>
      <c r="B87" s="46" t="s">
        <v>41</v>
      </c>
      <c r="C87" s="20" t="s">
        <v>10</v>
      </c>
      <c r="D87" s="21"/>
      <c r="E87" s="1">
        <f>SUM(F87:M87)</f>
        <v>19600</v>
      </c>
      <c r="F87" s="1">
        <f t="shared" ref="F87:K87" si="25">F89</f>
        <v>11590</v>
      </c>
      <c r="G87" s="1">
        <f t="shared" si="25"/>
        <v>8010</v>
      </c>
      <c r="H87" s="1">
        <f t="shared" si="25"/>
        <v>0</v>
      </c>
      <c r="I87" s="1">
        <f t="shared" si="25"/>
        <v>0</v>
      </c>
      <c r="J87" s="1">
        <f t="shared" si="25"/>
        <v>0</v>
      </c>
      <c r="K87" s="22">
        <f t="shared" si="25"/>
        <v>0</v>
      </c>
      <c r="L87" s="23">
        <v>0</v>
      </c>
      <c r="M87" s="24">
        <v>0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</row>
    <row r="88" spans="1:252" x14ac:dyDescent="0.25">
      <c r="A88" s="44"/>
      <c r="B88" s="47"/>
      <c r="C88" s="20" t="s">
        <v>11</v>
      </c>
      <c r="D88" s="21"/>
      <c r="E88" s="1">
        <f t="shared" si="13"/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22">
        <v>0</v>
      </c>
      <c r="L88" s="23">
        <v>0</v>
      </c>
      <c r="M88" s="24">
        <v>0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</row>
    <row r="89" spans="1:252" x14ac:dyDescent="0.25">
      <c r="A89" s="44"/>
      <c r="B89" s="47"/>
      <c r="C89" s="20" t="s">
        <v>13</v>
      </c>
      <c r="D89" s="13">
        <v>808</v>
      </c>
      <c r="E89" s="1">
        <f>SUM(F89:M89)</f>
        <v>19600</v>
      </c>
      <c r="F89" s="1">
        <v>11590</v>
      </c>
      <c r="G89" s="1">
        <v>8010</v>
      </c>
      <c r="H89" s="1">
        <v>0</v>
      </c>
      <c r="I89" s="1">
        <v>0</v>
      </c>
      <c r="J89" s="1">
        <v>0</v>
      </c>
      <c r="K89" s="22">
        <v>0</v>
      </c>
      <c r="L89" s="23">
        <v>0</v>
      </c>
      <c r="M89" s="24">
        <v>0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</row>
    <row r="90" spans="1:252" x14ac:dyDescent="0.25">
      <c r="A90" s="44"/>
      <c r="B90" s="47"/>
      <c r="C90" s="20" t="s">
        <v>16</v>
      </c>
      <c r="D90" s="26"/>
      <c r="E90" s="1">
        <f t="shared" si="13"/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22">
        <v>0</v>
      </c>
      <c r="L90" s="23">
        <v>0</v>
      </c>
      <c r="M90" s="24">
        <v>0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</row>
    <row r="91" spans="1:252" x14ac:dyDescent="0.25">
      <c r="A91" s="44"/>
      <c r="B91" s="47"/>
      <c r="C91" s="20" t="s">
        <v>17</v>
      </c>
      <c r="D91" s="26"/>
      <c r="E91" s="1">
        <f t="shared" si="13"/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22">
        <v>0</v>
      </c>
      <c r="L91" s="23">
        <v>0</v>
      </c>
      <c r="M91" s="24">
        <v>0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</row>
    <row r="92" spans="1:252" ht="31.5" x14ac:dyDescent="0.25">
      <c r="A92" s="44"/>
      <c r="B92" s="47"/>
      <c r="C92" s="20" t="s">
        <v>18</v>
      </c>
      <c r="D92" s="26"/>
      <c r="E92" s="1">
        <f t="shared" si="13"/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22">
        <v>0</v>
      </c>
      <c r="L92" s="23">
        <v>0</v>
      </c>
      <c r="M92" s="24">
        <v>0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</row>
    <row r="93" spans="1:252" ht="31.5" x14ac:dyDescent="0.25">
      <c r="A93" s="45"/>
      <c r="B93" s="48"/>
      <c r="C93" s="20" t="s">
        <v>23</v>
      </c>
      <c r="D93" s="26"/>
      <c r="E93" s="1">
        <f t="shared" si="13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22">
        <v>0</v>
      </c>
      <c r="L93" s="23">
        <v>0</v>
      </c>
      <c r="M93" s="24">
        <v>0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</row>
    <row r="94" spans="1:252" x14ac:dyDescent="0.25">
      <c r="A94" s="43" t="s">
        <v>42</v>
      </c>
      <c r="B94" s="46" t="s">
        <v>43</v>
      </c>
      <c r="C94" s="20" t="s">
        <v>10</v>
      </c>
      <c r="D94" s="21"/>
      <c r="E94" s="1">
        <f>SUM(F94:M94)</f>
        <v>67162.880999999994</v>
      </c>
      <c r="F94" s="1">
        <f t="shared" ref="F94:K94" si="26">F96</f>
        <v>18458.712</v>
      </c>
      <c r="G94" s="1">
        <f t="shared" si="26"/>
        <v>11766.022999999999</v>
      </c>
      <c r="H94" s="1">
        <f t="shared" si="26"/>
        <v>15935.788</v>
      </c>
      <c r="I94" s="1">
        <f t="shared" si="26"/>
        <v>17840.157999999999</v>
      </c>
      <c r="J94" s="1">
        <f t="shared" si="26"/>
        <v>3162.2</v>
      </c>
      <c r="K94" s="22">
        <f t="shared" si="26"/>
        <v>0</v>
      </c>
      <c r="L94" s="23">
        <v>0</v>
      </c>
      <c r="M94" s="24">
        <v>0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</row>
    <row r="95" spans="1:252" x14ac:dyDescent="0.25">
      <c r="A95" s="44"/>
      <c r="B95" s="47"/>
      <c r="C95" s="20" t="s">
        <v>11</v>
      </c>
      <c r="D95" s="21"/>
      <c r="E95" s="1">
        <f t="shared" si="13"/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22">
        <v>0</v>
      </c>
      <c r="L95" s="23">
        <v>0</v>
      </c>
      <c r="M95" s="24">
        <v>0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</row>
    <row r="96" spans="1:252" x14ac:dyDescent="0.25">
      <c r="A96" s="44"/>
      <c r="B96" s="47"/>
      <c r="C96" s="20" t="s">
        <v>13</v>
      </c>
      <c r="D96" s="13">
        <v>808</v>
      </c>
      <c r="E96" s="1">
        <f>SUM(F96:M96)</f>
        <v>67162.880999999994</v>
      </c>
      <c r="F96" s="1">
        <v>18458.712</v>
      </c>
      <c r="G96" s="1">
        <v>11766.022999999999</v>
      </c>
      <c r="H96" s="1">
        <v>15935.788</v>
      </c>
      <c r="I96" s="1">
        <v>17840.157999999999</v>
      </c>
      <c r="J96" s="1">
        <v>3162.2</v>
      </c>
      <c r="K96" s="22">
        <v>0</v>
      </c>
      <c r="L96" s="23">
        <v>0</v>
      </c>
      <c r="M96" s="24">
        <v>0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</row>
    <row r="97" spans="1:252" x14ac:dyDescent="0.25">
      <c r="A97" s="44"/>
      <c r="B97" s="47"/>
      <c r="C97" s="20" t="s">
        <v>16</v>
      </c>
      <c r="D97" s="26"/>
      <c r="E97" s="1">
        <f t="shared" si="13"/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22">
        <v>0</v>
      </c>
      <c r="L97" s="23">
        <v>0</v>
      </c>
      <c r="M97" s="24">
        <v>0</v>
      </c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</row>
    <row r="98" spans="1:252" x14ac:dyDescent="0.25">
      <c r="A98" s="44"/>
      <c r="B98" s="47"/>
      <c r="C98" s="20" t="s">
        <v>17</v>
      </c>
      <c r="D98" s="26"/>
      <c r="E98" s="1">
        <f t="shared" si="13"/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22">
        <v>0</v>
      </c>
      <c r="L98" s="23">
        <v>0</v>
      </c>
      <c r="M98" s="24">
        <v>0</v>
      </c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</row>
    <row r="99" spans="1:252" ht="31.5" x14ac:dyDescent="0.25">
      <c r="A99" s="44"/>
      <c r="B99" s="47"/>
      <c r="C99" s="20" t="s">
        <v>18</v>
      </c>
      <c r="D99" s="26"/>
      <c r="E99" s="1">
        <f t="shared" si="13"/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22">
        <v>0</v>
      </c>
      <c r="L99" s="23">
        <v>0</v>
      </c>
      <c r="M99" s="24">
        <v>0</v>
      </c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</row>
    <row r="100" spans="1:252" ht="31.5" x14ac:dyDescent="0.25">
      <c r="A100" s="45"/>
      <c r="B100" s="48"/>
      <c r="C100" s="20" t="s">
        <v>23</v>
      </c>
      <c r="D100" s="26"/>
      <c r="E100" s="1">
        <f t="shared" si="13"/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22">
        <v>0</v>
      </c>
      <c r="L100" s="23">
        <v>0</v>
      </c>
      <c r="M100" s="24">
        <v>0</v>
      </c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</row>
    <row r="101" spans="1:252" x14ac:dyDescent="0.25">
      <c r="A101" s="43" t="s">
        <v>44</v>
      </c>
      <c r="B101" s="46" t="s">
        <v>45</v>
      </c>
      <c r="C101" s="20" t="s">
        <v>10</v>
      </c>
      <c r="D101" s="21"/>
      <c r="E101" s="1">
        <f>SUM(F101:M101)</f>
        <v>17501.7</v>
      </c>
      <c r="F101" s="1">
        <f t="shared" ref="F101:K101" si="27">F103</f>
        <v>1950</v>
      </c>
      <c r="G101" s="1">
        <f t="shared" si="27"/>
        <v>2000</v>
      </c>
      <c r="H101" s="1">
        <f t="shared" si="27"/>
        <v>2263</v>
      </c>
      <c r="I101" s="1">
        <f t="shared" si="27"/>
        <v>2263</v>
      </c>
      <c r="J101" s="1">
        <f t="shared" si="27"/>
        <v>2263</v>
      </c>
      <c r="K101" s="22">
        <f t="shared" si="27"/>
        <v>2263</v>
      </c>
      <c r="L101" s="23">
        <f>L103</f>
        <v>2263</v>
      </c>
      <c r="M101" s="24">
        <f>M102+M103+M104+M105+M106+M107</f>
        <v>2236.6999999999998</v>
      </c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</row>
    <row r="102" spans="1:252" x14ac:dyDescent="0.25">
      <c r="A102" s="44"/>
      <c r="B102" s="47"/>
      <c r="C102" s="20" t="s">
        <v>11</v>
      </c>
      <c r="D102" s="21"/>
      <c r="E102" s="1">
        <f t="shared" si="13"/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22">
        <v>0</v>
      </c>
      <c r="L102" s="23">
        <v>0</v>
      </c>
      <c r="M102" s="24">
        <v>0</v>
      </c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</row>
    <row r="103" spans="1:252" x14ac:dyDescent="0.25">
      <c r="A103" s="44"/>
      <c r="B103" s="47"/>
      <c r="C103" s="20" t="s">
        <v>13</v>
      </c>
      <c r="D103" s="13">
        <v>808</v>
      </c>
      <c r="E103" s="1">
        <f>SUM(F103:M103)</f>
        <v>17501.7</v>
      </c>
      <c r="F103" s="1">
        <v>1950</v>
      </c>
      <c r="G103" s="1">
        <v>2000</v>
      </c>
      <c r="H103" s="1">
        <v>2263</v>
      </c>
      <c r="I103" s="1">
        <v>2263</v>
      </c>
      <c r="J103" s="1">
        <v>2263</v>
      </c>
      <c r="K103" s="22">
        <v>2263</v>
      </c>
      <c r="L103" s="23">
        <v>2263</v>
      </c>
      <c r="M103" s="24">
        <v>2236.6999999999998</v>
      </c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</row>
    <row r="104" spans="1:252" x14ac:dyDescent="0.25">
      <c r="A104" s="44"/>
      <c r="B104" s="47"/>
      <c r="C104" s="20" t="s">
        <v>16</v>
      </c>
      <c r="D104" s="26"/>
      <c r="E104" s="1">
        <f t="shared" si="13"/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22">
        <v>0</v>
      </c>
      <c r="L104" s="23">
        <v>0</v>
      </c>
      <c r="M104" s="24">
        <v>0</v>
      </c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</row>
    <row r="105" spans="1:252" x14ac:dyDescent="0.25">
      <c r="A105" s="44"/>
      <c r="B105" s="47"/>
      <c r="C105" s="20" t="s">
        <v>17</v>
      </c>
      <c r="D105" s="26"/>
      <c r="E105" s="1">
        <f t="shared" si="13"/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22">
        <v>0</v>
      </c>
      <c r="L105" s="23">
        <v>0</v>
      </c>
      <c r="M105" s="24">
        <v>0</v>
      </c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</row>
    <row r="106" spans="1:252" ht="31.5" x14ac:dyDescent="0.25">
      <c r="A106" s="44"/>
      <c r="B106" s="47"/>
      <c r="C106" s="20" t="s">
        <v>18</v>
      </c>
      <c r="D106" s="26"/>
      <c r="E106" s="1">
        <f t="shared" si="13"/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22">
        <v>0</v>
      </c>
      <c r="L106" s="23">
        <v>0</v>
      </c>
      <c r="M106" s="24">
        <v>0</v>
      </c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</row>
    <row r="107" spans="1:252" ht="31.5" x14ac:dyDescent="0.25">
      <c r="A107" s="45"/>
      <c r="B107" s="48"/>
      <c r="C107" s="20" t="s">
        <v>23</v>
      </c>
      <c r="D107" s="26"/>
      <c r="E107" s="1">
        <f t="shared" si="13"/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22">
        <v>0</v>
      </c>
      <c r="L107" s="22">
        <v>0</v>
      </c>
      <c r="M107" s="24">
        <v>0</v>
      </c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</row>
    <row r="108" spans="1:252" x14ac:dyDescent="0.25">
      <c r="A108" s="43" t="s">
        <v>46</v>
      </c>
      <c r="B108" s="46" t="s">
        <v>47</v>
      </c>
      <c r="C108" s="20" t="s">
        <v>10</v>
      </c>
      <c r="D108" s="21"/>
      <c r="E108" s="1">
        <f>SUM(F108:M108)</f>
        <v>6012.97</v>
      </c>
      <c r="F108" s="1">
        <f t="shared" ref="F108:K108" si="28">F110</f>
        <v>559.25</v>
      </c>
      <c r="G108" s="1">
        <f t="shared" si="28"/>
        <v>1493.72</v>
      </c>
      <c r="H108" s="1">
        <f t="shared" si="28"/>
        <v>2400</v>
      </c>
      <c r="I108" s="1">
        <f t="shared" si="28"/>
        <v>0</v>
      </c>
      <c r="J108" s="1">
        <f t="shared" si="28"/>
        <v>0</v>
      </c>
      <c r="K108" s="22">
        <f t="shared" si="28"/>
        <v>500</v>
      </c>
      <c r="L108" s="23">
        <f>L110</f>
        <v>500</v>
      </c>
      <c r="M108" s="24">
        <f>M109+M110+M111+M112+M113+M114</f>
        <v>560</v>
      </c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</row>
    <row r="109" spans="1:252" x14ac:dyDescent="0.25">
      <c r="A109" s="44"/>
      <c r="B109" s="47"/>
      <c r="C109" s="20" t="s">
        <v>11</v>
      </c>
      <c r="D109" s="21"/>
      <c r="E109" s="1">
        <f t="shared" si="13"/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22">
        <v>0</v>
      </c>
      <c r="L109" s="23">
        <v>0</v>
      </c>
      <c r="M109" s="24">
        <v>0</v>
      </c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</row>
    <row r="110" spans="1:252" x14ac:dyDescent="0.25">
      <c r="A110" s="44"/>
      <c r="B110" s="47"/>
      <c r="C110" s="20" t="s">
        <v>13</v>
      </c>
      <c r="D110" s="13">
        <v>808</v>
      </c>
      <c r="E110" s="1">
        <f>SUM(F110:M110)</f>
        <v>6012.97</v>
      </c>
      <c r="F110" s="1">
        <v>559.25</v>
      </c>
      <c r="G110" s="1">
        <v>1493.72</v>
      </c>
      <c r="H110" s="1">
        <v>2400</v>
      </c>
      <c r="I110" s="1">
        <v>0</v>
      </c>
      <c r="J110" s="1">
        <v>0</v>
      </c>
      <c r="K110" s="22">
        <v>500</v>
      </c>
      <c r="L110" s="23">
        <v>500</v>
      </c>
      <c r="M110" s="24">
        <v>560</v>
      </c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</row>
    <row r="111" spans="1:252" x14ac:dyDescent="0.25">
      <c r="A111" s="44"/>
      <c r="B111" s="47"/>
      <c r="C111" s="20" t="s">
        <v>16</v>
      </c>
      <c r="D111" s="26"/>
      <c r="E111" s="1">
        <f t="shared" si="13"/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22">
        <v>0</v>
      </c>
      <c r="L111" s="23">
        <v>0</v>
      </c>
      <c r="M111" s="24">
        <v>0</v>
      </c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</row>
    <row r="112" spans="1:252" x14ac:dyDescent="0.25">
      <c r="A112" s="44"/>
      <c r="B112" s="47"/>
      <c r="C112" s="20" t="s">
        <v>17</v>
      </c>
      <c r="D112" s="26"/>
      <c r="E112" s="1">
        <f t="shared" si="13"/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22">
        <v>0</v>
      </c>
      <c r="L112" s="23">
        <v>0</v>
      </c>
      <c r="M112" s="24">
        <v>0</v>
      </c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</row>
    <row r="113" spans="1:252" ht="31.5" x14ac:dyDescent="0.25">
      <c r="A113" s="44"/>
      <c r="B113" s="47"/>
      <c r="C113" s="20" t="s">
        <v>18</v>
      </c>
      <c r="D113" s="26"/>
      <c r="E113" s="1">
        <f t="shared" ref="E113:E163" si="29">SUM(F113:K113)</f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22">
        <v>0</v>
      </c>
      <c r="L113" s="23">
        <v>0</v>
      </c>
      <c r="M113" s="24">
        <v>0</v>
      </c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</row>
    <row r="114" spans="1:252" ht="31.5" x14ac:dyDescent="0.25">
      <c r="A114" s="45"/>
      <c r="B114" s="48"/>
      <c r="C114" s="20" t="s">
        <v>23</v>
      </c>
      <c r="D114" s="26"/>
      <c r="E114" s="1">
        <f t="shared" si="29"/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22">
        <v>0</v>
      </c>
      <c r="L114" s="23">
        <v>0</v>
      </c>
      <c r="M114" s="24">
        <v>0</v>
      </c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</row>
    <row r="115" spans="1:252" x14ac:dyDescent="0.25">
      <c r="A115" s="43" t="s">
        <v>48</v>
      </c>
      <c r="B115" s="46" t="s">
        <v>49</v>
      </c>
      <c r="C115" s="20" t="s">
        <v>10</v>
      </c>
      <c r="D115" s="38"/>
      <c r="E115" s="1">
        <f>SUM(F115:M115)</f>
        <v>136834.77366000001</v>
      </c>
      <c r="F115" s="1">
        <f>SUM(F116:F117)</f>
        <v>23507.219069999999</v>
      </c>
      <c r="G115" s="1">
        <f t="shared" ref="F115:K116" si="30">G129+G136</f>
        <v>29207.678260000001</v>
      </c>
      <c r="H115" s="1">
        <f t="shared" si="30"/>
        <v>5314.7</v>
      </c>
      <c r="I115" s="1">
        <f t="shared" si="30"/>
        <v>10964.820250000001</v>
      </c>
      <c r="J115" s="1">
        <f>J116+J117</f>
        <v>35273.656080000001</v>
      </c>
      <c r="K115" s="22">
        <f>K116+K117</f>
        <v>16175.23</v>
      </c>
      <c r="L115" s="23">
        <f>L116+L117</f>
        <v>11189.970000000001</v>
      </c>
      <c r="M115" s="24">
        <f>M116+M117+M118+M119+M120+M121</f>
        <v>5201.5</v>
      </c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</row>
    <row r="116" spans="1:252" x14ac:dyDescent="0.25">
      <c r="A116" s="44"/>
      <c r="B116" s="47"/>
      <c r="C116" s="20" t="s">
        <v>11</v>
      </c>
      <c r="D116" s="26" t="s">
        <v>14</v>
      </c>
      <c r="E116" s="1">
        <f>SUM(F116:M116)</f>
        <v>36728.699999999997</v>
      </c>
      <c r="F116" s="1">
        <f t="shared" si="30"/>
        <v>7284.1</v>
      </c>
      <c r="G116" s="1">
        <f t="shared" si="30"/>
        <v>4042.7</v>
      </c>
      <c r="H116" s="1">
        <f>H130+H137</f>
        <v>2314.6999999999998</v>
      </c>
      <c r="I116" s="1">
        <f>I130+I137</f>
        <v>2428.6</v>
      </c>
      <c r="J116" s="1">
        <f>J130+J137</f>
        <v>4923.8</v>
      </c>
      <c r="K116" s="22">
        <f t="shared" si="30"/>
        <v>5273.6</v>
      </c>
      <c r="L116" s="23">
        <f>L130</f>
        <v>5259.7</v>
      </c>
      <c r="M116" s="24">
        <f>M123+M130+M137+M144</f>
        <v>5201.5</v>
      </c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</row>
    <row r="117" spans="1:252" x14ac:dyDescent="0.25">
      <c r="A117" s="44"/>
      <c r="B117" s="47"/>
      <c r="C117" s="20" t="s">
        <v>13</v>
      </c>
      <c r="D117" s="26" t="s">
        <v>14</v>
      </c>
      <c r="E117" s="1">
        <f>SUM(F117:M117)</f>
        <v>100106.07366000001</v>
      </c>
      <c r="F117" s="1">
        <f t="shared" ref="F117:I117" si="31">F138</f>
        <v>16223.119070000001</v>
      </c>
      <c r="G117" s="1">
        <f t="shared" si="31"/>
        <v>25164.97826</v>
      </c>
      <c r="H117" s="1">
        <f t="shared" si="31"/>
        <v>3000</v>
      </c>
      <c r="I117" s="1">
        <f t="shared" si="31"/>
        <v>8536.2202500000003</v>
      </c>
      <c r="J117" s="1">
        <f>J138+J131</f>
        <v>30349.856080000001</v>
      </c>
      <c r="K117" s="22">
        <f>K138+K131+K124</f>
        <v>10901.63</v>
      </c>
      <c r="L117" s="23">
        <f>L138+L124+L131</f>
        <v>5930.27</v>
      </c>
      <c r="M117" s="24">
        <f>M124+M131+M138+M145</f>
        <v>0</v>
      </c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</row>
    <row r="118" spans="1:252" x14ac:dyDescent="0.25">
      <c r="A118" s="44"/>
      <c r="B118" s="47"/>
      <c r="C118" s="20" t="s">
        <v>16</v>
      </c>
      <c r="D118" s="26"/>
      <c r="E118" s="1">
        <f t="shared" si="29"/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22">
        <v>0</v>
      </c>
      <c r="L118" s="23">
        <v>0</v>
      </c>
      <c r="M118" s="24">
        <v>0</v>
      </c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</row>
    <row r="119" spans="1:252" x14ac:dyDescent="0.25">
      <c r="A119" s="44"/>
      <c r="B119" s="47"/>
      <c r="C119" s="20" t="s">
        <v>17</v>
      </c>
      <c r="D119" s="26"/>
      <c r="E119" s="1">
        <f t="shared" si="29"/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22">
        <v>0</v>
      </c>
      <c r="L119" s="23">
        <v>0</v>
      </c>
      <c r="M119" s="24">
        <v>0</v>
      </c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</row>
    <row r="120" spans="1:252" ht="31.5" x14ac:dyDescent="0.25">
      <c r="A120" s="44"/>
      <c r="B120" s="47"/>
      <c r="C120" s="20" t="s">
        <v>18</v>
      </c>
      <c r="D120" s="26"/>
      <c r="E120" s="1">
        <f t="shared" si="29"/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22">
        <v>0</v>
      </c>
      <c r="L120" s="23">
        <v>0</v>
      </c>
      <c r="M120" s="24">
        <v>0</v>
      </c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</row>
    <row r="121" spans="1:252" ht="31.5" x14ac:dyDescent="0.25">
      <c r="A121" s="45"/>
      <c r="B121" s="48"/>
      <c r="C121" s="20" t="s">
        <v>23</v>
      </c>
      <c r="D121" s="26"/>
      <c r="E121" s="1">
        <f t="shared" si="29"/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22">
        <v>0</v>
      </c>
      <c r="L121" s="23">
        <v>0</v>
      </c>
      <c r="M121" s="24">
        <v>0</v>
      </c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</row>
    <row r="122" spans="1:252" x14ac:dyDescent="0.25">
      <c r="A122" s="43" t="s">
        <v>50</v>
      </c>
      <c r="B122" s="46" t="s">
        <v>51</v>
      </c>
      <c r="C122" s="20" t="s">
        <v>10</v>
      </c>
      <c r="D122" s="21"/>
      <c r="E122" s="1">
        <f t="shared" si="29"/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22">
        <v>0</v>
      </c>
      <c r="L122" s="23">
        <v>0</v>
      </c>
      <c r="M122" s="24">
        <v>0</v>
      </c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</row>
    <row r="123" spans="1:252" x14ac:dyDescent="0.25">
      <c r="A123" s="44"/>
      <c r="B123" s="47"/>
      <c r="C123" s="20" t="s">
        <v>11</v>
      </c>
      <c r="D123" s="21"/>
      <c r="E123" s="1">
        <f t="shared" si="29"/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22">
        <v>0</v>
      </c>
      <c r="L123" s="23">
        <v>0</v>
      </c>
      <c r="M123" s="24">
        <v>0</v>
      </c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</row>
    <row r="124" spans="1:252" x14ac:dyDescent="0.25">
      <c r="A124" s="44"/>
      <c r="B124" s="47"/>
      <c r="C124" s="20" t="s">
        <v>13</v>
      </c>
      <c r="D124" s="26"/>
      <c r="E124" s="1">
        <f t="shared" si="29"/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22">
        <v>0</v>
      </c>
      <c r="L124" s="23">
        <v>0</v>
      </c>
      <c r="M124" s="24">
        <v>0</v>
      </c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</row>
    <row r="125" spans="1:252" x14ac:dyDescent="0.25">
      <c r="A125" s="44"/>
      <c r="B125" s="47"/>
      <c r="C125" s="20" t="s">
        <v>16</v>
      </c>
      <c r="D125" s="26"/>
      <c r="E125" s="1">
        <f t="shared" si="29"/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22">
        <v>0</v>
      </c>
      <c r="L125" s="23">
        <v>0</v>
      </c>
      <c r="M125" s="24">
        <v>0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</row>
    <row r="126" spans="1:252" x14ac:dyDescent="0.25">
      <c r="A126" s="44"/>
      <c r="B126" s="47"/>
      <c r="C126" s="20" t="s">
        <v>17</v>
      </c>
      <c r="D126" s="26"/>
      <c r="E126" s="1">
        <f t="shared" si="29"/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22">
        <v>0</v>
      </c>
      <c r="L126" s="23">
        <v>0</v>
      </c>
      <c r="M126" s="24">
        <v>0</v>
      </c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</row>
    <row r="127" spans="1:252" ht="31.5" x14ac:dyDescent="0.25">
      <c r="A127" s="44"/>
      <c r="B127" s="47"/>
      <c r="C127" s="20" t="s">
        <v>18</v>
      </c>
      <c r="D127" s="26"/>
      <c r="E127" s="1">
        <f t="shared" si="29"/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22">
        <v>0</v>
      </c>
      <c r="L127" s="23">
        <v>0</v>
      </c>
      <c r="M127" s="24">
        <v>0</v>
      </c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</row>
    <row r="128" spans="1:252" ht="69.75" customHeight="1" x14ac:dyDescent="0.25">
      <c r="A128" s="45"/>
      <c r="B128" s="48"/>
      <c r="C128" s="20" t="s">
        <v>23</v>
      </c>
      <c r="D128" s="26"/>
      <c r="E128" s="1">
        <f t="shared" si="29"/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22">
        <v>0</v>
      </c>
      <c r="L128" s="22">
        <v>0</v>
      </c>
      <c r="M128" s="24">
        <v>0</v>
      </c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</row>
    <row r="129" spans="1:252" x14ac:dyDescent="0.25">
      <c r="A129" s="43" t="s">
        <v>52</v>
      </c>
      <c r="B129" s="46" t="s">
        <v>53</v>
      </c>
      <c r="C129" s="20" t="s">
        <v>10</v>
      </c>
      <c r="D129" s="21"/>
      <c r="E129" s="1">
        <f>SUM(F129:M129)</f>
        <v>45029.683999999994</v>
      </c>
      <c r="F129" s="1">
        <f t="shared" ref="F129:K129" si="32">F130</f>
        <v>7284.1</v>
      </c>
      <c r="G129" s="1">
        <f t="shared" si="32"/>
        <v>4042.7</v>
      </c>
      <c r="H129" s="1">
        <f t="shared" si="32"/>
        <v>2314.6999999999998</v>
      </c>
      <c r="I129" s="1">
        <f t="shared" si="32"/>
        <v>2428.6</v>
      </c>
      <c r="J129" s="1">
        <f>J130+J131</f>
        <v>13224.784</v>
      </c>
      <c r="K129" s="22">
        <f t="shared" si="32"/>
        <v>5273.6</v>
      </c>
      <c r="L129" s="23">
        <f>L130</f>
        <v>5259.7</v>
      </c>
      <c r="M129" s="24">
        <f>M130+M131+M132+M133+M134+M135</f>
        <v>5201.5</v>
      </c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</row>
    <row r="130" spans="1:252" x14ac:dyDescent="0.25">
      <c r="A130" s="44"/>
      <c r="B130" s="47"/>
      <c r="C130" s="20" t="s">
        <v>11</v>
      </c>
      <c r="D130" s="13">
        <v>808</v>
      </c>
      <c r="E130" s="1">
        <f>SUM(F130:M130)</f>
        <v>35829.934000000008</v>
      </c>
      <c r="F130" s="1">
        <v>7284.1</v>
      </c>
      <c r="G130" s="1">
        <v>4042.7</v>
      </c>
      <c r="H130" s="1">
        <v>2314.6999999999998</v>
      </c>
      <c r="I130" s="1">
        <v>2428.6</v>
      </c>
      <c r="J130" s="1">
        <v>4025.0340000000001</v>
      </c>
      <c r="K130" s="22">
        <v>5273.6</v>
      </c>
      <c r="L130" s="23">
        <v>5259.7</v>
      </c>
      <c r="M130" s="24">
        <v>5201.5</v>
      </c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</row>
    <row r="131" spans="1:252" x14ac:dyDescent="0.25">
      <c r="A131" s="44"/>
      <c r="B131" s="47"/>
      <c r="C131" s="20" t="s">
        <v>13</v>
      </c>
      <c r="D131" s="13"/>
      <c r="E131" s="1">
        <f>SUM(F131:M131)</f>
        <v>9199.75</v>
      </c>
      <c r="F131" s="1">
        <v>0</v>
      </c>
      <c r="G131" s="1">
        <v>0</v>
      </c>
      <c r="H131" s="1">
        <v>0</v>
      </c>
      <c r="I131" s="1">
        <v>0</v>
      </c>
      <c r="J131" s="1">
        <v>9199.75</v>
      </c>
      <c r="K131" s="22">
        <v>0</v>
      </c>
      <c r="L131" s="23">
        <v>0</v>
      </c>
      <c r="M131" s="24">
        <v>0</v>
      </c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</row>
    <row r="132" spans="1:252" x14ac:dyDescent="0.25">
      <c r="A132" s="44"/>
      <c r="B132" s="47"/>
      <c r="C132" s="20" t="s">
        <v>16</v>
      </c>
      <c r="D132" s="26"/>
      <c r="E132" s="1">
        <f t="shared" si="29"/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22">
        <v>0</v>
      </c>
      <c r="L132" s="23">
        <v>0</v>
      </c>
      <c r="M132" s="24">
        <v>0</v>
      </c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</row>
    <row r="133" spans="1:252" x14ac:dyDescent="0.25">
      <c r="A133" s="44"/>
      <c r="B133" s="47"/>
      <c r="C133" s="20" t="s">
        <v>17</v>
      </c>
      <c r="D133" s="26"/>
      <c r="E133" s="1">
        <f t="shared" si="29"/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22">
        <v>0</v>
      </c>
      <c r="L133" s="23">
        <v>0</v>
      </c>
      <c r="M133" s="24">
        <v>0</v>
      </c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</row>
    <row r="134" spans="1:252" ht="31.5" x14ac:dyDescent="0.25">
      <c r="A134" s="44"/>
      <c r="B134" s="47"/>
      <c r="C134" s="20" t="s">
        <v>18</v>
      </c>
      <c r="D134" s="26"/>
      <c r="E134" s="1">
        <f t="shared" si="29"/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2">
        <v>0</v>
      </c>
      <c r="L134" s="23">
        <v>0</v>
      </c>
      <c r="M134" s="24">
        <v>0</v>
      </c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</row>
    <row r="135" spans="1:252" ht="31.5" x14ac:dyDescent="0.25">
      <c r="A135" s="45"/>
      <c r="B135" s="48"/>
      <c r="C135" s="20" t="s">
        <v>23</v>
      </c>
      <c r="D135" s="26"/>
      <c r="E135" s="1">
        <f t="shared" si="29"/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22">
        <v>0</v>
      </c>
      <c r="L135" s="23">
        <v>0</v>
      </c>
      <c r="M135" s="24">
        <v>0</v>
      </c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</row>
    <row r="136" spans="1:252" x14ac:dyDescent="0.25">
      <c r="A136" s="43" t="s">
        <v>54</v>
      </c>
      <c r="B136" s="46" t="s">
        <v>55</v>
      </c>
      <c r="C136" s="20" t="s">
        <v>10</v>
      </c>
      <c r="D136" s="13"/>
      <c r="E136" s="1">
        <f>SUM(F136:M136)</f>
        <v>91805.089660000012</v>
      </c>
      <c r="F136" s="1">
        <f t="shared" ref="F136:K136" si="33">F138</f>
        <v>16223.119070000001</v>
      </c>
      <c r="G136" s="1">
        <f t="shared" si="33"/>
        <v>25164.97826</v>
      </c>
      <c r="H136" s="1">
        <f t="shared" si="33"/>
        <v>3000</v>
      </c>
      <c r="I136" s="1">
        <f t="shared" si="33"/>
        <v>8536.2202500000003</v>
      </c>
      <c r="J136" s="1">
        <f>J138+J137</f>
        <v>22048.872080000001</v>
      </c>
      <c r="K136" s="22">
        <f t="shared" si="33"/>
        <v>10901.63</v>
      </c>
      <c r="L136" s="23">
        <f>L138</f>
        <v>5930.27</v>
      </c>
      <c r="M136" s="39">
        <f>M137+M138+M139+M140+M141+M142</f>
        <v>0</v>
      </c>
    </row>
    <row r="137" spans="1:252" x14ac:dyDescent="0.25">
      <c r="A137" s="44"/>
      <c r="B137" s="47"/>
      <c r="C137" s="20" t="s">
        <v>11</v>
      </c>
      <c r="D137" s="13"/>
      <c r="E137" s="1">
        <f>SUM(F137:M137)</f>
        <v>898.76599999999996</v>
      </c>
      <c r="F137" s="1">
        <v>0</v>
      </c>
      <c r="G137" s="1">
        <v>0</v>
      </c>
      <c r="H137" s="1">
        <v>0</v>
      </c>
      <c r="I137" s="1">
        <v>0</v>
      </c>
      <c r="J137" s="1">
        <v>898.76599999999996</v>
      </c>
      <c r="K137" s="22">
        <v>0</v>
      </c>
      <c r="L137" s="23">
        <v>0</v>
      </c>
      <c r="M137" s="39">
        <v>0</v>
      </c>
    </row>
    <row r="138" spans="1:252" x14ac:dyDescent="0.25">
      <c r="A138" s="44"/>
      <c r="B138" s="47"/>
      <c r="C138" s="20" t="s">
        <v>13</v>
      </c>
      <c r="D138" s="13">
        <v>808</v>
      </c>
      <c r="E138" s="1">
        <f>SUM(F138:M138)</f>
        <v>90906.323660000009</v>
      </c>
      <c r="F138" s="1">
        <v>16223.119070000001</v>
      </c>
      <c r="G138" s="1">
        <v>25164.97826</v>
      </c>
      <c r="H138" s="1">
        <v>3000</v>
      </c>
      <c r="I138" s="1">
        <v>8536.2202500000003</v>
      </c>
      <c r="J138" s="1">
        <v>21150.106080000001</v>
      </c>
      <c r="K138" s="22">
        <v>10901.63</v>
      </c>
      <c r="L138" s="23">
        <v>5930.27</v>
      </c>
      <c r="M138" s="39">
        <v>0</v>
      </c>
    </row>
    <row r="139" spans="1:252" x14ac:dyDescent="0.25">
      <c r="A139" s="44"/>
      <c r="B139" s="47"/>
      <c r="C139" s="20" t="s">
        <v>16</v>
      </c>
      <c r="D139" s="26"/>
      <c r="E139" s="1">
        <f t="shared" si="29"/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22">
        <v>0</v>
      </c>
      <c r="L139" s="23">
        <v>0</v>
      </c>
      <c r="M139" s="39">
        <v>0</v>
      </c>
    </row>
    <row r="140" spans="1:252" x14ac:dyDescent="0.25">
      <c r="A140" s="44"/>
      <c r="B140" s="47"/>
      <c r="C140" s="20" t="s">
        <v>17</v>
      </c>
      <c r="D140" s="26"/>
      <c r="E140" s="1">
        <f t="shared" si="29"/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22">
        <v>0</v>
      </c>
      <c r="L140" s="23">
        <v>0</v>
      </c>
      <c r="M140" s="39">
        <v>0</v>
      </c>
    </row>
    <row r="141" spans="1:252" ht="31.5" x14ac:dyDescent="0.25">
      <c r="A141" s="44"/>
      <c r="B141" s="47"/>
      <c r="C141" s="20" t="s">
        <v>18</v>
      </c>
      <c r="D141" s="26"/>
      <c r="E141" s="1">
        <f t="shared" si="29"/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22">
        <v>0</v>
      </c>
      <c r="L141" s="23">
        <v>0</v>
      </c>
      <c r="M141" s="39">
        <v>0</v>
      </c>
    </row>
    <row r="142" spans="1:252" ht="31.5" x14ac:dyDescent="0.25">
      <c r="A142" s="45"/>
      <c r="B142" s="48"/>
      <c r="C142" s="20" t="s">
        <v>23</v>
      </c>
      <c r="D142" s="26"/>
      <c r="E142" s="1">
        <f t="shared" si="29"/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22">
        <v>0</v>
      </c>
      <c r="L142" s="23">
        <v>0</v>
      </c>
      <c r="M142" s="39">
        <v>0</v>
      </c>
    </row>
    <row r="143" spans="1:252" x14ac:dyDescent="0.25">
      <c r="A143" s="43" t="s">
        <v>56</v>
      </c>
      <c r="B143" s="46" t="s">
        <v>57</v>
      </c>
      <c r="C143" s="20" t="s">
        <v>10</v>
      </c>
      <c r="D143" s="13"/>
      <c r="E143" s="1">
        <f t="shared" si="29"/>
        <v>0</v>
      </c>
      <c r="F143" s="1">
        <f t="shared" ref="F143:K143" si="34">F145</f>
        <v>0</v>
      </c>
      <c r="G143" s="1">
        <f t="shared" si="34"/>
        <v>0</v>
      </c>
      <c r="H143" s="1">
        <f t="shared" si="34"/>
        <v>0</v>
      </c>
      <c r="I143" s="1">
        <f t="shared" si="34"/>
        <v>0</v>
      </c>
      <c r="J143" s="1">
        <f t="shared" si="34"/>
        <v>0</v>
      </c>
      <c r="K143" s="22">
        <f t="shared" si="34"/>
        <v>0</v>
      </c>
      <c r="L143" s="23">
        <v>0</v>
      </c>
      <c r="M143" s="23">
        <v>0</v>
      </c>
    </row>
    <row r="144" spans="1:252" x14ac:dyDescent="0.25">
      <c r="A144" s="44"/>
      <c r="B144" s="47"/>
      <c r="C144" s="20" t="s">
        <v>11</v>
      </c>
      <c r="D144" s="13"/>
      <c r="E144" s="1">
        <f t="shared" si="29"/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22">
        <v>0</v>
      </c>
      <c r="L144" s="23">
        <v>0</v>
      </c>
      <c r="M144" s="23">
        <v>0</v>
      </c>
    </row>
    <row r="145" spans="1:13" x14ac:dyDescent="0.25">
      <c r="A145" s="44"/>
      <c r="B145" s="47"/>
      <c r="C145" s="20" t="s">
        <v>13</v>
      </c>
      <c r="D145" s="13">
        <v>808</v>
      </c>
      <c r="E145" s="1">
        <f t="shared" si="29"/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22">
        <v>0</v>
      </c>
      <c r="L145" s="23">
        <v>0</v>
      </c>
      <c r="M145" s="23">
        <v>0</v>
      </c>
    </row>
    <row r="146" spans="1:13" x14ac:dyDescent="0.25">
      <c r="A146" s="44"/>
      <c r="B146" s="47"/>
      <c r="C146" s="20" t="s">
        <v>16</v>
      </c>
      <c r="D146" s="26"/>
      <c r="E146" s="1">
        <f t="shared" si="29"/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22">
        <v>0</v>
      </c>
      <c r="L146" s="23">
        <v>0</v>
      </c>
      <c r="M146" s="23">
        <v>0</v>
      </c>
    </row>
    <row r="147" spans="1:13" x14ac:dyDescent="0.25">
      <c r="A147" s="44"/>
      <c r="B147" s="47"/>
      <c r="C147" s="20" t="s">
        <v>17</v>
      </c>
      <c r="D147" s="26"/>
      <c r="E147" s="1">
        <f t="shared" si="29"/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22">
        <v>0</v>
      </c>
      <c r="L147" s="23">
        <v>0</v>
      </c>
      <c r="M147" s="23">
        <v>0</v>
      </c>
    </row>
    <row r="148" spans="1:13" ht="31.5" x14ac:dyDescent="0.25">
      <c r="A148" s="44"/>
      <c r="B148" s="47"/>
      <c r="C148" s="20" t="s">
        <v>18</v>
      </c>
      <c r="D148" s="26"/>
      <c r="E148" s="1">
        <f t="shared" si="29"/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22">
        <v>0</v>
      </c>
      <c r="L148" s="23">
        <v>0</v>
      </c>
      <c r="M148" s="23">
        <v>0</v>
      </c>
    </row>
    <row r="149" spans="1:13" ht="31.5" x14ac:dyDescent="0.25">
      <c r="A149" s="45"/>
      <c r="B149" s="48"/>
      <c r="C149" s="20" t="s">
        <v>23</v>
      </c>
      <c r="D149" s="26"/>
      <c r="E149" s="1">
        <f t="shared" si="29"/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22">
        <v>0</v>
      </c>
      <c r="L149" s="23">
        <v>0</v>
      </c>
      <c r="M149" s="39">
        <v>0</v>
      </c>
    </row>
    <row r="150" spans="1:13" x14ac:dyDescent="0.25">
      <c r="A150" s="43" t="s">
        <v>58</v>
      </c>
      <c r="B150" s="46" t="s">
        <v>59</v>
      </c>
      <c r="C150" s="20" t="s">
        <v>10</v>
      </c>
      <c r="D150" s="21"/>
      <c r="E150" s="1">
        <f>SUM(F150:M150)</f>
        <v>645411.11254999996</v>
      </c>
      <c r="F150" s="1">
        <f t="shared" ref="F150:K150" si="35">SUM(F151:F156)</f>
        <v>41135.490440000001</v>
      </c>
      <c r="G150" s="1">
        <f t="shared" si="35"/>
        <v>43599.709669999997</v>
      </c>
      <c r="H150" s="1">
        <f t="shared" si="35"/>
        <v>40407.144390000001</v>
      </c>
      <c r="I150" s="1">
        <f t="shared" si="35"/>
        <v>98647.1443</v>
      </c>
      <c r="J150" s="1">
        <f t="shared" si="35"/>
        <v>91316.72374999999</v>
      </c>
      <c r="K150" s="22">
        <f t="shared" si="35"/>
        <v>92271.9</v>
      </c>
      <c r="L150" s="23">
        <f>L151+L152</f>
        <v>92859</v>
      </c>
      <c r="M150" s="39">
        <f>M151+M152+M153+M154+M155+M156</f>
        <v>145174</v>
      </c>
    </row>
    <row r="151" spans="1:13" x14ac:dyDescent="0.25">
      <c r="A151" s="44"/>
      <c r="B151" s="47"/>
      <c r="C151" s="20" t="s">
        <v>11</v>
      </c>
      <c r="D151" s="21"/>
      <c r="E151" s="1">
        <f>SUM(F151:M151)</f>
        <v>120178.7</v>
      </c>
      <c r="F151" s="1">
        <f t="shared" ref="F151:K155" si="36">F158</f>
        <v>0</v>
      </c>
      <c r="G151" s="1">
        <f t="shared" si="36"/>
        <v>346</v>
      </c>
      <c r="H151" s="1">
        <f t="shared" si="36"/>
        <v>0</v>
      </c>
      <c r="I151" s="1">
        <f>I158+I165</f>
        <v>23243.8</v>
      </c>
      <c r="J151" s="1">
        <f t="shared" ref="J151:K152" si="37">J158+J165</f>
        <v>23138.2</v>
      </c>
      <c r="K151" s="22">
        <f t="shared" si="37"/>
        <v>23775.7</v>
      </c>
      <c r="L151" s="23">
        <f>L165</f>
        <v>24362.799999999999</v>
      </c>
      <c r="M151" s="39">
        <f t="shared" ref="M151:M156" si="38">M165+M158</f>
        <v>25312.2</v>
      </c>
    </row>
    <row r="152" spans="1:13" x14ac:dyDescent="0.25">
      <c r="A152" s="44"/>
      <c r="B152" s="47"/>
      <c r="C152" s="20" t="s">
        <v>13</v>
      </c>
      <c r="D152" s="26" t="s">
        <v>14</v>
      </c>
      <c r="E152" s="1">
        <f>SUM(F152:M152)</f>
        <v>525232.41255000001</v>
      </c>
      <c r="F152" s="1">
        <f>F159</f>
        <v>41135.490440000001</v>
      </c>
      <c r="G152" s="1">
        <f>G159</f>
        <v>43253.709669999997</v>
      </c>
      <c r="H152" s="1">
        <f t="shared" si="36"/>
        <v>40407.144390000001</v>
      </c>
      <c r="I152" s="1">
        <f>I159+I166</f>
        <v>75403.344299999997</v>
      </c>
      <c r="J152" s="1">
        <f t="shared" si="37"/>
        <v>68178.523749999993</v>
      </c>
      <c r="K152" s="22">
        <f t="shared" si="37"/>
        <v>68496.2</v>
      </c>
      <c r="L152" s="23">
        <f>L159+L166</f>
        <v>68496.2</v>
      </c>
      <c r="M152" s="39">
        <f t="shared" si="38"/>
        <v>119861.8</v>
      </c>
    </row>
    <row r="153" spans="1:13" x14ac:dyDescent="0.25">
      <c r="A153" s="44"/>
      <c r="B153" s="47"/>
      <c r="C153" s="20" t="s">
        <v>16</v>
      </c>
      <c r="D153" s="26"/>
      <c r="E153" s="1">
        <f t="shared" si="29"/>
        <v>0</v>
      </c>
      <c r="F153" s="1">
        <f t="shared" si="36"/>
        <v>0</v>
      </c>
      <c r="G153" s="1">
        <f t="shared" si="36"/>
        <v>0</v>
      </c>
      <c r="H153" s="1">
        <f t="shared" si="36"/>
        <v>0</v>
      </c>
      <c r="I153" s="1">
        <f t="shared" si="36"/>
        <v>0</v>
      </c>
      <c r="J153" s="1">
        <f t="shared" si="36"/>
        <v>0</v>
      </c>
      <c r="K153" s="22">
        <f t="shared" si="36"/>
        <v>0</v>
      </c>
      <c r="L153" s="23">
        <v>0</v>
      </c>
      <c r="M153" s="39">
        <f t="shared" si="38"/>
        <v>0</v>
      </c>
    </row>
    <row r="154" spans="1:13" x14ac:dyDescent="0.25">
      <c r="A154" s="44"/>
      <c r="B154" s="47"/>
      <c r="C154" s="20" t="s">
        <v>17</v>
      </c>
      <c r="D154" s="26"/>
      <c r="E154" s="1">
        <f t="shared" si="29"/>
        <v>0</v>
      </c>
      <c r="F154" s="1">
        <f t="shared" si="36"/>
        <v>0</v>
      </c>
      <c r="G154" s="1">
        <f t="shared" si="36"/>
        <v>0</v>
      </c>
      <c r="H154" s="1">
        <f t="shared" si="36"/>
        <v>0</v>
      </c>
      <c r="I154" s="1">
        <f t="shared" si="36"/>
        <v>0</v>
      </c>
      <c r="J154" s="1">
        <f t="shared" si="36"/>
        <v>0</v>
      </c>
      <c r="K154" s="22">
        <f t="shared" si="36"/>
        <v>0</v>
      </c>
      <c r="L154" s="23">
        <v>0</v>
      </c>
      <c r="M154" s="39">
        <f t="shared" si="38"/>
        <v>0</v>
      </c>
    </row>
    <row r="155" spans="1:13" ht="31.5" x14ac:dyDescent="0.25">
      <c r="A155" s="44"/>
      <c r="B155" s="47"/>
      <c r="C155" s="20" t="s">
        <v>18</v>
      </c>
      <c r="D155" s="26"/>
      <c r="E155" s="1">
        <f t="shared" si="29"/>
        <v>0</v>
      </c>
      <c r="F155" s="1">
        <f t="shared" si="36"/>
        <v>0</v>
      </c>
      <c r="G155" s="1">
        <f t="shared" si="36"/>
        <v>0</v>
      </c>
      <c r="H155" s="1">
        <f t="shared" si="36"/>
        <v>0</v>
      </c>
      <c r="I155" s="1">
        <f t="shared" si="36"/>
        <v>0</v>
      </c>
      <c r="J155" s="1">
        <f t="shared" si="36"/>
        <v>0</v>
      </c>
      <c r="K155" s="22">
        <f t="shared" si="36"/>
        <v>0</v>
      </c>
      <c r="L155" s="23">
        <v>0</v>
      </c>
      <c r="M155" s="39">
        <f t="shared" si="38"/>
        <v>0</v>
      </c>
    </row>
    <row r="156" spans="1:13" ht="31.5" x14ac:dyDescent="0.25">
      <c r="A156" s="45"/>
      <c r="B156" s="48"/>
      <c r="C156" s="20" t="s">
        <v>23</v>
      </c>
      <c r="D156" s="26"/>
      <c r="E156" s="1">
        <f t="shared" si="29"/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22">
        <v>0</v>
      </c>
      <c r="L156" s="23">
        <v>0</v>
      </c>
      <c r="M156" s="39">
        <f t="shared" si="38"/>
        <v>0</v>
      </c>
    </row>
    <row r="157" spans="1:13" x14ac:dyDescent="0.25">
      <c r="A157" s="43" t="s">
        <v>60</v>
      </c>
      <c r="B157" s="46" t="s">
        <v>61</v>
      </c>
      <c r="C157" s="20" t="s">
        <v>10</v>
      </c>
      <c r="D157" s="21"/>
      <c r="E157" s="1">
        <f>SUM(F157:M157)</f>
        <v>467394.98222000001</v>
      </c>
      <c r="F157" s="1">
        <f>F159</f>
        <v>41135.490440000001</v>
      </c>
      <c r="G157" s="1">
        <f>G159+G158</f>
        <v>43599.709669999997</v>
      </c>
      <c r="H157" s="1">
        <f>H159</f>
        <v>40407.144390000001</v>
      </c>
      <c r="I157" s="1">
        <f>I159</f>
        <v>61606.29997</v>
      </c>
      <c r="J157" s="1">
        <f>J159</f>
        <v>54897.52375</v>
      </c>
      <c r="K157" s="22">
        <f>K159</f>
        <v>55215.199999999997</v>
      </c>
      <c r="L157" s="23">
        <f>L159</f>
        <v>55215.199999999997</v>
      </c>
      <c r="M157" s="39">
        <f>M158+M159</f>
        <v>115318.414</v>
      </c>
    </row>
    <row r="158" spans="1:13" x14ac:dyDescent="0.25">
      <c r="A158" s="44"/>
      <c r="B158" s="47"/>
      <c r="C158" s="20" t="s">
        <v>11</v>
      </c>
      <c r="D158" s="21"/>
      <c r="E158" s="1">
        <f>SUM(F158:M158)</f>
        <v>346</v>
      </c>
      <c r="F158" s="1">
        <v>0</v>
      </c>
      <c r="G158" s="1">
        <v>346</v>
      </c>
      <c r="H158" s="1">
        <v>0</v>
      </c>
      <c r="I158" s="1">
        <v>0</v>
      </c>
      <c r="J158" s="1">
        <v>0</v>
      </c>
      <c r="K158" s="22">
        <v>0</v>
      </c>
      <c r="L158" s="23">
        <v>0</v>
      </c>
      <c r="M158" s="39">
        <v>0</v>
      </c>
    </row>
    <row r="159" spans="1:13" x14ac:dyDescent="0.25">
      <c r="A159" s="44"/>
      <c r="B159" s="47"/>
      <c r="C159" s="20" t="s">
        <v>13</v>
      </c>
      <c r="D159" s="26" t="s">
        <v>14</v>
      </c>
      <c r="E159" s="1">
        <f>SUM(F159:M159)</f>
        <v>467048.98222000001</v>
      </c>
      <c r="F159" s="1">
        <v>41135.490440000001</v>
      </c>
      <c r="G159" s="1">
        <v>43253.709669999997</v>
      </c>
      <c r="H159" s="1">
        <v>40407.144390000001</v>
      </c>
      <c r="I159" s="1">
        <v>61606.29997</v>
      </c>
      <c r="J159" s="1">
        <v>54897.52375</v>
      </c>
      <c r="K159" s="22">
        <v>55215.199999999997</v>
      </c>
      <c r="L159" s="23">
        <v>55215.199999999997</v>
      </c>
      <c r="M159" s="39">
        <v>115318.414</v>
      </c>
    </row>
    <row r="160" spans="1:13" x14ac:dyDescent="0.25">
      <c r="A160" s="44"/>
      <c r="B160" s="47"/>
      <c r="C160" s="20" t="s">
        <v>16</v>
      </c>
      <c r="D160" s="26"/>
      <c r="E160" s="1">
        <f t="shared" si="29"/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22">
        <v>0</v>
      </c>
      <c r="L160" s="23">
        <v>0</v>
      </c>
      <c r="M160" s="39">
        <v>0</v>
      </c>
    </row>
    <row r="161" spans="1:13" x14ac:dyDescent="0.25">
      <c r="A161" s="44"/>
      <c r="B161" s="47"/>
      <c r="C161" s="20" t="s">
        <v>17</v>
      </c>
      <c r="D161" s="26"/>
      <c r="E161" s="1">
        <f t="shared" si="29"/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22">
        <v>0</v>
      </c>
      <c r="L161" s="23">
        <v>0</v>
      </c>
      <c r="M161" s="39">
        <v>0</v>
      </c>
    </row>
    <row r="162" spans="1:13" ht="31.5" x14ac:dyDescent="0.25">
      <c r="A162" s="44"/>
      <c r="B162" s="47"/>
      <c r="C162" s="20" t="s">
        <v>18</v>
      </c>
      <c r="D162" s="21"/>
      <c r="E162" s="1">
        <f t="shared" si="29"/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22">
        <v>0</v>
      </c>
      <c r="L162" s="23">
        <v>0</v>
      </c>
      <c r="M162" s="39">
        <v>0</v>
      </c>
    </row>
    <row r="163" spans="1:13" ht="31.5" x14ac:dyDescent="0.25">
      <c r="A163" s="45"/>
      <c r="B163" s="48"/>
      <c r="C163" s="20" t="s">
        <v>23</v>
      </c>
      <c r="D163" s="26"/>
      <c r="E163" s="1">
        <f t="shared" si="29"/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22">
        <v>0</v>
      </c>
      <c r="L163" s="23">
        <v>0</v>
      </c>
      <c r="M163" s="39">
        <v>0</v>
      </c>
    </row>
    <row r="164" spans="1:13" x14ac:dyDescent="0.25">
      <c r="A164" s="43" t="s">
        <v>62</v>
      </c>
      <c r="B164" s="46" t="s">
        <v>63</v>
      </c>
      <c r="C164" s="20" t="s">
        <v>10</v>
      </c>
      <c r="D164" s="21"/>
      <c r="E164" s="1">
        <f>SUM(F164:M164)</f>
        <v>303158.47483000002</v>
      </c>
      <c r="F164" s="1">
        <f>F166</f>
        <v>41135.490440000001</v>
      </c>
      <c r="G164" s="1">
        <f>G166+G165</f>
        <v>43599.709669999997</v>
      </c>
      <c r="H164" s="1">
        <f>H166</f>
        <v>40407.144390000001</v>
      </c>
      <c r="I164" s="1">
        <f>I166+I165</f>
        <v>37040.84433</v>
      </c>
      <c r="J164" s="1">
        <f t="shared" ref="J164:K164" si="39">J166+J165</f>
        <v>36419.199999999997</v>
      </c>
      <c r="K164" s="22">
        <f t="shared" si="39"/>
        <v>37056.699999999997</v>
      </c>
      <c r="L164" s="23">
        <f>L165+L166</f>
        <v>37643.800000000003</v>
      </c>
      <c r="M164" s="39">
        <f>M165+M166</f>
        <v>29855.586000000003</v>
      </c>
    </row>
    <row r="165" spans="1:13" x14ac:dyDescent="0.25">
      <c r="A165" s="44"/>
      <c r="B165" s="47"/>
      <c r="C165" s="20" t="s">
        <v>11</v>
      </c>
      <c r="D165" s="13">
        <v>808</v>
      </c>
      <c r="E165" s="1">
        <f>SUM(F165:M165)</f>
        <v>120178.7</v>
      </c>
      <c r="F165" s="1">
        <v>0</v>
      </c>
      <c r="G165" s="1">
        <v>346</v>
      </c>
      <c r="H165" s="1">
        <v>0</v>
      </c>
      <c r="I165" s="1">
        <v>23243.8</v>
      </c>
      <c r="J165" s="1">
        <v>23138.2</v>
      </c>
      <c r="K165" s="22">
        <v>23775.7</v>
      </c>
      <c r="L165" s="23">
        <v>24362.799999999999</v>
      </c>
      <c r="M165" s="39">
        <v>25312.2</v>
      </c>
    </row>
    <row r="166" spans="1:13" x14ac:dyDescent="0.25">
      <c r="A166" s="44"/>
      <c r="B166" s="47"/>
      <c r="C166" s="20" t="s">
        <v>13</v>
      </c>
      <c r="D166" s="26" t="s">
        <v>14</v>
      </c>
      <c r="E166" s="1">
        <f>SUM(F166:M166)</f>
        <v>182979.77483000001</v>
      </c>
      <c r="F166" s="1">
        <v>41135.490440000001</v>
      </c>
      <c r="G166" s="1">
        <v>43253.709669999997</v>
      </c>
      <c r="H166" s="1">
        <v>40407.144390000001</v>
      </c>
      <c r="I166" s="1">
        <v>13797.044330000001</v>
      </c>
      <c r="J166" s="1">
        <v>13281</v>
      </c>
      <c r="K166" s="22">
        <v>13281</v>
      </c>
      <c r="L166" s="23">
        <v>13281</v>
      </c>
      <c r="M166" s="39">
        <v>4543.3860000000004</v>
      </c>
    </row>
    <row r="167" spans="1:13" x14ac:dyDescent="0.25">
      <c r="A167" s="44"/>
      <c r="B167" s="47"/>
      <c r="C167" s="20" t="s">
        <v>16</v>
      </c>
      <c r="D167" s="26"/>
      <c r="E167" s="1">
        <f t="shared" ref="E167:E170" si="40">SUM(F167:K167)</f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22">
        <v>0</v>
      </c>
      <c r="L167" s="23">
        <v>0</v>
      </c>
      <c r="M167" s="39">
        <v>0</v>
      </c>
    </row>
    <row r="168" spans="1:13" x14ac:dyDescent="0.25">
      <c r="A168" s="44"/>
      <c r="B168" s="47"/>
      <c r="C168" s="20" t="s">
        <v>17</v>
      </c>
      <c r="D168" s="26"/>
      <c r="E168" s="1">
        <f t="shared" si="40"/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22">
        <v>0</v>
      </c>
      <c r="L168" s="23">
        <v>0</v>
      </c>
      <c r="M168" s="39">
        <v>0</v>
      </c>
    </row>
    <row r="169" spans="1:13" ht="31.5" x14ac:dyDescent="0.25">
      <c r="A169" s="44"/>
      <c r="B169" s="47"/>
      <c r="C169" s="20" t="s">
        <v>18</v>
      </c>
      <c r="D169" s="21"/>
      <c r="E169" s="1">
        <f t="shared" si="40"/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22">
        <v>0</v>
      </c>
      <c r="L169" s="23">
        <v>0</v>
      </c>
      <c r="M169" s="39">
        <v>0</v>
      </c>
    </row>
    <row r="170" spans="1:13" ht="31.5" x14ac:dyDescent="0.25">
      <c r="A170" s="45"/>
      <c r="B170" s="48"/>
      <c r="C170" s="20" t="s">
        <v>23</v>
      </c>
      <c r="D170" s="26"/>
      <c r="E170" s="1">
        <f t="shared" si="40"/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22">
        <v>0</v>
      </c>
      <c r="L170" s="23">
        <v>0</v>
      </c>
      <c r="M170" s="39">
        <v>0</v>
      </c>
    </row>
    <row r="171" spans="1:13" x14ac:dyDescent="0.25">
      <c r="A171" s="43" t="s">
        <v>64</v>
      </c>
      <c r="B171" s="46" t="s">
        <v>65</v>
      </c>
      <c r="C171" s="20" t="s">
        <v>10</v>
      </c>
      <c r="D171" s="21"/>
      <c r="E171" s="1">
        <f>SUM(F171:M171)</f>
        <v>166411.10898999998</v>
      </c>
      <c r="F171" s="1">
        <f t="shared" ref="F171:K171" si="41">F172+F173</f>
        <v>0</v>
      </c>
      <c r="G171" s="1">
        <f t="shared" si="41"/>
        <v>0</v>
      </c>
      <c r="H171" s="1">
        <f t="shared" si="41"/>
        <v>0</v>
      </c>
      <c r="I171" s="1">
        <f t="shared" si="41"/>
        <v>32665.808990000001</v>
      </c>
      <c r="J171" s="1">
        <f t="shared" si="41"/>
        <v>32605.599999999999</v>
      </c>
      <c r="K171" s="22">
        <f t="shared" si="41"/>
        <v>29870.5</v>
      </c>
      <c r="L171" s="23">
        <f>L172+L173</f>
        <v>29870.5</v>
      </c>
      <c r="M171" s="39">
        <f>M172+M173+M174+M175+M176+M177</f>
        <v>41398.699999999997</v>
      </c>
    </row>
    <row r="172" spans="1:13" x14ac:dyDescent="0.25">
      <c r="A172" s="44"/>
      <c r="B172" s="47"/>
      <c r="C172" s="20" t="s">
        <v>11</v>
      </c>
      <c r="D172" s="21"/>
      <c r="E172" s="1">
        <f>SUM(F172:M172)</f>
        <v>8037.2</v>
      </c>
      <c r="F172" s="1">
        <f t="shared" ref="F172:H173" si="42">F179+F186+F193+F200+F214+F207</f>
        <v>0</v>
      </c>
      <c r="G172" s="1">
        <f t="shared" si="42"/>
        <v>0</v>
      </c>
      <c r="H172" s="1">
        <f t="shared" si="42"/>
        <v>0</v>
      </c>
      <c r="I172" s="1">
        <f>I179+I186+I193+I200+I214+I207</f>
        <v>1613.9</v>
      </c>
      <c r="J172" s="1">
        <f t="shared" ref="J172:K173" si="43">J179+J186+J193+J200+J214+J207</f>
        <v>1612.6</v>
      </c>
      <c r="K172" s="22">
        <f t="shared" si="43"/>
        <v>1604</v>
      </c>
      <c r="L172" s="23">
        <f>L186+L200</f>
        <v>1604</v>
      </c>
      <c r="M172" s="39">
        <f>M179+M186+M193+M200+M207+M214</f>
        <v>1602.6999999999998</v>
      </c>
    </row>
    <row r="173" spans="1:13" x14ac:dyDescent="0.25">
      <c r="A173" s="44"/>
      <c r="B173" s="47"/>
      <c r="C173" s="20" t="s">
        <v>13</v>
      </c>
      <c r="D173" s="26" t="s">
        <v>14</v>
      </c>
      <c r="E173" s="1">
        <f>SUM(F173:M173)</f>
        <v>158373.90899</v>
      </c>
      <c r="F173" s="1">
        <f t="shared" si="42"/>
        <v>0</v>
      </c>
      <c r="G173" s="1">
        <f t="shared" si="42"/>
        <v>0</v>
      </c>
      <c r="H173" s="1">
        <f t="shared" si="42"/>
        <v>0</v>
      </c>
      <c r="I173" s="1">
        <f>I180+I187+I194+I201+I215+I208</f>
        <v>31051.90899</v>
      </c>
      <c r="J173" s="1">
        <f t="shared" si="43"/>
        <v>30993</v>
      </c>
      <c r="K173" s="22">
        <f t="shared" si="43"/>
        <v>28266.5</v>
      </c>
      <c r="L173" s="23">
        <f>L180+L194+L215</f>
        <v>28266.5</v>
      </c>
      <c r="M173" s="39">
        <f>M180+M187+M194+M201+M208+M215</f>
        <v>39796</v>
      </c>
    </row>
    <row r="174" spans="1:13" x14ac:dyDescent="0.25">
      <c r="A174" s="44"/>
      <c r="B174" s="47"/>
      <c r="C174" s="20" t="s">
        <v>16</v>
      </c>
      <c r="D174" s="26"/>
      <c r="E174" s="1">
        <f t="shared" ref="E174:E184" si="44">SUM(F174:K174)</f>
        <v>0</v>
      </c>
      <c r="F174" s="1">
        <f t="shared" ref="F174:K176" si="45">F181</f>
        <v>0</v>
      </c>
      <c r="G174" s="1">
        <f t="shared" si="45"/>
        <v>0</v>
      </c>
      <c r="H174" s="1">
        <f t="shared" si="45"/>
        <v>0</v>
      </c>
      <c r="I174" s="1">
        <f t="shared" si="45"/>
        <v>0</v>
      </c>
      <c r="J174" s="1">
        <f t="shared" si="45"/>
        <v>0</v>
      </c>
      <c r="K174" s="22">
        <f t="shared" si="45"/>
        <v>0</v>
      </c>
      <c r="L174" s="23">
        <v>0</v>
      </c>
      <c r="M174" s="39">
        <v>0</v>
      </c>
    </row>
    <row r="175" spans="1:13" x14ac:dyDescent="0.25">
      <c r="A175" s="44"/>
      <c r="B175" s="47"/>
      <c r="C175" s="20" t="s">
        <v>17</v>
      </c>
      <c r="D175" s="26"/>
      <c r="E175" s="1">
        <f t="shared" si="44"/>
        <v>0</v>
      </c>
      <c r="F175" s="1">
        <f t="shared" si="45"/>
        <v>0</v>
      </c>
      <c r="G175" s="1">
        <f t="shared" si="45"/>
        <v>0</v>
      </c>
      <c r="H175" s="1">
        <f t="shared" si="45"/>
        <v>0</v>
      </c>
      <c r="I175" s="1">
        <f t="shared" si="45"/>
        <v>0</v>
      </c>
      <c r="J175" s="1">
        <f t="shared" si="45"/>
        <v>0</v>
      </c>
      <c r="K175" s="22">
        <f t="shared" si="45"/>
        <v>0</v>
      </c>
      <c r="L175" s="23">
        <v>0</v>
      </c>
      <c r="M175" s="39">
        <v>0</v>
      </c>
    </row>
    <row r="176" spans="1:13" ht="31.5" x14ac:dyDescent="0.25">
      <c r="A176" s="44"/>
      <c r="B176" s="47"/>
      <c r="C176" s="20" t="s">
        <v>18</v>
      </c>
      <c r="D176" s="26"/>
      <c r="E176" s="1">
        <f t="shared" si="44"/>
        <v>0</v>
      </c>
      <c r="F176" s="1">
        <f t="shared" si="45"/>
        <v>0</v>
      </c>
      <c r="G176" s="1">
        <f t="shared" si="45"/>
        <v>0</v>
      </c>
      <c r="H176" s="1">
        <f t="shared" si="45"/>
        <v>0</v>
      </c>
      <c r="I176" s="1">
        <f t="shared" si="45"/>
        <v>0</v>
      </c>
      <c r="J176" s="1">
        <f t="shared" si="45"/>
        <v>0</v>
      </c>
      <c r="K176" s="22">
        <f t="shared" si="45"/>
        <v>0</v>
      </c>
      <c r="L176" s="23">
        <v>0</v>
      </c>
      <c r="M176" s="39">
        <v>0</v>
      </c>
    </row>
    <row r="177" spans="1:13" ht="31.5" x14ac:dyDescent="0.25">
      <c r="A177" s="45"/>
      <c r="B177" s="48"/>
      <c r="C177" s="20" t="s">
        <v>23</v>
      </c>
      <c r="D177" s="26"/>
      <c r="E177" s="1">
        <f t="shared" si="44"/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22">
        <v>0</v>
      </c>
      <c r="L177" s="23">
        <v>0</v>
      </c>
      <c r="M177" s="39">
        <v>0</v>
      </c>
    </row>
    <row r="178" spans="1:13" x14ac:dyDescent="0.25">
      <c r="A178" s="43" t="s">
        <v>66</v>
      </c>
      <c r="B178" s="46" t="s">
        <v>67</v>
      </c>
      <c r="C178" s="20" t="s">
        <v>10</v>
      </c>
      <c r="D178" s="21"/>
      <c r="E178" s="1">
        <f>SUM(F178:M178)</f>
        <v>1561</v>
      </c>
      <c r="F178" s="1">
        <f>F179+F180</f>
        <v>0</v>
      </c>
      <c r="G178" s="1">
        <f t="shared" ref="G178:K178" si="46">G179+G180</f>
        <v>0</v>
      </c>
      <c r="H178" s="1">
        <f t="shared" si="46"/>
        <v>0</v>
      </c>
      <c r="I178" s="1">
        <f t="shared" si="46"/>
        <v>315</v>
      </c>
      <c r="J178" s="1">
        <f t="shared" si="46"/>
        <v>315</v>
      </c>
      <c r="K178" s="22">
        <f t="shared" si="46"/>
        <v>315</v>
      </c>
      <c r="L178" s="23">
        <f>L180</f>
        <v>315</v>
      </c>
      <c r="M178" s="39">
        <f>M179+M180+M181+M182+M183+M184</f>
        <v>301</v>
      </c>
    </row>
    <row r="179" spans="1:13" x14ac:dyDescent="0.25">
      <c r="A179" s="44"/>
      <c r="B179" s="47"/>
      <c r="C179" s="20" t="s">
        <v>11</v>
      </c>
      <c r="D179" s="21"/>
      <c r="E179" s="1">
        <f t="shared" ref="E179:E181" si="47">SUM(F179:K179)</f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22">
        <v>0</v>
      </c>
      <c r="L179" s="23">
        <v>0</v>
      </c>
      <c r="M179" s="39">
        <v>0</v>
      </c>
    </row>
    <row r="180" spans="1:13" x14ac:dyDescent="0.25">
      <c r="A180" s="44"/>
      <c r="B180" s="47"/>
      <c r="C180" s="20" t="s">
        <v>13</v>
      </c>
      <c r="D180" s="26" t="s">
        <v>14</v>
      </c>
      <c r="E180" s="1">
        <f>SUM(F180:M180)</f>
        <v>1561</v>
      </c>
      <c r="F180" s="1">
        <v>0</v>
      </c>
      <c r="G180" s="1">
        <v>0</v>
      </c>
      <c r="H180" s="1">
        <v>0</v>
      </c>
      <c r="I180" s="1">
        <v>315</v>
      </c>
      <c r="J180" s="1">
        <v>315</v>
      </c>
      <c r="K180" s="22">
        <v>315</v>
      </c>
      <c r="L180" s="23">
        <v>315</v>
      </c>
      <c r="M180" s="39">
        <v>301</v>
      </c>
    </row>
    <row r="181" spans="1:13" x14ac:dyDescent="0.25">
      <c r="A181" s="44"/>
      <c r="B181" s="47"/>
      <c r="C181" s="20" t="s">
        <v>16</v>
      </c>
      <c r="D181" s="26"/>
      <c r="E181" s="1">
        <f t="shared" si="47"/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22">
        <v>0</v>
      </c>
      <c r="L181" s="23">
        <v>0</v>
      </c>
      <c r="M181" s="39">
        <v>0</v>
      </c>
    </row>
    <row r="182" spans="1:13" x14ac:dyDescent="0.25">
      <c r="A182" s="44"/>
      <c r="B182" s="47"/>
      <c r="C182" s="20" t="s">
        <v>17</v>
      </c>
      <c r="D182" s="26"/>
      <c r="E182" s="1">
        <f t="shared" si="44"/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22">
        <v>0</v>
      </c>
      <c r="L182" s="23">
        <v>0</v>
      </c>
      <c r="M182" s="39">
        <v>0</v>
      </c>
    </row>
    <row r="183" spans="1:13" ht="31.5" x14ac:dyDescent="0.25">
      <c r="A183" s="44"/>
      <c r="B183" s="47"/>
      <c r="C183" s="20" t="s">
        <v>18</v>
      </c>
      <c r="D183" s="21"/>
      <c r="E183" s="1">
        <f t="shared" si="44"/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22">
        <v>0</v>
      </c>
      <c r="L183" s="23">
        <v>0</v>
      </c>
      <c r="M183" s="39">
        <v>0</v>
      </c>
    </row>
    <row r="184" spans="1:13" ht="31.5" x14ac:dyDescent="0.25">
      <c r="A184" s="45"/>
      <c r="B184" s="48"/>
      <c r="C184" s="20" t="s">
        <v>23</v>
      </c>
      <c r="D184" s="26"/>
      <c r="E184" s="1">
        <f t="shared" si="44"/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22">
        <v>0</v>
      </c>
      <c r="L184" s="23">
        <v>0</v>
      </c>
      <c r="M184" s="39">
        <v>0</v>
      </c>
    </row>
    <row r="185" spans="1:13" x14ac:dyDescent="0.25">
      <c r="A185" s="43" t="s">
        <v>68</v>
      </c>
      <c r="B185" s="46" t="s">
        <v>69</v>
      </c>
      <c r="C185" s="20" t="s">
        <v>10</v>
      </c>
      <c r="D185" s="21"/>
      <c r="E185" s="1">
        <f>SUM(F185:M185)</f>
        <v>675.9</v>
      </c>
      <c r="F185" s="1">
        <f>F186+F187</f>
        <v>0</v>
      </c>
      <c r="G185" s="1">
        <f t="shared" ref="G185:K185" si="48">G186+G187</f>
        <v>0</v>
      </c>
      <c r="H185" s="1">
        <f t="shared" si="48"/>
        <v>0</v>
      </c>
      <c r="I185" s="1">
        <f t="shared" si="48"/>
        <v>136.9</v>
      </c>
      <c r="J185" s="1">
        <f t="shared" si="48"/>
        <v>135.6</v>
      </c>
      <c r="K185" s="22">
        <f t="shared" si="48"/>
        <v>134.9</v>
      </c>
      <c r="L185" s="23">
        <f>L186</f>
        <v>134.9</v>
      </c>
      <c r="M185" s="39">
        <f>M186+M187+M188+M189+M190+M191</f>
        <v>133.6</v>
      </c>
    </row>
    <row r="186" spans="1:13" x14ac:dyDescent="0.25">
      <c r="A186" s="44"/>
      <c r="B186" s="47"/>
      <c r="C186" s="20" t="s">
        <v>11</v>
      </c>
      <c r="D186" s="13">
        <v>808</v>
      </c>
      <c r="E186" s="1">
        <f>SUM(F186:M186)</f>
        <v>675.9</v>
      </c>
      <c r="F186" s="1">
        <v>0</v>
      </c>
      <c r="G186" s="1">
        <v>0</v>
      </c>
      <c r="H186" s="1">
        <v>0</v>
      </c>
      <c r="I186" s="1">
        <v>136.9</v>
      </c>
      <c r="J186" s="1">
        <v>135.6</v>
      </c>
      <c r="K186" s="22">
        <v>134.9</v>
      </c>
      <c r="L186" s="23">
        <v>134.9</v>
      </c>
      <c r="M186" s="39">
        <v>133.6</v>
      </c>
    </row>
    <row r="187" spans="1:13" x14ac:dyDescent="0.25">
      <c r="A187" s="44"/>
      <c r="B187" s="47"/>
      <c r="C187" s="20" t="s">
        <v>13</v>
      </c>
      <c r="D187" s="26"/>
      <c r="E187" s="1">
        <f>SUM(F187:K187)</f>
        <v>0</v>
      </c>
      <c r="F187" s="1">
        <f t="shared" ref="F187:K187" si="49">SUM(G187:L187)</f>
        <v>0</v>
      </c>
      <c r="G187" s="1">
        <f t="shared" si="49"/>
        <v>0</v>
      </c>
      <c r="H187" s="1">
        <f t="shared" si="49"/>
        <v>0</v>
      </c>
      <c r="I187" s="1">
        <f t="shared" si="49"/>
        <v>0</v>
      </c>
      <c r="J187" s="1">
        <f t="shared" si="49"/>
        <v>0</v>
      </c>
      <c r="K187" s="22">
        <f t="shared" si="49"/>
        <v>0</v>
      </c>
      <c r="L187" s="23">
        <v>0</v>
      </c>
      <c r="M187" s="39">
        <v>0</v>
      </c>
    </row>
    <row r="188" spans="1:13" x14ac:dyDescent="0.25">
      <c r="A188" s="44"/>
      <c r="B188" s="47"/>
      <c r="C188" s="20" t="s">
        <v>16</v>
      </c>
      <c r="D188" s="26"/>
      <c r="E188" s="1">
        <f t="shared" ref="E188:E191" si="50">SUM(F188:K188)</f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22">
        <v>0</v>
      </c>
      <c r="L188" s="23">
        <v>0</v>
      </c>
      <c r="M188" s="39">
        <v>0</v>
      </c>
    </row>
    <row r="189" spans="1:13" x14ac:dyDescent="0.25">
      <c r="A189" s="44"/>
      <c r="B189" s="47"/>
      <c r="C189" s="20" t="s">
        <v>17</v>
      </c>
      <c r="D189" s="26"/>
      <c r="E189" s="1">
        <f t="shared" si="50"/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22">
        <v>0</v>
      </c>
      <c r="L189" s="23">
        <v>0</v>
      </c>
      <c r="M189" s="39">
        <v>0</v>
      </c>
    </row>
    <row r="190" spans="1:13" ht="31.5" x14ac:dyDescent="0.25">
      <c r="A190" s="44"/>
      <c r="B190" s="47"/>
      <c r="C190" s="20" t="s">
        <v>18</v>
      </c>
      <c r="D190" s="21"/>
      <c r="E190" s="1">
        <f t="shared" si="50"/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22">
        <v>0</v>
      </c>
      <c r="L190" s="23">
        <v>0</v>
      </c>
      <c r="M190" s="39">
        <v>0</v>
      </c>
    </row>
    <row r="191" spans="1:13" ht="31.5" x14ac:dyDescent="0.25">
      <c r="A191" s="45"/>
      <c r="B191" s="48"/>
      <c r="C191" s="20" t="s">
        <v>23</v>
      </c>
      <c r="D191" s="26"/>
      <c r="E191" s="1">
        <f t="shared" si="50"/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22">
        <v>0</v>
      </c>
      <c r="L191" s="23">
        <v>0</v>
      </c>
      <c r="M191" s="39">
        <v>0</v>
      </c>
    </row>
    <row r="192" spans="1:13" x14ac:dyDescent="0.25">
      <c r="A192" s="43" t="s">
        <v>70</v>
      </c>
      <c r="B192" s="46" t="s">
        <v>77</v>
      </c>
      <c r="C192" s="20" t="s">
        <v>10</v>
      </c>
      <c r="D192" s="21"/>
      <c r="E192" s="1">
        <f>SUM(F192:M192)</f>
        <v>3478.0358200000001</v>
      </c>
      <c r="F192" s="1">
        <f>F194</f>
        <v>0</v>
      </c>
      <c r="G192" s="1">
        <f>G194+G193</f>
        <v>0</v>
      </c>
      <c r="H192" s="1">
        <f>H194</f>
        <v>0</v>
      </c>
      <c r="I192" s="1">
        <f>I194</f>
        <v>196.43582000000001</v>
      </c>
      <c r="J192" s="1">
        <f>J194</f>
        <v>603.9</v>
      </c>
      <c r="K192" s="22">
        <f>K194</f>
        <v>603.9</v>
      </c>
      <c r="L192" s="23">
        <f>L194</f>
        <v>603.9</v>
      </c>
      <c r="M192" s="39">
        <f>M193+M194+M195+M196+M197+M198</f>
        <v>1469.9</v>
      </c>
    </row>
    <row r="193" spans="1:13" x14ac:dyDescent="0.25">
      <c r="A193" s="44"/>
      <c r="B193" s="47"/>
      <c r="C193" s="20" t="s">
        <v>11</v>
      </c>
      <c r="D193" s="21"/>
      <c r="E193" s="1">
        <f>SUM(F193:K193)</f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22">
        <v>0</v>
      </c>
      <c r="L193" s="23">
        <v>0</v>
      </c>
      <c r="M193" s="39">
        <v>0</v>
      </c>
    </row>
    <row r="194" spans="1:13" x14ac:dyDescent="0.25">
      <c r="A194" s="44"/>
      <c r="B194" s="47"/>
      <c r="C194" s="20" t="s">
        <v>13</v>
      </c>
      <c r="D194" s="26" t="s">
        <v>14</v>
      </c>
      <c r="E194" s="1">
        <f>SUM(F194:M194)</f>
        <v>3478.0358200000001</v>
      </c>
      <c r="F194" s="1">
        <v>0</v>
      </c>
      <c r="G194" s="1">
        <v>0</v>
      </c>
      <c r="H194" s="1">
        <v>0</v>
      </c>
      <c r="I194" s="1">
        <v>196.43582000000001</v>
      </c>
      <c r="J194" s="1">
        <v>603.9</v>
      </c>
      <c r="K194" s="22">
        <f t="shared" ref="K194" si="51">103.9+500</f>
        <v>603.9</v>
      </c>
      <c r="L194" s="23">
        <v>603.9</v>
      </c>
      <c r="M194" s="39">
        <v>1469.9</v>
      </c>
    </row>
    <row r="195" spans="1:13" x14ac:dyDescent="0.25">
      <c r="A195" s="44"/>
      <c r="B195" s="47"/>
      <c r="C195" s="20" t="s">
        <v>16</v>
      </c>
      <c r="D195" s="26"/>
      <c r="E195" s="1">
        <f t="shared" ref="E195:E198" si="52">SUM(F195:K195)</f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22">
        <v>0</v>
      </c>
      <c r="L195" s="23">
        <v>0</v>
      </c>
      <c r="M195" s="39">
        <v>0</v>
      </c>
    </row>
    <row r="196" spans="1:13" x14ac:dyDescent="0.25">
      <c r="A196" s="44"/>
      <c r="B196" s="47"/>
      <c r="C196" s="20" t="s">
        <v>17</v>
      </c>
      <c r="D196" s="26"/>
      <c r="E196" s="1">
        <f t="shared" si="52"/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22">
        <v>0</v>
      </c>
      <c r="L196" s="23">
        <v>0</v>
      </c>
      <c r="M196" s="39">
        <v>0</v>
      </c>
    </row>
    <row r="197" spans="1:13" ht="31.5" x14ac:dyDescent="0.25">
      <c r="A197" s="44"/>
      <c r="B197" s="47"/>
      <c r="C197" s="20" t="s">
        <v>18</v>
      </c>
      <c r="D197" s="21"/>
      <c r="E197" s="1">
        <f t="shared" si="52"/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22">
        <v>0</v>
      </c>
      <c r="L197" s="23">
        <v>0</v>
      </c>
      <c r="M197" s="39">
        <v>0</v>
      </c>
    </row>
    <row r="198" spans="1:13" ht="31.5" x14ac:dyDescent="0.25">
      <c r="A198" s="45"/>
      <c r="B198" s="48"/>
      <c r="C198" s="20" t="s">
        <v>23</v>
      </c>
      <c r="D198" s="26"/>
      <c r="E198" s="1">
        <f t="shared" si="52"/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22">
        <v>0</v>
      </c>
      <c r="L198" s="23">
        <v>0</v>
      </c>
      <c r="M198" s="39">
        <v>0</v>
      </c>
    </row>
    <row r="199" spans="1:13" x14ac:dyDescent="0.25">
      <c r="A199" s="43" t="s">
        <v>71</v>
      </c>
      <c r="B199" s="46" t="s">
        <v>72</v>
      </c>
      <c r="C199" s="20" t="s">
        <v>10</v>
      </c>
      <c r="D199" s="21"/>
      <c r="E199" s="1">
        <f>SUM(F199:M199)</f>
        <v>7361.3000000000011</v>
      </c>
      <c r="F199" s="1">
        <f>F201+F200</f>
        <v>0</v>
      </c>
      <c r="G199" s="1">
        <f t="shared" ref="G199:K199" si="53">G201+G200</f>
        <v>0</v>
      </c>
      <c r="H199" s="1">
        <f t="shared" si="53"/>
        <v>0</v>
      </c>
      <c r="I199" s="1">
        <f t="shared" si="53"/>
        <v>1477</v>
      </c>
      <c r="J199" s="1">
        <f t="shared" si="53"/>
        <v>1477</v>
      </c>
      <c r="K199" s="22">
        <f t="shared" si="53"/>
        <v>1469.1</v>
      </c>
      <c r="L199" s="23">
        <f>L200</f>
        <v>1469.1</v>
      </c>
      <c r="M199" s="39">
        <f>M200+M201+M202+M204+M203+M205</f>
        <v>1469.1</v>
      </c>
    </row>
    <row r="200" spans="1:13" x14ac:dyDescent="0.25">
      <c r="A200" s="44"/>
      <c r="B200" s="47"/>
      <c r="C200" s="20" t="s">
        <v>11</v>
      </c>
      <c r="D200" s="13">
        <v>808</v>
      </c>
      <c r="E200" s="1">
        <f>SUM(F200:M200)</f>
        <v>7361.3000000000011</v>
      </c>
      <c r="F200" s="1">
        <v>0</v>
      </c>
      <c r="G200" s="1">
        <v>0</v>
      </c>
      <c r="H200" s="1">
        <v>0</v>
      </c>
      <c r="I200" s="1">
        <v>1477</v>
      </c>
      <c r="J200" s="1">
        <v>1477</v>
      </c>
      <c r="K200" s="22">
        <v>1469.1</v>
      </c>
      <c r="L200" s="23">
        <v>1469.1</v>
      </c>
      <c r="M200" s="39">
        <v>1469.1</v>
      </c>
    </row>
    <row r="201" spans="1:13" x14ac:dyDescent="0.25">
      <c r="A201" s="44"/>
      <c r="B201" s="47"/>
      <c r="C201" s="20" t="s">
        <v>13</v>
      </c>
      <c r="D201" s="26"/>
      <c r="E201" s="1">
        <f>SUM(F201:K201)</f>
        <v>0</v>
      </c>
      <c r="F201" s="1">
        <f t="shared" ref="F201:K201" si="54">SUM(G201:L201)</f>
        <v>0</v>
      </c>
      <c r="G201" s="1">
        <f t="shared" si="54"/>
        <v>0</v>
      </c>
      <c r="H201" s="1">
        <f t="shared" si="54"/>
        <v>0</v>
      </c>
      <c r="I201" s="1">
        <f t="shared" si="54"/>
        <v>0</v>
      </c>
      <c r="J201" s="1">
        <f t="shared" si="54"/>
        <v>0</v>
      </c>
      <c r="K201" s="22">
        <f t="shared" si="54"/>
        <v>0</v>
      </c>
      <c r="L201" s="23">
        <v>0</v>
      </c>
      <c r="M201" s="39">
        <v>0</v>
      </c>
    </row>
    <row r="202" spans="1:13" x14ac:dyDescent="0.25">
      <c r="A202" s="44"/>
      <c r="B202" s="47"/>
      <c r="C202" s="20" t="s">
        <v>16</v>
      </c>
      <c r="D202" s="26"/>
      <c r="E202" s="1">
        <f t="shared" ref="E202:E206" si="55">SUM(F202:K202)</f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22">
        <v>0</v>
      </c>
      <c r="L202" s="23">
        <v>0</v>
      </c>
      <c r="M202" s="39">
        <v>0</v>
      </c>
    </row>
    <row r="203" spans="1:13" x14ac:dyDescent="0.25">
      <c r="A203" s="44"/>
      <c r="B203" s="47"/>
      <c r="C203" s="20" t="s">
        <v>17</v>
      </c>
      <c r="D203" s="26"/>
      <c r="E203" s="1">
        <f t="shared" si="55"/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22">
        <v>0</v>
      </c>
      <c r="L203" s="23">
        <v>0</v>
      </c>
      <c r="M203" s="39">
        <v>0</v>
      </c>
    </row>
    <row r="204" spans="1:13" ht="31.5" x14ac:dyDescent="0.25">
      <c r="A204" s="44"/>
      <c r="B204" s="47"/>
      <c r="C204" s="20" t="s">
        <v>18</v>
      </c>
      <c r="D204" s="21"/>
      <c r="E204" s="1">
        <f t="shared" si="55"/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22">
        <v>0</v>
      </c>
      <c r="L204" s="23">
        <v>0</v>
      </c>
      <c r="M204" s="39">
        <v>0</v>
      </c>
    </row>
    <row r="205" spans="1:13" ht="31.5" x14ac:dyDescent="0.25">
      <c r="A205" s="45"/>
      <c r="B205" s="48"/>
      <c r="C205" s="20" t="s">
        <v>23</v>
      </c>
      <c r="D205" s="26"/>
      <c r="E205" s="1">
        <f t="shared" si="55"/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22">
        <v>0</v>
      </c>
      <c r="L205" s="23">
        <v>0</v>
      </c>
      <c r="M205" s="39">
        <v>0</v>
      </c>
    </row>
    <row r="206" spans="1:13" x14ac:dyDescent="0.25">
      <c r="A206" s="43" t="s">
        <v>73</v>
      </c>
      <c r="B206" s="46" t="s">
        <v>74</v>
      </c>
      <c r="C206" s="20" t="s">
        <v>10</v>
      </c>
      <c r="D206" s="21"/>
      <c r="E206" s="1">
        <f t="shared" si="55"/>
        <v>0</v>
      </c>
      <c r="F206" s="1">
        <f>F208</f>
        <v>0</v>
      </c>
      <c r="G206" s="1">
        <f>G208+G207</f>
        <v>0</v>
      </c>
      <c r="H206" s="1">
        <f>H208</f>
        <v>0</v>
      </c>
      <c r="I206" s="1">
        <f>I208</f>
        <v>0</v>
      </c>
      <c r="J206" s="1">
        <f>J208</f>
        <v>0</v>
      </c>
      <c r="K206" s="22">
        <f>K208</f>
        <v>0</v>
      </c>
      <c r="L206" s="23">
        <v>0</v>
      </c>
      <c r="M206" s="39">
        <f>M207+M208+M209+M210+M211+M212</f>
        <v>0</v>
      </c>
    </row>
    <row r="207" spans="1:13" x14ac:dyDescent="0.25">
      <c r="A207" s="44"/>
      <c r="B207" s="47"/>
      <c r="C207" s="20" t="s">
        <v>11</v>
      </c>
      <c r="D207" s="21"/>
      <c r="E207" s="1">
        <f>SUM(F207:K207)</f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22">
        <v>0</v>
      </c>
      <c r="L207" s="23">
        <v>0</v>
      </c>
      <c r="M207" s="39">
        <v>0</v>
      </c>
    </row>
    <row r="208" spans="1:13" x14ac:dyDescent="0.25">
      <c r="A208" s="44"/>
      <c r="B208" s="47"/>
      <c r="C208" s="20" t="s">
        <v>13</v>
      </c>
      <c r="D208" s="26" t="s">
        <v>14</v>
      </c>
      <c r="E208" s="1">
        <f>SUM(F208:K208)</f>
        <v>0</v>
      </c>
      <c r="F208" s="1">
        <f t="shared" ref="F208:K208" si="56">SUM(G208:L208)</f>
        <v>0</v>
      </c>
      <c r="G208" s="1">
        <f t="shared" si="56"/>
        <v>0</v>
      </c>
      <c r="H208" s="1">
        <f t="shared" si="56"/>
        <v>0</v>
      </c>
      <c r="I208" s="1">
        <f t="shared" si="56"/>
        <v>0</v>
      </c>
      <c r="J208" s="1">
        <f t="shared" si="56"/>
        <v>0</v>
      </c>
      <c r="K208" s="22">
        <f t="shared" si="56"/>
        <v>0</v>
      </c>
      <c r="L208" s="23">
        <v>0</v>
      </c>
      <c r="M208" s="39">
        <v>0</v>
      </c>
    </row>
    <row r="209" spans="1:13" x14ac:dyDescent="0.25">
      <c r="A209" s="44"/>
      <c r="B209" s="47"/>
      <c r="C209" s="20" t="s">
        <v>16</v>
      </c>
      <c r="D209" s="26"/>
      <c r="E209" s="1">
        <f t="shared" ref="E209:E212" si="57">SUM(F209:K209)</f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22">
        <v>0</v>
      </c>
      <c r="L209" s="23">
        <v>0</v>
      </c>
      <c r="M209" s="39">
        <v>0</v>
      </c>
    </row>
    <row r="210" spans="1:13" x14ac:dyDescent="0.25">
      <c r="A210" s="44"/>
      <c r="B210" s="47"/>
      <c r="C210" s="20" t="s">
        <v>17</v>
      </c>
      <c r="D210" s="26"/>
      <c r="E210" s="1">
        <f t="shared" si="57"/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22">
        <v>0</v>
      </c>
      <c r="L210" s="23">
        <v>0</v>
      </c>
      <c r="M210" s="39">
        <v>0</v>
      </c>
    </row>
    <row r="211" spans="1:13" ht="31.5" x14ac:dyDescent="0.25">
      <c r="A211" s="44"/>
      <c r="B211" s="47"/>
      <c r="C211" s="20" t="s">
        <v>18</v>
      </c>
      <c r="D211" s="21"/>
      <c r="E211" s="1">
        <f t="shared" si="57"/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22">
        <v>0</v>
      </c>
      <c r="L211" s="23">
        <v>0</v>
      </c>
      <c r="M211" s="39">
        <v>0</v>
      </c>
    </row>
    <row r="212" spans="1:13" ht="31.5" x14ac:dyDescent="0.25">
      <c r="A212" s="45"/>
      <c r="B212" s="48"/>
      <c r="C212" s="20" t="s">
        <v>23</v>
      </c>
      <c r="D212" s="26"/>
      <c r="E212" s="1">
        <f t="shared" si="57"/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22">
        <v>0</v>
      </c>
      <c r="L212" s="23">
        <v>0</v>
      </c>
      <c r="M212" s="39">
        <v>0</v>
      </c>
    </row>
    <row r="213" spans="1:13" x14ac:dyDescent="0.25">
      <c r="A213" s="43" t="s">
        <v>75</v>
      </c>
      <c r="B213" s="46" t="s">
        <v>76</v>
      </c>
      <c r="C213" s="20" t="s">
        <v>10</v>
      </c>
      <c r="D213" s="21"/>
      <c r="E213" s="1">
        <f>SUM(F213:L213)</f>
        <v>115309.77317</v>
      </c>
      <c r="F213" s="1">
        <f>F215+F214</f>
        <v>0</v>
      </c>
      <c r="G213" s="1">
        <f t="shared" ref="G213:K213" si="58">G215+G214</f>
        <v>0</v>
      </c>
      <c r="H213" s="1">
        <f t="shared" si="58"/>
        <v>0</v>
      </c>
      <c r="I213" s="1">
        <f t="shared" si="58"/>
        <v>30540.473170000001</v>
      </c>
      <c r="J213" s="1">
        <f t="shared" si="58"/>
        <v>30074.1</v>
      </c>
      <c r="K213" s="22">
        <f t="shared" si="58"/>
        <v>27347.599999999999</v>
      </c>
      <c r="L213" s="23">
        <f>L215</f>
        <v>27347.599999999999</v>
      </c>
      <c r="M213" s="39">
        <f>M214+M215+M216+M217+M218+M219</f>
        <v>38025.1</v>
      </c>
    </row>
    <row r="214" spans="1:13" x14ac:dyDescent="0.25">
      <c r="A214" s="44"/>
      <c r="B214" s="47"/>
      <c r="C214" s="20" t="s">
        <v>11</v>
      </c>
      <c r="D214" s="21"/>
      <c r="E214" s="1">
        <f>SUM(F214:K214)</f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22">
        <v>0</v>
      </c>
      <c r="L214" s="23">
        <v>0</v>
      </c>
      <c r="M214" s="39">
        <v>0</v>
      </c>
    </row>
    <row r="215" spans="1:13" x14ac:dyDescent="0.25">
      <c r="A215" s="44"/>
      <c r="B215" s="47"/>
      <c r="C215" s="20" t="s">
        <v>13</v>
      </c>
      <c r="D215" s="26" t="s">
        <v>14</v>
      </c>
      <c r="E215" s="1">
        <f>SUM(F215:M215)</f>
        <v>153334.87317000001</v>
      </c>
      <c r="F215" s="1">
        <v>0</v>
      </c>
      <c r="G215" s="1">
        <v>0</v>
      </c>
      <c r="H215" s="1">
        <v>0</v>
      </c>
      <c r="I215" s="1">
        <v>30540.473170000001</v>
      </c>
      <c r="J215" s="1">
        <v>30074.1</v>
      </c>
      <c r="K215" s="22">
        <v>27347.599999999999</v>
      </c>
      <c r="L215" s="23">
        <v>27347.599999999999</v>
      </c>
      <c r="M215" s="39">
        <v>38025.1</v>
      </c>
    </row>
    <row r="216" spans="1:13" x14ac:dyDescent="0.25">
      <c r="A216" s="44"/>
      <c r="B216" s="47"/>
      <c r="C216" s="20" t="s">
        <v>16</v>
      </c>
      <c r="D216" s="26"/>
      <c r="E216" s="1">
        <f t="shared" ref="E216:E219" si="59">SUM(F216:K216)</f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22">
        <v>0</v>
      </c>
      <c r="L216" s="23">
        <v>0</v>
      </c>
      <c r="M216" s="39">
        <v>0</v>
      </c>
    </row>
    <row r="217" spans="1:13" x14ac:dyDescent="0.25">
      <c r="A217" s="44"/>
      <c r="B217" s="47"/>
      <c r="C217" s="20" t="s">
        <v>17</v>
      </c>
      <c r="D217" s="26"/>
      <c r="E217" s="1">
        <f t="shared" si="59"/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22">
        <v>0</v>
      </c>
      <c r="L217" s="23">
        <v>0</v>
      </c>
      <c r="M217" s="39">
        <v>0</v>
      </c>
    </row>
    <row r="218" spans="1:13" ht="31.5" x14ac:dyDescent="0.25">
      <c r="A218" s="44"/>
      <c r="B218" s="47"/>
      <c r="C218" s="20" t="s">
        <v>18</v>
      </c>
      <c r="D218" s="21"/>
      <c r="E218" s="1">
        <f t="shared" si="59"/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22">
        <v>0</v>
      </c>
      <c r="L218" s="23">
        <v>0</v>
      </c>
      <c r="M218" s="39">
        <v>0</v>
      </c>
    </row>
    <row r="219" spans="1:13" ht="31.5" x14ac:dyDescent="0.25">
      <c r="A219" s="45"/>
      <c r="B219" s="48"/>
      <c r="C219" s="20" t="s">
        <v>23</v>
      </c>
      <c r="D219" s="26"/>
      <c r="E219" s="1">
        <f t="shared" si="59"/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22">
        <v>0</v>
      </c>
      <c r="L219" s="23">
        <v>0</v>
      </c>
      <c r="M219" s="39">
        <v>0</v>
      </c>
    </row>
    <row r="220" spans="1:13" x14ac:dyDescent="0.25">
      <c r="A220" s="43" t="s">
        <v>78</v>
      </c>
      <c r="B220" s="46" t="s">
        <v>81</v>
      </c>
      <c r="C220" s="20" t="s">
        <v>10</v>
      </c>
      <c r="D220" s="21"/>
      <c r="E220" s="1">
        <f>SUM(F220:L220)</f>
        <v>0</v>
      </c>
      <c r="F220" s="1">
        <f t="shared" ref="F220:I222" si="60">F227+F234</f>
        <v>0</v>
      </c>
      <c r="G220" s="1">
        <f t="shared" si="60"/>
        <v>0</v>
      </c>
      <c r="H220" s="1">
        <f t="shared" si="60"/>
        <v>0</v>
      </c>
      <c r="I220" s="1">
        <f t="shared" si="60"/>
        <v>0</v>
      </c>
      <c r="J220" s="1">
        <f>J222</f>
        <v>0</v>
      </c>
      <c r="K220" s="22">
        <f>K222</f>
        <v>0</v>
      </c>
      <c r="L220" s="23">
        <f>L222</f>
        <v>0</v>
      </c>
      <c r="M220" s="24">
        <f>M221+M222+M223+M224+M225+M226</f>
        <v>0</v>
      </c>
    </row>
    <row r="221" spans="1:13" x14ac:dyDescent="0.25">
      <c r="A221" s="44"/>
      <c r="B221" s="47"/>
      <c r="C221" s="20" t="s">
        <v>11</v>
      </c>
      <c r="D221" s="21"/>
      <c r="E221" s="1">
        <f t="shared" ref="E221" si="61">SUM(F221:K221)</f>
        <v>0</v>
      </c>
      <c r="F221" s="1">
        <f t="shared" si="60"/>
        <v>0</v>
      </c>
      <c r="G221" s="1">
        <f t="shared" si="60"/>
        <v>0</v>
      </c>
      <c r="H221" s="1">
        <f t="shared" si="60"/>
        <v>0</v>
      </c>
      <c r="I221" s="1">
        <f t="shared" si="60"/>
        <v>0</v>
      </c>
      <c r="J221" s="1">
        <f t="shared" ref="J221:K225" si="62">J228+J235</f>
        <v>0</v>
      </c>
      <c r="K221" s="22">
        <f t="shared" si="62"/>
        <v>0</v>
      </c>
      <c r="L221" s="23">
        <v>0</v>
      </c>
      <c r="M221" s="24">
        <v>0</v>
      </c>
    </row>
    <row r="222" spans="1:13" x14ac:dyDescent="0.25">
      <c r="A222" s="44"/>
      <c r="B222" s="47"/>
      <c r="C222" s="20" t="s">
        <v>13</v>
      </c>
      <c r="D222" s="13">
        <v>808</v>
      </c>
      <c r="E222" s="1">
        <f>SUM(F222:L222)</f>
        <v>0</v>
      </c>
      <c r="F222" s="1">
        <f t="shared" si="60"/>
        <v>0</v>
      </c>
      <c r="G222" s="1">
        <f t="shared" si="60"/>
        <v>0</v>
      </c>
      <c r="H222" s="1">
        <f t="shared" si="60"/>
        <v>0</v>
      </c>
      <c r="I222" s="1">
        <f t="shared" si="60"/>
        <v>0</v>
      </c>
      <c r="J222" s="1">
        <f t="shared" si="62"/>
        <v>0</v>
      </c>
      <c r="K222" s="22">
        <f t="shared" si="62"/>
        <v>0</v>
      </c>
      <c r="L222" s="23">
        <f>L229+L236</f>
        <v>0</v>
      </c>
      <c r="M222" s="24">
        <f>M229+M236</f>
        <v>0</v>
      </c>
    </row>
    <row r="223" spans="1:13" x14ac:dyDescent="0.25">
      <c r="A223" s="44"/>
      <c r="B223" s="47"/>
      <c r="C223" s="20" t="s">
        <v>16</v>
      </c>
      <c r="D223" s="26"/>
      <c r="E223" s="1">
        <f t="shared" ref="E223:E226" si="63">SUM(F223:K223)</f>
        <v>0</v>
      </c>
      <c r="F223" s="1">
        <v>0</v>
      </c>
      <c r="G223" s="1">
        <f t="shared" ref="G223:I225" si="64">G230+G237</f>
        <v>0</v>
      </c>
      <c r="H223" s="1">
        <f t="shared" si="64"/>
        <v>0</v>
      </c>
      <c r="I223" s="1">
        <f t="shared" si="64"/>
        <v>0</v>
      </c>
      <c r="J223" s="1">
        <f t="shared" si="62"/>
        <v>0</v>
      </c>
      <c r="K223" s="22">
        <f t="shared" si="62"/>
        <v>0</v>
      </c>
      <c r="L223" s="23">
        <v>0</v>
      </c>
      <c r="M223" s="24">
        <v>0</v>
      </c>
    </row>
    <row r="224" spans="1:13" x14ac:dyDescent="0.25">
      <c r="A224" s="44"/>
      <c r="B224" s="47"/>
      <c r="C224" s="20" t="s">
        <v>17</v>
      </c>
      <c r="D224" s="26"/>
      <c r="E224" s="1">
        <f t="shared" si="63"/>
        <v>0</v>
      </c>
      <c r="F224" s="1">
        <f>F231+F238</f>
        <v>0</v>
      </c>
      <c r="G224" s="1">
        <f t="shared" si="64"/>
        <v>0</v>
      </c>
      <c r="H224" s="1">
        <f t="shared" si="64"/>
        <v>0</v>
      </c>
      <c r="I224" s="1">
        <f t="shared" si="64"/>
        <v>0</v>
      </c>
      <c r="J224" s="1">
        <f t="shared" si="62"/>
        <v>0</v>
      </c>
      <c r="K224" s="22">
        <f t="shared" si="62"/>
        <v>0</v>
      </c>
      <c r="L224" s="23">
        <v>0</v>
      </c>
      <c r="M224" s="24">
        <v>0</v>
      </c>
    </row>
    <row r="225" spans="1:13" ht="31.5" x14ac:dyDescent="0.25">
      <c r="A225" s="44"/>
      <c r="B225" s="47"/>
      <c r="C225" s="20" t="s">
        <v>18</v>
      </c>
      <c r="D225" s="38"/>
      <c r="E225" s="1">
        <f t="shared" si="63"/>
        <v>0</v>
      </c>
      <c r="F225" s="1">
        <f>F232+F239</f>
        <v>0</v>
      </c>
      <c r="G225" s="1">
        <f t="shared" si="64"/>
        <v>0</v>
      </c>
      <c r="H225" s="1">
        <f t="shared" si="64"/>
        <v>0</v>
      </c>
      <c r="I225" s="1">
        <f t="shared" si="64"/>
        <v>0</v>
      </c>
      <c r="J225" s="1">
        <f t="shared" si="62"/>
        <v>0</v>
      </c>
      <c r="K225" s="22">
        <f t="shared" si="62"/>
        <v>0</v>
      </c>
      <c r="L225" s="23">
        <v>0</v>
      </c>
      <c r="M225" s="24">
        <v>0</v>
      </c>
    </row>
    <row r="226" spans="1:13" ht="61.5" customHeight="1" x14ac:dyDescent="0.25">
      <c r="A226" s="45"/>
      <c r="B226" s="48"/>
      <c r="C226" s="20" t="s">
        <v>23</v>
      </c>
      <c r="D226" s="26"/>
      <c r="E226" s="1">
        <f t="shared" si="63"/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22">
        <v>0</v>
      </c>
      <c r="L226" s="22">
        <v>0</v>
      </c>
      <c r="M226" s="24">
        <v>0</v>
      </c>
    </row>
    <row r="227" spans="1:13" x14ac:dyDescent="0.25">
      <c r="A227" s="43" t="s">
        <v>79</v>
      </c>
      <c r="B227" s="46" t="s">
        <v>84</v>
      </c>
      <c r="C227" s="20" t="s">
        <v>10</v>
      </c>
      <c r="D227" s="21"/>
      <c r="E227" s="1">
        <f>SUM(F227:L227)</f>
        <v>0</v>
      </c>
      <c r="F227" s="1">
        <f t="shared" ref="F227:K227" si="65">F229</f>
        <v>0</v>
      </c>
      <c r="G227" s="1">
        <f t="shared" si="65"/>
        <v>0</v>
      </c>
      <c r="H227" s="1">
        <f t="shared" si="65"/>
        <v>0</v>
      </c>
      <c r="I227" s="1">
        <f t="shared" si="65"/>
        <v>0</v>
      </c>
      <c r="J227" s="1">
        <f t="shared" si="65"/>
        <v>0</v>
      </c>
      <c r="K227" s="22">
        <f t="shared" si="65"/>
        <v>0</v>
      </c>
      <c r="L227" s="23">
        <v>0</v>
      </c>
      <c r="M227" s="24">
        <v>0</v>
      </c>
    </row>
    <row r="228" spans="1:13" x14ac:dyDescent="0.25">
      <c r="A228" s="44"/>
      <c r="B228" s="47"/>
      <c r="C228" s="20" t="s">
        <v>11</v>
      </c>
      <c r="D228" s="21"/>
      <c r="E228" s="1">
        <f t="shared" ref="E228" si="66">SUM(F228:K228)</f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22">
        <v>0</v>
      </c>
      <c r="L228" s="23">
        <v>0</v>
      </c>
      <c r="M228" s="24">
        <v>0</v>
      </c>
    </row>
    <row r="229" spans="1:13" x14ac:dyDescent="0.25">
      <c r="A229" s="44"/>
      <c r="B229" s="47"/>
      <c r="C229" s="20" t="s">
        <v>13</v>
      </c>
      <c r="D229" s="13">
        <v>808</v>
      </c>
      <c r="E229" s="1">
        <f>SUM(F229:L229)</f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22">
        <v>0</v>
      </c>
      <c r="L229" s="23">
        <v>0</v>
      </c>
      <c r="M229" s="24">
        <v>0</v>
      </c>
    </row>
    <row r="230" spans="1:13" x14ac:dyDescent="0.25">
      <c r="A230" s="44"/>
      <c r="B230" s="47"/>
      <c r="C230" s="20" t="s">
        <v>16</v>
      </c>
      <c r="D230" s="26"/>
      <c r="E230" s="1">
        <f t="shared" ref="E230:E233" si="67">SUM(F230:K230)</f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22">
        <v>0</v>
      </c>
      <c r="L230" s="23">
        <v>0</v>
      </c>
      <c r="M230" s="24">
        <v>0</v>
      </c>
    </row>
    <row r="231" spans="1:13" x14ac:dyDescent="0.25">
      <c r="A231" s="44"/>
      <c r="B231" s="47"/>
      <c r="C231" s="20" t="s">
        <v>17</v>
      </c>
      <c r="D231" s="26"/>
      <c r="E231" s="1">
        <f t="shared" si="67"/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22">
        <v>0</v>
      </c>
      <c r="L231" s="23">
        <v>0</v>
      </c>
      <c r="M231" s="24">
        <v>0</v>
      </c>
    </row>
    <row r="232" spans="1:13" ht="31.5" x14ac:dyDescent="0.25">
      <c r="A232" s="44"/>
      <c r="B232" s="47"/>
      <c r="C232" s="20" t="s">
        <v>18</v>
      </c>
      <c r="D232" s="26"/>
      <c r="E232" s="1">
        <f t="shared" si="67"/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22">
        <v>0</v>
      </c>
      <c r="L232" s="23">
        <v>0</v>
      </c>
      <c r="M232" s="24">
        <v>0</v>
      </c>
    </row>
    <row r="233" spans="1:13" ht="31.5" x14ac:dyDescent="0.25">
      <c r="A233" s="45"/>
      <c r="B233" s="48"/>
      <c r="C233" s="20" t="s">
        <v>23</v>
      </c>
      <c r="D233" s="26"/>
      <c r="E233" s="1">
        <f t="shared" si="67"/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22">
        <v>0</v>
      </c>
      <c r="L233" s="23">
        <v>0</v>
      </c>
      <c r="M233" s="24">
        <v>0</v>
      </c>
    </row>
    <row r="234" spans="1:13" x14ac:dyDescent="0.25">
      <c r="A234" s="43" t="s">
        <v>80</v>
      </c>
      <c r="B234" s="46" t="s">
        <v>85</v>
      </c>
      <c r="C234" s="20" t="s">
        <v>10</v>
      </c>
      <c r="D234" s="21"/>
      <c r="E234" s="1">
        <f>SUM(F234:L234)</f>
        <v>0</v>
      </c>
      <c r="F234" s="1">
        <f t="shared" ref="F234:K234" si="68">F236</f>
        <v>0</v>
      </c>
      <c r="G234" s="1">
        <f t="shared" si="68"/>
        <v>0</v>
      </c>
      <c r="H234" s="1">
        <f t="shared" si="68"/>
        <v>0</v>
      </c>
      <c r="I234" s="1">
        <f t="shared" si="68"/>
        <v>0</v>
      </c>
      <c r="J234" s="1">
        <f t="shared" si="68"/>
        <v>0</v>
      </c>
      <c r="K234" s="22">
        <f t="shared" si="68"/>
        <v>0</v>
      </c>
      <c r="L234" s="23">
        <v>0</v>
      </c>
      <c r="M234" s="24">
        <v>0</v>
      </c>
    </row>
    <row r="235" spans="1:13" x14ac:dyDescent="0.25">
      <c r="A235" s="44"/>
      <c r="B235" s="47"/>
      <c r="C235" s="20" t="s">
        <v>11</v>
      </c>
      <c r="D235" s="21"/>
      <c r="E235" s="1">
        <f t="shared" ref="E235" si="69">SUM(F235:K235)</f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22">
        <v>0</v>
      </c>
      <c r="L235" s="23">
        <v>0</v>
      </c>
      <c r="M235" s="24">
        <v>0</v>
      </c>
    </row>
    <row r="236" spans="1:13" x14ac:dyDescent="0.25">
      <c r="A236" s="44"/>
      <c r="B236" s="47"/>
      <c r="C236" s="20" t="s">
        <v>13</v>
      </c>
      <c r="D236" s="13">
        <v>808</v>
      </c>
      <c r="E236" s="1">
        <f>SUM(F236:L236)</f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22">
        <v>0</v>
      </c>
      <c r="L236" s="23">
        <v>0</v>
      </c>
      <c r="M236" s="24">
        <v>0</v>
      </c>
    </row>
    <row r="237" spans="1:13" x14ac:dyDescent="0.25">
      <c r="A237" s="44"/>
      <c r="B237" s="47"/>
      <c r="C237" s="20" t="s">
        <v>16</v>
      </c>
      <c r="D237" s="26"/>
      <c r="E237" s="1">
        <f t="shared" ref="E237:E240" si="70">SUM(F237:K237)</f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22">
        <v>0</v>
      </c>
      <c r="L237" s="23">
        <v>0</v>
      </c>
      <c r="M237" s="24">
        <v>0</v>
      </c>
    </row>
    <row r="238" spans="1:13" x14ac:dyDescent="0.25">
      <c r="A238" s="44"/>
      <c r="B238" s="47"/>
      <c r="C238" s="20" t="s">
        <v>17</v>
      </c>
      <c r="D238" s="26"/>
      <c r="E238" s="1">
        <f t="shared" si="70"/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22">
        <v>0</v>
      </c>
      <c r="L238" s="23">
        <v>0</v>
      </c>
      <c r="M238" s="24">
        <v>0</v>
      </c>
    </row>
    <row r="239" spans="1:13" ht="31.5" x14ac:dyDescent="0.25">
      <c r="A239" s="44"/>
      <c r="B239" s="47"/>
      <c r="C239" s="20" t="s">
        <v>18</v>
      </c>
      <c r="D239" s="26"/>
      <c r="E239" s="1">
        <f t="shared" si="70"/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22">
        <v>0</v>
      </c>
      <c r="L239" s="23">
        <v>0</v>
      </c>
      <c r="M239" s="24">
        <v>0</v>
      </c>
    </row>
    <row r="240" spans="1:13" ht="31.5" x14ac:dyDescent="0.25">
      <c r="A240" s="45"/>
      <c r="B240" s="48"/>
      <c r="C240" s="20" t="s">
        <v>23</v>
      </c>
      <c r="D240" s="26"/>
      <c r="E240" s="1">
        <f t="shared" si="70"/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22">
        <v>0</v>
      </c>
      <c r="L240" s="23">
        <v>0</v>
      </c>
      <c r="M240" s="24">
        <v>0</v>
      </c>
    </row>
    <row r="241" spans="12:13" ht="39" customHeight="1" x14ac:dyDescent="0.25">
      <c r="L241" s="40"/>
      <c r="M241" s="41" t="s">
        <v>82</v>
      </c>
    </row>
  </sheetData>
  <mergeCells count="71">
    <mergeCell ref="A199:A205"/>
    <mergeCell ref="B199:B205"/>
    <mergeCell ref="A220:A226"/>
    <mergeCell ref="B220:B226"/>
    <mergeCell ref="A206:A212"/>
    <mergeCell ref="B206:B212"/>
    <mergeCell ref="A213:A219"/>
    <mergeCell ref="B213:B219"/>
    <mergeCell ref="A178:A184"/>
    <mergeCell ref="B178:B184"/>
    <mergeCell ref="A185:A191"/>
    <mergeCell ref="B185:B191"/>
    <mergeCell ref="A192:A198"/>
    <mergeCell ref="B192:B198"/>
    <mergeCell ref="A157:A163"/>
    <mergeCell ref="B157:B163"/>
    <mergeCell ref="A164:A170"/>
    <mergeCell ref="B164:B170"/>
    <mergeCell ref="A171:A177"/>
    <mergeCell ref="B171:B177"/>
    <mergeCell ref="A136:A142"/>
    <mergeCell ref="B136:B142"/>
    <mergeCell ref="A143:A149"/>
    <mergeCell ref="B143:B149"/>
    <mergeCell ref="A150:A156"/>
    <mergeCell ref="B150:B156"/>
    <mergeCell ref="A115:A121"/>
    <mergeCell ref="B115:B121"/>
    <mergeCell ref="A122:A128"/>
    <mergeCell ref="B122:B128"/>
    <mergeCell ref="A129:A135"/>
    <mergeCell ref="B129:B135"/>
    <mergeCell ref="A94:A100"/>
    <mergeCell ref="B94:B100"/>
    <mergeCell ref="A101:A107"/>
    <mergeCell ref="B101:B107"/>
    <mergeCell ref="A108:A114"/>
    <mergeCell ref="B108:B114"/>
    <mergeCell ref="B80:B86"/>
    <mergeCell ref="B73:B79"/>
    <mergeCell ref="A59:A65"/>
    <mergeCell ref="B59:B65"/>
    <mergeCell ref="A87:A93"/>
    <mergeCell ref="B87:B93"/>
    <mergeCell ref="L1:M7"/>
    <mergeCell ref="E8:M8"/>
    <mergeCell ref="A11:A19"/>
    <mergeCell ref="B11:B19"/>
    <mergeCell ref="A20:A28"/>
    <mergeCell ref="B20:B28"/>
    <mergeCell ref="F3:K3"/>
    <mergeCell ref="A5:J5"/>
    <mergeCell ref="A8:A9"/>
    <mergeCell ref="B8:B9"/>
    <mergeCell ref="C8:C9"/>
    <mergeCell ref="A227:A233"/>
    <mergeCell ref="B227:B233"/>
    <mergeCell ref="A234:A240"/>
    <mergeCell ref="B234:B240"/>
    <mergeCell ref="A1:D1"/>
    <mergeCell ref="A2:C2"/>
    <mergeCell ref="A29:A35"/>
    <mergeCell ref="B29:B35"/>
    <mergeCell ref="A36:A42"/>
    <mergeCell ref="B36:B42"/>
    <mergeCell ref="A43:A49"/>
    <mergeCell ref="B43:B49"/>
    <mergeCell ref="A50:A58"/>
    <mergeCell ref="B50:B58"/>
    <mergeCell ref="B66:B72"/>
    <mergeCell ref="A80:A86"/>
  </mergeCells>
  <pageMargins left="0.70866141732283472" right="0.70866141732283472" top="0.74803149606299213" bottom="0.74803149606299213" header="0.31496062992125984" footer="0.31496062992125984"/>
  <pageSetup paperSize="9" scale="52" fitToWidth="0" orientation="landscape" r:id="rId1"/>
  <rowBreaks count="1" manualBreakCount="1">
    <brk id="42" max="251" man="1"/>
  </rowBreaks>
  <colBreaks count="1" manualBreakCount="1">
    <brk id="13" max="2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L16" sqref="L16"/>
    </sheetView>
  </sheetViews>
  <sheetFormatPr defaultRowHeight="15" x14ac:dyDescent="0.25"/>
  <cols>
    <col min="1" max="1" width="15.5703125" customWidth="1"/>
    <col min="2" max="2" width="12.5703125" customWidth="1"/>
  </cols>
  <sheetData>
    <row r="1" spans="1:1" x14ac:dyDescent="0.25">
      <c r="A1" s="42">
        <v>7284.1</v>
      </c>
    </row>
    <row r="2" spans="1:1" x14ac:dyDescent="0.25">
      <c r="A2" s="42">
        <v>4388.7</v>
      </c>
    </row>
    <row r="3" spans="1:1" x14ac:dyDescent="0.25">
      <c r="A3" s="42">
        <v>22314.7</v>
      </c>
    </row>
    <row r="4" spans="1:1" x14ac:dyDescent="0.25">
      <c r="A4" s="42">
        <v>27286.3</v>
      </c>
    </row>
    <row r="5" spans="1:1" x14ac:dyDescent="0.25">
      <c r="A5" s="42">
        <v>29674.6</v>
      </c>
    </row>
    <row r="6" spans="1:1" x14ac:dyDescent="0.25">
      <c r="A6" s="42">
        <v>30653.3</v>
      </c>
    </row>
    <row r="7" spans="1:1" x14ac:dyDescent="0.25">
      <c r="A7" s="42">
        <v>31226.5</v>
      </c>
    </row>
    <row r="8" spans="1:1" x14ac:dyDescent="0.25">
      <c r="A8" s="42">
        <v>32116.400000000001</v>
      </c>
    </row>
    <row r="9" spans="1:1" x14ac:dyDescent="0.25">
      <c r="A9" s="42">
        <f>SUM(A1:A8)</f>
        <v>184944.6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Сушенцова Анна Владимировна</dc:creator>
  <cp:lastModifiedBy>Сушенцова Анна Владимировна</cp:lastModifiedBy>
  <cp:lastPrinted>2022-10-26T06:25:28Z</cp:lastPrinted>
  <dcterms:created xsi:type="dcterms:W3CDTF">2022-03-23T06:05:16Z</dcterms:created>
  <dcterms:modified xsi:type="dcterms:W3CDTF">2022-10-31T05:27:13Z</dcterms:modified>
</cp:coreProperties>
</file>