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210" windowHeight="8295" activeTab="1"/>
  </bookViews>
  <sheets>
    <sheet name="Рекомендации" sheetId="1" r:id="rId1"/>
    <sheet name="020120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  <externalReference r:id="rId12"/>
  </externalReferences>
  <definedNames>
    <definedName name="_xlnm.Print_Titles" localSheetId="1">'020120'!$42:$43</definedName>
    <definedName name="Код">"R[1]C"</definedName>
    <definedName name="_xlnm.Print_Area" localSheetId="1">'020120'!$A$2:$I$73</definedName>
    <definedName name="_xlnm.Print_Area" localSheetId="0">'Рекомендации'!$A$2:$L$38</definedName>
    <definedName name="словарь" localSheetId="3">'[1]Словарь'!$A$2:$H$83</definedName>
    <definedName name="список_лх" localSheetId="3">'[2]Словарь'!$L$1:$L$1</definedName>
    <definedName name="список_орг" localSheetId="3">'[1]Словарь'!$A$2:$A$83</definedName>
    <definedName name="таблица" localSheetId="3">'[1]Словарь'!$J$1520:$K$1526</definedName>
  </definedNames>
  <calcPr fullCalcOnLoad="1"/>
</workbook>
</file>

<file path=xl/sharedStrings.xml><?xml version="1.0" encoding="utf-8"?>
<sst xmlns="http://schemas.openxmlformats.org/spreadsheetml/2006/main" count="304" uniqueCount="204">
  <si>
    <t>за</t>
  </si>
  <si>
    <t>год</t>
  </si>
  <si>
    <t>№ строки</t>
  </si>
  <si>
    <t>Мероприятия</t>
  </si>
  <si>
    <t>Объем работ, га</t>
  </si>
  <si>
    <t>01</t>
  </si>
  <si>
    <t>02</t>
  </si>
  <si>
    <t>03</t>
  </si>
  <si>
    <t>04</t>
  </si>
  <si>
    <t>05</t>
  </si>
  <si>
    <t>06</t>
  </si>
  <si>
    <t>07</t>
  </si>
  <si>
    <t>1. Выполнение лесозащитных мероприятий</t>
  </si>
  <si>
    <t>Наименование</t>
  </si>
  <si>
    <t>Всего</t>
  </si>
  <si>
    <t>в том числе хвойных</t>
  </si>
  <si>
    <t>Общая площадь очагов 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</si>
  <si>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</si>
  <si>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</si>
  <si>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</si>
  <si>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в том числе площадь очагов, требующих мер борьбы</t>
  </si>
  <si>
    <t>Руководитель организации</t>
  </si>
  <si>
    <t>(ФИО)</t>
  </si>
  <si>
    <t>(подпись)</t>
  </si>
  <si>
    <t>Заполните адресную часть электронных форм</t>
  </si>
  <si>
    <t xml:space="preserve">1. Выберите наименование организации </t>
  </si>
  <si>
    <t>(наименование организации)</t>
  </si>
  <si>
    <t>Порядок заполнения электронных форм:</t>
  </si>
  <si>
    <r>
      <t xml:space="preserve">Внимание! При открытии указанной книги макросы не отключать.
</t>
    </r>
    <r>
      <rPr>
        <b/>
        <sz val="12"/>
        <rFont val="Times New Roman"/>
        <family val="1"/>
      </rPr>
      <t>При случайном отключении макросов следует открыть книгу заново.</t>
    </r>
  </si>
  <si>
    <t>Электронные формы защищены от изменений. Просьба несанкционированных действий над формами (снятие установленной защиты, удаление, добавление строк и столбцов и т.п.) не производить во избежание  порчи программного обеспечения электронных форм.</t>
  </si>
  <si>
    <r>
      <t xml:space="preserve">     5. При заполнении табличной части форм данные следует вводить только в незакрашенные ячейки, т. к. суммирование в закрашенных ячейках осуществляется </t>
    </r>
    <r>
      <rPr>
        <b/>
        <sz val="12"/>
        <rFont val="Times New Roman"/>
        <family val="1"/>
      </rPr>
      <t>автоматически,</t>
    </r>
    <r>
      <rPr>
        <sz val="12"/>
        <rFont val="Times New Roman"/>
        <family val="1"/>
      </rPr>
      <t xml:space="preserve"> в соответствии с внутренними увязками в формах.      </t>
    </r>
  </si>
  <si>
    <t>Форма предназначена для заполнения организациями
и для осуществления свода информации вышестоящей организацией</t>
  </si>
  <si>
    <t>ver.</t>
  </si>
  <si>
    <t>2. Выберите наименование лесничества</t>
  </si>
  <si>
    <t>(наименование лесничества)</t>
  </si>
  <si>
    <r>
      <t>ВНИМАНИЕ!</t>
    </r>
    <r>
      <rPr>
        <b/>
        <sz val="12"/>
        <rFont val="Arial Cyr"/>
        <family val="0"/>
      </rPr>
      <t xml:space="preserve">
 Для выбора наименования организации нажмите на кнопку "</t>
    </r>
    <r>
      <rPr>
        <b/>
        <i/>
        <sz val="12"/>
        <rFont val="Arial Cyr"/>
        <family val="0"/>
      </rPr>
      <t>Выбор организации</t>
    </r>
    <r>
      <rPr>
        <b/>
        <sz val="12"/>
        <rFont val="Arial Cyr"/>
        <family val="0"/>
      </rPr>
      <t>".
Выбор организации осуществляется из внешнего словаря "</t>
    </r>
    <r>
      <rPr>
        <b/>
        <i/>
        <sz val="12"/>
        <rFont val="Arial Cyr"/>
        <family val="0"/>
      </rPr>
      <t>Slovar.mdb</t>
    </r>
    <r>
      <rPr>
        <b/>
        <sz val="12"/>
        <rFont val="Arial Cyr"/>
        <family val="0"/>
      </rPr>
      <t>", который должен быть расположен в одном каталоге с формой.</t>
    </r>
  </si>
  <si>
    <r>
      <t xml:space="preserve">Рекомендации
по заполнению электронной формы статистического наблюдения
</t>
    </r>
    <r>
      <rPr>
        <i/>
        <sz val="14"/>
        <rFont val="Arial Cyr"/>
        <family val="0"/>
      </rPr>
      <t>№12-ЛХ "Сведения о защите лесов"</t>
    </r>
    <r>
      <rPr>
        <sz val="14"/>
        <rFont val="Arial Cyr"/>
        <family val="2"/>
      </rPr>
      <t xml:space="preserve"> 
в книге EXCEL "12-LX"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</si>
  <si>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</si>
  <si>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</si>
  <si>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</si>
  <si>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</si>
  <si>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</si>
  <si>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</si>
  <si>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</si>
  <si>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</si>
  <si>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</si>
  <si>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</si>
  <si>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</si>
  <si>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</si>
  <si>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</si>
  <si>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Рекомендации</t>
  </si>
  <si>
    <r>
      <t xml:space="preserve">     3. На листе </t>
    </r>
    <r>
      <rPr>
        <b/>
        <sz val="12"/>
        <rFont val="Times New Roman"/>
        <family val="1"/>
      </rPr>
      <t>«020120»</t>
    </r>
    <r>
      <rPr>
        <sz val="12"/>
        <rFont val="Times New Roman"/>
        <family val="1"/>
      </rPr>
      <t xml:space="preserve"> - электронная  форма № 12-ЛХ : раздел 1 - "Выполнение лесозащитных мероприятий", раздел 2 - "Погибло лесных насаждений",  раздел 3 - "Наличие очагов вредных организмов".</t>
    </r>
  </si>
  <si>
    <r>
      <t xml:space="preserve">      6.  При заполнении форм помимо внутренних увязок, создаваемых автоматически в закрашенных ячейках формы, должны соблюдаться контрольные соотношения (увязки) между данными строк и граф, отраженные в протоколах контроля (расположены справа от таблиц). При правильном заполнении формы в протоколах контроля </t>
    </r>
    <r>
      <rPr>
        <i/>
        <sz val="12"/>
        <rFont val="Times New Roman"/>
        <family val="1"/>
      </rPr>
      <t>нет никаких цифр.</t>
    </r>
  </si>
  <si>
    <r>
      <t xml:space="preserve">     7. </t>
    </r>
    <r>
      <rPr>
        <b/>
        <sz val="12"/>
        <rFont val="Times New Roman"/>
        <family val="1"/>
      </rPr>
      <t>Использование программы свода данных для вышестоящих организаций.</t>
    </r>
    <r>
      <rPr>
        <sz val="12"/>
        <rFont val="Times New Roman"/>
        <family val="1"/>
      </rPr>
      <t xml:space="preserve">
     После получения заполненных книг, </t>
    </r>
    <r>
      <rPr>
        <b/>
        <sz val="12"/>
        <rFont val="Times New Roman"/>
        <family val="1"/>
      </rPr>
      <t>не содержащих ошибок</t>
    </r>
    <r>
      <rPr>
        <sz val="12"/>
        <rFont val="Times New Roman"/>
        <family val="1"/>
      </rPr>
      <t xml:space="preserve"> в протоколах контроля, от лесничеств (подотчетных организаций) следует указать наименование своей организации и  отчетный период на листе "Рекомендации", затем нажать на кнопку "Свод". При этом на экране появится окно для выбора файлов. Следует отметить все файлы (книги) для получения свода и нажать на кнопку "Открыть" ("Оpen"). Программа автоматически контролирует целостность электронных форм с выдачей сообщений об ошибках и количестве книг, содержащих ошибки. </t>
    </r>
  </si>
  <si>
    <r>
      <t xml:space="preserve">     8.</t>
    </r>
    <r>
      <rPr>
        <b/>
        <sz val="12"/>
        <rFont val="Times New Roman"/>
        <family val="1"/>
      </rPr>
      <t xml:space="preserve"> Обязательно указывайте контактный телефон исполнителя!!!</t>
    </r>
  </si>
  <si>
    <t xml:space="preserve">     9. Сформированную книгу следует передать электронной почтой в вышестоящую организацию.</t>
  </si>
  <si>
    <t xml:space="preserve">     10. Последняя версия книги "12-LX" размещена на сайте Рослесинфорг</t>
  </si>
  <si>
    <t>Протокол контроля Раздела 3</t>
  </si>
  <si>
    <t xml:space="preserve">      от воздействия неблагоприятных погодных условий</t>
  </si>
  <si>
    <t xml:space="preserve">      от лесных пожаров</t>
  </si>
  <si>
    <t xml:space="preserve">            из них от воздействия промышленных выбросов</t>
  </si>
  <si>
    <t xml:space="preserve">     в том числе: 
        сибирский шелкопряд</t>
  </si>
  <si>
    <t xml:space="preserve">        сосновый шелкопряд</t>
  </si>
  <si>
    <t xml:space="preserve">        шелкопряд монашенка</t>
  </si>
  <si>
    <t xml:space="preserve">        сосновая пяденица</t>
  </si>
  <si>
    <t xml:space="preserve">        сосновая совка</t>
  </si>
  <si>
    <t xml:space="preserve">        обыкновенный сосновый пилильщик</t>
  </si>
  <si>
    <t xml:space="preserve">        рыжий сосновый пилильщик</t>
  </si>
  <si>
    <t xml:space="preserve">      в том числе:
         непарный шелкопряд</t>
  </si>
  <si>
    <t xml:space="preserve">         златогузка</t>
  </si>
  <si>
    <t xml:space="preserve">         зеленая дубовая и другие листовертки </t>
  </si>
  <si>
    <t>Лесопатологический мониторинг</t>
  </si>
  <si>
    <t>стр.20</t>
  </si>
  <si>
    <t>стр.21</t>
  </si>
  <si>
    <t>стр.22</t>
  </si>
  <si>
    <t>стр.24</t>
  </si>
  <si>
    <t>стр.26</t>
  </si>
  <si>
    <t>стр.27</t>
  </si>
  <si>
    <t>стр.29</t>
  </si>
  <si>
    <t>стр.28</t>
  </si>
  <si>
    <t>стр.30</t>
  </si>
  <si>
    <t>стр.32</t>
  </si>
  <si>
    <t>стр.34</t>
  </si>
  <si>
    <t>стр.35</t>
  </si>
  <si>
    <t>стр.36</t>
  </si>
  <si>
    <t>стр.37</t>
  </si>
  <si>
    <t>стр.38</t>
  </si>
  <si>
    <t>стр.40</t>
  </si>
  <si>
    <t>стр.39</t>
  </si>
  <si>
    <t>стр.41</t>
  </si>
  <si>
    <t>стр.31</t>
  </si>
  <si>
    <t>стр.33</t>
  </si>
  <si>
    <t>стр.25</t>
  </si>
  <si>
    <t>стр.23</t>
  </si>
  <si>
    <t xml:space="preserve"> </t>
  </si>
  <si>
    <t xml:space="preserve">          хрущи</t>
  </si>
  <si>
    <t xml:space="preserve">          сосновый подкорный клоп</t>
  </si>
  <si>
    <t xml:space="preserve">          грызуны</t>
  </si>
  <si>
    <t>08</t>
  </si>
  <si>
    <t>09</t>
  </si>
  <si>
    <t xml:space="preserve">     наземные химические меры борьбы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</si>
  <si>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</si>
  <si>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</si>
  <si>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</si>
  <si>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</si>
  <si>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</si>
  <si>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</si>
  <si>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</si>
  <si>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</si>
  <si>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</si>
  <si>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</si>
  <si>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</si>
  <si>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</si>
  <si>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12-ЛХ</t>
  </si>
  <si>
    <t>Адрес электронной почты Рослесинфорг:</t>
  </si>
  <si>
    <t>www.roslesinforg.ru</t>
  </si>
  <si>
    <t>, откуда ее, при необходимости, можно загрузить.</t>
  </si>
  <si>
    <t xml:space="preserve">   в том числе:
      от повреждений вредными насекомыми</t>
  </si>
  <si>
    <t xml:space="preserve">      от повреждений дикими животными</t>
  </si>
  <si>
    <t>в том числе: 
   авиаборьба биопрепаратами</t>
  </si>
  <si>
    <t xml:space="preserve">   наземные биологические меры борьбы</t>
  </si>
  <si>
    <t xml:space="preserve">   защита питомников биологическим методом</t>
  </si>
  <si>
    <t xml:space="preserve">            из них:
                  микробиологические</t>
  </si>
  <si>
    <t xml:space="preserve">                  профилактические биотехнические мероприятия</t>
  </si>
  <si>
    <t xml:space="preserve">      от болезней леса</t>
  </si>
  <si>
    <t>СВЕДЕНИЯ О ЗАЩИТЕ ЛЕСОВ</t>
  </si>
  <si>
    <t>Погибло лесных насаждений - всего</t>
  </si>
  <si>
    <t xml:space="preserve">      от антропогенных факторов</t>
  </si>
  <si>
    <t>3. Наличие очагов вредных организмов</t>
  </si>
  <si>
    <t xml:space="preserve">   Хвоегрызущие – всего</t>
  </si>
  <si>
    <t xml:space="preserve">        прочие</t>
  </si>
  <si>
    <t xml:space="preserve">   Листогрызущие – всего</t>
  </si>
  <si>
    <t xml:space="preserve">         прочие</t>
  </si>
  <si>
    <t xml:space="preserve">   Иные группы вредных организмов – всего</t>
  </si>
  <si>
    <t xml:space="preserve">       в том числе:
          стволовые</t>
  </si>
  <si>
    <t xml:space="preserve">          корневая губка</t>
  </si>
  <si>
    <t xml:space="preserve">          прочие</t>
  </si>
  <si>
    <t>Примечание: Если одна и та же площадь заражена несколькими видами вредных организмов, ее учитывают 1 раз по преобладающему виду.</t>
  </si>
  <si>
    <t>(номер контактного телефона)</t>
  </si>
  <si>
    <t>(должность)</t>
  </si>
  <si>
    <t>гр.3 &gt;= гр.4</t>
  </si>
  <si>
    <t>стр.18 &gt;= стр.19</t>
  </si>
  <si>
    <t>гр.(3+4) &gt;= гр.(5+6)</t>
  </si>
  <si>
    <t>гр.7 &gt;= гр.8</t>
  </si>
  <si>
    <t xml:space="preserve">     При отсутствии ошибок осуществляется свод данных и выдается сообщение о количестве обработанных книг. Все программные сообщения размещаются на листе «Сообщения».
В результате свода формируется книга с именем «12-LX_ХХХХХ», где ХХХХХ – первые  20 символов наименование отчитывающейся организации для визуальной идентификации книги.</t>
  </si>
  <si>
    <t>код орг</t>
  </si>
  <si>
    <t>020120</t>
  </si>
  <si>
    <r>
      <t xml:space="preserve">     1. Книга содержит листы: </t>
    </r>
    <r>
      <rPr>
        <b/>
        <sz val="12"/>
        <rFont val="Times New Roman"/>
        <family val="1"/>
      </rPr>
      <t>«Рекомендации»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«020120»</t>
    </r>
    <r>
      <rPr>
        <sz val="12"/>
        <rFont val="Times New Roman"/>
        <family val="1"/>
      </rPr>
      <t xml:space="preserve"> и </t>
    </r>
    <r>
      <rPr>
        <b/>
        <sz val="12"/>
        <rFont val="Times New Roman"/>
        <family val="1"/>
      </rPr>
      <t>«Сообщения»</t>
    </r>
    <r>
      <rPr>
        <sz val="12"/>
        <rFont val="Times New Roman"/>
        <family val="1"/>
      </rPr>
      <t>.</t>
    </r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</si>
  <si>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</si>
  <si>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</si>
  <si>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графа 3</t>
  </si>
  <si>
    <t>графа 4</t>
  </si>
  <si>
    <t xml:space="preserve">     защита питомников химическим методом</t>
  </si>
  <si>
    <t>в том числе:
     авиахимборьба</t>
  </si>
  <si>
    <t>Код по ОКЕИ: гектар - 059</t>
  </si>
  <si>
    <t>3. Выберите отчетный год</t>
  </si>
  <si>
    <r>
      <t xml:space="preserve">     2. В листе </t>
    </r>
    <r>
      <rPr>
        <b/>
        <sz val="12"/>
        <rFont val="Times New Roman"/>
        <family val="1"/>
      </rPr>
      <t>«Рекомендации»</t>
    </r>
    <r>
      <rPr>
        <sz val="12"/>
        <rFont val="Times New Roman"/>
        <family val="1"/>
      </rPr>
      <t xml:space="preserve"> приведено описание правил заполнения форм, с него следует начинать заполнение адресной части электронной формы (наименование отчитывающейся организации и период отчетности).</t>
    </r>
  </si>
  <si>
    <t>стр.12</t>
  </si>
  <si>
    <t>стр.13</t>
  </si>
  <si>
    <t>стр.14</t>
  </si>
  <si>
    <t>стр.15</t>
  </si>
  <si>
    <t>стр.16</t>
  </si>
  <si>
    <t>стр.17</t>
  </si>
  <si>
    <t>стр.18</t>
  </si>
  <si>
    <t>стр.19</t>
  </si>
  <si>
    <t>Протокол контроля Раздела 2</t>
  </si>
  <si>
    <t>Затраты на выполне-
ние работ, тыс. руб.</t>
  </si>
  <si>
    <t>Защита лесов от вредных организмов биологическим методом - всего</t>
  </si>
  <si>
    <t>Защита лесов от вредных организмов химическим методом - всего</t>
  </si>
  <si>
    <t xml:space="preserve">Всего </t>
  </si>
  <si>
    <t/>
  </si>
  <si>
    <t xml:space="preserve"> Код по ОКЕИ: гектар – 059; тысяча рублей - 384</t>
  </si>
  <si>
    <t>(дата составления документа)</t>
  </si>
  <si>
    <t>2. Погибло лесных насаждений</t>
  </si>
  <si>
    <t>Протокол контроля Раздела 1</t>
  </si>
  <si>
    <t>Формула</t>
  </si>
  <si>
    <t>стр.03 &gt;= стр.(04+05)</t>
  </si>
  <si>
    <t>стр. 01</t>
  </si>
  <si>
    <t>стр. 02</t>
  </si>
  <si>
    <t>стр. 03</t>
  </si>
  <si>
    <t>стр. 04</t>
  </si>
  <si>
    <t>стр. 05</t>
  </si>
  <si>
    <t>стр. 06</t>
  </si>
  <si>
    <t>стр. 07</t>
  </si>
  <si>
    <t>стр. 08</t>
  </si>
  <si>
    <t>стр. 09</t>
  </si>
  <si>
    <t>стр. 10</t>
  </si>
  <si>
    <t>стр. 11</t>
  </si>
  <si>
    <r>
      <t xml:space="preserve">     4. Лист </t>
    </r>
    <r>
      <rPr>
        <b/>
        <sz val="12"/>
        <rFont val="Times New Roman"/>
        <family val="1"/>
      </rPr>
      <t>«Сообщения»</t>
    </r>
    <r>
      <rPr>
        <sz val="12"/>
        <rFont val="Times New Roman"/>
        <family val="1"/>
      </rPr>
      <t xml:space="preserve"> содержит сообщения об ошибках в процессе свода информации от лесничеств.</t>
    </r>
  </si>
  <si>
    <t>Должностное лицо, ответственное за предоставление статистической информации</t>
  </si>
  <si>
    <t>Всего площадь
 очагов на конец отчетного года</t>
  </si>
  <si>
    <t>если гр.3 &lt;&gt; 0,
то гр.4 &lt;&gt; 0</t>
  </si>
  <si>
    <t>3.2</t>
  </si>
  <si>
    <t>otchet-rlh@roslesinforg.ru</t>
  </si>
  <si>
    <t>(e-mail)</t>
  </si>
  <si>
    <t>30.06.2015</t>
  </si>
  <si>
    <t>Камчатский край. Агентство ЛХиОЖВ</t>
  </si>
  <si>
    <t>069</t>
  </si>
  <si>
    <t>А.В. Лебедько</t>
  </si>
  <si>
    <t>Гл.специалист-эксперт</t>
  </si>
  <si>
    <t>Буренок С.В.</t>
  </si>
  <si>
    <t>8(4152)25-82-39</t>
  </si>
  <si>
    <t>16.01.2017</t>
  </si>
  <si>
    <t>green@mail.kamchatka.ru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</si>
</sst>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[Red]\-#,##0\ "/>
    <numFmt numFmtId="169" formatCode="0.0"/>
    <numFmt numFmtId="170" formatCode="#,##0.0"/>
    <numFmt numFmtId="171" formatCode="#,##0;[Red]#,##0"/>
    <numFmt numFmtId="172" formatCode="#,##0.0_ ;[Red]\-#,##0.0\ 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#,##0.00_ ;[Red]\-#,##0.00\ "/>
    <numFmt numFmtId="187" formatCode="#,##0.0000000000000_ ;[Red]\-#,##0.0000000000000\ "/>
    <numFmt numFmtId="188" formatCode="0.0%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0000000000"/>
    <numFmt numFmtId="199" formatCode="#,##0.0000000000000"/>
    <numFmt numFmtId="200" formatCode="#,##0.00000000000000"/>
    <numFmt numFmtId="201" formatCode="#,##0.000000000000000"/>
    <numFmt numFmtId="202" formatCode="#,##0.0000000000000000"/>
    <numFmt numFmtId="203" formatCode="#,##0.00000000000000000"/>
    <numFmt numFmtId="204" formatCode="0.0_ ;[Red]\-0.0\ 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#,##0.0;[Red]#,##0.0"/>
    <numFmt numFmtId="214" formatCode="#,##0.0_ ;\-#,##0.0\ "/>
    <numFmt numFmtId="215" formatCode="mmmm\ d\,\ yyyy"/>
    <numFmt numFmtId="216" formatCode=";;;"/>
    <numFmt numFmtId="217" formatCode="#,##0.0_р_."/>
    <numFmt numFmtId="218" formatCode="0.00_ ;[Red]\-0.00\ "/>
    <numFmt numFmtId="219" formatCode="\1"/>
    <numFmt numFmtId="220" formatCode="#,##0.000_ ;[Red]\-#,##0.000\ "/>
    <numFmt numFmtId="221" formatCode="0.000_ ;[Red]\-0.000\ "/>
    <numFmt numFmtId="222" formatCode="000000"/>
  </numFmts>
  <fonts count="72">
    <font>
      <sz val="10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name val="Times New Roman Cyr"/>
      <family val="1"/>
    </font>
    <font>
      <b/>
      <sz val="14"/>
      <name val="Arial Cyr"/>
      <family val="0"/>
    </font>
    <font>
      <sz val="14"/>
      <name val="Arial Cyr"/>
      <family val="2"/>
    </font>
    <font>
      <b/>
      <sz val="10"/>
      <color indexed="12"/>
      <name val="Arial Cyr"/>
      <family val="2"/>
    </font>
    <font>
      <b/>
      <sz val="11"/>
      <color indexed="12"/>
      <name val="Arial Cyr"/>
      <family val="2"/>
    </font>
    <font>
      <b/>
      <sz val="11"/>
      <color indexed="10"/>
      <name val="Arial Cyr"/>
      <family val="2"/>
    </font>
    <font>
      <sz val="10"/>
      <color indexed="10"/>
      <name val="Arial Cyr"/>
      <family val="2"/>
    </font>
    <font>
      <sz val="10"/>
      <color indexed="12"/>
      <name val="Arial Cyr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Arial Cyr"/>
      <family val="0"/>
    </font>
    <font>
      <sz val="9"/>
      <color indexed="10"/>
      <name val="Arial Cyr"/>
      <family val="0"/>
    </font>
    <font>
      <b/>
      <sz val="11"/>
      <name val="Arial Cyr"/>
      <family val="0"/>
    </font>
    <font>
      <sz val="12"/>
      <color indexed="10"/>
      <name val="Times New Roman"/>
      <family val="1"/>
    </font>
    <font>
      <sz val="8"/>
      <color indexed="10"/>
      <name val="Arial Cyr"/>
      <family val="2"/>
    </font>
    <font>
      <b/>
      <sz val="12"/>
      <color indexed="10"/>
      <name val="Arial Cyr"/>
      <family val="0"/>
    </font>
    <font>
      <b/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9"/>
      <color indexed="12"/>
      <name val="Arial Cyr"/>
      <family val="0"/>
    </font>
    <font>
      <i/>
      <sz val="14"/>
      <name val="Arial Cyr"/>
      <family val="0"/>
    </font>
    <font>
      <i/>
      <sz val="12"/>
      <name val="Times New Roman"/>
      <family val="1"/>
    </font>
    <font>
      <sz val="8"/>
      <color indexed="12"/>
      <name val="Arial Cyr"/>
      <family val="0"/>
    </font>
    <font>
      <b/>
      <sz val="10"/>
      <color indexed="10"/>
      <name val="Arial Cyr"/>
      <family val="0"/>
    </font>
    <font>
      <sz val="10"/>
      <color indexed="48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 Cyr"/>
      <family val="0"/>
    </font>
    <font>
      <sz val="8"/>
      <name val="Tahoma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7" borderId="1" applyNumberFormat="0" applyAlignment="0" applyProtection="0"/>
    <xf numFmtId="0" fontId="53" fillId="20" borderId="2" applyNumberFormat="0" applyAlignment="0" applyProtection="0"/>
    <xf numFmtId="0" fontId="5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1" borderId="7" applyNumberFormat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1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2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 wrapText="1"/>
      <protection/>
    </xf>
    <xf numFmtId="169" fontId="1" fillId="0" borderId="0" xfId="0" applyNumberFormat="1" applyFont="1" applyBorder="1" applyAlignment="1" applyProtection="1">
      <alignment horizontal="center" vertical="center" wrapText="1"/>
      <protection/>
    </xf>
    <xf numFmtId="0" fontId="35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7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3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shrinkToFi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right" wrapText="1"/>
      <protection/>
    </xf>
    <xf numFmtId="0" fontId="14" fillId="0" borderId="0" xfId="0" applyFont="1" applyAlignment="1" applyProtection="1">
      <alignment vertical="top"/>
      <protection/>
    </xf>
    <xf numFmtId="49" fontId="11" fillId="0" borderId="0" xfId="56" applyNumberFormat="1" applyFont="1" applyAlignment="1">
      <alignment horizontal="center"/>
      <protection/>
    </xf>
    <xf numFmtId="49" fontId="0" fillId="0" borderId="0" xfId="56" applyNumberFormat="1">
      <alignment/>
      <protection/>
    </xf>
    <xf numFmtId="0" fontId="11" fillId="0" borderId="0" xfId="56" applyFont="1" applyAlignment="1">
      <alignment wrapText="1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6" applyFont="1">
      <alignment/>
      <protection/>
    </xf>
    <xf numFmtId="49" fontId="4" fillId="0" borderId="0" xfId="56" applyNumberFormat="1" applyFont="1" applyAlignment="1">
      <alignment horizontal="center" vertical="center" wrapText="1"/>
      <protection/>
    </xf>
    <xf numFmtId="49" fontId="4" fillId="0" borderId="0" xfId="56" applyNumberFormat="1" applyFont="1" applyAlignment="1">
      <alignment horizontal="center" wrapText="1"/>
      <protection/>
    </xf>
    <xf numFmtId="0" fontId="4" fillId="0" borderId="0" xfId="56" applyFont="1" applyAlignment="1">
      <alignment wrapText="1"/>
      <protection/>
    </xf>
    <xf numFmtId="0" fontId="4" fillId="0" borderId="0" xfId="56" applyFont="1">
      <alignment/>
      <protection/>
    </xf>
    <xf numFmtId="49" fontId="1" fillId="0" borderId="0" xfId="56" applyNumberFormat="1" applyFont="1">
      <alignment/>
      <protection/>
    </xf>
    <xf numFmtId="0" fontId="35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2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2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46" fillId="0" borderId="0" xfId="0" applyNumberFormat="1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 horizontal="right"/>
      <protection/>
    </xf>
    <xf numFmtId="0" fontId="38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1" fillId="4" borderId="16" xfId="0" applyFont="1" applyFill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49" fontId="15" fillId="0" borderId="16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48" fillId="0" borderId="0" xfId="0" applyFont="1" applyAlignment="1">
      <alignment horizontal="center"/>
    </xf>
    <xf numFmtId="49" fontId="26" fillId="0" borderId="10" xfId="0" applyNumberFormat="1" applyFont="1" applyBorder="1" applyAlignment="1" applyProtection="1">
      <alignment horizontal="center" vertical="center"/>
      <protection/>
    </xf>
    <xf numFmtId="0" fontId="0" fillId="20" borderId="0" xfId="57" applyFill="1" applyAlignment="1">
      <alignment horizontal="center" vertical="center" wrapText="1"/>
      <protection/>
    </xf>
    <xf numFmtId="0" fontId="0" fillId="0" borderId="0" xfId="57">
      <alignment/>
      <protection/>
    </xf>
    <xf numFmtId="0" fontId="0" fillId="0" borderId="0" xfId="57" applyAlignment="1">
      <alignment wrapText="1"/>
      <protection/>
    </xf>
    <xf numFmtId="49" fontId="48" fillId="0" borderId="0" xfId="0" applyNumberFormat="1" applyFont="1" applyAlignment="1">
      <alignment horizontal="center"/>
    </xf>
    <xf numFmtId="0" fontId="48" fillId="0" borderId="0" xfId="0" applyNumberFormat="1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top" wrapText="1"/>
      <protection/>
    </xf>
    <xf numFmtId="49" fontId="36" fillId="0" borderId="0" xfId="0" applyNumberFormat="1" applyFont="1" applyBorder="1" applyAlignment="1" applyProtection="1">
      <alignment horizontal="right"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1" fillId="4" borderId="16" xfId="0" applyNumberFormat="1" applyFont="1" applyFill="1" applyBorder="1" applyAlignment="1" applyProtection="1">
      <alignment horizontal="center" vertical="center" wrapText="1"/>
      <protection/>
    </xf>
    <xf numFmtId="170" fontId="35" fillId="24" borderId="16" xfId="0" applyNumberFormat="1" applyFont="1" applyFill="1" applyBorder="1" applyAlignment="1" applyProtection="1">
      <alignment horizontal="center" wrapText="1"/>
      <protection/>
    </xf>
    <xf numFmtId="168" fontId="11" fillId="24" borderId="16" xfId="0" applyNumberFormat="1" applyFont="1" applyFill="1" applyBorder="1" applyAlignment="1" applyProtection="1">
      <alignment horizontal="right" shrinkToFi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49" fontId="15" fillId="0" borderId="17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right" wrapText="1"/>
      <protection/>
    </xf>
    <xf numFmtId="0" fontId="15" fillId="0" borderId="0" xfId="0" applyFont="1" applyBorder="1" applyAlignment="1" applyProtection="1">
      <alignment horizont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top" wrapText="1"/>
      <protection/>
    </xf>
    <xf numFmtId="49" fontId="0" fillId="0" borderId="16" xfId="0" applyNumberFormat="1" applyFont="1" applyBorder="1" applyAlignment="1" applyProtection="1">
      <alignment horizontal="center" vertical="center" shrinkToFi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top" wrapText="1"/>
      <protection/>
    </xf>
    <xf numFmtId="172" fontId="17" fillId="24" borderId="16" xfId="0" applyNumberFormat="1" applyFont="1" applyFill="1" applyBorder="1" applyAlignment="1" applyProtection="1">
      <alignment horizontal="right"/>
      <protection/>
    </xf>
    <xf numFmtId="168" fontId="17" fillId="24" borderId="16" xfId="0" applyNumberFormat="1" applyFont="1" applyFill="1" applyBorder="1" applyAlignment="1" applyProtection="1">
      <alignment horizontal="right"/>
      <protection/>
    </xf>
    <xf numFmtId="172" fontId="15" fillId="0" borderId="16" xfId="0" applyNumberFormat="1" applyFont="1" applyFill="1" applyBorder="1" applyAlignment="1" applyProtection="1">
      <alignment horizontal="right"/>
      <protection locked="0"/>
    </xf>
    <xf numFmtId="168" fontId="0" fillId="0" borderId="16" xfId="0" applyNumberFormat="1" applyFont="1" applyFill="1" applyBorder="1" applyAlignment="1" applyProtection="1">
      <alignment horizontal="right"/>
      <protection locked="0"/>
    </xf>
    <xf numFmtId="172" fontId="15" fillId="0" borderId="16" xfId="0" applyNumberFormat="1" applyFont="1" applyBorder="1" applyAlignment="1" applyProtection="1">
      <alignment horizontal="right"/>
      <protection locked="0"/>
    </xf>
    <xf numFmtId="168" fontId="0" fillId="0" borderId="16" xfId="0" applyNumberFormat="1" applyFont="1" applyBorder="1" applyAlignment="1" applyProtection="1">
      <alignment horizontal="right"/>
      <protection locked="0"/>
    </xf>
    <xf numFmtId="172" fontId="15" fillId="25" borderId="16" xfId="0" applyNumberFormat="1" applyFont="1" applyFill="1" applyBorder="1" applyAlignment="1" applyProtection="1">
      <alignment horizontal="right"/>
      <protection locked="0"/>
    </xf>
    <xf numFmtId="168" fontId="15" fillId="25" borderId="16" xfId="0" applyNumberFormat="1" applyFont="1" applyFill="1" applyBorder="1" applyAlignment="1" applyProtection="1">
      <alignment horizontal="right"/>
      <protection locked="0"/>
    </xf>
    <xf numFmtId="168" fontId="15" fillId="0" borderId="16" xfId="0" applyNumberFormat="1" applyFont="1" applyFill="1" applyBorder="1" applyAlignment="1" applyProtection="1">
      <alignment horizontal="right"/>
      <protection locked="0"/>
    </xf>
    <xf numFmtId="168" fontId="15" fillId="24" borderId="16" xfId="0" applyNumberFormat="1" applyFont="1" applyFill="1" applyBorder="1" applyAlignment="1" applyProtection="1">
      <alignment horizontal="right"/>
      <protection/>
    </xf>
    <xf numFmtId="168" fontId="15" fillId="0" borderId="16" xfId="0" applyNumberFormat="1" applyFont="1" applyBorder="1" applyAlignment="1" applyProtection="1">
      <alignment horizontal="right"/>
      <protection locked="0"/>
    </xf>
    <xf numFmtId="49" fontId="47" fillId="0" borderId="0" xfId="0" applyNumberFormat="1" applyFont="1" applyBorder="1" applyAlignment="1">
      <alignment horizontal="left"/>
    </xf>
    <xf numFmtId="0" fontId="42" fillId="0" borderId="19" xfId="0" applyFont="1" applyBorder="1" applyAlignment="1" applyProtection="1">
      <alignment horizontal="center" vertical="center" wrapText="1"/>
      <protection/>
    </xf>
    <xf numFmtId="0" fontId="42" fillId="0" borderId="20" xfId="0" applyFont="1" applyBorder="1" applyAlignment="1" applyProtection="1">
      <alignment horizontal="center" vertical="center" wrapText="1"/>
      <protection/>
    </xf>
    <xf numFmtId="0" fontId="42" fillId="0" borderId="21" xfId="0" applyFont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center" vertical="center" wrapText="1"/>
      <protection/>
    </xf>
    <xf numFmtId="0" fontId="30" fillId="0" borderId="21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22" fillId="7" borderId="23" xfId="0" applyFont="1" applyFill="1" applyBorder="1" applyAlignment="1" applyProtection="1">
      <alignment horizontal="center" vertical="center" wrapText="1"/>
      <protection/>
    </xf>
    <xf numFmtId="0" fontId="22" fillId="7" borderId="24" xfId="0" applyFont="1" applyFill="1" applyBorder="1" applyAlignment="1" applyProtection="1">
      <alignment horizontal="center" vertical="center" wrapText="1"/>
      <protection/>
    </xf>
    <xf numFmtId="0" fontId="22" fillId="7" borderId="25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wrapText="1"/>
      <protection/>
    </xf>
    <xf numFmtId="0" fontId="26" fillId="0" borderId="21" xfId="0" applyFont="1" applyBorder="1" applyAlignment="1" applyProtection="1">
      <alignment wrapText="1"/>
      <protection/>
    </xf>
    <xf numFmtId="0" fontId="24" fillId="0" borderId="26" xfId="0" applyFont="1" applyFill="1" applyBorder="1" applyAlignment="1" applyProtection="1">
      <alignment horizontal="center" wrapText="1"/>
      <protection/>
    </xf>
    <xf numFmtId="0" fontId="24" fillId="0" borderId="22" xfId="0" applyFont="1" applyFill="1" applyBorder="1" applyAlignment="1" applyProtection="1">
      <alignment horizontal="center" wrapText="1"/>
      <protection/>
    </xf>
    <xf numFmtId="0" fontId="0" fillId="0" borderId="27" xfId="0" applyFill="1" applyBorder="1" applyAlignment="1" applyProtection="1">
      <alignment horizont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/>
      <protection/>
    </xf>
    <xf numFmtId="0" fontId="39" fillId="0" borderId="14" xfId="0" applyFont="1" applyBorder="1" applyAlignment="1">
      <alignment horizontal="center" vertical="center" wrapText="1"/>
    </xf>
    <xf numFmtId="0" fontId="31" fillId="0" borderId="0" xfId="0" applyFont="1" applyBorder="1" applyAlignment="1" applyProtection="1">
      <alignment horizontal="left" vertical="center" wrapText="1"/>
      <protection/>
    </xf>
    <xf numFmtId="0" fontId="41" fillId="0" borderId="19" xfId="0" applyFont="1" applyBorder="1" applyAlignment="1" applyProtection="1">
      <alignment horizontal="center" wrapText="1"/>
      <protection/>
    </xf>
    <xf numFmtId="0" fontId="41" fillId="0" borderId="20" xfId="0" applyFont="1" applyBorder="1" applyAlignment="1" applyProtection="1">
      <alignment horizontal="center" wrapText="1"/>
      <protection/>
    </xf>
    <xf numFmtId="0" fontId="41" fillId="0" borderId="21" xfId="0" applyFont="1" applyBorder="1" applyAlignment="1" applyProtection="1">
      <alignment horizontal="center" wrapText="1"/>
      <protection/>
    </xf>
    <xf numFmtId="0" fontId="31" fillId="0" borderId="0" xfId="0" applyFont="1" applyAlignment="1" applyProtection="1">
      <alignment horizontal="left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 wrapText="1"/>
      <protection/>
    </xf>
    <xf numFmtId="0" fontId="31" fillId="0" borderId="0" xfId="0" applyFont="1" applyBorder="1" applyAlignment="1" applyProtection="1">
      <alignment horizontal="left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3" fillId="0" borderId="0" xfId="42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5" fillId="0" borderId="0" xfId="42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25" borderId="16" xfId="0" applyFont="1" applyFill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" fillId="4" borderId="16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4" fillId="3" borderId="16" xfId="0" applyFont="1" applyFill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0" fillId="0" borderId="18" xfId="0" applyFont="1" applyBorder="1" applyAlignment="1" applyProtection="1">
      <alignment horizontal="left" vertical="center"/>
      <protection/>
    </xf>
    <xf numFmtId="49" fontId="15" fillId="0" borderId="17" xfId="0" applyNumberFormat="1" applyFont="1" applyBorder="1" applyAlignment="1" applyProtection="1">
      <alignment horizontal="center" wrapText="1"/>
      <protection locked="0"/>
    </xf>
    <xf numFmtId="0" fontId="14" fillId="3" borderId="28" xfId="0" applyFont="1" applyFill="1" applyBorder="1" applyAlignment="1" applyProtection="1">
      <alignment horizontal="center" vertical="center"/>
      <protection/>
    </xf>
    <xf numFmtId="0" fontId="14" fillId="3" borderId="29" xfId="0" applyFont="1" applyFill="1" applyBorder="1" applyAlignment="1" applyProtection="1">
      <alignment horizontal="center" vertical="center"/>
      <protection/>
    </xf>
    <xf numFmtId="0" fontId="14" fillId="3" borderId="30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wrapText="1"/>
      <protection/>
    </xf>
    <xf numFmtId="0" fontId="14" fillId="0" borderId="17" xfId="0" applyNumberFormat="1" applyFont="1" applyBorder="1" applyAlignment="1" applyProtection="1">
      <alignment horizontal="right" wrapText="1"/>
      <protection/>
    </xf>
    <xf numFmtId="0" fontId="24" fillId="0" borderId="17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 vertical="top" wrapText="1"/>
      <protection/>
    </xf>
    <xf numFmtId="0" fontId="67" fillId="0" borderId="17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/>
      <protection/>
    </xf>
    <xf numFmtId="49" fontId="15" fillId="0" borderId="16" xfId="0" applyNumberFormat="1" applyFont="1" applyBorder="1" applyAlignment="1" applyProtection="1">
      <alignment horizontal="center" vertical="center" wrapText="1"/>
      <protection/>
    </xf>
    <xf numFmtId="0" fontId="43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4" borderId="31" xfId="0" applyFont="1" applyFill="1" applyBorder="1" applyAlignment="1" applyProtection="1">
      <alignment horizontal="center" vertical="center"/>
      <protection/>
    </xf>
    <xf numFmtId="0" fontId="12" fillId="4" borderId="32" xfId="0" applyFont="1" applyFill="1" applyBorder="1" applyAlignment="1" applyProtection="1">
      <alignment horizontal="center" vertical="center"/>
      <protection/>
    </xf>
    <xf numFmtId="0" fontId="12" fillId="4" borderId="33" xfId="0" applyFont="1" applyFill="1" applyBorder="1" applyAlignment="1" applyProtection="1">
      <alignment horizontal="center" vertical="center"/>
      <protection/>
    </xf>
    <xf numFmtId="0" fontId="12" fillId="4" borderId="34" xfId="0" applyFont="1" applyFill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Border="1" applyAlignment="1" applyProtection="1">
      <alignment horizontal="right" vertical="center" wrapText="1"/>
      <protection/>
    </xf>
    <xf numFmtId="0" fontId="12" fillId="4" borderId="16" xfId="0" applyFont="1" applyFill="1" applyBorder="1" applyAlignment="1" applyProtection="1">
      <alignment horizontal="center"/>
      <protection/>
    </xf>
    <xf numFmtId="0" fontId="0" fillId="20" borderId="0" xfId="57" applyFill="1" applyAlignment="1">
      <alignment horizontal="center" vertical="center" wrapText="1"/>
      <protection/>
    </xf>
    <xf numFmtId="0" fontId="4" fillId="0" borderId="0" xfId="56" applyFont="1" applyAlignment="1">
      <alignment horizont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GS" xfId="56"/>
    <cellStyle name="Обычный_7-travm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sl100" xfId="65"/>
    <cellStyle name="Тысячи_sl100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57150</xdr:colOff>
      <xdr:row>8</xdr:row>
      <xdr:rowOff>533400</xdr:rowOff>
    </xdr:from>
    <xdr:to>
      <xdr:col>11</xdr:col>
      <xdr:colOff>266700</xdr:colOff>
      <xdr:row>8</xdr:row>
      <xdr:rowOff>952500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2914650"/>
          <a:ext cx="160020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8</xdr:col>
      <xdr:colOff>981075</xdr:colOff>
      <xdr:row>1</xdr:row>
      <xdr:rowOff>247650</xdr:rowOff>
    </xdr:to>
    <xdr:sp>
      <xdr:nvSpPr>
        <xdr:cNvPr id="1" name="Rectangle 1" descr="5%"/>
        <xdr:cNvSpPr>
          <a:spLocks/>
        </xdr:cNvSpPr>
      </xdr:nvSpPr>
      <xdr:spPr>
        <a:xfrm>
          <a:off x="142875" y="180975"/>
          <a:ext cx="11010900" cy="219075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ФЕДЕРАЛЬНОЕ СТАТИСТИЧЕСКОЕ НАБЛЮДЕНИЕ</a:t>
          </a:r>
        </a:p>
      </xdr:txBody>
    </xdr:sp>
    <xdr:clientData/>
  </xdr:twoCellAnchor>
  <xdr:twoCellAnchor>
    <xdr:from>
      <xdr:col>0</xdr:col>
      <xdr:colOff>142875</xdr:colOff>
      <xdr:row>1</xdr:row>
      <xdr:rowOff>276225</xdr:rowOff>
    </xdr:from>
    <xdr:to>
      <xdr:col>5</xdr:col>
      <xdr:colOff>619125</xdr:colOff>
      <xdr:row>1</xdr:row>
      <xdr:rowOff>514350</xdr:rowOff>
    </xdr:to>
    <xdr:sp>
      <xdr:nvSpPr>
        <xdr:cNvPr id="2" name="Rectangle 3" descr="5%"/>
        <xdr:cNvSpPr>
          <a:spLocks/>
        </xdr:cNvSpPr>
      </xdr:nvSpPr>
      <xdr:spPr>
        <a:xfrm rot="10800000" flipV="1">
          <a:off x="142875" y="428625"/>
          <a:ext cx="6734175" cy="238125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Предоставляют</a:t>
          </a:r>
        </a:p>
      </xdr:txBody>
    </xdr:sp>
    <xdr:clientData/>
  </xdr:twoCellAnchor>
  <xdr:twoCellAnchor>
    <xdr:from>
      <xdr:col>0</xdr:col>
      <xdr:colOff>142875</xdr:colOff>
      <xdr:row>1</xdr:row>
      <xdr:rowOff>542925</xdr:rowOff>
    </xdr:from>
    <xdr:to>
      <xdr:col>5</xdr:col>
      <xdr:colOff>619125</xdr:colOff>
      <xdr:row>1</xdr:row>
      <xdr:rowOff>1495425</xdr:rowOff>
    </xdr:to>
    <xdr:sp>
      <xdr:nvSpPr>
        <xdr:cNvPr id="3" name="Rectangle 4" descr="5%"/>
        <xdr:cNvSpPr>
          <a:spLocks/>
        </xdr:cNvSpPr>
      </xdr:nvSpPr>
      <xdr:spPr>
        <a:xfrm rot="10800000" flipV="1">
          <a:off x="142875" y="695325"/>
          <a:ext cx="6734175" cy="952500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юридические лица, физические лица, занимающиеся  предпринимательской деятельностью без образования юридического лица (индивидуальные предприниматели), осуществляющие мероприятия по защите лесов от вредных организмов на  землях лесного фонда и землях иных категорий: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территориальному органу Росстата в субъекте Российской Федерации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установленному им адресу</a:t>
          </a:r>
        </a:p>
      </xdr:txBody>
    </xdr:sp>
    <xdr:clientData/>
  </xdr:twoCellAnchor>
  <xdr:twoCellAnchor>
    <xdr:from>
      <xdr:col>5</xdr:col>
      <xdr:colOff>609600</xdr:colOff>
      <xdr:row>1</xdr:row>
      <xdr:rowOff>266700</xdr:rowOff>
    </xdr:from>
    <xdr:to>
      <xdr:col>7</xdr:col>
      <xdr:colOff>314325</xdr:colOff>
      <xdr:row>1</xdr:row>
      <xdr:rowOff>514350</xdr:rowOff>
    </xdr:to>
    <xdr:sp>
      <xdr:nvSpPr>
        <xdr:cNvPr id="4" name="Rectangle 5" descr="5%"/>
        <xdr:cNvSpPr>
          <a:spLocks/>
        </xdr:cNvSpPr>
      </xdr:nvSpPr>
      <xdr:spPr>
        <a:xfrm rot="10800000" flipV="1">
          <a:off x="6867525" y="419100"/>
          <a:ext cx="2124075" cy="247650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Сроки предоставления</a:t>
          </a:r>
        </a:p>
      </xdr:txBody>
    </xdr:sp>
    <xdr:clientData/>
  </xdr:twoCellAnchor>
  <xdr:twoCellAnchor>
    <xdr:from>
      <xdr:col>5</xdr:col>
      <xdr:colOff>609600</xdr:colOff>
      <xdr:row>1</xdr:row>
      <xdr:rowOff>542925</xdr:rowOff>
    </xdr:from>
    <xdr:to>
      <xdr:col>7</xdr:col>
      <xdr:colOff>342900</xdr:colOff>
      <xdr:row>1</xdr:row>
      <xdr:rowOff>1495425</xdr:rowOff>
    </xdr:to>
    <xdr:sp>
      <xdr:nvSpPr>
        <xdr:cNvPr id="5" name="Rectangle 6" descr="5%"/>
        <xdr:cNvSpPr>
          <a:spLocks/>
        </xdr:cNvSpPr>
      </xdr:nvSpPr>
      <xdr:spPr>
        <a:xfrm rot="10800000" flipV="1">
          <a:off x="6867525" y="695325"/>
          <a:ext cx="2152650" cy="952500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января 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после отчетного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периода  
</a:t>
          </a:r>
        </a:p>
      </xdr:txBody>
    </xdr:sp>
    <xdr:clientData/>
  </xdr:twoCellAnchor>
  <xdr:twoCellAnchor>
    <xdr:from>
      <xdr:col>7</xdr:col>
      <xdr:colOff>304800</xdr:colOff>
      <xdr:row>1</xdr:row>
      <xdr:rowOff>542925</xdr:rowOff>
    </xdr:from>
    <xdr:to>
      <xdr:col>8</xdr:col>
      <xdr:colOff>981075</xdr:colOff>
      <xdr:row>1</xdr:row>
      <xdr:rowOff>1209675</xdr:rowOff>
    </xdr:to>
    <xdr:sp>
      <xdr:nvSpPr>
        <xdr:cNvPr id="6" name="Rectangle 7" descr="5%"/>
        <xdr:cNvSpPr>
          <a:spLocks/>
        </xdr:cNvSpPr>
      </xdr:nvSpPr>
      <xdr:spPr>
        <a:xfrm rot="10800000" flipV="1">
          <a:off x="8982075" y="695325"/>
          <a:ext cx="2171700" cy="657225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Утверждена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приказом Росстата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04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.0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.20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16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№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387</a:t>
          </a:r>
        </a:p>
      </xdr:txBody>
    </xdr:sp>
    <xdr:clientData/>
  </xdr:twoCellAnchor>
  <xdr:twoCellAnchor>
    <xdr:from>
      <xdr:col>7</xdr:col>
      <xdr:colOff>314325</xdr:colOff>
      <xdr:row>1</xdr:row>
      <xdr:rowOff>266700</xdr:rowOff>
    </xdr:from>
    <xdr:to>
      <xdr:col>8</xdr:col>
      <xdr:colOff>981075</xdr:colOff>
      <xdr:row>1</xdr:row>
      <xdr:rowOff>514350</xdr:rowOff>
    </xdr:to>
    <xdr:sp>
      <xdr:nvSpPr>
        <xdr:cNvPr id="7" name="Rectangle 8" descr="5%"/>
        <xdr:cNvSpPr>
          <a:spLocks/>
        </xdr:cNvSpPr>
      </xdr:nvSpPr>
      <xdr:spPr>
        <a:xfrm rot="10800000" flipV="1">
          <a:off x="8991600" y="419100"/>
          <a:ext cx="2162175" cy="247650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Форма № 12-ЛХ</a:t>
          </a:r>
        </a:p>
      </xdr:txBody>
    </xdr:sp>
    <xdr:clientData/>
  </xdr:twoCellAnchor>
  <xdr:twoCellAnchor>
    <xdr:from>
      <xdr:col>7</xdr:col>
      <xdr:colOff>304800</xdr:colOff>
      <xdr:row>1</xdr:row>
      <xdr:rowOff>1238250</xdr:rowOff>
    </xdr:from>
    <xdr:to>
      <xdr:col>8</xdr:col>
      <xdr:colOff>981075</xdr:colOff>
      <xdr:row>1</xdr:row>
      <xdr:rowOff>1495425</xdr:rowOff>
    </xdr:to>
    <xdr:sp>
      <xdr:nvSpPr>
        <xdr:cNvPr id="8" name="Rectangle 9" descr="5%"/>
        <xdr:cNvSpPr>
          <a:spLocks/>
        </xdr:cNvSpPr>
      </xdr:nvSpPr>
      <xdr:spPr>
        <a:xfrm rot="10800000" flipV="1">
          <a:off x="8982075" y="1390650"/>
          <a:ext cx="2171700" cy="257175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Годовая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LADIM~1\AppData\Local\Temp\Rar$DI00.872\new\OIP\17-OI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3;&#1086;&#1074;&#1072;&#1088;&#110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ОИП"/>
      <sheetName val="Сообщения"/>
      <sheetName val="Настройка"/>
      <sheetName val="Методики"/>
      <sheetName val="Методики DOS"/>
      <sheetName val="Параметры"/>
      <sheetName val="Словарь"/>
    </sheetNames>
    <sheetDataSet>
      <sheetData sheetId="6">
        <row r="2">
          <cell r="A2" t="str">
            <v>Агинский Бурятский АО. Департамент ЛХ</v>
          </cell>
          <cell r="B2" t="str">
            <v>099</v>
          </cell>
          <cell r="C2" t="str">
            <v>06</v>
          </cell>
          <cell r="D2" t="str">
            <v>06</v>
          </cell>
          <cell r="E2">
            <v>72</v>
          </cell>
          <cell r="F2" t="str">
            <v>81</v>
          </cell>
          <cell r="G2" t="str">
            <v>АГИНСКИЙ БУРЯТСКИЙ АВТ.ОКРУГ</v>
          </cell>
          <cell r="H2" t="str">
            <v>Департамент лесного хозяйства Агинского Бурятского АО</v>
          </cell>
        </row>
        <row r="3">
          <cell r="A3" t="str">
            <v>Алтайский край. УЛ</v>
          </cell>
          <cell r="B3" t="str">
            <v>055</v>
          </cell>
          <cell r="C3" t="str">
            <v>06</v>
          </cell>
          <cell r="D3" t="str">
            <v>06</v>
          </cell>
          <cell r="E3">
            <v>64</v>
          </cell>
          <cell r="F3" t="str">
            <v>17</v>
          </cell>
          <cell r="G3" t="str">
            <v>АЛТАЙСКИЙ КРАЙ</v>
          </cell>
          <cell r="H3" t="str">
            <v>Управление лесами Алтайского края</v>
          </cell>
        </row>
        <row r="4">
          <cell r="A4" t="str">
            <v>Амурская обл. Министерство ИОПРиЛХ</v>
          </cell>
          <cell r="B4" t="str">
            <v>068</v>
          </cell>
          <cell r="C4" t="str">
            <v>07</v>
          </cell>
          <cell r="D4" t="str">
            <v>07</v>
          </cell>
          <cell r="E4">
            <v>77</v>
          </cell>
          <cell r="F4" t="str">
            <v>23</v>
          </cell>
          <cell r="G4" t="str">
            <v>АМУРСКАЯ ОБЛАСТЬ</v>
          </cell>
          <cell r="H4" t="str">
            <v>Министерство имущественных отношений, природных ресурсов и лесного хозяйства Амурской области</v>
          </cell>
        </row>
        <row r="5">
          <cell r="A5" t="str">
            <v>Архангельская обл. Департамент ЛК</v>
          </cell>
          <cell r="B5" t="str">
            <v>001</v>
          </cell>
          <cell r="C5" t="str">
            <v>01</v>
          </cell>
          <cell r="D5" t="str">
            <v>02</v>
          </cell>
          <cell r="E5">
            <v>19</v>
          </cell>
          <cell r="F5" t="str">
            <v>24</v>
          </cell>
          <cell r="G5" t="str">
            <v>АРХАНГЕЛЬСКАЯ ОБЛАСТЬ</v>
          </cell>
          <cell r="H5" t="str">
            <v>Департамент лесного комплекса Архангельской области </v>
          </cell>
        </row>
        <row r="6">
          <cell r="A6" t="str">
            <v>Астраханская обл. Служба ПиООС</v>
          </cell>
          <cell r="B6" t="str">
            <v>032</v>
          </cell>
          <cell r="C6" t="str">
            <v>04</v>
          </cell>
          <cell r="D6" t="str">
            <v>03</v>
          </cell>
          <cell r="E6">
            <v>37</v>
          </cell>
          <cell r="F6" t="str">
            <v>25</v>
          </cell>
          <cell r="G6" t="str">
            <v>АСТРАХАНСКАЯ ОБЛАСТЬ</v>
          </cell>
          <cell r="H6" t="str">
            <v>Служба природопользования и охраны окружающей среды Астраханской области</v>
          </cell>
        </row>
        <row r="7">
          <cell r="A7" t="str">
            <v>Белгородская обл. УЛ</v>
          </cell>
          <cell r="B7" t="str">
            <v>027</v>
          </cell>
          <cell r="C7" t="str">
            <v>02</v>
          </cell>
          <cell r="D7" t="str">
            <v>01</v>
          </cell>
          <cell r="E7">
            <v>1</v>
          </cell>
          <cell r="F7" t="str">
            <v>26</v>
          </cell>
          <cell r="G7" t="str">
            <v>БЕЛГОРОДСКАЯ ОБЛАСТЬ</v>
          </cell>
          <cell r="H7" t="str">
            <v>Управление лесами Белгородской области</v>
          </cell>
        </row>
        <row r="8">
          <cell r="A8" t="str">
            <v>Брянская обл. УЛ</v>
          </cell>
          <cell r="B8" t="str">
            <v>009</v>
          </cell>
          <cell r="C8" t="str">
            <v>02</v>
          </cell>
          <cell r="D8" t="str">
            <v>01</v>
          </cell>
          <cell r="E8">
            <v>2</v>
          </cell>
          <cell r="F8" t="str">
            <v>27</v>
          </cell>
          <cell r="G8" t="str">
            <v>БРЯНСКАЯ ОБЛАСТЬ</v>
          </cell>
          <cell r="H8" t="str">
            <v>Управление лесами Брянской области</v>
          </cell>
        </row>
        <row r="9">
          <cell r="A9" t="str">
            <v>Владимирская обл. Департамент ЛХ</v>
          </cell>
          <cell r="B9" t="str">
            <v>010</v>
          </cell>
          <cell r="C9" t="str">
            <v>02</v>
          </cell>
          <cell r="D9" t="str">
            <v>01</v>
          </cell>
          <cell r="E9">
            <v>3</v>
          </cell>
          <cell r="F9" t="str">
            <v>28</v>
          </cell>
          <cell r="G9" t="str">
            <v>ВЛАДИМИРСКАЯ ОБЛАСТЬ</v>
          </cell>
          <cell r="H9" t="str">
            <v>Департамент лесного хозяйства Администрации Владимирской области</v>
          </cell>
        </row>
        <row r="10">
          <cell r="A10" t="str">
            <v>Волгоградская обл. Управление ЛХ</v>
          </cell>
          <cell r="B10" t="str">
            <v>033</v>
          </cell>
          <cell r="C10" t="str">
            <v>04</v>
          </cell>
          <cell r="D10" t="str">
            <v>03</v>
          </cell>
          <cell r="E10">
            <v>38</v>
          </cell>
          <cell r="F10" t="str">
            <v>29</v>
          </cell>
          <cell r="G10" t="str">
            <v>ВОЛГОГРАДСКАЯ ОБЛАСТЬ</v>
          </cell>
          <cell r="H10" t="str">
            <v>Управление лесного хозяйства Администрации Волгоградской области</v>
          </cell>
        </row>
        <row r="11">
          <cell r="A11" t="str">
            <v>Вологодская обл. Департамент ЛК</v>
          </cell>
          <cell r="B11" t="str">
            <v>002</v>
          </cell>
          <cell r="C11" t="str">
            <v>01</v>
          </cell>
          <cell r="D11" t="str">
            <v>02</v>
          </cell>
          <cell r="E11">
            <v>20</v>
          </cell>
          <cell r="F11" t="str">
            <v>30</v>
          </cell>
          <cell r="G11" t="str">
            <v>ВОЛОГОДСКАЯ ОБЛАСТЬ</v>
          </cell>
          <cell r="H11" t="str">
            <v>Департамент лесного комплекса Вологодской области</v>
          </cell>
        </row>
        <row r="12">
          <cell r="A12" t="str">
            <v>Воронежская обл. Управление ЛХ</v>
          </cell>
          <cell r="B12" t="str">
            <v>028</v>
          </cell>
          <cell r="C12" t="str">
            <v>02</v>
          </cell>
          <cell r="D12" t="str">
            <v>01</v>
          </cell>
          <cell r="E12">
            <v>4</v>
          </cell>
          <cell r="F12" t="str">
            <v>31</v>
          </cell>
          <cell r="G12" t="str">
            <v>ВОРОНЕЖСКАЯ ОБЛАСТЬ</v>
          </cell>
          <cell r="H12" t="str">
            <v>Управление лесного хозяйства Воронежской области</v>
          </cell>
        </row>
        <row r="13">
          <cell r="A13" t="str">
            <v>Еврейская АО. Управление ПР</v>
          </cell>
          <cell r="B13" t="str">
            <v>096</v>
          </cell>
          <cell r="C13" t="str">
            <v>07</v>
          </cell>
          <cell r="D13" t="str">
            <v>07</v>
          </cell>
          <cell r="E13">
            <v>81</v>
          </cell>
          <cell r="F13" t="str">
            <v>78</v>
          </cell>
          <cell r="G13" t="str">
            <v>ЕВРЕЙСКАЯ АВТ.ОБЛАСТЬ</v>
          </cell>
          <cell r="H13" t="str">
            <v>Управление природных ресурсов Правительства Еврейской АО</v>
          </cell>
        </row>
        <row r="14">
          <cell r="A14" t="str">
            <v>Ивановская обл. Комитет ЛХ </v>
          </cell>
          <cell r="B14" t="str">
            <v>011</v>
          </cell>
          <cell r="C14" t="str">
            <v>02</v>
          </cell>
          <cell r="D14" t="str">
            <v>01</v>
          </cell>
          <cell r="E14">
            <v>5</v>
          </cell>
          <cell r="F14" t="str">
            <v>33</v>
          </cell>
          <cell r="G14" t="str">
            <v>ИВАНОВСКАЯ ОБЛАСТЬ</v>
          </cell>
          <cell r="H14" t="str">
            <v>Комитет Ивановской области по лесному хозяйству</v>
          </cell>
        </row>
        <row r="15">
          <cell r="A15" t="str">
            <v>Иркутская обл. Департамент ЛКиВР</v>
          </cell>
          <cell r="B15" t="str">
            <v>062</v>
          </cell>
          <cell r="C15" t="str">
            <v>06</v>
          </cell>
          <cell r="D15" t="str">
            <v>06</v>
          </cell>
          <cell r="E15">
            <v>66</v>
          </cell>
          <cell r="F15" t="str">
            <v>34</v>
          </cell>
          <cell r="G15" t="str">
            <v>ИРКУТСКАЯ ОБЛАСТЬ</v>
          </cell>
          <cell r="H15" t="str">
            <v>Департамент лесного комплекса и водных ресурсов Иркутской области</v>
          </cell>
        </row>
        <row r="16">
          <cell r="A16" t="str">
            <v>Кабардино-Балкарская Респ. Гос. КЛХ</v>
          </cell>
          <cell r="B16" t="str">
            <v>044</v>
          </cell>
          <cell r="C16" t="str">
            <v>04</v>
          </cell>
          <cell r="D16" t="str">
            <v>03</v>
          </cell>
          <cell r="E16">
            <v>30</v>
          </cell>
          <cell r="F16" t="str">
            <v>04</v>
          </cell>
          <cell r="G16" t="str">
            <v>КАБАРДИНО-БАЛКАРСКАЯ РЕСПУБЛИКА</v>
          </cell>
          <cell r="H16" t="str">
            <v>Государственный комитет Кабардино-Балкарской Республики по лесному хозяйству</v>
          </cell>
        </row>
        <row r="17">
          <cell r="A17" t="str">
            <v>Калининградская обл. Министерство СХиР</v>
          </cell>
          <cell r="B17" t="str">
            <v>073</v>
          </cell>
          <cell r="C17" t="str">
            <v>01</v>
          </cell>
          <cell r="D17" t="str">
            <v>02</v>
          </cell>
          <cell r="E17">
            <v>21</v>
          </cell>
          <cell r="F17" t="str">
            <v>35</v>
          </cell>
          <cell r="G17" t="str">
            <v>КАЛИНИНГРАДСКАЯ ОБЛАСТЬ</v>
          </cell>
          <cell r="H17" t="str">
            <v>Министерство сельского хозяйства и рыболовства Калининградской области</v>
          </cell>
        </row>
        <row r="18">
          <cell r="A18" t="str">
            <v>Калужская обл. Министерство ПР</v>
          </cell>
          <cell r="B18" t="str">
            <v>013</v>
          </cell>
          <cell r="C18" t="str">
            <v>02</v>
          </cell>
          <cell r="D18" t="str">
            <v>01</v>
          </cell>
          <cell r="E18">
            <v>6</v>
          </cell>
          <cell r="F18" t="str">
            <v>37</v>
          </cell>
          <cell r="G18" t="str">
            <v>КАЛУЖСКАЯ ОБЛАСТЬ</v>
          </cell>
          <cell r="H18" t="str">
            <v>Министерство природных ресурсов Калужской области</v>
          </cell>
        </row>
        <row r="19">
          <cell r="A19" t="str">
            <v>Камчатский край. Агентство ЛиОХ</v>
          </cell>
          <cell r="B19" t="str">
            <v>069</v>
          </cell>
          <cell r="C19" t="str">
            <v>07</v>
          </cell>
          <cell r="D19" t="str">
            <v>07</v>
          </cell>
          <cell r="E19">
            <v>78</v>
          </cell>
          <cell r="F19" t="str">
            <v>38</v>
          </cell>
          <cell r="G19" t="str">
            <v>КАМЧАТСКИЙ КРАЙ</v>
          </cell>
          <cell r="H19" t="str">
            <v>Агентство лесного и охотничьего хозяйства Камчатского края</v>
          </cell>
        </row>
        <row r="20">
          <cell r="A20" t="str">
            <v>Карачаево-Черкесская Респ. УЛ</v>
          </cell>
          <cell r="B20" t="str">
            <v>088</v>
          </cell>
          <cell r="C20" t="str">
            <v>04</v>
          </cell>
          <cell r="D20" t="str">
            <v>03</v>
          </cell>
          <cell r="E20">
            <v>32</v>
          </cell>
          <cell r="F20" t="str">
            <v>79</v>
          </cell>
          <cell r="G20" t="str">
            <v>КАРАЧАЕВО-ЧЕРКЕССКАЯ РЕСПУБЛИКА</v>
          </cell>
          <cell r="H20" t="str">
            <v>Управление лесами Карачаево-Черкесской Республики</v>
          </cell>
        </row>
        <row r="21">
          <cell r="A21" t="str">
            <v>Кемеровская обл. Департамент ЛК</v>
          </cell>
          <cell r="B21" t="str">
            <v>056</v>
          </cell>
          <cell r="C21" t="str">
            <v>06</v>
          </cell>
          <cell r="D21" t="str">
            <v>06</v>
          </cell>
          <cell r="E21">
            <v>67</v>
          </cell>
          <cell r="F21" t="str">
            <v>39</v>
          </cell>
          <cell r="G21" t="str">
            <v>КЕМЕРОВСКАЯ ОБЛАСТЬ</v>
          </cell>
          <cell r="H21" t="str">
            <v>Департамент лесного комплекса Кемеровской области</v>
          </cell>
        </row>
        <row r="22">
          <cell r="A22" t="str">
            <v>Кировская обл. Департамент ЛХ</v>
          </cell>
          <cell r="B22" t="str">
            <v>023</v>
          </cell>
          <cell r="C22" t="str">
            <v>03</v>
          </cell>
          <cell r="D22" t="str">
            <v>04</v>
          </cell>
          <cell r="E22">
            <v>46</v>
          </cell>
          <cell r="F22" t="str">
            <v>40</v>
          </cell>
          <cell r="G22" t="str">
            <v>КИРОВСКАЯ ОБЛАСТЬ</v>
          </cell>
          <cell r="H22" t="str">
            <v>Департамент лесного хозяйства Кировской области</v>
          </cell>
        </row>
        <row r="23">
          <cell r="A23" t="str">
            <v>Костромская обл. Департамент ЛХ</v>
          </cell>
          <cell r="B23" t="str">
            <v>014</v>
          </cell>
          <cell r="C23" t="str">
            <v>02</v>
          </cell>
          <cell r="D23" t="str">
            <v>01</v>
          </cell>
          <cell r="E23">
            <v>7</v>
          </cell>
          <cell r="F23" t="str">
            <v>41</v>
          </cell>
          <cell r="G23" t="str">
            <v>КОСТРОМСКАЯ ОБЛАСТЬ</v>
          </cell>
          <cell r="H23" t="str">
            <v>Департамент лесного хозяйства Костромской области</v>
          </cell>
        </row>
        <row r="24">
          <cell r="A24" t="str">
            <v>Краснодарский край. Департамент ЛХ</v>
          </cell>
          <cell r="B24" t="str">
            <v>040</v>
          </cell>
          <cell r="C24" t="str">
            <v>04</v>
          </cell>
          <cell r="D24" t="str">
            <v>03</v>
          </cell>
          <cell r="E24">
            <v>35</v>
          </cell>
          <cell r="F24" t="str">
            <v>18</v>
          </cell>
          <cell r="G24" t="str">
            <v>КРАСНОДАРСКИЙ КРАЙ</v>
          </cell>
          <cell r="H24" t="str">
            <v>Департамент лесного хозяйства Краснодарского края</v>
          </cell>
        </row>
        <row r="25">
          <cell r="A25" t="str">
            <v>Красноярский край. Департамент ПРиЛК</v>
          </cell>
          <cell r="B25" t="str">
            <v>061</v>
          </cell>
          <cell r="C25" t="str">
            <v>06</v>
          </cell>
          <cell r="D25" t="str">
            <v>06</v>
          </cell>
          <cell r="E25">
            <v>65</v>
          </cell>
          <cell r="F25" t="str">
            <v>19</v>
          </cell>
          <cell r="G25" t="str">
            <v>КРАСНОЯРСКИЙ КРАЙ</v>
          </cell>
          <cell r="H25" t="str">
            <v>Департамент природных ресурсов и лесного комплекса Администрации Красноярского края</v>
          </cell>
        </row>
        <row r="26">
          <cell r="A26" t="str">
            <v>Курганская обл. Департамент ПРиООС</v>
          </cell>
          <cell r="B26" t="str">
            <v>047</v>
          </cell>
          <cell r="C26" t="str">
            <v>05</v>
          </cell>
          <cell r="D26" t="str">
            <v>05</v>
          </cell>
          <cell r="E26">
            <v>54</v>
          </cell>
          <cell r="F26" t="str">
            <v>43</v>
          </cell>
          <cell r="G26" t="str">
            <v>КУРГАНСКАЯ ОБЛАСТЬ</v>
          </cell>
          <cell r="H26" t="str">
            <v>Департамент природных ресурсов и охраны окружающей среды Курганской области</v>
          </cell>
        </row>
        <row r="27">
          <cell r="A27" t="str">
            <v>Курская обл. Комитет ЛХ </v>
          </cell>
          <cell r="B27" t="str">
            <v>029</v>
          </cell>
          <cell r="C27" t="str">
            <v>02</v>
          </cell>
          <cell r="D27" t="str">
            <v>01</v>
          </cell>
          <cell r="E27">
            <v>8</v>
          </cell>
          <cell r="F27" t="str">
            <v>44</v>
          </cell>
          <cell r="G27" t="str">
            <v>КУРСКАЯ ОБЛАСТЬ</v>
          </cell>
          <cell r="H27" t="str">
            <v>Комитет лесного хозяйства Курской области</v>
          </cell>
        </row>
        <row r="28">
          <cell r="A28" t="str">
            <v>Ленинградская обл. Комитет ПРиООС</v>
          </cell>
          <cell r="B28" t="str">
            <v>006</v>
          </cell>
          <cell r="C28" t="str">
            <v>01</v>
          </cell>
          <cell r="D28" t="str">
            <v>02</v>
          </cell>
          <cell r="E28">
            <v>22</v>
          </cell>
          <cell r="F28" t="str">
            <v>45</v>
          </cell>
          <cell r="G28" t="str">
            <v>ЛЕНИНГРАДСКАЯ ОБЛАСТЬ</v>
          </cell>
          <cell r="H28" t="str">
            <v>Комитет по природным ресурсам и охране окружающей среды Ленинградской области</v>
          </cell>
        </row>
        <row r="29">
          <cell r="A29" t="str">
            <v>Липецкая обл. Управление ЛХ</v>
          </cell>
          <cell r="B29" t="str">
            <v>030</v>
          </cell>
          <cell r="C29" t="str">
            <v>02</v>
          </cell>
          <cell r="D29" t="str">
            <v>01</v>
          </cell>
          <cell r="E29">
            <v>9</v>
          </cell>
          <cell r="F29" t="str">
            <v>46</v>
          </cell>
          <cell r="G29" t="str">
            <v>ЛИПЕЦКАЯ ОБЛАСТЬ</v>
          </cell>
          <cell r="H29" t="str">
            <v>Управление лесного хозяйства Липецкой области</v>
          </cell>
        </row>
        <row r="30">
          <cell r="A30" t="str">
            <v>Магаданская обл. Департамент ЛХКиН</v>
          </cell>
          <cell r="B30" t="str">
            <v>070</v>
          </cell>
          <cell r="C30" t="str">
            <v>07</v>
          </cell>
          <cell r="D30" t="str">
            <v>07</v>
          </cell>
          <cell r="E30">
            <v>79</v>
          </cell>
          <cell r="F30" t="str">
            <v>47</v>
          </cell>
          <cell r="G30" t="str">
            <v>МАГАДАНСКАЯ ОБЛАСТЬ</v>
          </cell>
          <cell r="H30" t="str">
            <v>Департамент лесного хозяйства, контроля и надзора за состоянием лесов Администрации Магаданской области</v>
          </cell>
        </row>
        <row r="31">
          <cell r="A31" t="str">
            <v>Мурманская обл. Комитет ЛХ</v>
          </cell>
          <cell r="B31" t="str">
            <v>003</v>
          </cell>
          <cell r="C31" t="str">
            <v>01</v>
          </cell>
          <cell r="D31" t="str">
            <v>02</v>
          </cell>
          <cell r="E31">
            <v>23</v>
          </cell>
          <cell r="F31" t="str">
            <v>49</v>
          </cell>
          <cell r="G31" t="str">
            <v>МУРМАНСКАЯ ОБЛАСТЬ</v>
          </cell>
          <cell r="H31" t="str">
            <v>Комитет по лесному хозяйству Мурманской области</v>
          </cell>
        </row>
        <row r="32">
          <cell r="A32" t="str">
            <v>Ненецкий АО. Управление ПРиЭ</v>
          </cell>
          <cell r="B32" t="str">
            <v>199</v>
          </cell>
          <cell r="C32" t="str">
            <v>01</v>
          </cell>
          <cell r="D32" t="str">
            <v>02</v>
          </cell>
          <cell r="E32">
            <v>26</v>
          </cell>
          <cell r="F32" t="str">
            <v>84</v>
          </cell>
          <cell r="G32" t="str">
            <v>НЕНЕЦКИЙ АВТ. ОКРУГ</v>
          </cell>
          <cell r="H32" t="str">
            <v>Управление природных ресурсов и экологии Ненецкого АО</v>
          </cell>
        </row>
        <row r="33">
          <cell r="A33" t="str">
            <v>Нижегородская обл. Департамент ЛК</v>
          </cell>
          <cell r="B33" t="str">
            <v>022</v>
          </cell>
          <cell r="C33" t="str">
            <v>03</v>
          </cell>
          <cell r="D33" t="str">
            <v>04</v>
          </cell>
          <cell r="E33">
            <v>47</v>
          </cell>
          <cell r="F33" t="str">
            <v>32</v>
          </cell>
          <cell r="G33" t="str">
            <v>НИЖЕГОРОДСКАЯ ОБЛАСТЬ</v>
          </cell>
          <cell r="H33" t="str">
            <v>Департамент лесного комплеска Нижегородской области</v>
          </cell>
        </row>
        <row r="34">
          <cell r="A34" t="str">
            <v>Новгородская обл. Комитет ЛХ</v>
          </cell>
          <cell r="B34" t="str">
            <v>007</v>
          </cell>
          <cell r="C34" t="str">
            <v>01</v>
          </cell>
          <cell r="D34" t="str">
            <v>02</v>
          </cell>
          <cell r="E34">
            <v>24</v>
          </cell>
          <cell r="F34" t="str">
            <v>50</v>
          </cell>
          <cell r="G34" t="str">
            <v>НОВГОРОДСКАЯ ОБЛАСТЬ</v>
          </cell>
          <cell r="H34" t="str">
            <v>Комитет лесного хозяйства Новгородской области</v>
          </cell>
        </row>
        <row r="35">
          <cell r="A35" t="str">
            <v>Новосибирская обл. Департамент ПРиООС</v>
          </cell>
          <cell r="B35" t="str">
            <v>057</v>
          </cell>
          <cell r="C35" t="str">
            <v>06</v>
          </cell>
          <cell r="D35" t="str">
            <v>06</v>
          </cell>
          <cell r="E35">
            <v>68</v>
          </cell>
          <cell r="F35" t="str">
            <v>51</v>
          </cell>
          <cell r="G35" t="str">
            <v>НОВОСИБИРСКАЯ ОБЛАСТЬ</v>
          </cell>
          <cell r="H35" t="str">
            <v>Департамент природных ресурсов и охраны окружающей среды Новосибирской области</v>
          </cell>
        </row>
        <row r="36">
          <cell r="A36" t="str">
            <v>Омская обл. Главное УЛХ</v>
          </cell>
          <cell r="B36" t="str">
            <v>058</v>
          </cell>
          <cell r="C36" t="str">
            <v>06</v>
          </cell>
          <cell r="D36" t="str">
            <v>06</v>
          </cell>
          <cell r="E36">
            <v>69</v>
          </cell>
          <cell r="F36" t="str">
            <v>52</v>
          </cell>
          <cell r="G36" t="str">
            <v>ОМСКАЯ ОБЛАСТЬ</v>
          </cell>
          <cell r="H36" t="str">
            <v>Главное управление лесного хозяйства Омской области</v>
          </cell>
        </row>
        <row r="37">
          <cell r="A37" t="str">
            <v>Оренбургская обл. Министерство ПРЗиИО</v>
          </cell>
          <cell r="B37" t="str">
            <v>048</v>
          </cell>
          <cell r="C37" t="str">
            <v>03</v>
          </cell>
          <cell r="D37" t="str">
            <v>04</v>
          </cell>
          <cell r="E37">
            <v>48</v>
          </cell>
          <cell r="F37" t="str">
            <v>53</v>
          </cell>
          <cell r="G37" t="str">
            <v>ОРЕНБУРГСКАЯ ОБЛАСТЬ</v>
          </cell>
          <cell r="H37" t="str">
            <v>Министерство природных ресурсов, земельных и имущественных отношений Оренбургской области</v>
          </cell>
        </row>
        <row r="38">
          <cell r="A38" t="str">
            <v>Орловская обл. УЛ</v>
          </cell>
          <cell r="B38" t="str">
            <v>017</v>
          </cell>
          <cell r="C38" t="str">
            <v>02</v>
          </cell>
          <cell r="D38" t="str">
            <v>01</v>
          </cell>
          <cell r="E38">
            <v>10</v>
          </cell>
          <cell r="F38" t="str">
            <v>54</v>
          </cell>
          <cell r="G38" t="str">
            <v>ОРЛОВСКАЯ ОБЛАСТЬ</v>
          </cell>
          <cell r="H38" t="str">
            <v>Управление лесами Орловской области</v>
          </cell>
        </row>
        <row r="39">
          <cell r="A39" t="str">
            <v>Пензенская обл. УЛ</v>
          </cell>
          <cell r="B39" t="str">
            <v>035</v>
          </cell>
          <cell r="C39" t="str">
            <v>03</v>
          </cell>
          <cell r="D39" t="str">
            <v>04</v>
          </cell>
          <cell r="E39">
            <v>49</v>
          </cell>
          <cell r="F39" t="str">
            <v>55</v>
          </cell>
          <cell r="G39" t="str">
            <v>ПЕНЗЕНСКАЯ ОБЛАСТЬ</v>
          </cell>
          <cell r="H39" t="str">
            <v>Управление лесами Пензенской области</v>
          </cell>
        </row>
        <row r="40">
          <cell r="A40" t="str">
            <v>Пермский край. Министерство ПР</v>
          </cell>
          <cell r="B40" t="str">
            <v>050</v>
          </cell>
          <cell r="C40" t="str">
            <v>03</v>
          </cell>
          <cell r="D40" t="str">
            <v>04</v>
          </cell>
          <cell r="E40">
            <v>50</v>
          </cell>
          <cell r="F40" t="str">
            <v>56</v>
          </cell>
          <cell r="G40" t="str">
            <v>ПЕРМСКИЙ КРАЙ</v>
          </cell>
          <cell r="H40" t="str">
            <v>Министерство природных ресурсов Пермского края</v>
          </cell>
        </row>
        <row r="41">
          <cell r="A41" t="str">
            <v>Приморский край. ДП</v>
          </cell>
          <cell r="B41" t="str">
            <v>066</v>
          </cell>
          <cell r="C41" t="str">
            <v>07</v>
          </cell>
          <cell r="D41" t="str">
            <v>07</v>
          </cell>
          <cell r="E41">
            <v>75</v>
          </cell>
          <cell r="F41" t="str">
            <v>20</v>
          </cell>
          <cell r="G41" t="str">
            <v>ПРИМОРСКИЙ КРАЙ</v>
          </cell>
          <cell r="H41" t="str">
            <v>Департамент природопользования Администрации Приморского края</v>
          </cell>
        </row>
        <row r="42">
          <cell r="A42" t="str">
            <v>Псковская обл. Гос. КЛиП</v>
          </cell>
          <cell r="B42" t="str">
            <v>008</v>
          </cell>
          <cell r="C42" t="str">
            <v>01</v>
          </cell>
          <cell r="D42" t="str">
            <v>02</v>
          </cell>
          <cell r="E42">
            <v>25</v>
          </cell>
          <cell r="F42" t="str">
            <v>57</v>
          </cell>
          <cell r="G42" t="str">
            <v>ПСКОВСКАЯ ОБЛАСТЬ</v>
          </cell>
          <cell r="H42" t="str">
            <v>Государственный комитет Псковской области по лицензированию и природопользованию</v>
          </cell>
        </row>
        <row r="43">
          <cell r="A43" t="str">
            <v>Респ. Адыгея. УЛ</v>
          </cell>
          <cell r="B43" t="str">
            <v>086</v>
          </cell>
          <cell r="C43" t="str">
            <v>04</v>
          </cell>
          <cell r="D43" t="str">
            <v>03</v>
          </cell>
          <cell r="E43">
            <v>27</v>
          </cell>
          <cell r="F43" t="str">
            <v>76</v>
          </cell>
          <cell r="G43" t="str">
            <v>РЕСПУБЛИКА АДЫГЕЯ</v>
          </cell>
          <cell r="H43" t="str">
            <v>Управление лесами Республики Адыгея</v>
          </cell>
        </row>
        <row r="44">
          <cell r="A44" t="str">
            <v>Респ. Алтай. Министерство ПР </v>
          </cell>
          <cell r="B44" t="str">
            <v>084</v>
          </cell>
          <cell r="C44" t="str">
            <v>06</v>
          </cell>
          <cell r="D44" t="str">
            <v>06</v>
          </cell>
          <cell r="E44">
            <v>60</v>
          </cell>
          <cell r="F44" t="str">
            <v>77</v>
          </cell>
          <cell r="G44" t="str">
            <v>РЕСПУБЛИКА АЛТАЙ</v>
          </cell>
          <cell r="H44" t="str">
            <v>Министерство природных ресурсов Республики Алтай</v>
          </cell>
        </row>
        <row r="45">
          <cell r="A45" t="str">
            <v>Респ. Башкортостан. Министерство ПЛРиООС</v>
          </cell>
          <cell r="B45" t="str">
            <v>053</v>
          </cell>
          <cell r="C45" t="str">
            <v>03</v>
          </cell>
          <cell r="D45" t="str">
            <v>04</v>
          </cell>
          <cell r="E45">
            <v>40</v>
          </cell>
          <cell r="F45" t="str">
            <v>01</v>
          </cell>
          <cell r="G45" t="str">
            <v>РЕСПУБЛИКА БАШКОРТОСТАН</v>
          </cell>
          <cell r="H45" t="str">
            <v>Министерство природопользования, лесных ресурсов и охраны окружающей среды Республики Башкортостан</v>
          </cell>
        </row>
        <row r="46">
          <cell r="A46" t="str">
            <v>Респ. Бурятия. Республиканское АЛХ</v>
          </cell>
          <cell r="B46" t="str">
            <v>064</v>
          </cell>
          <cell r="C46" t="str">
            <v>06</v>
          </cell>
          <cell r="D46" t="str">
            <v>06</v>
          </cell>
          <cell r="E46">
            <v>61</v>
          </cell>
          <cell r="F46" t="str">
            <v>02</v>
          </cell>
          <cell r="G46" t="str">
            <v>РЕСПУБЛИКА БУРЯТИЯ</v>
          </cell>
          <cell r="H46" t="str">
            <v>Республиканское агентство лесного хозяйства Республики Бурятия</v>
          </cell>
        </row>
        <row r="47">
          <cell r="A47" t="str">
            <v>Респ. Дагестан. Агентство ЛХ</v>
          </cell>
          <cell r="B47" t="str">
            <v>043</v>
          </cell>
          <cell r="C47" t="str">
            <v>04</v>
          </cell>
          <cell r="D47" t="str">
            <v>03</v>
          </cell>
          <cell r="E47">
            <v>28</v>
          </cell>
          <cell r="F47" t="str">
            <v>03</v>
          </cell>
          <cell r="G47" t="str">
            <v>РЕСПУБЛИКА ДАГЕСТАН</v>
          </cell>
          <cell r="H47" t="str">
            <v>Агентство по лесному хозяйству Республики Дагестан</v>
          </cell>
        </row>
        <row r="48">
          <cell r="A48" t="str">
            <v>Респ. Ингушетия. Комитет ЛХ</v>
          </cell>
          <cell r="B48" t="str">
            <v>094</v>
          </cell>
          <cell r="C48" t="str">
            <v>04</v>
          </cell>
          <cell r="D48" t="str">
            <v>03</v>
          </cell>
          <cell r="E48">
            <v>29</v>
          </cell>
          <cell r="F48" t="str">
            <v>14</v>
          </cell>
          <cell r="G48" t="str">
            <v>ИНГУШСКАЯ РЕСПУБЛИКА</v>
          </cell>
          <cell r="H48" t="str">
            <v>Комитет Республики Ингушетия по лесному хозяйству</v>
          </cell>
        </row>
        <row r="49">
          <cell r="A49" t="str">
            <v>Респ. Калмыкия. Министерство ПРООСиРЭ</v>
          </cell>
          <cell r="B49" t="str">
            <v>038</v>
          </cell>
          <cell r="C49" t="str">
            <v>04</v>
          </cell>
          <cell r="D49" t="str">
            <v>03</v>
          </cell>
          <cell r="E49">
            <v>31</v>
          </cell>
          <cell r="F49" t="str">
            <v>05</v>
          </cell>
          <cell r="G49" t="str">
            <v>РЕСПУБЛИКА КАЛМЫКИЯ</v>
          </cell>
          <cell r="H49" t="str">
            <v>Министерство природных ресурсов, охраны окружающей среды и развития энергетики Республики Калмыкия</v>
          </cell>
        </row>
        <row r="50">
          <cell r="A50" t="str">
            <v>Респ. Карелия. Министерство ЛК</v>
          </cell>
          <cell r="B50" t="str">
            <v>004</v>
          </cell>
          <cell r="C50" t="str">
            <v>01</v>
          </cell>
          <cell r="D50" t="str">
            <v>02</v>
          </cell>
          <cell r="E50">
            <v>17</v>
          </cell>
          <cell r="F50" t="str">
            <v>06</v>
          </cell>
          <cell r="G50" t="str">
            <v>РЕСПУБЛИКА КАРЕЛИЯ</v>
          </cell>
          <cell r="H50" t="str">
            <v>Министерство лесного комплекса Республики Карелия</v>
          </cell>
        </row>
        <row r="51">
          <cell r="A51" t="str">
            <v>Респ. Коми. КЛ</v>
          </cell>
          <cell r="B51" t="str">
            <v>005</v>
          </cell>
          <cell r="C51" t="str">
            <v>01</v>
          </cell>
          <cell r="D51" t="str">
            <v>02</v>
          </cell>
          <cell r="E51">
            <v>18</v>
          </cell>
          <cell r="F51" t="str">
            <v>07</v>
          </cell>
          <cell r="G51" t="str">
            <v>РЕСПУБЛИКА КОМИ</v>
          </cell>
          <cell r="H51" t="str">
            <v>Комитет лесов Республике Коми</v>
          </cell>
        </row>
        <row r="52">
          <cell r="A52" t="str">
            <v>Респ. Марий Эл. Министерство ЛХ</v>
          </cell>
          <cell r="B52" t="str">
            <v>024</v>
          </cell>
          <cell r="C52" t="str">
            <v>03</v>
          </cell>
          <cell r="D52" t="str">
            <v>04</v>
          </cell>
          <cell r="E52">
            <v>41</v>
          </cell>
          <cell r="F52" t="str">
            <v>08</v>
          </cell>
          <cell r="G52" t="str">
            <v>РЕСПУБЛИКА МАРИЙ-ЭЛ</v>
          </cell>
          <cell r="H52" t="str">
            <v>Министерство лесного хозяйства Республики Марий Эл</v>
          </cell>
        </row>
        <row r="53">
          <cell r="A53" t="str">
            <v>Респ. Мордовия. Министерство ПР </v>
          </cell>
          <cell r="B53" t="str">
            <v>025</v>
          </cell>
          <cell r="C53" t="str">
            <v>03</v>
          </cell>
          <cell r="D53" t="str">
            <v>04</v>
          </cell>
          <cell r="E53">
            <v>42</v>
          </cell>
          <cell r="F53" t="str">
            <v>09</v>
          </cell>
          <cell r="G53" t="str">
            <v>РЕСПУБЛИКА МОРДОВИЯ</v>
          </cell>
          <cell r="H53" t="str">
            <v>Министерство природных ресурсов Республики Мордовия</v>
          </cell>
        </row>
        <row r="54">
          <cell r="A54" t="str">
            <v>Респ. Саха (Якутия). Департамент ЛО</v>
          </cell>
          <cell r="B54" t="str">
            <v>072</v>
          </cell>
          <cell r="C54" t="str">
            <v>07</v>
          </cell>
          <cell r="D54" t="str">
            <v>07</v>
          </cell>
          <cell r="E54">
            <v>74</v>
          </cell>
          <cell r="F54" t="str">
            <v>16</v>
          </cell>
          <cell r="G54" t="str">
            <v>РЕСПУБЛИКА САХА (ЯКУТИЯ)</v>
          </cell>
          <cell r="H54" t="str">
            <v>Департамент по лесным отношениям Республики Саха (Якутия)</v>
          </cell>
        </row>
        <row r="55">
          <cell r="A55" t="str">
            <v>Респ. Северная Осетия - Алания. Комитет ЛХ</v>
          </cell>
          <cell r="B55" t="str">
            <v>045</v>
          </cell>
          <cell r="C55" t="str">
            <v>04</v>
          </cell>
          <cell r="D55" t="str">
            <v>03</v>
          </cell>
          <cell r="E55">
            <v>33</v>
          </cell>
          <cell r="F55" t="str">
            <v>10</v>
          </cell>
          <cell r="G55" t="str">
            <v>СЕВЕРО-ОСЕТИНСКАЯ РЕСПУБЛИКА</v>
          </cell>
          <cell r="H55" t="str">
            <v>Комитет лесного хозяйства Республики Северная Осетия - Алания</v>
          </cell>
        </row>
        <row r="56">
          <cell r="A56" t="str">
            <v>Респ. Татарстан. Министерство ЛХ </v>
          </cell>
          <cell r="B56" t="str">
            <v>039</v>
          </cell>
          <cell r="C56" t="str">
            <v>03</v>
          </cell>
          <cell r="D56" t="str">
            <v>04</v>
          </cell>
          <cell r="E56">
            <v>43</v>
          </cell>
          <cell r="F56" t="str">
            <v>11</v>
          </cell>
          <cell r="G56" t="str">
            <v>РЕСПУБЛИКА ТАТАРСТАН</v>
          </cell>
          <cell r="H56" t="str">
            <v>Министерство лесного хозяйства Республики Татарстан</v>
          </cell>
        </row>
        <row r="57">
          <cell r="A57" t="str">
            <v>Респ. Тыва. Министерство ПРиЭ</v>
          </cell>
          <cell r="B57" t="str">
            <v>065</v>
          </cell>
          <cell r="C57" t="str">
            <v>06</v>
          </cell>
          <cell r="D57" t="str">
            <v>06</v>
          </cell>
          <cell r="E57">
            <v>62</v>
          </cell>
          <cell r="F57" t="str">
            <v>12</v>
          </cell>
          <cell r="G57" t="str">
            <v>РЕСПУБЛИКА ТЫВА</v>
          </cell>
          <cell r="H57" t="str">
            <v>Министерство природных ресурсов и экологии Республики Тыва</v>
          </cell>
        </row>
        <row r="58">
          <cell r="A58" t="str">
            <v>Респ. Хакасия. Гос. КЛ</v>
          </cell>
          <cell r="B58" t="str">
            <v>085</v>
          </cell>
          <cell r="C58" t="str">
            <v>06</v>
          </cell>
          <cell r="D58" t="str">
            <v>06</v>
          </cell>
          <cell r="E58">
            <v>63</v>
          </cell>
          <cell r="F58" t="str">
            <v>80</v>
          </cell>
          <cell r="G58" t="str">
            <v>РЕСПУБЛИКА ХАКАСИЯ</v>
          </cell>
          <cell r="H58" t="str">
            <v>Государственный комитет по лесу Республики Хакасия</v>
          </cell>
        </row>
        <row r="59">
          <cell r="A59" t="str">
            <v>Ростовская обл. Департамент ЛХ</v>
          </cell>
          <cell r="B59" t="str">
            <v>042</v>
          </cell>
          <cell r="C59" t="str">
            <v>04</v>
          </cell>
          <cell r="D59" t="str">
            <v>03</v>
          </cell>
          <cell r="E59">
            <v>39</v>
          </cell>
          <cell r="F59" t="str">
            <v>58</v>
          </cell>
          <cell r="G59" t="str">
            <v>РОСТОВСКАЯ ОБЛАСТЬ</v>
          </cell>
          <cell r="H59" t="str">
            <v>Департамент лесного хозяйства Ростовской области</v>
          </cell>
        </row>
        <row r="60">
          <cell r="A60" t="str">
            <v>Рязанская обл. УП</v>
          </cell>
          <cell r="B60" t="str">
            <v>018</v>
          </cell>
          <cell r="C60" t="str">
            <v>02</v>
          </cell>
          <cell r="D60" t="str">
            <v>01</v>
          </cell>
          <cell r="E60">
            <v>11</v>
          </cell>
          <cell r="F60" t="str">
            <v>59</v>
          </cell>
          <cell r="G60" t="str">
            <v>РЯЗАНСКАЯ ОБЛАСТЬ</v>
          </cell>
          <cell r="H60" t="str">
            <v>Управление природопользования Рязанской области</v>
          </cell>
        </row>
        <row r="61">
          <cell r="A61" t="str">
            <v>Самарская обл. Департамент ЛХ</v>
          </cell>
          <cell r="B61" t="str">
            <v>034</v>
          </cell>
          <cell r="C61" t="str">
            <v>03</v>
          </cell>
          <cell r="D61" t="str">
            <v>04</v>
          </cell>
          <cell r="E61">
            <v>51</v>
          </cell>
          <cell r="F61" t="str">
            <v>42</v>
          </cell>
          <cell r="G61" t="str">
            <v>САМАРСКАЯ ОБЛАСТЬ</v>
          </cell>
          <cell r="H61" t="str">
            <v>Департамент лесного хозяйства Самарской области</v>
          </cell>
        </row>
        <row r="62">
          <cell r="A62" t="str">
            <v>Саратовская обл. Министерство ЛОиРХ</v>
          </cell>
          <cell r="B62" t="str">
            <v>036</v>
          </cell>
          <cell r="C62" t="str">
            <v>03</v>
          </cell>
          <cell r="D62" t="str">
            <v>04</v>
          </cell>
          <cell r="E62">
            <v>52</v>
          </cell>
          <cell r="F62" t="str">
            <v>60</v>
          </cell>
          <cell r="G62" t="str">
            <v>САРАТОВСКАЯ ОБЛАСТЬ</v>
          </cell>
          <cell r="H62" t="str">
            <v>Министерство лесного, охотничьего и рыбного хозяйства Саратовской области</v>
          </cell>
        </row>
        <row r="63">
          <cell r="A63" t="str">
            <v>Сахалинская обл. Департамент ЛиООПТ</v>
          </cell>
          <cell r="B63" t="str">
            <v>071</v>
          </cell>
          <cell r="C63" t="str">
            <v>07</v>
          </cell>
          <cell r="D63" t="str">
            <v>07</v>
          </cell>
          <cell r="E63">
            <v>80</v>
          </cell>
          <cell r="F63" t="str">
            <v>61</v>
          </cell>
          <cell r="G63" t="str">
            <v>САХАЛИНСКАЯ ОБЛАСТЬ</v>
          </cell>
          <cell r="H63" t="str">
            <v>Департамент лесов и особо охраняемых природных территорий Сахалинской области</v>
          </cell>
        </row>
        <row r="64">
          <cell r="A64" t="str">
            <v>Свердловская обл. Министерство ПР</v>
          </cell>
          <cell r="B64" t="str">
            <v>051</v>
          </cell>
          <cell r="C64" t="str">
            <v>05</v>
          </cell>
          <cell r="D64" t="str">
            <v>05</v>
          </cell>
          <cell r="E64">
            <v>55</v>
          </cell>
          <cell r="F64" t="str">
            <v>62</v>
          </cell>
          <cell r="G64" t="str">
            <v>СВЕРДЛОВСКАЯ ОБЛАСТЬ</v>
          </cell>
          <cell r="H64" t="str">
            <v>Министерство природных ресурсов Свердловской области</v>
          </cell>
        </row>
        <row r="65">
          <cell r="A65" t="str">
            <v>Смоленская обл. Департамент ЛХ </v>
          </cell>
          <cell r="B65" t="str">
            <v>019</v>
          </cell>
          <cell r="C65" t="str">
            <v>02</v>
          </cell>
          <cell r="D65" t="str">
            <v>01</v>
          </cell>
          <cell r="E65">
            <v>12</v>
          </cell>
          <cell r="F65" t="str">
            <v>63</v>
          </cell>
          <cell r="G65" t="str">
            <v>СМОЛЕНСКАЯ ОБЛАСТЬ</v>
          </cell>
          <cell r="H65" t="str">
            <v>Департамент Смоленской области по лесному хозяйству</v>
          </cell>
        </row>
        <row r="66">
          <cell r="A66" t="str">
            <v>Ставропольский край. Министерство ПРиООС</v>
          </cell>
          <cell r="B66" t="str">
            <v>041</v>
          </cell>
          <cell r="C66" t="str">
            <v>04</v>
          </cell>
          <cell r="D66" t="str">
            <v>03</v>
          </cell>
          <cell r="E66">
            <v>36</v>
          </cell>
          <cell r="F66" t="str">
            <v>21</v>
          </cell>
          <cell r="G66" t="str">
            <v>СТАВРОПОЛЬСКИЙ КРАЙ</v>
          </cell>
          <cell r="H66" t="str">
            <v>Министерство природных ресурсов и охраны окружающей среды Ставропольского края</v>
          </cell>
        </row>
        <row r="67">
          <cell r="A67" t="str">
            <v>Тамбовская обл. УЛ</v>
          </cell>
          <cell r="B67" t="str">
            <v>031</v>
          </cell>
          <cell r="C67" t="str">
            <v>02</v>
          </cell>
          <cell r="D67" t="str">
            <v>01</v>
          </cell>
          <cell r="E67">
            <v>13</v>
          </cell>
          <cell r="F67" t="str">
            <v>64</v>
          </cell>
          <cell r="G67" t="str">
            <v>ТАМБОВСКАЯ ОБЛАСТЬ</v>
          </cell>
          <cell r="H67" t="str">
            <v>Управление лесами Тамбовской области</v>
          </cell>
        </row>
        <row r="68">
          <cell r="A68" t="str">
            <v>Тверская обл. Департамент УПРиООС</v>
          </cell>
          <cell r="B68" t="str">
            <v>012</v>
          </cell>
          <cell r="C68" t="str">
            <v>02</v>
          </cell>
          <cell r="D68" t="str">
            <v>01</v>
          </cell>
          <cell r="E68">
            <v>14</v>
          </cell>
          <cell r="F68" t="str">
            <v>36</v>
          </cell>
          <cell r="G68" t="str">
            <v>ТВЕРСКАЯ ОБЛАСТЬ</v>
          </cell>
          <cell r="H68" t="str">
            <v>Департамент управления природными ресурсами и охраны окружающей среды Тверской области</v>
          </cell>
        </row>
        <row r="69">
          <cell r="A69" t="str">
            <v>Томская обл. Департамент РПиРСЭ</v>
          </cell>
          <cell r="B69" t="str">
            <v>059</v>
          </cell>
          <cell r="C69" t="str">
            <v>06</v>
          </cell>
          <cell r="D69" t="str">
            <v>06</v>
          </cell>
          <cell r="E69">
            <v>70</v>
          </cell>
          <cell r="F69" t="str">
            <v>65</v>
          </cell>
          <cell r="G69" t="str">
            <v>ТОМСКАЯ ОБЛАСТЬ</v>
          </cell>
          <cell r="H69" t="str">
            <v>Департамент развития предпринимательства и реального сектора экономики Томской области</v>
          </cell>
        </row>
        <row r="70">
          <cell r="A70" t="str">
            <v>Тульская обл. Департамент ЭиПР</v>
          </cell>
          <cell r="B70" t="str">
            <v>020</v>
          </cell>
          <cell r="C70" t="str">
            <v>02</v>
          </cell>
          <cell r="D70" t="str">
            <v>01</v>
          </cell>
          <cell r="E70">
            <v>15</v>
          </cell>
          <cell r="F70" t="str">
            <v>66</v>
          </cell>
          <cell r="G70" t="str">
            <v>ТУЛЬСКАЯ ОБЛАСТЬ</v>
          </cell>
          <cell r="H70" t="str">
            <v>Департамент Тульской области по экологии и природным ресурсам</v>
          </cell>
        </row>
        <row r="71">
          <cell r="A71" t="str">
            <v>Тюменская обл. Департамент ЛК</v>
          </cell>
          <cell r="B71" t="str">
            <v>060</v>
          </cell>
          <cell r="C71" t="str">
            <v>05</v>
          </cell>
          <cell r="D71" t="str">
            <v>05</v>
          </cell>
          <cell r="E71">
            <v>56</v>
          </cell>
          <cell r="F71" t="str">
            <v>67</v>
          </cell>
          <cell r="G71" t="str">
            <v>ТЮМЕНСКАЯ ОБЛАСТЬ</v>
          </cell>
          <cell r="H71" t="str">
            <v>Департамент лесного комплекса Тюменской области</v>
          </cell>
        </row>
        <row r="72">
          <cell r="A72" t="str">
            <v>Удмуртская Респ. Министерство ЛХ</v>
          </cell>
          <cell r="B72" t="str">
            <v>054</v>
          </cell>
          <cell r="C72" t="str">
            <v>03</v>
          </cell>
          <cell r="D72" t="str">
            <v>04</v>
          </cell>
          <cell r="E72">
            <v>44</v>
          </cell>
          <cell r="F72" t="str">
            <v>13</v>
          </cell>
          <cell r="G72" t="str">
            <v>УДМУРТСКАЯ РЕСПУБЛИКА</v>
          </cell>
          <cell r="H72" t="str">
            <v>Министерство лесного хозяйства Удмуртской Республики</v>
          </cell>
        </row>
        <row r="73">
          <cell r="A73" t="str">
            <v>Ульяновская обл. Министерство ПРиООС</v>
          </cell>
          <cell r="B73" t="str">
            <v>037</v>
          </cell>
          <cell r="C73" t="str">
            <v>03</v>
          </cell>
          <cell r="D73" t="str">
            <v>04</v>
          </cell>
          <cell r="E73">
            <v>53</v>
          </cell>
          <cell r="F73" t="str">
            <v>68</v>
          </cell>
          <cell r="G73" t="str">
            <v>УЛЬЯНОВСКАЯ ОБЛАСТЬ</v>
          </cell>
          <cell r="H73" t="str">
            <v>Министерство природных ресурсов и охраны окружающей среды Ульяновской области</v>
          </cell>
        </row>
        <row r="74">
          <cell r="A74" t="str">
            <v>Усть-Ордынский Бурятский АО. Управление ЛХ</v>
          </cell>
          <cell r="B74" t="str">
            <v>083</v>
          </cell>
          <cell r="C74" t="str">
            <v>06</v>
          </cell>
          <cell r="D74" t="str">
            <v>06</v>
          </cell>
          <cell r="E74">
            <v>73</v>
          </cell>
          <cell r="F74" t="str">
            <v>86</v>
          </cell>
          <cell r="G74" t="str">
            <v>УСТЬ-ОРДЫНСКИЙ БУРЯТСКИЙ АВТ.ОКРУГ</v>
          </cell>
          <cell r="H74" t="str">
            <v>Управление лесного хозяйства Усть-Ордынского Бурятского АО</v>
          </cell>
        </row>
        <row r="75">
          <cell r="A75" t="str">
            <v>Хабаровский край. УЛ</v>
          </cell>
          <cell r="B75" t="str">
            <v>067</v>
          </cell>
          <cell r="C75" t="str">
            <v>07</v>
          </cell>
          <cell r="D75" t="str">
            <v>07</v>
          </cell>
          <cell r="E75">
            <v>76</v>
          </cell>
          <cell r="F75" t="str">
            <v>22</v>
          </cell>
          <cell r="G75" t="str">
            <v>ХАБАРОВСКИЙ КРАЙ</v>
          </cell>
          <cell r="H75" t="str">
            <v>Управление лесами правительства Хабаровского края</v>
          </cell>
        </row>
        <row r="76">
          <cell r="A76" t="str">
            <v>Ханты-Мансийский АО. Департамент ЛХ</v>
          </cell>
          <cell r="B76" t="str">
            <v>093</v>
          </cell>
          <cell r="C76" t="str">
            <v>05</v>
          </cell>
          <cell r="D76" t="str">
            <v>05</v>
          </cell>
          <cell r="E76">
            <v>58</v>
          </cell>
          <cell r="F76" t="str">
            <v>87</v>
          </cell>
          <cell r="G76" t="str">
            <v>ХАНТЫ-МАНСИЙСКИЙ АВТ.ОКРУГ</v>
          </cell>
          <cell r="H76" t="str">
            <v>Департамент лесного хозяйства Ханты-Мансийского АО - Югры</v>
          </cell>
        </row>
        <row r="77">
          <cell r="A77" t="str">
            <v>Челябинская обл. Министерство ПиПР</v>
          </cell>
          <cell r="B77" t="str">
            <v>052</v>
          </cell>
          <cell r="C77" t="str">
            <v>05</v>
          </cell>
          <cell r="D77" t="str">
            <v>05</v>
          </cell>
          <cell r="E77">
            <v>57</v>
          </cell>
          <cell r="F77" t="str">
            <v>69</v>
          </cell>
          <cell r="G77" t="str">
            <v>ЧЕЛЯБИНСКАЯ ОБЛАСТЬ</v>
          </cell>
          <cell r="H77" t="str">
            <v>Министерство промышленности и природных ресурсов Челябинской области</v>
          </cell>
        </row>
        <row r="78">
          <cell r="A78" t="str">
            <v>Чеченская Респ. Министерство ЛХ</v>
          </cell>
          <cell r="B78" t="str">
            <v>046</v>
          </cell>
          <cell r="C78" t="str">
            <v>04</v>
          </cell>
          <cell r="D78" t="str">
            <v>03</v>
          </cell>
          <cell r="E78">
            <v>34</v>
          </cell>
          <cell r="F78" t="str">
            <v>94</v>
          </cell>
          <cell r="G78" t="str">
            <v>ЧЕЧЕНСКАЯ РЕСПУБЛИКА</v>
          </cell>
          <cell r="H78" t="str">
            <v>Министерство лесного хозяйства Чеченской Республики</v>
          </cell>
        </row>
        <row r="79">
          <cell r="A79" t="str">
            <v>Читинская обл. Комитет ПиПР</v>
          </cell>
          <cell r="B79" t="str">
            <v>063</v>
          </cell>
          <cell r="C79" t="str">
            <v>06</v>
          </cell>
          <cell r="D79" t="str">
            <v>06</v>
          </cell>
          <cell r="E79">
            <v>71</v>
          </cell>
          <cell r="F79" t="str">
            <v>70</v>
          </cell>
          <cell r="G79" t="str">
            <v>ЧИТИНСКАЯ ОБЛАСТЬ</v>
          </cell>
          <cell r="H79" t="str">
            <v>Комитет промышленности и природных ресурсов Читинской области</v>
          </cell>
        </row>
        <row r="80">
          <cell r="A80" t="str">
            <v>Чувашская Респ. Министерство ПРиЭ</v>
          </cell>
          <cell r="B80" t="str">
            <v>026</v>
          </cell>
          <cell r="C80" t="str">
            <v>03</v>
          </cell>
          <cell r="D80" t="str">
            <v>04</v>
          </cell>
          <cell r="E80">
            <v>45</v>
          </cell>
          <cell r="F80" t="str">
            <v>15</v>
          </cell>
          <cell r="G80" t="str">
            <v>РЕСПУБЛИКА ЧУВАШИЯ</v>
          </cell>
          <cell r="H80" t="str">
            <v>Министерство природных ресурсов и экологии Чувашской Республики</v>
          </cell>
        </row>
        <row r="81">
          <cell r="A81" t="str">
            <v>Чукотский АО. Департамент ПиСП</v>
          </cell>
          <cell r="B81" t="str">
            <v>089</v>
          </cell>
          <cell r="C81" t="str">
            <v>07</v>
          </cell>
          <cell r="D81" t="str">
            <v>07</v>
          </cell>
          <cell r="E81">
            <v>82</v>
          </cell>
          <cell r="F81" t="str">
            <v>88</v>
          </cell>
          <cell r="G81" t="str">
            <v>ЧУКОТСКИЙ АВТ.ОКРУГ</v>
          </cell>
          <cell r="H81" t="str">
            <v>Департамент промышленной и сельскохозяйственной политики Чукотского АО</v>
          </cell>
        </row>
        <row r="82">
          <cell r="A82" t="str">
            <v>Ямало-Ненецкий АО. Департамент ПРР</v>
          </cell>
          <cell r="B82" t="str">
            <v>095</v>
          </cell>
          <cell r="C82" t="str">
            <v>05</v>
          </cell>
          <cell r="D82" t="str">
            <v>05</v>
          </cell>
          <cell r="E82">
            <v>59</v>
          </cell>
          <cell r="F82" t="str">
            <v>90</v>
          </cell>
          <cell r="G82" t="str">
            <v>ЯМАЛО-НЕНЕЦКИЙ АВТ.ОКРУГ</v>
          </cell>
          <cell r="H82" t="str">
            <v>Департамент природно-ресурсного регулирования и развития нефтегазового комплекса Ямало-Ненецкого АО</v>
          </cell>
        </row>
        <row r="83">
          <cell r="A83" t="str">
            <v>Ярославская обл. Департамент ЛХ</v>
          </cell>
          <cell r="B83" t="str">
            <v>021</v>
          </cell>
          <cell r="C83" t="str">
            <v>02</v>
          </cell>
          <cell r="D83" t="str">
            <v>01</v>
          </cell>
          <cell r="E83">
            <v>16</v>
          </cell>
          <cell r="F83" t="str">
            <v>71</v>
          </cell>
          <cell r="G83" t="str">
            <v>ЯРОСЛАВСКАЯ ОБЛАСТЬ</v>
          </cell>
          <cell r="H83" t="str">
            <v>Департамент лесного хозяйства Ярославской области</v>
          </cell>
        </row>
        <row r="1520">
          <cell r="J1520" t="str">
            <v>Аларское</v>
          </cell>
          <cell r="K1520" t="str">
            <v>08301</v>
          </cell>
        </row>
        <row r="1521">
          <cell r="J1521" t="str">
            <v>Баяндаевское</v>
          </cell>
          <cell r="K1521" t="str">
            <v>08302</v>
          </cell>
        </row>
        <row r="1522">
          <cell r="J1522" t="str">
            <v>Кировское</v>
          </cell>
          <cell r="K1522" t="str">
            <v>08303</v>
          </cell>
        </row>
        <row r="1523">
          <cell r="J1523" t="str">
            <v>Нукутское</v>
          </cell>
          <cell r="K1523" t="str">
            <v>08304</v>
          </cell>
        </row>
        <row r="1524">
          <cell r="J1524" t="str">
            <v>Осинское</v>
          </cell>
          <cell r="K1524" t="str">
            <v>08305</v>
          </cell>
        </row>
        <row r="1525">
          <cell r="J1525" t="str">
            <v>Усть-Ордынское</v>
          </cell>
          <cell r="K1525" t="str">
            <v>08306</v>
          </cell>
        </row>
        <row r="1526">
          <cell r="J1526" t="str">
            <v>Аппарат управления</v>
          </cell>
          <cell r="K1526" t="str">
            <v>08398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лова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lesinforg.ru/" TargetMode="External" /><Relationship Id="rId2" Type="http://schemas.openxmlformats.org/officeDocument/2006/relationships/hyperlink" Target="mailto:otchet-rlh@roslesinforg.ru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66"/>
  <sheetViews>
    <sheetView showZeros="0" zoomScalePageLayoutView="0" workbookViewId="0" topLeftCell="A7">
      <selection activeCell="F14" sqref="F14"/>
    </sheetView>
  </sheetViews>
  <sheetFormatPr defaultColWidth="9.00390625" defaultRowHeight="12.75"/>
  <cols>
    <col min="1" max="1" width="2.875" style="7" customWidth="1"/>
    <col min="2" max="2" width="10.625" style="7" customWidth="1"/>
    <col min="3" max="3" width="11.125" style="7" customWidth="1"/>
    <col min="4" max="4" width="10.375" style="7" customWidth="1"/>
    <col min="5" max="11" width="9.125" style="7" customWidth="1"/>
    <col min="12" max="12" width="4.75390625" style="7" customWidth="1"/>
    <col min="13" max="13" width="9.00390625" style="7" customWidth="1"/>
    <col min="14" max="16384" width="9.125" style="7" customWidth="1"/>
  </cols>
  <sheetData>
    <row r="1" spans="2:6" ht="12" customHeight="1" thickBot="1">
      <c r="B1" s="115" t="s">
        <v>32</v>
      </c>
      <c r="C1" s="158" t="s">
        <v>192</v>
      </c>
      <c r="D1" s="116" t="str">
        <f>IF(F14=0,0,"0012"&amp;RIGHT(F14,2))</f>
        <v>001216</v>
      </c>
      <c r="E1" s="122" t="s">
        <v>195</v>
      </c>
      <c r="F1" s="121" t="s">
        <v>170</v>
      </c>
    </row>
    <row r="2" spans="2:13" ht="72" customHeight="1" thickBot="1">
      <c r="B2" s="170" t="s">
        <v>36</v>
      </c>
      <c r="C2" s="171"/>
      <c r="D2" s="171"/>
      <c r="E2" s="171"/>
      <c r="F2" s="171"/>
      <c r="G2" s="171"/>
      <c r="H2" s="171"/>
      <c r="I2" s="171"/>
      <c r="J2" s="171"/>
      <c r="K2" s="171"/>
      <c r="L2" s="172"/>
      <c r="M2" s="79"/>
    </row>
    <row r="3" spans="2:12" ht="15.75" customHeight="1" thickBot="1">
      <c r="B3" s="179" t="s">
        <v>24</v>
      </c>
      <c r="C3" s="180"/>
      <c r="D3" s="180"/>
      <c r="E3" s="180"/>
      <c r="F3" s="180"/>
      <c r="G3" s="180"/>
      <c r="H3" s="180"/>
      <c r="I3" s="180"/>
      <c r="J3" s="180"/>
      <c r="K3" s="180"/>
      <c r="L3" s="181"/>
    </row>
    <row r="4" spans="2:12" ht="17.25" customHeight="1">
      <c r="B4" s="176" t="s">
        <v>25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2:12" ht="10.5" customHeight="1" thickBot="1">
      <c r="B5" s="9"/>
      <c r="C5" s="10"/>
      <c r="D5" s="10"/>
      <c r="E5" s="10"/>
      <c r="F5" s="10"/>
      <c r="G5" s="10"/>
      <c r="H5" s="10"/>
      <c r="I5" s="10"/>
      <c r="J5" s="10"/>
      <c r="K5" s="10"/>
      <c r="L5" s="98"/>
    </row>
    <row r="6" spans="2:12" ht="30" customHeight="1" thickBot="1">
      <c r="B6" s="9"/>
      <c r="C6" s="173" t="s">
        <v>196</v>
      </c>
      <c r="D6" s="174"/>
      <c r="E6" s="174"/>
      <c r="F6" s="174"/>
      <c r="G6" s="174"/>
      <c r="H6" s="174"/>
      <c r="I6" s="175"/>
      <c r="J6" s="10"/>
      <c r="K6" s="117" t="s">
        <v>197</v>
      </c>
      <c r="L6" s="13"/>
    </row>
    <row r="7" spans="2:12" ht="12.75">
      <c r="B7" s="9"/>
      <c r="C7" s="169" t="s">
        <v>26</v>
      </c>
      <c r="D7" s="169"/>
      <c r="E7" s="169"/>
      <c r="F7" s="169"/>
      <c r="G7" s="169"/>
      <c r="H7" s="169"/>
      <c r="I7" s="169"/>
      <c r="J7" s="12"/>
      <c r="K7" s="12"/>
      <c r="L7" s="13"/>
    </row>
    <row r="8" spans="2:12" ht="17.25" customHeight="1">
      <c r="B8" s="185" t="s">
        <v>33</v>
      </c>
      <c r="C8" s="186"/>
      <c r="D8" s="186"/>
      <c r="E8" s="186"/>
      <c r="F8" s="186"/>
      <c r="G8" s="186"/>
      <c r="H8" s="186"/>
      <c r="I8" s="186"/>
      <c r="J8" s="186"/>
      <c r="K8" s="186"/>
      <c r="L8" s="187"/>
    </row>
    <row r="9" spans="2:12" ht="95.25" customHeight="1" thickBot="1">
      <c r="B9" s="9"/>
      <c r="C9" s="188" t="s">
        <v>35</v>
      </c>
      <c r="D9" s="188"/>
      <c r="E9" s="188"/>
      <c r="F9" s="188"/>
      <c r="G9" s="188"/>
      <c r="H9" s="188"/>
      <c r="I9" s="188"/>
      <c r="J9" s="10"/>
      <c r="K9" s="10"/>
      <c r="L9" s="13"/>
    </row>
    <row r="10" spans="2:12" ht="16.5" customHeight="1" thickBot="1">
      <c r="B10" s="9"/>
      <c r="C10" s="182"/>
      <c r="D10" s="183"/>
      <c r="E10" s="183"/>
      <c r="F10" s="183"/>
      <c r="G10" s="183"/>
      <c r="H10" s="183"/>
      <c r="I10" s="184"/>
      <c r="J10" s="10"/>
      <c r="K10" s="3">
        <f>IF(C10&lt;&gt;"",F1,0)</f>
        <v>0</v>
      </c>
      <c r="L10" s="13"/>
    </row>
    <row r="11" spans="2:12" ht="12.75">
      <c r="B11" s="9"/>
      <c r="C11" s="169" t="s">
        <v>34</v>
      </c>
      <c r="D11" s="169"/>
      <c r="E11" s="169"/>
      <c r="F11" s="169"/>
      <c r="G11" s="169"/>
      <c r="H11" s="169"/>
      <c r="I11" s="169"/>
      <c r="J11" s="12"/>
      <c r="K11" s="12"/>
      <c r="L11" s="13"/>
    </row>
    <row r="12" spans="2:12" ht="15.75" customHeight="1">
      <c r="B12" s="166" t="s">
        <v>155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8"/>
    </row>
    <row r="13" spans="2:12" ht="10.5" customHeight="1" thickBo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2:12" ht="15" customHeight="1" thickBot="1">
      <c r="B14" s="9"/>
      <c r="C14" s="14"/>
      <c r="D14" s="14"/>
      <c r="E14" s="125" t="s">
        <v>0</v>
      </c>
      <c r="F14" s="96">
        <v>2016</v>
      </c>
      <c r="G14" s="126" t="s">
        <v>1</v>
      </c>
      <c r="I14" s="10"/>
      <c r="J14" s="10"/>
      <c r="K14" s="10"/>
      <c r="L14" s="11"/>
    </row>
    <row r="15" spans="2:12" ht="9.75" customHeight="1" thickBot="1">
      <c r="B15" s="15"/>
      <c r="C15" s="16"/>
      <c r="D15" s="16"/>
      <c r="E15" s="16"/>
      <c r="F15" s="16"/>
      <c r="G15" s="16"/>
      <c r="H15" s="16"/>
      <c r="I15" s="16"/>
      <c r="J15" s="16"/>
      <c r="K15" s="17"/>
      <c r="L15" s="18"/>
    </row>
    <row r="16" ht="6" customHeight="1"/>
    <row r="17" ht="9" customHeight="1" thickBot="1"/>
    <row r="18" spans="2:12" ht="44.25" customHeight="1" thickBot="1">
      <c r="B18" s="159" t="s">
        <v>31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1"/>
    </row>
    <row r="19" ht="7.5" customHeight="1"/>
    <row r="20" spans="2:12" ht="15.75">
      <c r="B20" s="162" t="s">
        <v>27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</row>
    <row r="21" spans="2:12" ht="7.5" customHeight="1" thickBo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2:12" ht="33" customHeight="1" thickBot="1">
      <c r="B22" s="20"/>
      <c r="C22" s="163" t="s">
        <v>28</v>
      </c>
      <c r="D22" s="164"/>
      <c r="E22" s="164"/>
      <c r="F22" s="164"/>
      <c r="G22" s="164"/>
      <c r="H22" s="164"/>
      <c r="I22" s="164"/>
      <c r="J22" s="165"/>
      <c r="K22" s="20"/>
      <c r="L22" s="20"/>
    </row>
    <row r="23" spans="2:12" ht="9" customHeight="1" thickBo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2:12" ht="48" customHeight="1" thickBot="1">
      <c r="B24" s="190" t="s">
        <v>29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2"/>
    </row>
    <row r="25" spans="2:12" ht="6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3" ht="17.25" customHeight="1">
      <c r="A26" s="21"/>
      <c r="B26" s="193" t="s">
        <v>147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22"/>
    </row>
    <row r="27" spans="1:12" ht="51" customHeight="1">
      <c r="A27" s="21"/>
      <c r="B27" s="194" t="s">
        <v>156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</row>
    <row r="28" spans="1:12" ht="48.75" customHeight="1">
      <c r="A28" s="21"/>
      <c r="B28" s="194" t="s">
        <v>51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</row>
    <row r="29" spans="1:12" ht="33" customHeight="1">
      <c r="A29" s="21"/>
      <c r="B29" s="194" t="s">
        <v>188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</row>
    <row r="30" spans="1:13" ht="46.5" customHeight="1">
      <c r="A30" s="21"/>
      <c r="B30" s="194" t="s">
        <v>30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8"/>
    </row>
    <row r="31" spans="1:13" ht="66.75" customHeight="1">
      <c r="A31" s="21"/>
      <c r="B31" s="195" t="s">
        <v>52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8"/>
    </row>
    <row r="32" spans="1:12" ht="111" customHeight="1">
      <c r="A32" s="23"/>
      <c r="B32" s="196" t="s">
        <v>53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1:12" ht="67.5" customHeight="1">
      <c r="A33" s="23"/>
      <c r="B33" s="189" t="s">
        <v>144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20.25" customHeight="1">
      <c r="A34" s="25"/>
      <c r="B34" s="189" t="s">
        <v>54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spans="1:12" ht="15.75">
      <c r="A35" s="25"/>
      <c r="B35" s="197" t="s">
        <v>55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</row>
    <row r="36" spans="1:12" ht="18.75" customHeight="1">
      <c r="A36" s="25"/>
      <c r="B36" s="197" t="s">
        <v>114</v>
      </c>
      <c r="C36" s="197"/>
      <c r="D36" s="197"/>
      <c r="E36" s="197"/>
      <c r="F36" s="201" t="s">
        <v>193</v>
      </c>
      <c r="G36" s="201"/>
      <c r="H36" s="201"/>
      <c r="I36" s="24"/>
      <c r="J36" s="24"/>
      <c r="K36" s="24"/>
      <c r="L36" s="24"/>
    </row>
    <row r="37" spans="1:12" ht="18.75" customHeight="1">
      <c r="A37" s="21"/>
      <c r="B37" s="197" t="s">
        <v>56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</row>
    <row r="38" spans="1:12" ht="15.75">
      <c r="A38" s="21"/>
      <c r="B38" s="198" t="s">
        <v>115</v>
      </c>
      <c r="C38" s="199"/>
      <c r="D38" s="200" t="s">
        <v>116</v>
      </c>
      <c r="E38" s="200"/>
      <c r="F38" s="200"/>
      <c r="G38" s="200"/>
      <c r="H38" s="200"/>
      <c r="I38" s="200"/>
      <c r="J38" s="200"/>
      <c r="K38" s="200"/>
      <c r="L38" s="200"/>
    </row>
    <row r="39" spans="1:12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2:12" ht="14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2:12" ht="14.2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2:12" ht="14.2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2:12" ht="14.2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2:12" ht="14.2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2:12" ht="14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2:12" ht="14.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</sheetData>
  <sheetProtection sheet="1" objects="1" scenarios="1"/>
  <mergeCells count="29">
    <mergeCell ref="B31:L31"/>
    <mergeCell ref="B32:L32"/>
    <mergeCell ref="B34:L34"/>
    <mergeCell ref="B35:L35"/>
    <mergeCell ref="B37:L37"/>
    <mergeCell ref="B38:C38"/>
    <mergeCell ref="D38:L38"/>
    <mergeCell ref="B36:E36"/>
    <mergeCell ref="F36:H36"/>
    <mergeCell ref="C10:I10"/>
    <mergeCell ref="B8:L8"/>
    <mergeCell ref="C9:I9"/>
    <mergeCell ref="B33:L33"/>
    <mergeCell ref="B24:L24"/>
    <mergeCell ref="B26:L26"/>
    <mergeCell ref="B27:L27"/>
    <mergeCell ref="B28:L28"/>
    <mergeCell ref="B29:L29"/>
    <mergeCell ref="B30:L30"/>
    <mergeCell ref="B18:L18"/>
    <mergeCell ref="B20:L20"/>
    <mergeCell ref="C22:J22"/>
    <mergeCell ref="B12:L12"/>
    <mergeCell ref="C11:I11"/>
    <mergeCell ref="B2:L2"/>
    <mergeCell ref="C6:I6"/>
    <mergeCell ref="B4:L4"/>
    <mergeCell ref="B3:L3"/>
    <mergeCell ref="C7:I7"/>
  </mergeCells>
  <dataValidations count="3">
    <dataValidation errorStyle="information" type="list" allowBlank="1" showInputMessage="1" showErrorMessage="1" prompt="Выберите год" errorTitle="ОШИБКА!" error="Воспользуйтесь выпадающим списком" sqref="F14">
      <formula1>"2016,2017,2018"</formula1>
    </dataValidation>
    <dataValidation type="list" allowBlank="1" showInputMessage="1" showErrorMessage="1" prompt="Выберите наименование лесничества (лесхоза)" sqref="C10:I10">
      <formula1>список_лх</formula1>
    </dataValidation>
    <dataValidation allowBlank="1" sqref="C6:I6"/>
  </dataValidations>
  <hyperlinks>
    <hyperlink ref="B38" r:id="rId1" display="www.roslesinforg.ru"/>
    <hyperlink ref="F36" r:id="rId2" display="otchet-rlh@roslesinforg.ru"/>
  </hyperlink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4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X116"/>
  <sheetViews>
    <sheetView showZeros="0" tabSelected="1" zoomScaleSheetLayoutView="75" zoomScalePageLayoutView="0" workbookViewId="0" topLeftCell="A40">
      <selection activeCell="F72" sqref="F72:G72"/>
    </sheetView>
  </sheetViews>
  <sheetFormatPr defaultColWidth="9.00390625" defaultRowHeight="12.75"/>
  <cols>
    <col min="1" max="1" width="9.625" style="37" customWidth="1"/>
    <col min="2" max="2" width="20.125" style="10" customWidth="1"/>
    <col min="3" max="3" width="21.875" style="34" customWidth="1"/>
    <col min="4" max="4" width="15.625" style="10" customWidth="1"/>
    <col min="5" max="5" width="14.875" style="10" customWidth="1"/>
    <col min="6" max="6" width="16.375" style="10" customWidth="1"/>
    <col min="7" max="7" width="15.375" style="10" customWidth="1"/>
    <col min="8" max="8" width="19.625" style="10" customWidth="1"/>
    <col min="9" max="9" width="16.25390625" style="10" customWidth="1"/>
    <col min="10" max="10" width="4.75390625" style="10" customWidth="1"/>
    <col min="11" max="11" width="8.875" style="10" customWidth="1"/>
    <col min="12" max="12" width="18.875" style="10" customWidth="1"/>
    <col min="13" max="13" width="13.375" style="10" customWidth="1"/>
    <col min="14" max="14" width="4.25390625" style="10" customWidth="1"/>
    <col min="15" max="15" width="6.875" style="10" customWidth="1"/>
    <col min="16" max="16" width="16.875" style="10" customWidth="1"/>
    <col min="17" max="17" width="13.25390625" style="10" customWidth="1"/>
    <col min="18" max="18" width="16.375" style="10" customWidth="1"/>
    <col min="19" max="19" width="13.25390625" style="10" customWidth="1"/>
    <col min="20" max="20" width="7.875" style="10" customWidth="1"/>
    <col min="21" max="16384" width="9.125" style="10" customWidth="1"/>
  </cols>
  <sheetData>
    <row r="1" spans="1:17" ht="12" customHeight="1">
      <c r="A1" s="106" t="s">
        <v>146</v>
      </c>
      <c r="B1" s="107" t="s">
        <v>145</v>
      </c>
      <c r="C1" s="108" t="str">
        <f>IF(Рекомендации!$K$10=0,Рекомендации!$K$6,Рекомендации!$K$10)</f>
        <v>069</v>
      </c>
      <c r="D1" s="109" t="str">
        <f>Рекомендации!D1</f>
        <v>001216</v>
      </c>
      <c r="E1" s="110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</row>
    <row r="2" spans="1:12" s="7" customFormat="1" ht="122.25" customHeight="1">
      <c r="A2" s="1"/>
      <c r="B2" s="29"/>
      <c r="C2" s="30"/>
      <c r="D2" s="29"/>
      <c r="E2" s="29"/>
      <c r="F2" s="31"/>
      <c r="H2" s="2"/>
      <c r="I2" s="2"/>
      <c r="J2" s="2"/>
      <c r="L2" s="2"/>
    </row>
    <row r="3" spans="1:18" ht="18">
      <c r="A3" s="221" t="s">
        <v>125</v>
      </c>
      <c r="B3" s="221"/>
      <c r="C3" s="221"/>
      <c r="D3" s="221"/>
      <c r="E3" s="221"/>
      <c r="F3" s="221"/>
      <c r="G3" s="221"/>
      <c r="H3" s="221"/>
      <c r="I3" s="221"/>
      <c r="J3" s="221"/>
      <c r="K3" s="28"/>
      <c r="L3" s="28"/>
      <c r="M3" s="28"/>
      <c r="N3" s="28"/>
      <c r="O3" s="28"/>
      <c r="P3" s="28"/>
      <c r="Q3" s="28"/>
      <c r="R3" s="32"/>
    </row>
    <row r="4" spans="1:18" ht="15.75">
      <c r="A4" s="33"/>
      <c r="B4" s="34"/>
      <c r="D4" s="35" t="s">
        <v>0</v>
      </c>
      <c r="E4" s="123">
        <f>Рекомендации!F14</f>
        <v>2016</v>
      </c>
      <c r="F4" s="97" t="s">
        <v>1</v>
      </c>
      <c r="G4" s="34"/>
      <c r="H4" s="34"/>
      <c r="I4" s="36"/>
      <c r="J4" s="36"/>
      <c r="K4" s="28"/>
      <c r="L4" s="28"/>
      <c r="M4" s="28"/>
      <c r="N4" s="28"/>
      <c r="O4" s="28"/>
      <c r="P4" s="28"/>
      <c r="Q4" s="28"/>
      <c r="R4" s="32"/>
    </row>
    <row r="5" spans="2:18" ht="3.75" customHeight="1">
      <c r="B5" s="37"/>
      <c r="C5" s="37"/>
      <c r="D5" s="37"/>
      <c r="E5" s="37"/>
      <c r="F5" s="37"/>
      <c r="G5" s="37"/>
      <c r="H5" s="38"/>
      <c r="I5" s="38"/>
      <c r="J5" s="38"/>
      <c r="K5" s="28"/>
      <c r="L5" s="28"/>
      <c r="M5" s="28"/>
      <c r="N5" s="28"/>
      <c r="O5" s="28"/>
      <c r="P5" s="28"/>
      <c r="Q5" s="28"/>
      <c r="R5" s="32"/>
    </row>
    <row r="6" spans="1:19" s="7" customFormat="1" ht="15.75">
      <c r="A6" s="31"/>
      <c r="C6" s="225" t="str">
        <f>Рекомендации!C6</f>
        <v>Камчатский край. Агентство ЛХиОЖВ</v>
      </c>
      <c r="D6" s="225"/>
      <c r="E6" s="225"/>
      <c r="F6" s="225"/>
      <c r="G6" s="225"/>
      <c r="I6" s="10"/>
      <c r="J6" s="10"/>
      <c r="K6" s="10"/>
      <c r="L6" s="10"/>
      <c r="O6" s="28"/>
      <c r="P6" s="28"/>
      <c r="Q6" s="28"/>
      <c r="R6" s="32"/>
      <c r="S6" s="10"/>
    </row>
    <row r="7" spans="3:19" s="7" customFormat="1" ht="12.75">
      <c r="C7" s="226" t="s">
        <v>26</v>
      </c>
      <c r="D7" s="226"/>
      <c r="E7" s="226"/>
      <c r="F7" s="226"/>
      <c r="G7" s="226"/>
      <c r="H7" s="124"/>
      <c r="I7" s="10"/>
      <c r="J7" s="10"/>
      <c r="K7" s="10"/>
      <c r="L7" s="10"/>
      <c r="O7" s="28"/>
      <c r="P7" s="28"/>
      <c r="Q7" s="28"/>
      <c r="R7" s="32"/>
      <c r="S7" s="10"/>
    </row>
    <row r="8" spans="2:19" s="7" customFormat="1" ht="15">
      <c r="B8" s="39"/>
      <c r="C8" s="223">
        <f>Рекомендации!C10</f>
        <v>0</v>
      </c>
      <c r="D8" s="223"/>
      <c r="E8" s="223"/>
      <c r="F8" s="223"/>
      <c r="G8" s="223"/>
      <c r="I8" s="40"/>
      <c r="J8" s="40"/>
      <c r="K8" s="40"/>
      <c r="L8" s="40"/>
      <c r="O8" s="28"/>
      <c r="P8" s="28"/>
      <c r="Q8" s="28"/>
      <c r="R8" s="32"/>
      <c r="S8" s="10"/>
    </row>
    <row r="9" spans="3:19" s="7" customFormat="1" ht="15.75">
      <c r="C9" s="224" t="s">
        <v>34</v>
      </c>
      <c r="D9" s="224"/>
      <c r="E9" s="224"/>
      <c r="F9" s="224"/>
      <c r="G9" s="224"/>
      <c r="L9" s="41"/>
      <c r="M9" s="41"/>
      <c r="O9" s="28"/>
      <c r="P9" s="28"/>
      <c r="Q9" s="28"/>
      <c r="R9" s="32"/>
      <c r="S9" s="10"/>
    </row>
    <row r="10" spans="4:19" s="7" customFormat="1" ht="6" customHeight="1">
      <c r="D10" s="40"/>
      <c r="E10" s="40"/>
      <c r="F10" s="40"/>
      <c r="G10" s="40"/>
      <c r="L10" s="41"/>
      <c r="M10" s="41"/>
      <c r="O10" s="28"/>
      <c r="P10" s="28"/>
      <c r="Q10" s="28"/>
      <c r="R10" s="32"/>
      <c r="S10" s="10"/>
    </row>
    <row r="11" spans="1:19" s="48" customFormat="1" ht="12.75">
      <c r="A11" s="52"/>
      <c r="B11" s="227" t="s">
        <v>12</v>
      </c>
      <c r="C11" s="228"/>
      <c r="D11" s="228"/>
      <c r="E11" s="228"/>
      <c r="F11" s="228"/>
      <c r="G11" s="228"/>
      <c r="H11" s="228"/>
      <c r="I11" s="4"/>
      <c r="O11" s="28"/>
      <c r="P11" s="28"/>
      <c r="Q11" s="28"/>
      <c r="R11" s="32"/>
      <c r="S11" s="10"/>
    </row>
    <row r="12" spans="6:16" s="7" customFormat="1" ht="12.75">
      <c r="F12" s="222" t="s">
        <v>171</v>
      </c>
      <c r="G12" s="222"/>
      <c r="H12" s="222"/>
      <c r="J12" s="10"/>
      <c r="K12" s="10"/>
      <c r="L12" s="10"/>
      <c r="M12" s="10"/>
      <c r="N12" s="212" t="s">
        <v>165</v>
      </c>
      <c r="O12" s="212"/>
      <c r="P12" s="212"/>
    </row>
    <row r="13" spans="2:128" s="7" customFormat="1" ht="26.25" customHeight="1">
      <c r="B13" s="112" t="s">
        <v>2</v>
      </c>
      <c r="C13" s="229" t="s">
        <v>3</v>
      </c>
      <c r="D13" s="229"/>
      <c r="E13" s="229"/>
      <c r="F13" s="229"/>
      <c r="G13" s="113" t="s">
        <v>4</v>
      </c>
      <c r="H13" s="113" t="s">
        <v>166</v>
      </c>
      <c r="K13" s="212" t="s">
        <v>174</v>
      </c>
      <c r="L13" s="212"/>
      <c r="N13" s="232" t="s">
        <v>175</v>
      </c>
      <c r="O13" s="233"/>
      <c r="P13" s="231" t="s">
        <v>191</v>
      </c>
      <c r="T13" s="99"/>
      <c r="U13" s="99"/>
      <c r="V13" s="99"/>
      <c r="W13" s="99"/>
      <c r="X13" s="99"/>
      <c r="Y13" s="99"/>
      <c r="Z13" s="99"/>
      <c r="AA13" s="99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</row>
    <row r="14" spans="1:19" s="53" customFormat="1" ht="12.75">
      <c r="A14" s="52"/>
      <c r="B14" s="114">
        <v>1</v>
      </c>
      <c r="C14" s="230">
        <v>2</v>
      </c>
      <c r="D14" s="230"/>
      <c r="E14" s="230"/>
      <c r="F14" s="230"/>
      <c r="G14" s="114">
        <v>3</v>
      </c>
      <c r="H14" s="114">
        <v>4</v>
      </c>
      <c r="I14" s="4"/>
      <c r="J14" s="4"/>
      <c r="K14" s="127" t="s">
        <v>175</v>
      </c>
      <c r="L14" s="104" t="s">
        <v>176</v>
      </c>
      <c r="M14" s="4"/>
      <c r="N14" s="234"/>
      <c r="O14" s="235"/>
      <c r="P14" s="231"/>
      <c r="Q14" s="7"/>
      <c r="R14" s="7"/>
      <c r="S14" s="7"/>
    </row>
    <row r="15" spans="1:19" s="54" customFormat="1" ht="15.75" customHeight="1">
      <c r="A15" s="52"/>
      <c r="B15" s="114" t="s">
        <v>5</v>
      </c>
      <c r="C15" s="207" t="s">
        <v>167</v>
      </c>
      <c r="D15" s="207"/>
      <c r="E15" s="207"/>
      <c r="F15" s="207"/>
      <c r="G15" s="147">
        <f>SUM(G16,G17,G20)</f>
        <v>0</v>
      </c>
      <c r="H15" s="148">
        <f>SUM(H16,H17,H20)</f>
        <v>0</v>
      </c>
      <c r="I15" s="4"/>
      <c r="J15" s="4"/>
      <c r="K15" s="111" t="s">
        <v>150</v>
      </c>
      <c r="L15" s="128">
        <f>IF(G17&gt;=G18+G19,0,G17-G18-G19)</f>
        <v>0</v>
      </c>
      <c r="M15" s="4"/>
      <c r="N15" s="210" t="s">
        <v>177</v>
      </c>
      <c r="O15" s="210"/>
      <c r="P15" s="128">
        <f>IF(SUM(G15,H15)=0,0,IF(OR(G15&lt;=0,H15&lt;=0),"Ошибка",0))</f>
        <v>0</v>
      </c>
      <c r="Q15" s="7"/>
      <c r="R15" s="7"/>
      <c r="S15" s="7"/>
    </row>
    <row r="16" spans="1:19" s="55" customFormat="1" ht="26.25" customHeight="1">
      <c r="A16" s="52"/>
      <c r="B16" s="114" t="s">
        <v>6</v>
      </c>
      <c r="C16" s="207" t="s">
        <v>119</v>
      </c>
      <c r="D16" s="207"/>
      <c r="E16" s="207"/>
      <c r="F16" s="207"/>
      <c r="G16" s="149"/>
      <c r="H16" s="150"/>
      <c r="I16" s="4"/>
      <c r="J16" s="4"/>
      <c r="K16" s="111" t="s">
        <v>151</v>
      </c>
      <c r="L16" s="128">
        <f>IF(H17&gt;=H18+H19,0,H17-H18-H19)</f>
        <v>0</v>
      </c>
      <c r="M16" s="4"/>
      <c r="N16" s="210" t="s">
        <v>178</v>
      </c>
      <c r="O16" s="210"/>
      <c r="P16" s="128">
        <f aca="true" t="shared" si="0" ref="P16:P25">IF(SUM(G16,H16)=0,0,IF(OR(G16&lt;=0,H16&lt;=0),"Ошибка",0))</f>
        <v>0</v>
      </c>
      <c r="Q16" s="42"/>
      <c r="R16" s="42"/>
      <c r="S16" s="7"/>
    </row>
    <row r="17" spans="1:19" s="55" customFormat="1" ht="13.5" customHeight="1">
      <c r="A17" s="52"/>
      <c r="B17" s="114" t="s">
        <v>7</v>
      </c>
      <c r="C17" s="207" t="s">
        <v>120</v>
      </c>
      <c r="D17" s="207"/>
      <c r="E17" s="207"/>
      <c r="F17" s="207"/>
      <c r="G17" s="149"/>
      <c r="H17" s="150"/>
      <c r="I17" s="4"/>
      <c r="J17" s="4"/>
      <c r="M17" s="4"/>
      <c r="N17" s="210" t="s">
        <v>179</v>
      </c>
      <c r="O17" s="210"/>
      <c r="P17" s="128">
        <f t="shared" si="0"/>
        <v>0</v>
      </c>
      <c r="Q17" s="43"/>
      <c r="R17" s="44"/>
      <c r="S17" s="10"/>
    </row>
    <row r="18" spans="1:19" s="55" customFormat="1" ht="26.25" customHeight="1">
      <c r="A18" s="52"/>
      <c r="B18" s="114" t="s">
        <v>8</v>
      </c>
      <c r="C18" s="207" t="s">
        <v>122</v>
      </c>
      <c r="D18" s="207"/>
      <c r="E18" s="207"/>
      <c r="F18" s="207"/>
      <c r="G18" s="151"/>
      <c r="H18" s="152"/>
      <c r="I18" s="4"/>
      <c r="J18" s="4"/>
      <c r="M18" s="4"/>
      <c r="N18" s="210" t="s">
        <v>180</v>
      </c>
      <c r="O18" s="210"/>
      <c r="P18" s="128">
        <f t="shared" si="0"/>
        <v>0</v>
      </c>
      <c r="Q18" s="43"/>
      <c r="R18" s="44"/>
      <c r="S18" s="10"/>
    </row>
    <row r="19" spans="1:19" s="55" customFormat="1" ht="13.5" customHeight="1">
      <c r="A19" s="52"/>
      <c r="B19" s="114" t="s">
        <v>9</v>
      </c>
      <c r="C19" s="207" t="s">
        <v>123</v>
      </c>
      <c r="D19" s="207"/>
      <c r="E19" s="207"/>
      <c r="F19" s="207"/>
      <c r="G19" s="151"/>
      <c r="H19" s="152"/>
      <c r="I19" s="4"/>
      <c r="J19" s="4"/>
      <c r="K19" s="4"/>
      <c r="L19" s="4"/>
      <c r="M19" s="4"/>
      <c r="N19" s="210" t="s">
        <v>181</v>
      </c>
      <c r="O19" s="210"/>
      <c r="P19" s="128">
        <f t="shared" si="0"/>
        <v>0</v>
      </c>
      <c r="Q19" s="45"/>
      <c r="R19" s="46"/>
      <c r="S19" s="10"/>
    </row>
    <row r="20" spans="1:19" s="55" customFormat="1" ht="13.5" customHeight="1">
      <c r="A20" s="52"/>
      <c r="B20" s="114" t="s">
        <v>10</v>
      </c>
      <c r="C20" s="207" t="s">
        <v>121</v>
      </c>
      <c r="D20" s="207"/>
      <c r="E20" s="207"/>
      <c r="F20" s="207"/>
      <c r="G20" s="151"/>
      <c r="H20" s="152"/>
      <c r="I20" s="4"/>
      <c r="J20" s="4"/>
      <c r="K20" s="4"/>
      <c r="L20" s="4"/>
      <c r="M20" s="4"/>
      <c r="N20" s="210" t="s">
        <v>182</v>
      </c>
      <c r="O20" s="210"/>
      <c r="P20" s="128">
        <f t="shared" si="0"/>
        <v>0</v>
      </c>
      <c r="Q20" s="47"/>
      <c r="R20" s="48"/>
      <c r="S20" s="48"/>
    </row>
    <row r="21" spans="1:19" s="55" customFormat="1" ht="15.75" customHeight="1">
      <c r="A21" s="52"/>
      <c r="B21" s="114" t="s">
        <v>11</v>
      </c>
      <c r="C21" s="207" t="s">
        <v>168</v>
      </c>
      <c r="D21" s="207"/>
      <c r="E21" s="207"/>
      <c r="F21" s="207"/>
      <c r="G21" s="147">
        <f>SUM(G22:G24)</f>
        <v>0</v>
      </c>
      <c r="H21" s="148">
        <f>SUM(H22:H24)</f>
        <v>0</v>
      </c>
      <c r="I21" s="4"/>
      <c r="J21" s="4"/>
      <c r="K21" s="4"/>
      <c r="L21" s="4"/>
      <c r="M21" s="4"/>
      <c r="N21" s="210" t="s">
        <v>183</v>
      </c>
      <c r="O21" s="210"/>
      <c r="P21" s="128">
        <f t="shared" si="0"/>
        <v>0</v>
      </c>
      <c r="Q21" s="47"/>
      <c r="R21" s="48"/>
      <c r="S21" s="48"/>
    </row>
    <row r="22" spans="1:19" s="55" customFormat="1" ht="26.25" customHeight="1">
      <c r="A22" s="52"/>
      <c r="B22" s="114" t="s">
        <v>98</v>
      </c>
      <c r="C22" s="207" t="s">
        <v>153</v>
      </c>
      <c r="D22" s="207"/>
      <c r="E22" s="207"/>
      <c r="F22" s="207"/>
      <c r="G22" s="153"/>
      <c r="H22" s="154"/>
      <c r="I22" s="4"/>
      <c r="J22" s="4"/>
      <c r="K22" s="4"/>
      <c r="L22" s="4"/>
      <c r="M22" s="4"/>
      <c r="N22" s="210" t="s">
        <v>184</v>
      </c>
      <c r="O22" s="210"/>
      <c r="P22" s="128">
        <f t="shared" si="0"/>
        <v>0</v>
      </c>
      <c r="Q22" s="47"/>
      <c r="R22" s="48"/>
      <c r="S22" s="48"/>
    </row>
    <row r="23" spans="1:27" s="55" customFormat="1" ht="13.5" customHeight="1">
      <c r="A23" s="52"/>
      <c r="B23" s="114" t="s">
        <v>99</v>
      </c>
      <c r="C23" s="207" t="s">
        <v>100</v>
      </c>
      <c r="D23" s="207"/>
      <c r="E23" s="207"/>
      <c r="F23" s="207"/>
      <c r="G23" s="153"/>
      <c r="H23" s="154"/>
      <c r="I23" s="4"/>
      <c r="J23" s="4"/>
      <c r="K23" s="4"/>
      <c r="L23" s="4"/>
      <c r="M23" s="4"/>
      <c r="N23" s="210" t="s">
        <v>185</v>
      </c>
      <c r="O23" s="210"/>
      <c r="P23" s="128">
        <f t="shared" si="0"/>
        <v>0</v>
      </c>
      <c r="Q23" s="47"/>
      <c r="R23" s="48"/>
      <c r="S23" s="48"/>
      <c r="T23" s="5"/>
      <c r="U23" s="6"/>
      <c r="V23" s="5"/>
      <c r="W23" s="5"/>
      <c r="X23" s="6"/>
      <c r="Y23" s="5"/>
      <c r="Z23" s="5"/>
      <c r="AA23" s="6"/>
    </row>
    <row r="24" spans="1:24" s="55" customFormat="1" ht="13.5" customHeight="1">
      <c r="A24" s="52"/>
      <c r="B24" s="114">
        <v>10</v>
      </c>
      <c r="C24" s="207" t="s">
        <v>152</v>
      </c>
      <c r="D24" s="207"/>
      <c r="E24" s="207"/>
      <c r="F24" s="207"/>
      <c r="G24" s="151"/>
      <c r="H24" s="152"/>
      <c r="I24" s="4"/>
      <c r="J24" s="56"/>
      <c r="K24" s="102"/>
      <c r="L24" s="103"/>
      <c r="M24" s="103"/>
      <c r="N24" s="210" t="s">
        <v>186</v>
      </c>
      <c r="O24" s="210"/>
      <c r="P24" s="128">
        <f t="shared" si="0"/>
        <v>0</v>
      </c>
      <c r="Q24" s="47"/>
      <c r="R24" s="48"/>
      <c r="S24" s="48"/>
      <c r="T24" s="5"/>
      <c r="U24" s="6"/>
      <c r="V24" s="5"/>
      <c r="W24" s="5"/>
      <c r="X24" s="6"/>
    </row>
    <row r="25" spans="1:19" s="55" customFormat="1" ht="13.5" customHeight="1">
      <c r="A25" s="52"/>
      <c r="B25" s="114">
        <v>11</v>
      </c>
      <c r="C25" s="207" t="s">
        <v>71</v>
      </c>
      <c r="D25" s="207"/>
      <c r="E25" s="207"/>
      <c r="F25" s="207"/>
      <c r="G25" s="151"/>
      <c r="H25" s="152"/>
      <c r="I25" s="4"/>
      <c r="J25" s="4"/>
      <c r="K25" s="102"/>
      <c r="L25" s="103"/>
      <c r="M25" s="103"/>
      <c r="N25" s="210" t="s">
        <v>187</v>
      </c>
      <c r="O25" s="210"/>
      <c r="P25" s="128">
        <f t="shared" si="0"/>
        <v>0</v>
      </c>
      <c r="Q25" s="47"/>
      <c r="R25" s="48"/>
      <c r="S25" s="48"/>
    </row>
    <row r="26" spans="1:19" s="55" customFormat="1" ht="4.5" customHeight="1">
      <c r="A26" s="52"/>
      <c r="B26" s="208"/>
      <c r="C26" s="209"/>
      <c r="D26" s="209"/>
      <c r="E26" s="209"/>
      <c r="F26" s="209"/>
      <c r="G26" s="209"/>
      <c r="H26" s="209"/>
      <c r="I26" s="4"/>
      <c r="J26" s="4"/>
      <c r="K26" s="102"/>
      <c r="L26" s="103"/>
      <c r="M26" s="103"/>
      <c r="O26" s="47"/>
      <c r="P26" s="47"/>
      <c r="Q26" s="47"/>
      <c r="R26" s="48"/>
      <c r="S26" s="48"/>
    </row>
    <row r="27" spans="1:19" s="55" customFormat="1" ht="15.75">
      <c r="A27" s="52"/>
      <c r="B27" s="204" t="s">
        <v>173</v>
      </c>
      <c r="C27" s="204"/>
      <c r="D27" s="204"/>
      <c r="E27" s="204"/>
      <c r="F27" s="204"/>
      <c r="G27" s="204"/>
      <c r="H27" s="204"/>
      <c r="I27" s="4"/>
      <c r="J27" s="4"/>
      <c r="K27" s="102"/>
      <c r="L27" s="103"/>
      <c r="M27" s="103"/>
      <c r="O27" s="47"/>
      <c r="P27" s="47"/>
      <c r="Q27" s="47"/>
      <c r="R27" s="48"/>
      <c r="S27" s="48"/>
    </row>
    <row r="28" spans="1:18" s="55" customFormat="1" ht="12.75">
      <c r="A28" s="52"/>
      <c r="B28" s="57"/>
      <c r="F28" s="222" t="s">
        <v>154</v>
      </c>
      <c r="G28" s="222"/>
      <c r="H28" s="222"/>
      <c r="I28" s="4"/>
      <c r="J28" s="4"/>
      <c r="Q28" s="48"/>
      <c r="R28" s="48"/>
    </row>
    <row r="29" spans="1:18" s="55" customFormat="1" ht="12.75">
      <c r="A29" s="52"/>
      <c r="B29" s="113" t="s">
        <v>2</v>
      </c>
      <c r="C29" s="236" t="s">
        <v>13</v>
      </c>
      <c r="D29" s="236"/>
      <c r="E29" s="236"/>
      <c r="F29" s="236"/>
      <c r="G29" s="113" t="s">
        <v>14</v>
      </c>
      <c r="H29" s="113" t="s">
        <v>15</v>
      </c>
      <c r="I29" s="4"/>
      <c r="J29" s="4"/>
      <c r="K29" s="212" t="s">
        <v>165</v>
      </c>
      <c r="L29" s="212"/>
      <c r="N29" s="212" t="s">
        <v>165</v>
      </c>
      <c r="O29" s="212"/>
      <c r="P29" s="212"/>
      <c r="Q29" s="48"/>
      <c r="R29" s="48"/>
    </row>
    <row r="30" spans="1:18" s="55" customFormat="1" ht="12" customHeight="1">
      <c r="A30" s="52"/>
      <c r="B30" s="142">
        <v>1</v>
      </c>
      <c r="C30" s="237">
        <v>2</v>
      </c>
      <c r="D30" s="237"/>
      <c r="E30" s="237"/>
      <c r="F30" s="237"/>
      <c r="G30" s="142">
        <v>3</v>
      </c>
      <c r="H30" s="142">
        <v>4</v>
      </c>
      <c r="I30" s="4"/>
      <c r="J30" s="4"/>
      <c r="K30" s="127" t="s">
        <v>175</v>
      </c>
      <c r="L30" s="104" t="s">
        <v>140</v>
      </c>
      <c r="N30" s="240" t="s">
        <v>175</v>
      </c>
      <c r="O30" s="240"/>
      <c r="P30" s="104" t="s">
        <v>141</v>
      </c>
      <c r="Q30" s="48"/>
      <c r="R30" s="48"/>
    </row>
    <row r="31" spans="1:18" s="55" customFormat="1" ht="12.75">
      <c r="A31" s="52"/>
      <c r="B31" s="143">
        <v>12</v>
      </c>
      <c r="C31" s="207" t="s">
        <v>126</v>
      </c>
      <c r="D31" s="207"/>
      <c r="E31" s="207"/>
      <c r="F31" s="207"/>
      <c r="G31" s="129">
        <f>SUM(G32:G37)</f>
        <v>324</v>
      </c>
      <c r="H31" s="129">
        <f>SUM(H32:H37)</f>
        <v>224</v>
      </c>
      <c r="I31" s="4"/>
      <c r="J31" s="4"/>
      <c r="K31" s="111" t="s">
        <v>157</v>
      </c>
      <c r="L31" s="128">
        <f>IF(G31&gt;=H31,0,G31-H31)</f>
        <v>0</v>
      </c>
      <c r="N31" s="210" t="s">
        <v>150</v>
      </c>
      <c r="O31" s="210"/>
      <c r="P31" s="128">
        <f>IF(G37&gt;=G38,0,G37-G38)</f>
        <v>0</v>
      </c>
      <c r="Q31" s="48"/>
      <c r="R31" s="48"/>
    </row>
    <row r="32" spans="1:18" s="55" customFormat="1" ht="26.25" customHeight="1">
      <c r="A32" s="52"/>
      <c r="B32" s="143">
        <v>13</v>
      </c>
      <c r="C32" s="207" t="s">
        <v>117</v>
      </c>
      <c r="D32" s="207"/>
      <c r="E32" s="207"/>
      <c r="F32" s="207"/>
      <c r="G32" s="152"/>
      <c r="H32" s="152"/>
      <c r="I32" s="4"/>
      <c r="J32" s="4"/>
      <c r="K32" s="111" t="s">
        <v>158</v>
      </c>
      <c r="L32" s="128">
        <f aca="true" t="shared" si="1" ref="L32:L38">IF(G32&gt;=H32,0,G32-H32)</f>
        <v>0</v>
      </c>
      <c r="N32" s="210" t="s">
        <v>151</v>
      </c>
      <c r="O32" s="210"/>
      <c r="P32" s="128">
        <f>IF(H37&gt;=H38,0,H37-H38)</f>
        <v>0</v>
      </c>
      <c r="Q32" s="48"/>
      <c r="R32" s="48"/>
    </row>
    <row r="33" spans="1:18" s="55" customFormat="1" ht="12.75" customHeight="1">
      <c r="A33" s="52"/>
      <c r="B33" s="144">
        <v>14</v>
      </c>
      <c r="C33" s="207" t="s">
        <v>118</v>
      </c>
      <c r="D33" s="207"/>
      <c r="E33" s="207"/>
      <c r="F33" s="207"/>
      <c r="G33" s="152"/>
      <c r="H33" s="152"/>
      <c r="I33" s="4"/>
      <c r="J33" s="4"/>
      <c r="K33" s="111" t="s">
        <v>159</v>
      </c>
      <c r="L33" s="128">
        <f t="shared" si="1"/>
        <v>0</v>
      </c>
      <c r="N33" s="47"/>
      <c r="O33" s="47"/>
      <c r="P33" s="47"/>
      <c r="Q33" s="48"/>
      <c r="R33" s="48"/>
    </row>
    <row r="34" spans="1:18" s="55" customFormat="1" ht="12.75" customHeight="1">
      <c r="A34" s="52"/>
      <c r="B34" s="144">
        <v>15</v>
      </c>
      <c r="C34" s="238" t="s">
        <v>124</v>
      </c>
      <c r="D34" s="238"/>
      <c r="E34" s="238"/>
      <c r="F34" s="238"/>
      <c r="G34" s="152">
        <v>224</v>
      </c>
      <c r="H34" s="152">
        <v>224</v>
      </c>
      <c r="I34" s="4"/>
      <c r="J34" s="4"/>
      <c r="K34" s="111" t="s">
        <v>160</v>
      </c>
      <c r="L34" s="128">
        <f t="shared" si="1"/>
        <v>0</v>
      </c>
      <c r="N34" s="47"/>
      <c r="O34" s="47"/>
      <c r="P34" s="47"/>
      <c r="Q34" s="48"/>
      <c r="R34" s="48"/>
    </row>
    <row r="35" spans="1:18" s="55" customFormat="1" ht="12.75">
      <c r="A35" s="52"/>
      <c r="B35" s="144">
        <v>16</v>
      </c>
      <c r="C35" s="238" t="s">
        <v>58</v>
      </c>
      <c r="D35" s="238"/>
      <c r="E35" s="238"/>
      <c r="F35" s="238"/>
      <c r="G35" s="152"/>
      <c r="H35" s="152"/>
      <c r="I35" s="4"/>
      <c r="J35" s="4"/>
      <c r="K35" s="111" t="s">
        <v>161</v>
      </c>
      <c r="L35" s="128">
        <f t="shared" si="1"/>
        <v>0</v>
      </c>
      <c r="N35" s="50"/>
      <c r="O35" s="50"/>
      <c r="P35" s="50"/>
      <c r="Q35" s="49"/>
      <c r="R35" s="49"/>
    </row>
    <row r="36" spans="1:18" s="55" customFormat="1" ht="13.5" customHeight="1">
      <c r="A36" s="52"/>
      <c r="B36" s="144">
        <v>17</v>
      </c>
      <c r="C36" s="207" t="s">
        <v>59</v>
      </c>
      <c r="D36" s="207"/>
      <c r="E36" s="207"/>
      <c r="F36" s="207"/>
      <c r="G36" s="152">
        <v>100</v>
      </c>
      <c r="H36" s="152"/>
      <c r="I36" s="4"/>
      <c r="J36" s="4"/>
      <c r="K36" s="111" t="s">
        <v>162</v>
      </c>
      <c r="L36" s="128">
        <f t="shared" si="1"/>
        <v>0</v>
      </c>
      <c r="N36" s="51"/>
      <c r="O36" s="51"/>
      <c r="P36" s="51"/>
      <c r="Q36" s="48"/>
      <c r="R36" s="48"/>
    </row>
    <row r="37" spans="1:18" s="55" customFormat="1" ht="13.5" customHeight="1">
      <c r="A37" s="52"/>
      <c r="B37" s="144">
        <v>18</v>
      </c>
      <c r="C37" s="207" t="s">
        <v>127</v>
      </c>
      <c r="D37" s="207"/>
      <c r="E37" s="207"/>
      <c r="F37" s="207"/>
      <c r="G37" s="150"/>
      <c r="H37" s="150"/>
      <c r="I37" s="4"/>
      <c r="J37" s="4"/>
      <c r="K37" s="111" t="s">
        <v>163</v>
      </c>
      <c r="L37" s="128">
        <f t="shared" si="1"/>
        <v>0</v>
      </c>
      <c r="N37" s="51"/>
      <c r="O37" s="51"/>
      <c r="P37" s="51"/>
      <c r="Q37" s="48"/>
      <c r="R37" s="48"/>
    </row>
    <row r="38" spans="1:18" s="55" customFormat="1" ht="13.5" customHeight="1">
      <c r="A38" s="52"/>
      <c r="B38" s="144">
        <v>19</v>
      </c>
      <c r="C38" s="207" t="s">
        <v>60</v>
      </c>
      <c r="D38" s="207"/>
      <c r="E38" s="207"/>
      <c r="F38" s="207"/>
      <c r="G38" s="152"/>
      <c r="H38" s="152"/>
      <c r="I38" s="4"/>
      <c r="J38" s="4"/>
      <c r="K38" s="111" t="s">
        <v>164</v>
      </c>
      <c r="L38" s="128">
        <f t="shared" si="1"/>
        <v>0</v>
      </c>
      <c r="N38" s="51"/>
      <c r="O38" s="51"/>
      <c r="P38" s="51"/>
      <c r="Q38" s="48"/>
      <c r="R38" s="48"/>
    </row>
    <row r="39" spans="1:19" s="55" customFormat="1" ht="6.75" customHeight="1">
      <c r="A39" s="52"/>
      <c r="B39" s="57"/>
      <c r="E39" s="4"/>
      <c r="F39" s="4"/>
      <c r="G39" s="58"/>
      <c r="H39" s="58"/>
      <c r="I39" s="4"/>
      <c r="J39" s="4"/>
      <c r="K39" s="105"/>
      <c r="L39" s="103"/>
      <c r="M39" s="103"/>
      <c r="O39" s="48"/>
      <c r="P39" s="48"/>
      <c r="Q39" s="48"/>
      <c r="R39" s="48"/>
      <c r="S39" s="48"/>
    </row>
    <row r="40" spans="1:19" ht="15">
      <c r="A40" s="227" t="s">
        <v>128</v>
      </c>
      <c r="B40" s="227"/>
      <c r="C40" s="227"/>
      <c r="D40" s="227"/>
      <c r="E40" s="227"/>
      <c r="F40" s="227"/>
      <c r="G40" s="227"/>
      <c r="H40" s="227"/>
      <c r="I40" s="227"/>
      <c r="J40" s="59"/>
      <c r="K40" s="101"/>
      <c r="L40" s="101"/>
      <c r="M40" s="101"/>
      <c r="R40" s="7"/>
      <c r="S40" s="7"/>
    </row>
    <row r="41" spans="1:10" ht="12.75">
      <c r="A41" s="60"/>
      <c r="B41" s="60"/>
      <c r="C41" s="61"/>
      <c r="D41" s="61"/>
      <c r="E41" s="61"/>
      <c r="F41" s="61"/>
      <c r="G41" s="61"/>
      <c r="H41" s="239" t="s">
        <v>154</v>
      </c>
      <c r="I41" s="239"/>
      <c r="J41" s="63"/>
    </row>
    <row r="42" spans="1:13" s="65" customFormat="1" ht="51">
      <c r="A42" s="145" t="s">
        <v>2</v>
      </c>
      <c r="B42" s="220" t="s">
        <v>13</v>
      </c>
      <c r="C42" s="220"/>
      <c r="D42" s="113" t="s">
        <v>16</v>
      </c>
      <c r="E42" s="113" t="s">
        <v>17</v>
      </c>
      <c r="F42" s="113" t="s">
        <v>18</v>
      </c>
      <c r="G42" s="113" t="s">
        <v>19</v>
      </c>
      <c r="H42" s="113" t="s">
        <v>190</v>
      </c>
      <c r="I42" s="113" t="s">
        <v>20</v>
      </c>
      <c r="J42" s="64"/>
      <c r="K42" s="217" t="s">
        <v>57</v>
      </c>
      <c r="L42" s="218"/>
      <c r="M42" s="219"/>
    </row>
    <row r="43" spans="1:13" ht="12.75" customHeight="1">
      <c r="A43" s="145">
        <v>1</v>
      </c>
      <c r="B43" s="220">
        <v>2</v>
      </c>
      <c r="C43" s="220"/>
      <c r="D43" s="146">
        <v>3</v>
      </c>
      <c r="E43" s="146">
        <v>4</v>
      </c>
      <c r="F43" s="146">
        <v>5</v>
      </c>
      <c r="G43" s="146">
        <v>6</v>
      </c>
      <c r="H43" s="146">
        <v>7</v>
      </c>
      <c r="I43" s="146">
        <v>8</v>
      </c>
      <c r="J43" s="66"/>
      <c r="K43" s="127" t="s">
        <v>175</v>
      </c>
      <c r="L43" s="104" t="s">
        <v>142</v>
      </c>
      <c r="M43" s="104" t="s">
        <v>143</v>
      </c>
    </row>
    <row r="44" spans="1:13" ht="15" customHeight="1">
      <c r="A44" s="145">
        <v>20</v>
      </c>
      <c r="B44" s="205" t="s">
        <v>169</v>
      </c>
      <c r="C44" s="205"/>
      <c r="D44" s="148">
        <f aca="true" t="shared" si="2" ref="D44:I44">SUM(D45+D54+D59)</f>
        <v>0</v>
      </c>
      <c r="E44" s="148">
        <f t="shared" si="2"/>
        <v>0</v>
      </c>
      <c r="F44" s="148">
        <f t="shared" si="2"/>
        <v>0</v>
      </c>
      <c r="G44" s="148">
        <f t="shared" si="2"/>
        <v>0</v>
      </c>
      <c r="H44" s="148">
        <f t="shared" si="2"/>
        <v>0</v>
      </c>
      <c r="I44" s="148">
        <f t="shared" si="2"/>
        <v>0</v>
      </c>
      <c r="J44" s="67"/>
      <c r="K44" s="111" t="s">
        <v>72</v>
      </c>
      <c r="L44" s="128">
        <f>IF(D44+E44&gt;=F44+G44,0,D44+E44-(F44+G44))</f>
        <v>0</v>
      </c>
      <c r="M44" s="128">
        <f>IF(H44&gt;=I44,0,H44-I44)</f>
        <v>0</v>
      </c>
    </row>
    <row r="45" spans="1:13" ht="15" customHeight="1">
      <c r="A45" s="145">
        <v>21</v>
      </c>
      <c r="B45" s="205" t="s">
        <v>129</v>
      </c>
      <c r="C45" s="205"/>
      <c r="D45" s="148">
        <f aca="true" t="shared" si="3" ref="D45:I45">SUM(D46:D53)</f>
        <v>0</v>
      </c>
      <c r="E45" s="148">
        <f t="shared" si="3"/>
        <v>0</v>
      </c>
      <c r="F45" s="148">
        <f t="shared" si="3"/>
        <v>0</v>
      </c>
      <c r="G45" s="148">
        <f t="shared" si="3"/>
        <v>0</v>
      </c>
      <c r="H45" s="148">
        <f t="shared" si="3"/>
        <v>0</v>
      </c>
      <c r="I45" s="148">
        <f t="shared" si="3"/>
        <v>0</v>
      </c>
      <c r="J45" s="68"/>
      <c r="K45" s="111" t="s">
        <v>73</v>
      </c>
      <c r="L45" s="128">
        <f aca="true" t="shared" si="4" ref="L45:L65">IF(D45+E45&gt;=F45+G45,0,D45+E45-(F45+G45))</f>
        <v>0</v>
      </c>
      <c r="M45" s="128">
        <f aca="true" t="shared" si="5" ref="M45:M65">IF(H45&gt;=I45,0,H45-I45)</f>
        <v>0</v>
      </c>
    </row>
    <row r="46" spans="1:13" ht="27" customHeight="1">
      <c r="A46" s="145">
        <v>22</v>
      </c>
      <c r="B46" s="207" t="s">
        <v>61</v>
      </c>
      <c r="C46" s="205"/>
      <c r="D46" s="155"/>
      <c r="E46" s="155"/>
      <c r="F46" s="155"/>
      <c r="G46" s="155"/>
      <c r="H46" s="156">
        <f aca="true" t="shared" si="6" ref="H46:H65">SUM(D46+E46-F46-G46)</f>
        <v>0</v>
      </c>
      <c r="I46" s="155"/>
      <c r="J46" s="69"/>
      <c r="K46" s="111" t="s">
        <v>74</v>
      </c>
      <c r="L46" s="128">
        <f t="shared" si="4"/>
        <v>0</v>
      </c>
      <c r="M46" s="128">
        <f t="shared" si="5"/>
        <v>0</v>
      </c>
    </row>
    <row r="47" spans="1:13" ht="15" customHeight="1">
      <c r="A47" s="145">
        <v>23</v>
      </c>
      <c r="B47" s="205" t="s">
        <v>62</v>
      </c>
      <c r="C47" s="205"/>
      <c r="D47" s="155"/>
      <c r="E47" s="155"/>
      <c r="F47" s="155"/>
      <c r="G47" s="155"/>
      <c r="H47" s="156">
        <f t="shared" si="6"/>
        <v>0</v>
      </c>
      <c r="I47" s="155"/>
      <c r="J47" s="69"/>
      <c r="K47" s="111" t="s">
        <v>93</v>
      </c>
      <c r="L47" s="128">
        <f t="shared" si="4"/>
        <v>0</v>
      </c>
      <c r="M47" s="128">
        <f t="shared" si="5"/>
        <v>0</v>
      </c>
    </row>
    <row r="48" spans="1:13" ht="15" customHeight="1">
      <c r="A48" s="145">
        <v>24</v>
      </c>
      <c r="B48" s="205" t="s">
        <v>63</v>
      </c>
      <c r="C48" s="205"/>
      <c r="D48" s="157"/>
      <c r="E48" s="157"/>
      <c r="F48" s="157"/>
      <c r="G48" s="157"/>
      <c r="H48" s="156">
        <f t="shared" si="6"/>
        <v>0</v>
      </c>
      <c r="I48" s="157"/>
      <c r="J48" s="66"/>
      <c r="K48" s="111" t="s">
        <v>75</v>
      </c>
      <c r="L48" s="128">
        <f t="shared" si="4"/>
        <v>0</v>
      </c>
      <c r="M48" s="128">
        <f t="shared" si="5"/>
        <v>0</v>
      </c>
    </row>
    <row r="49" spans="1:13" ht="15" customHeight="1">
      <c r="A49" s="145">
        <v>25</v>
      </c>
      <c r="B49" s="205" t="s">
        <v>64</v>
      </c>
      <c r="C49" s="205"/>
      <c r="D49" s="157"/>
      <c r="E49" s="157"/>
      <c r="F49" s="157"/>
      <c r="G49" s="157"/>
      <c r="H49" s="156">
        <f t="shared" si="6"/>
        <v>0</v>
      </c>
      <c r="I49" s="157"/>
      <c r="J49" s="66"/>
      <c r="K49" s="111" t="s">
        <v>92</v>
      </c>
      <c r="L49" s="128">
        <f t="shared" si="4"/>
        <v>0</v>
      </c>
      <c r="M49" s="128">
        <f t="shared" si="5"/>
        <v>0</v>
      </c>
    </row>
    <row r="50" spans="1:13" ht="15" customHeight="1">
      <c r="A50" s="145">
        <v>26</v>
      </c>
      <c r="B50" s="205" t="s">
        <v>65</v>
      </c>
      <c r="C50" s="205"/>
      <c r="D50" s="157"/>
      <c r="E50" s="157"/>
      <c r="F50" s="157"/>
      <c r="G50" s="157"/>
      <c r="H50" s="156">
        <f t="shared" si="6"/>
        <v>0</v>
      </c>
      <c r="I50" s="157"/>
      <c r="J50" s="66"/>
      <c r="K50" s="111" t="s">
        <v>76</v>
      </c>
      <c r="L50" s="128">
        <f t="shared" si="4"/>
        <v>0</v>
      </c>
      <c r="M50" s="128">
        <f t="shared" si="5"/>
        <v>0</v>
      </c>
    </row>
    <row r="51" spans="1:13" ht="15" customHeight="1">
      <c r="A51" s="145">
        <v>27</v>
      </c>
      <c r="B51" s="205" t="s">
        <v>66</v>
      </c>
      <c r="C51" s="205"/>
      <c r="D51" s="157"/>
      <c r="E51" s="157"/>
      <c r="F51" s="157"/>
      <c r="G51" s="157"/>
      <c r="H51" s="156">
        <f t="shared" si="6"/>
        <v>0</v>
      </c>
      <c r="I51" s="157"/>
      <c r="J51" s="66"/>
      <c r="K51" s="111" t="s">
        <v>77</v>
      </c>
      <c r="L51" s="128">
        <f t="shared" si="4"/>
        <v>0</v>
      </c>
      <c r="M51" s="128">
        <f t="shared" si="5"/>
        <v>0</v>
      </c>
    </row>
    <row r="52" spans="1:19" ht="15" customHeight="1">
      <c r="A52" s="145">
        <v>28</v>
      </c>
      <c r="B52" s="205" t="s">
        <v>67</v>
      </c>
      <c r="C52" s="205"/>
      <c r="D52" s="157"/>
      <c r="E52" s="157"/>
      <c r="F52" s="157"/>
      <c r="G52" s="157"/>
      <c r="H52" s="156">
        <f t="shared" si="6"/>
        <v>0</v>
      </c>
      <c r="I52" s="157"/>
      <c r="J52" s="66"/>
      <c r="K52" s="111" t="s">
        <v>79</v>
      </c>
      <c r="L52" s="128">
        <f t="shared" si="4"/>
        <v>0</v>
      </c>
      <c r="M52" s="128">
        <f t="shared" si="5"/>
        <v>0</v>
      </c>
      <c r="O52" s="102"/>
      <c r="P52" s="103"/>
      <c r="Q52" s="103"/>
      <c r="R52" s="6"/>
      <c r="S52" s="5"/>
    </row>
    <row r="53" spans="1:19" ht="15" customHeight="1">
      <c r="A53" s="145">
        <v>29</v>
      </c>
      <c r="B53" s="206" t="s">
        <v>130</v>
      </c>
      <c r="C53" s="206"/>
      <c r="D53" s="157"/>
      <c r="E53" s="157"/>
      <c r="F53" s="157"/>
      <c r="G53" s="157"/>
      <c r="H53" s="156">
        <f t="shared" si="6"/>
        <v>0</v>
      </c>
      <c r="I53" s="157"/>
      <c r="J53" s="66"/>
      <c r="K53" s="111" t="s">
        <v>78</v>
      </c>
      <c r="L53" s="128">
        <f t="shared" si="4"/>
        <v>0</v>
      </c>
      <c r="M53" s="128">
        <f t="shared" si="5"/>
        <v>0</v>
      </c>
      <c r="N53" s="62"/>
      <c r="O53" s="6"/>
      <c r="P53" s="5"/>
      <c r="Q53" s="5"/>
      <c r="R53" s="6"/>
      <c r="S53" s="5"/>
    </row>
    <row r="54" spans="1:19" ht="15" customHeight="1">
      <c r="A54" s="145">
        <v>30</v>
      </c>
      <c r="B54" s="205" t="s">
        <v>131</v>
      </c>
      <c r="C54" s="205"/>
      <c r="D54" s="148">
        <f aca="true" t="shared" si="7" ref="D54:I54">SUM(D55:D58)</f>
        <v>0</v>
      </c>
      <c r="E54" s="148">
        <f t="shared" si="7"/>
        <v>0</v>
      </c>
      <c r="F54" s="148">
        <f t="shared" si="7"/>
        <v>0</v>
      </c>
      <c r="G54" s="148">
        <f t="shared" si="7"/>
        <v>0</v>
      </c>
      <c r="H54" s="148">
        <f t="shared" si="7"/>
        <v>0</v>
      </c>
      <c r="I54" s="148">
        <f t="shared" si="7"/>
        <v>0</v>
      </c>
      <c r="J54" s="68"/>
      <c r="K54" s="111" t="s">
        <v>80</v>
      </c>
      <c r="L54" s="128">
        <f t="shared" si="4"/>
        <v>0</v>
      </c>
      <c r="M54" s="128">
        <f t="shared" si="5"/>
        <v>0</v>
      </c>
      <c r="N54" s="70"/>
      <c r="O54" s="101"/>
      <c r="P54" s="101"/>
      <c r="Q54" s="101"/>
      <c r="R54" s="55"/>
      <c r="S54" s="55"/>
    </row>
    <row r="55" spans="1:19" ht="26.25" customHeight="1">
      <c r="A55" s="145">
        <v>31</v>
      </c>
      <c r="B55" s="207" t="s">
        <v>68</v>
      </c>
      <c r="C55" s="205"/>
      <c r="D55" s="155"/>
      <c r="E55" s="155"/>
      <c r="F55" s="155"/>
      <c r="G55" s="155"/>
      <c r="H55" s="156">
        <f t="shared" si="6"/>
        <v>0</v>
      </c>
      <c r="I55" s="155"/>
      <c r="J55" s="69"/>
      <c r="K55" s="111" t="s">
        <v>90</v>
      </c>
      <c r="L55" s="128">
        <f t="shared" si="4"/>
        <v>0</v>
      </c>
      <c r="M55" s="128">
        <f t="shared" si="5"/>
        <v>0</v>
      </c>
      <c r="N55" s="70"/>
      <c r="O55" s="55"/>
      <c r="P55" s="55"/>
      <c r="Q55" s="55"/>
      <c r="R55" s="55"/>
      <c r="S55" s="55"/>
    </row>
    <row r="56" spans="1:19" ht="15" customHeight="1">
      <c r="A56" s="145">
        <v>32</v>
      </c>
      <c r="B56" s="205" t="s">
        <v>69</v>
      </c>
      <c r="C56" s="205"/>
      <c r="D56" s="155"/>
      <c r="E56" s="155"/>
      <c r="F56" s="155"/>
      <c r="G56" s="155"/>
      <c r="H56" s="156">
        <f t="shared" si="6"/>
        <v>0</v>
      </c>
      <c r="I56" s="155"/>
      <c r="J56" s="69"/>
      <c r="K56" s="111" t="s">
        <v>81</v>
      </c>
      <c r="L56" s="128">
        <f t="shared" si="4"/>
        <v>0</v>
      </c>
      <c r="M56" s="128">
        <f t="shared" si="5"/>
        <v>0</v>
      </c>
      <c r="N56" s="70"/>
      <c r="O56" s="55"/>
      <c r="P56" s="55"/>
      <c r="Q56" s="55"/>
      <c r="R56" s="55"/>
      <c r="S56" s="55"/>
    </row>
    <row r="57" spans="1:19" ht="15" customHeight="1">
      <c r="A57" s="145">
        <v>33</v>
      </c>
      <c r="B57" s="205" t="s">
        <v>70</v>
      </c>
      <c r="C57" s="205"/>
      <c r="D57" s="155"/>
      <c r="E57" s="155"/>
      <c r="F57" s="155"/>
      <c r="G57" s="155"/>
      <c r="H57" s="156">
        <f t="shared" si="6"/>
        <v>0</v>
      </c>
      <c r="I57" s="155"/>
      <c r="J57" s="69"/>
      <c r="K57" s="111" t="s">
        <v>91</v>
      </c>
      <c r="L57" s="128">
        <f t="shared" si="4"/>
        <v>0</v>
      </c>
      <c r="M57" s="128">
        <f t="shared" si="5"/>
        <v>0</v>
      </c>
      <c r="N57" s="70"/>
      <c r="O57" s="55"/>
      <c r="P57" s="55"/>
      <c r="Q57" s="55"/>
      <c r="R57" s="55"/>
      <c r="S57" s="55"/>
    </row>
    <row r="58" spans="1:19" ht="15" customHeight="1">
      <c r="A58" s="145">
        <v>34</v>
      </c>
      <c r="B58" s="206" t="s">
        <v>132</v>
      </c>
      <c r="C58" s="206"/>
      <c r="D58" s="155"/>
      <c r="E58" s="155"/>
      <c r="F58" s="155"/>
      <c r="G58" s="155"/>
      <c r="H58" s="156">
        <f t="shared" si="6"/>
        <v>0</v>
      </c>
      <c r="I58" s="155"/>
      <c r="J58" s="69"/>
      <c r="K58" s="111" t="s">
        <v>82</v>
      </c>
      <c r="L58" s="128">
        <f t="shared" si="4"/>
        <v>0</v>
      </c>
      <c r="M58" s="128">
        <f t="shared" si="5"/>
        <v>0</v>
      </c>
      <c r="N58" s="70"/>
      <c r="O58" s="55"/>
      <c r="P58" s="55"/>
      <c r="Q58" s="55"/>
      <c r="R58" s="55"/>
      <c r="S58" s="55"/>
    </row>
    <row r="59" spans="1:19" ht="15" customHeight="1">
      <c r="A59" s="145">
        <v>35</v>
      </c>
      <c r="B59" s="205" t="s">
        <v>133</v>
      </c>
      <c r="C59" s="205"/>
      <c r="D59" s="148">
        <f aca="true" t="shared" si="8" ref="D59:I59">SUM(D60:D65)</f>
        <v>0</v>
      </c>
      <c r="E59" s="148">
        <f t="shared" si="8"/>
        <v>0</v>
      </c>
      <c r="F59" s="148">
        <f t="shared" si="8"/>
        <v>0</v>
      </c>
      <c r="G59" s="148">
        <f t="shared" si="8"/>
        <v>0</v>
      </c>
      <c r="H59" s="148">
        <f t="shared" si="8"/>
        <v>0</v>
      </c>
      <c r="I59" s="148">
        <f t="shared" si="8"/>
        <v>0</v>
      </c>
      <c r="J59" s="68"/>
      <c r="K59" s="111" t="s">
        <v>83</v>
      </c>
      <c r="L59" s="128">
        <f t="shared" si="4"/>
        <v>0</v>
      </c>
      <c r="M59" s="128">
        <f t="shared" si="5"/>
        <v>0</v>
      </c>
      <c r="N59" s="70"/>
      <c r="O59" s="55"/>
      <c r="P59" s="55"/>
      <c r="Q59" s="55"/>
      <c r="R59" s="55"/>
      <c r="S59" s="55"/>
    </row>
    <row r="60" spans="1:19" ht="26.25" customHeight="1">
      <c r="A60" s="145">
        <v>36</v>
      </c>
      <c r="B60" s="207" t="s">
        <v>134</v>
      </c>
      <c r="C60" s="205"/>
      <c r="D60" s="155"/>
      <c r="E60" s="155"/>
      <c r="F60" s="155"/>
      <c r="G60" s="155"/>
      <c r="H60" s="156">
        <f t="shared" si="6"/>
        <v>0</v>
      </c>
      <c r="I60" s="155"/>
      <c r="J60" s="69"/>
      <c r="K60" s="111" t="s">
        <v>84</v>
      </c>
      <c r="L60" s="128">
        <f t="shared" si="4"/>
        <v>0</v>
      </c>
      <c r="M60" s="128">
        <f t="shared" si="5"/>
        <v>0</v>
      </c>
      <c r="N60" s="70"/>
      <c r="O60" s="55"/>
      <c r="P60" s="55"/>
      <c r="Q60" s="55"/>
      <c r="R60" s="55"/>
      <c r="S60" s="55"/>
    </row>
    <row r="61" spans="1:19" ht="15" customHeight="1">
      <c r="A61" s="145">
        <v>37</v>
      </c>
      <c r="B61" s="205" t="s">
        <v>95</v>
      </c>
      <c r="C61" s="205"/>
      <c r="D61" s="155"/>
      <c r="E61" s="155"/>
      <c r="F61" s="155"/>
      <c r="G61" s="155"/>
      <c r="H61" s="156">
        <f t="shared" si="6"/>
        <v>0</v>
      </c>
      <c r="I61" s="155"/>
      <c r="J61" s="69"/>
      <c r="K61" s="111" t="s">
        <v>85</v>
      </c>
      <c r="L61" s="128">
        <f t="shared" si="4"/>
        <v>0</v>
      </c>
      <c r="M61" s="128">
        <f t="shared" si="5"/>
        <v>0</v>
      </c>
      <c r="N61" s="71"/>
      <c r="O61" s="55"/>
      <c r="P61" s="55"/>
      <c r="Q61" s="55"/>
      <c r="R61" s="55"/>
      <c r="S61" s="55"/>
    </row>
    <row r="62" spans="1:19" ht="15" customHeight="1">
      <c r="A62" s="145">
        <v>38</v>
      </c>
      <c r="B62" s="205" t="s">
        <v>96</v>
      </c>
      <c r="C62" s="205"/>
      <c r="D62" s="155"/>
      <c r="E62" s="155"/>
      <c r="F62" s="155"/>
      <c r="G62" s="155"/>
      <c r="H62" s="156">
        <f t="shared" si="6"/>
        <v>0</v>
      </c>
      <c r="I62" s="155"/>
      <c r="J62" s="69"/>
      <c r="K62" s="111" t="s">
        <v>86</v>
      </c>
      <c r="L62" s="128">
        <f t="shared" si="4"/>
        <v>0</v>
      </c>
      <c r="M62" s="128">
        <f t="shared" si="5"/>
        <v>0</v>
      </c>
      <c r="N62" s="70"/>
      <c r="O62" s="55"/>
      <c r="P62" s="55" t="s">
        <v>94</v>
      </c>
      <c r="Q62" s="55"/>
      <c r="R62" s="55"/>
      <c r="S62" s="55"/>
    </row>
    <row r="63" spans="1:19" ht="15" customHeight="1">
      <c r="A63" s="145">
        <v>39</v>
      </c>
      <c r="B63" s="205" t="s">
        <v>97</v>
      </c>
      <c r="C63" s="205"/>
      <c r="D63" s="155"/>
      <c r="E63" s="155"/>
      <c r="F63" s="155"/>
      <c r="G63" s="155"/>
      <c r="H63" s="156">
        <f t="shared" si="6"/>
        <v>0</v>
      </c>
      <c r="I63" s="155"/>
      <c r="J63" s="69"/>
      <c r="K63" s="111" t="s">
        <v>88</v>
      </c>
      <c r="L63" s="128">
        <f t="shared" si="4"/>
        <v>0</v>
      </c>
      <c r="M63" s="128">
        <f t="shared" si="5"/>
        <v>0</v>
      </c>
      <c r="N63" s="70"/>
      <c r="O63" s="55"/>
      <c r="P63" s="55"/>
      <c r="Q63" s="55"/>
      <c r="R63" s="55"/>
      <c r="S63" s="55"/>
    </row>
    <row r="64" spans="1:19" ht="15" customHeight="1">
      <c r="A64" s="145">
        <v>40</v>
      </c>
      <c r="B64" s="205" t="s">
        <v>135</v>
      </c>
      <c r="C64" s="205"/>
      <c r="D64" s="155"/>
      <c r="E64" s="155"/>
      <c r="F64" s="155"/>
      <c r="G64" s="155"/>
      <c r="H64" s="156">
        <f t="shared" si="6"/>
        <v>0</v>
      </c>
      <c r="I64" s="155"/>
      <c r="J64" s="69"/>
      <c r="K64" s="111" t="s">
        <v>87</v>
      </c>
      <c r="L64" s="128">
        <f t="shared" si="4"/>
        <v>0</v>
      </c>
      <c r="M64" s="128">
        <f t="shared" si="5"/>
        <v>0</v>
      </c>
      <c r="N64" s="70"/>
      <c r="O64" s="55"/>
      <c r="P64" s="55"/>
      <c r="Q64" s="55"/>
      <c r="R64" s="55"/>
      <c r="S64" s="55"/>
    </row>
    <row r="65" spans="1:19" ht="15" customHeight="1">
      <c r="A65" s="145">
        <v>41</v>
      </c>
      <c r="B65" s="205" t="s">
        <v>136</v>
      </c>
      <c r="C65" s="205"/>
      <c r="D65" s="155"/>
      <c r="E65" s="155"/>
      <c r="F65" s="155"/>
      <c r="G65" s="155"/>
      <c r="H65" s="156">
        <f t="shared" si="6"/>
        <v>0</v>
      </c>
      <c r="I65" s="155"/>
      <c r="J65" s="68"/>
      <c r="K65" s="111" t="s">
        <v>89</v>
      </c>
      <c r="L65" s="128">
        <f t="shared" si="4"/>
        <v>0</v>
      </c>
      <c r="M65" s="128">
        <f t="shared" si="5"/>
        <v>0</v>
      </c>
      <c r="N65" s="72"/>
      <c r="O65" s="55"/>
      <c r="P65" s="55"/>
      <c r="Q65" s="55"/>
      <c r="R65" s="55"/>
      <c r="S65" s="55"/>
    </row>
    <row r="66" spans="1:14" ht="14.25" customHeight="1">
      <c r="A66" s="215" t="s">
        <v>137</v>
      </c>
      <c r="B66" s="215"/>
      <c r="C66" s="215"/>
      <c r="D66" s="215"/>
      <c r="E66" s="215"/>
      <c r="F66" s="215"/>
      <c r="G66" s="215"/>
      <c r="H66" s="215"/>
      <c r="I66" s="215"/>
      <c r="J66" s="74"/>
      <c r="K66" s="62"/>
      <c r="L66" s="62"/>
      <c r="M66" s="62"/>
      <c r="N66" s="72"/>
    </row>
    <row r="67" spans="1:19" ht="9" customHeight="1">
      <c r="A67" s="130"/>
      <c r="B67" s="131"/>
      <c r="C67" s="131"/>
      <c r="D67" s="76"/>
      <c r="E67" s="76"/>
      <c r="F67" s="76"/>
      <c r="G67" s="76"/>
      <c r="H67" s="76"/>
      <c r="I67" s="75"/>
      <c r="J67" s="75"/>
      <c r="K67" s="56"/>
      <c r="L67" s="70"/>
      <c r="M67" s="70"/>
      <c r="N67" s="73"/>
      <c r="O67" s="65"/>
      <c r="P67" s="65"/>
      <c r="Q67" s="65"/>
      <c r="R67" s="65"/>
      <c r="S67" s="65"/>
    </row>
    <row r="68" spans="1:19" s="7" customFormat="1" ht="12.75">
      <c r="A68" s="132"/>
      <c r="B68" s="133"/>
      <c r="C68" s="202" t="s">
        <v>21</v>
      </c>
      <c r="D68" s="202"/>
      <c r="E68" s="202"/>
      <c r="F68" s="216" t="s">
        <v>198</v>
      </c>
      <c r="G68" s="216"/>
      <c r="H68" s="132"/>
      <c r="I68" s="134"/>
      <c r="K68" s="70"/>
      <c r="L68" s="70"/>
      <c r="M68" s="70"/>
      <c r="O68" s="10"/>
      <c r="P68" s="10"/>
      <c r="Q68" s="10"/>
      <c r="R68" s="10"/>
      <c r="S68" s="10"/>
    </row>
    <row r="69" spans="1:19" s="7" customFormat="1" ht="12.75">
      <c r="A69" s="135"/>
      <c r="B69" s="132"/>
      <c r="C69" s="132"/>
      <c r="D69" s="132"/>
      <c r="E69" s="132"/>
      <c r="F69" s="213" t="s">
        <v>22</v>
      </c>
      <c r="G69" s="213"/>
      <c r="H69" s="132"/>
      <c r="I69" s="136" t="s">
        <v>23</v>
      </c>
      <c r="K69" s="70"/>
      <c r="O69" s="10"/>
      <c r="P69" s="10"/>
      <c r="Q69" s="10"/>
      <c r="R69" s="10"/>
      <c r="S69" s="10"/>
    </row>
    <row r="70" spans="1:19" s="7" customFormat="1" ht="12.75">
      <c r="A70" s="203" t="s">
        <v>189</v>
      </c>
      <c r="B70" s="203"/>
      <c r="C70" s="203"/>
      <c r="D70" s="203"/>
      <c r="E70" s="203"/>
      <c r="F70" s="216" t="s">
        <v>199</v>
      </c>
      <c r="G70" s="216"/>
      <c r="H70" s="134" t="s">
        <v>200</v>
      </c>
      <c r="I70" s="134"/>
      <c r="K70" s="70"/>
      <c r="O70" s="10"/>
      <c r="P70" s="10"/>
      <c r="Q70" s="10"/>
      <c r="R70" s="10"/>
      <c r="S70" s="10"/>
    </row>
    <row r="71" spans="1:19" s="7" customFormat="1" ht="12.75">
      <c r="A71" s="137"/>
      <c r="B71" s="138"/>
      <c r="C71" s="132"/>
      <c r="D71" s="132"/>
      <c r="E71" s="132"/>
      <c r="F71" s="213" t="s">
        <v>139</v>
      </c>
      <c r="G71" s="213"/>
      <c r="H71" s="139" t="s">
        <v>22</v>
      </c>
      <c r="I71" s="136" t="s">
        <v>23</v>
      </c>
      <c r="K71" s="70"/>
      <c r="O71" s="10"/>
      <c r="P71" s="10"/>
      <c r="Q71" s="10"/>
      <c r="R71" s="10"/>
      <c r="S71" s="10"/>
    </row>
    <row r="72" spans="1:19" s="7" customFormat="1" ht="20.25" customHeight="1">
      <c r="A72" s="132"/>
      <c r="B72" s="140"/>
      <c r="C72" s="132"/>
      <c r="D72" s="216" t="s">
        <v>201</v>
      </c>
      <c r="E72" s="216"/>
      <c r="F72" s="216" t="s">
        <v>203</v>
      </c>
      <c r="G72" s="216"/>
      <c r="H72" s="216" t="s">
        <v>202</v>
      </c>
      <c r="I72" s="216"/>
      <c r="K72" s="71"/>
      <c r="L72" s="71"/>
      <c r="M72" s="71"/>
      <c r="O72" s="10"/>
      <c r="P72" s="10"/>
      <c r="Q72" s="10"/>
      <c r="R72" s="10"/>
      <c r="S72" s="10"/>
    </row>
    <row r="73" spans="1:19" s="7" customFormat="1" ht="12.75">
      <c r="A73" s="132"/>
      <c r="B73" s="141"/>
      <c r="C73" s="132"/>
      <c r="D73" s="211" t="s">
        <v>138</v>
      </c>
      <c r="E73" s="211"/>
      <c r="F73" s="211" t="s">
        <v>194</v>
      </c>
      <c r="G73" s="211"/>
      <c r="H73" s="211" t="s">
        <v>172</v>
      </c>
      <c r="I73" s="214"/>
      <c r="K73" s="70"/>
      <c r="L73" s="70"/>
      <c r="M73" s="70"/>
      <c r="O73" s="10"/>
      <c r="P73" s="10"/>
      <c r="Q73" s="10"/>
      <c r="R73" s="10"/>
      <c r="S73" s="10"/>
    </row>
    <row r="74" spans="11:13" ht="12.75">
      <c r="K74" s="70"/>
      <c r="L74" s="70"/>
      <c r="M74" s="70"/>
    </row>
    <row r="75" spans="1:13" ht="12.75">
      <c r="A75" s="77"/>
      <c r="B75" s="77"/>
      <c r="C75" s="77"/>
      <c r="K75" s="70"/>
      <c r="L75" s="70"/>
      <c r="M75" s="70"/>
    </row>
    <row r="76" spans="1:13" ht="12.75">
      <c r="A76" s="77"/>
      <c r="B76" s="77"/>
      <c r="C76" s="77"/>
      <c r="K76" s="72"/>
      <c r="L76" s="72"/>
      <c r="M76" s="72"/>
    </row>
    <row r="77" spans="1:17" ht="12.75">
      <c r="A77" s="78"/>
      <c r="B77" s="78"/>
      <c r="C77" s="78"/>
      <c r="K77" s="72"/>
      <c r="L77" s="72"/>
      <c r="M77" s="72"/>
      <c r="O77" s="62"/>
      <c r="P77" s="62"/>
      <c r="Q77" s="62"/>
    </row>
    <row r="78" spans="1:17" ht="12.75">
      <c r="A78" s="77"/>
      <c r="B78" s="77"/>
      <c r="C78" s="77"/>
      <c r="K78" s="72"/>
      <c r="L78" s="72"/>
      <c r="M78" s="72"/>
      <c r="O78" s="61"/>
      <c r="P78" s="61"/>
      <c r="Q78" s="61"/>
    </row>
    <row r="79" spans="1:17" ht="12.75">
      <c r="A79" s="10"/>
      <c r="K79" s="72"/>
      <c r="L79" s="72"/>
      <c r="M79" s="72"/>
      <c r="O79" s="61"/>
      <c r="P79" s="61"/>
      <c r="Q79" s="61"/>
    </row>
    <row r="80" spans="1:17" ht="12.75">
      <c r="A80" s="10"/>
      <c r="K80" s="73"/>
      <c r="L80" s="73"/>
      <c r="M80" s="73"/>
      <c r="O80" s="61"/>
      <c r="P80" s="61"/>
      <c r="Q80" s="61"/>
    </row>
    <row r="81" spans="1:17" ht="12.75">
      <c r="A81" s="10"/>
      <c r="K81" s="73"/>
      <c r="L81" s="73"/>
      <c r="M81" s="73"/>
      <c r="O81" s="61"/>
      <c r="P81" s="61"/>
      <c r="Q81" s="61"/>
    </row>
    <row r="82" spans="1:17" ht="12.75">
      <c r="A82" s="10"/>
      <c r="K82" s="7"/>
      <c r="L82" s="7"/>
      <c r="M82" s="7"/>
      <c r="O82" s="61"/>
      <c r="P82" s="61"/>
      <c r="Q82" s="61"/>
    </row>
    <row r="83" spans="1:17" ht="12.75">
      <c r="A83" s="10"/>
      <c r="K83" s="7"/>
      <c r="L83" s="7"/>
      <c r="M83" s="7"/>
      <c r="O83" s="61"/>
      <c r="P83" s="61"/>
      <c r="Q83" s="61"/>
    </row>
    <row r="84" spans="1:17" ht="12.75">
      <c r="A84" s="10"/>
      <c r="K84" s="7"/>
      <c r="L84" s="7"/>
      <c r="M84" s="7"/>
      <c r="O84" s="61"/>
      <c r="P84" s="61"/>
      <c r="Q84" s="61"/>
    </row>
    <row r="85" spans="1:17" ht="12.75">
      <c r="A85" s="10"/>
      <c r="K85" s="7"/>
      <c r="L85" s="7"/>
      <c r="M85" s="7"/>
      <c r="O85" s="62"/>
      <c r="P85" s="62"/>
      <c r="Q85" s="62"/>
    </row>
    <row r="86" spans="1:17" ht="12.75">
      <c r="A86" s="10"/>
      <c r="K86" s="7"/>
      <c r="L86" s="7"/>
      <c r="M86" s="7"/>
      <c r="O86" s="61"/>
      <c r="P86" s="61"/>
      <c r="Q86" s="61"/>
    </row>
    <row r="87" spans="1:17" ht="12.75">
      <c r="A87" s="10"/>
      <c r="K87" s="7"/>
      <c r="L87" s="7"/>
      <c r="M87" s="7"/>
      <c r="O87" s="61"/>
      <c r="P87" s="61"/>
      <c r="Q87" s="61"/>
    </row>
    <row r="88" spans="1:17" ht="12.75">
      <c r="A88" s="10"/>
      <c r="K88" s="7"/>
      <c r="L88" s="7"/>
      <c r="M88" s="7"/>
      <c r="O88" s="61"/>
      <c r="P88" s="61"/>
      <c r="Q88" s="61"/>
    </row>
    <row r="89" spans="1:17" ht="12.75">
      <c r="A89" s="10"/>
      <c r="O89" s="73"/>
      <c r="P89" s="73"/>
      <c r="Q89" s="73"/>
    </row>
    <row r="90" spans="1:17" ht="12.75">
      <c r="A90" s="10"/>
      <c r="O90" s="73"/>
      <c r="P90" s="73"/>
      <c r="Q90" s="73"/>
    </row>
    <row r="91" spans="1:17" ht="12.75">
      <c r="A91" s="10"/>
      <c r="O91" s="73"/>
      <c r="P91" s="73"/>
      <c r="Q91" s="73"/>
    </row>
    <row r="92" spans="1:17" ht="12.75">
      <c r="A92" s="10"/>
      <c r="O92" s="73"/>
      <c r="P92" s="73"/>
      <c r="Q92" s="73"/>
    </row>
    <row r="93" spans="1:17" ht="12.75">
      <c r="A93" s="10"/>
      <c r="O93" s="73"/>
      <c r="P93" s="73"/>
      <c r="Q93" s="73"/>
    </row>
    <row r="94" spans="1:17" ht="12.75">
      <c r="A94" s="10"/>
      <c r="O94" s="73"/>
      <c r="P94" s="73"/>
      <c r="Q94" s="73"/>
    </row>
    <row r="95" spans="1:19" ht="12.75">
      <c r="A95" s="10"/>
      <c r="O95" s="7"/>
      <c r="P95" s="7"/>
      <c r="Q95" s="7"/>
      <c r="R95" s="7"/>
      <c r="S95" s="7"/>
    </row>
    <row r="96" spans="1:19" ht="12.75">
      <c r="A96" s="10"/>
      <c r="O96" s="7"/>
      <c r="P96" s="7"/>
      <c r="Q96" s="7"/>
      <c r="R96" s="7"/>
      <c r="S96" s="7"/>
    </row>
    <row r="97" spans="1:19" ht="12.75">
      <c r="A97" s="10"/>
      <c r="O97" s="7"/>
      <c r="P97" s="7"/>
      <c r="Q97" s="7"/>
      <c r="R97" s="7"/>
      <c r="S97" s="7"/>
    </row>
    <row r="98" spans="1:19" ht="12.75">
      <c r="A98" s="10"/>
      <c r="O98" s="7"/>
      <c r="P98" s="7"/>
      <c r="Q98" s="7"/>
      <c r="R98" s="7"/>
      <c r="S98" s="7"/>
    </row>
    <row r="99" spans="1:19" ht="12.75">
      <c r="A99" s="10"/>
      <c r="O99" s="7"/>
      <c r="P99" s="7"/>
      <c r="Q99" s="7"/>
      <c r="R99" s="7"/>
      <c r="S99" s="7"/>
    </row>
    <row r="100" spans="1:19" ht="12.75">
      <c r="A100" s="10"/>
      <c r="O100" s="7"/>
      <c r="P100" s="7"/>
      <c r="Q100" s="7"/>
      <c r="R100" s="7"/>
      <c r="S100" s="7"/>
    </row>
    <row r="101" spans="1:19" ht="12.75">
      <c r="A101" s="10"/>
      <c r="O101" s="7"/>
      <c r="P101" s="7"/>
      <c r="Q101" s="7"/>
      <c r="R101" s="7"/>
      <c r="S101" s="7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 customHeight="1"/>
    <row r="118" ht="12.75" customHeight="1"/>
    <row r="119" ht="12.75" customHeight="1"/>
    <row r="211" ht="12.75" customHeight="1"/>
    <row r="260" ht="12.75" customHeight="1"/>
    <row r="279" ht="12.75" customHeight="1"/>
    <row r="306" ht="12.75" customHeight="1"/>
    <row r="307" ht="12.75" customHeight="1"/>
    <row r="385" ht="12.75" customHeight="1"/>
    <row r="386" ht="12.75" customHeight="1"/>
    <row r="387" ht="12.75" customHeight="1"/>
    <row r="388" ht="12.75" customHeight="1"/>
    <row r="454" ht="12.75" customHeight="1"/>
    <row r="587" ht="12.75" customHeight="1"/>
    <row r="630" ht="12.75" customHeight="1"/>
    <row r="631" ht="12.75" customHeight="1"/>
    <row r="651" ht="12.75" customHeight="1"/>
  </sheetData>
  <sheetProtection sheet="1" objects="1" scenarios="1"/>
  <mergeCells count="93">
    <mergeCell ref="D72:E72"/>
    <mergeCell ref="D73:E73"/>
    <mergeCell ref="N29:P29"/>
    <mergeCell ref="N15:O15"/>
    <mergeCell ref="N16:O16"/>
    <mergeCell ref="N17:O17"/>
    <mergeCell ref="N18:O18"/>
    <mergeCell ref="N19:O19"/>
    <mergeCell ref="N24:O24"/>
    <mergeCell ref="A40:I40"/>
    <mergeCell ref="N30:O30"/>
    <mergeCell ref="N31:O31"/>
    <mergeCell ref="N32:O32"/>
    <mergeCell ref="C34:F34"/>
    <mergeCell ref="C37:F37"/>
    <mergeCell ref="C38:F38"/>
    <mergeCell ref="C36:F36"/>
    <mergeCell ref="B60:C60"/>
    <mergeCell ref="B57:C57"/>
    <mergeCell ref="B58:C58"/>
    <mergeCell ref="B64:C64"/>
    <mergeCell ref="C18:F18"/>
    <mergeCell ref="B65:C65"/>
    <mergeCell ref="C21:F21"/>
    <mergeCell ref="B50:C50"/>
    <mergeCell ref="B62:C62"/>
    <mergeCell ref="B59:C59"/>
    <mergeCell ref="F70:G70"/>
    <mergeCell ref="F71:G71"/>
    <mergeCell ref="F28:H28"/>
    <mergeCell ref="C29:F29"/>
    <mergeCell ref="C30:F30"/>
    <mergeCell ref="C35:F35"/>
    <mergeCell ref="C31:F31"/>
    <mergeCell ref="C33:F33"/>
    <mergeCell ref="H41:I41"/>
    <mergeCell ref="B48:C48"/>
    <mergeCell ref="N12:P12"/>
    <mergeCell ref="C6:G6"/>
    <mergeCell ref="C7:G7"/>
    <mergeCell ref="C15:F15"/>
    <mergeCell ref="B11:H11"/>
    <mergeCell ref="C13:F13"/>
    <mergeCell ref="C14:F14"/>
    <mergeCell ref="K13:L13"/>
    <mergeCell ref="P13:P14"/>
    <mergeCell ref="N13:O14"/>
    <mergeCell ref="A3:J3"/>
    <mergeCell ref="F12:H12"/>
    <mergeCell ref="C8:G8"/>
    <mergeCell ref="C24:F24"/>
    <mergeCell ref="C22:F22"/>
    <mergeCell ref="C23:F23"/>
    <mergeCell ref="C16:F16"/>
    <mergeCell ref="C17:F17"/>
    <mergeCell ref="C9:G9"/>
    <mergeCell ref="B61:C61"/>
    <mergeCell ref="C19:F19"/>
    <mergeCell ref="C32:F32"/>
    <mergeCell ref="C25:F25"/>
    <mergeCell ref="B49:C49"/>
    <mergeCell ref="F72:G72"/>
    <mergeCell ref="B46:C46"/>
    <mergeCell ref="B47:C47"/>
    <mergeCell ref="B42:C42"/>
    <mergeCell ref="B43:C43"/>
    <mergeCell ref="F73:G73"/>
    <mergeCell ref="K29:L29"/>
    <mergeCell ref="F69:G69"/>
    <mergeCell ref="H73:I73"/>
    <mergeCell ref="A66:I66"/>
    <mergeCell ref="H72:I72"/>
    <mergeCell ref="F68:G68"/>
    <mergeCell ref="B51:C51"/>
    <mergeCell ref="B52:C52"/>
    <mergeCell ref="K42:M42"/>
    <mergeCell ref="B26:H26"/>
    <mergeCell ref="C20:F20"/>
    <mergeCell ref="N23:O23"/>
    <mergeCell ref="N25:O25"/>
    <mergeCell ref="N20:O20"/>
    <mergeCell ref="N21:O21"/>
    <mergeCell ref="N22:O22"/>
    <mergeCell ref="C68:E68"/>
    <mergeCell ref="A70:E70"/>
    <mergeCell ref="B27:H27"/>
    <mergeCell ref="B56:C56"/>
    <mergeCell ref="B53:C53"/>
    <mergeCell ref="B54:C54"/>
    <mergeCell ref="B63:C63"/>
    <mergeCell ref="B55:C55"/>
    <mergeCell ref="B44:C44"/>
    <mergeCell ref="B45:C45"/>
  </mergeCells>
  <printOptions horizontalCentered="1"/>
  <pageMargins left="0.3937007874015748" right="0.3937007874015748" top="0.3937007874015748" bottom="0.3937007874015748" header="0.31496062992125984" footer="0.11811023622047245"/>
  <pageSetup horizontalDpi="300" verticalDpi="300" orientation="landscape" paperSize="9" scale="84" r:id="rId2"/>
  <headerFooter alignWithMargins="0">
    <oddFooter>&amp;C&amp;P</oddFooter>
  </headerFooter>
  <rowBreaks count="1" manualBreakCount="1">
    <brk id="38" max="8" man="1"/>
  </rowBreaks>
  <ignoredErrors>
    <ignoredError sqref="B15:B23" numberStoredAsText="1"/>
    <ignoredError sqref="H59 H5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0.625" style="0" customWidth="1"/>
  </cols>
  <sheetData/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1:R3"/>
  <sheetViews>
    <sheetView zoomScalePageLayoutView="0" workbookViewId="0" topLeftCell="A1">
      <selection activeCell="A1" sqref="A1:A2"/>
    </sheetView>
  </sheetViews>
  <sheetFormatPr defaultColWidth="9.00390625" defaultRowHeight="12.75"/>
  <cols>
    <col min="1" max="1" width="20.25390625" style="119" customWidth="1"/>
    <col min="2" max="2" width="13.25390625" style="119" customWidth="1"/>
    <col min="3" max="18" width="8.625" style="119" customWidth="1"/>
    <col min="19" max="16384" width="9.125" style="119" customWidth="1"/>
  </cols>
  <sheetData>
    <row r="1" spans="1:18" ht="27" customHeight="1">
      <c r="A1" s="241" t="s">
        <v>37</v>
      </c>
      <c r="B1" s="118" t="s">
        <v>38</v>
      </c>
      <c r="C1" s="241" t="s">
        <v>39</v>
      </c>
      <c r="D1" s="241"/>
      <c r="E1" s="241" t="s">
        <v>40</v>
      </c>
      <c r="F1" s="241"/>
      <c r="G1" s="241" t="s">
        <v>41</v>
      </c>
      <c r="H1" s="241"/>
      <c r="I1" s="241" t="s">
        <v>42</v>
      </c>
      <c r="J1" s="241"/>
      <c r="K1" s="241" t="s">
        <v>43</v>
      </c>
      <c r="L1" s="241"/>
      <c r="M1" s="241" t="s">
        <v>44</v>
      </c>
      <c r="N1" s="241"/>
      <c r="O1" s="241" t="s">
        <v>45</v>
      </c>
      <c r="P1" s="241"/>
      <c r="Q1" s="241" t="s">
        <v>46</v>
      </c>
      <c r="R1" s="241"/>
    </row>
    <row r="2" spans="1:18" ht="12.75">
      <c r="A2" s="241"/>
      <c r="B2" s="118" t="s">
        <v>47</v>
      </c>
      <c r="C2" s="118" t="s">
        <v>48</v>
      </c>
      <c r="D2" s="118" t="s">
        <v>49</v>
      </c>
      <c r="E2" s="118" t="s">
        <v>48</v>
      </c>
      <c r="F2" s="118" t="s">
        <v>49</v>
      </c>
      <c r="G2" s="118" t="s">
        <v>48</v>
      </c>
      <c r="H2" s="118" t="s">
        <v>49</v>
      </c>
      <c r="I2" s="118" t="s">
        <v>48</v>
      </c>
      <c r="J2" s="118" t="s">
        <v>49</v>
      </c>
      <c r="K2" s="118" t="s">
        <v>48</v>
      </c>
      <c r="L2" s="118" t="s">
        <v>49</v>
      </c>
      <c r="M2" s="118" t="s">
        <v>48</v>
      </c>
      <c r="N2" s="118" t="s">
        <v>49</v>
      </c>
      <c r="O2" s="118" t="s">
        <v>48</v>
      </c>
      <c r="P2" s="118" t="s">
        <v>49</v>
      </c>
      <c r="Q2" s="118" t="s">
        <v>48</v>
      </c>
      <c r="R2" s="118" t="s">
        <v>49</v>
      </c>
    </row>
    <row r="3" spans="1:14" ht="12.75">
      <c r="A3" s="119" t="s">
        <v>50</v>
      </c>
      <c r="B3" s="120">
        <v>1</v>
      </c>
      <c r="C3" s="119">
        <v>1</v>
      </c>
      <c r="D3" s="119">
        <v>5</v>
      </c>
      <c r="E3" s="119">
        <v>6</v>
      </c>
      <c r="F3" s="119">
        <v>3</v>
      </c>
      <c r="I3" s="119">
        <v>6</v>
      </c>
      <c r="J3" s="119">
        <v>11</v>
      </c>
      <c r="K3" s="119">
        <v>10</v>
      </c>
      <c r="L3" s="119">
        <v>3</v>
      </c>
      <c r="M3" s="119">
        <v>1</v>
      </c>
      <c r="N3" s="119">
        <v>6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C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875" style="89" customWidth="1"/>
    <col min="2" max="2" width="17.75390625" style="89" bestFit="1" customWidth="1"/>
    <col min="3" max="3" width="7.25390625" style="89" bestFit="1" customWidth="1"/>
    <col min="4" max="4" width="9.75390625" style="90" customWidth="1"/>
    <col min="5" max="5" width="3.375" style="91" customWidth="1"/>
    <col min="6" max="10" width="3.00390625" style="91" customWidth="1"/>
    <col min="11" max="11" width="4.00390625" style="91" customWidth="1"/>
    <col min="12" max="12" width="3.125" style="91" customWidth="1"/>
    <col min="13" max="13" width="3.00390625" style="91" customWidth="1"/>
    <col min="14" max="14" width="2.75390625" style="91" customWidth="1"/>
    <col min="15" max="16" width="4.00390625" style="91" bestFit="1" customWidth="1"/>
    <col min="17" max="18" width="3.00390625" style="91" customWidth="1"/>
    <col min="19" max="19" width="2.75390625" style="91" customWidth="1"/>
    <col min="20" max="20" width="4.00390625" style="91" customWidth="1"/>
    <col min="21" max="21" width="4.00390625" style="91" bestFit="1" customWidth="1"/>
    <col min="22" max="22" width="3.00390625" style="91" customWidth="1"/>
    <col min="23" max="23" width="4.00390625" style="91" customWidth="1"/>
    <col min="24" max="24" width="4.00390625" style="91" bestFit="1" customWidth="1"/>
    <col min="25" max="25" width="4.00390625" style="91" customWidth="1"/>
    <col min="26" max="26" width="4.00390625" style="91" bestFit="1" customWidth="1"/>
    <col min="27" max="27" width="3.00390625" style="91" customWidth="1"/>
    <col min="28" max="28" width="4.00390625" style="91" customWidth="1"/>
    <col min="29" max="29" width="4.00390625" style="91" bestFit="1" customWidth="1"/>
    <col min="30" max="30" width="4.00390625" style="91" customWidth="1"/>
    <col min="31" max="31" width="4.00390625" style="91" bestFit="1" customWidth="1"/>
    <col min="32" max="32" width="2.625" style="91" customWidth="1"/>
    <col min="33" max="33" width="4.00390625" style="91" customWidth="1"/>
    <col min="34" max="34" width="4.00390625" style="91" bestFit="1" customWidth="1"/>
    <col min="35" max="35" width="4.00390625" style="91" customWidth="1"/>
    <col min="36" max="36" width="4.00390625" style="91" bestFit="1" customWidth="1"/>
    <col min="37" max="37" width="2.625" style="91" customWidth="1"/>
    <col min="38" max="38" width="4.00390625" style="91" customWidth="1"/>
    <col min="39" max="39" width="4.00390625" style="91" bestFit="1" customWidth="1"/>
    <col min="40" max="40" width="4.00390625" style="91" customWidth="1"/>
    <col min="41" max="41" width="4.00390625" style="91" bestFit="1" customWidth="1"/>
    <col min="42" max="42" width="2.75390625" style="91" customWidth="1"/>
    <col min="43" max="43" width="3.875" style="91" customWidth="1"/>
    <col min="44" max="44" width="4.00390625" style="91" bestFit="1" customWidth="1"/>
    <col min="45" max="45" width="4.00390625" style="91" customWidth="1"/>
    <col min="46" max="46" width="4.00390625" style="91" bestFit="1" customWidth="1"/>
    <col min="47" max="47" width="3.125" style="91" customWidth="1"/>
    <col min="48" max="48" width="4.00390625" style="91" customWidth="1"/>
    <col min="49" max="49" width="4.00390625" style="91" bestFit="1" customWidth="1"/>
    <col min="50" max="50" width="4.00390625" style="91" customWidth="1"/>
    <col min="51" max="51" width="4.00390625" style="91" bestFit="1" customWidth="1"/>
    <col min="52" max="52" width="2.875" style="91" customWidth="1"/>
    <col min="53" max="53" width="4.00390625" style="91" customWidth="1"/>
    <col min="54" max="54" width="2.00390625" style="91" customWidth="1"/>
    <col min="55" max="55" width="4.00390625" style="91" customWidth="1"/>
    <col min="56" max="56" width="2.25390625" style="91" bestFit="1" customWidth="1"/>
    <col min="57" max="57" width="2.00390625" style="91" customWidth="1"/>
    <col min="58" max="58" width="4.00390625" style="91" customWidth="1"/>
    <col min="59" max="59" width="2.00390625" style="91" customWidth="1"/>
    <col min="60" max="60" width="4.00390625" style="91" customWidth="1"/>
    <col min="61" max="61" width="2.25390625" style="91" bestFit="1" customWidth="1"/>
    <col min="62" max="62" width="2.00390625" style="91" customWidth="1"/>
    <col min="63" max="63" width="4.00390625" style="91" customWidth="1"/>
    <col min="64" max="64" width="2.00390625" style="91" customWidth="1"/>
    <col min="65" max="65" width="4.00390625" style="91" customWidth="1"/>
    <col min="66" max="66" width="2.25390625" style="91" bestFit="1" customWidth="1"/>
    <col min="67" max="67" width="2.00390625" style="91" customWidth="1"/>
    <col min="68" max="68" width="4.00390625" style="91" customWidth="1"/>
    <col min="69" max="69" width="2.00390625" style="91" customWidth="1"/>
    <col min="70" max="70" width="4.00390625" style="91" customWidth="1"/>
    <col min="71" max="72" width="2.00390625" style="91" customWidth="1"/>
    <col min="73" max="73" width="4.00390625" style="91" customWidth="1"/>
    <col min="74" max="74" width="2.00390625" style="91" customWidth="1"/>
    <col min="75" max="75" width="4.00390625" style="91" customWidth="1"/>
    <col min="76" max="77" width="2.00390625" style="91" customWidth="1"/>
    <col min="78" max="78" width="4.00390625" style="91" customWidth="1"/>
    <col min="79" max="79" width="2.00390625" style="91" customWidth="1"/>
    <col min="80" max="80" width="4.00390625" style="91" customWidth="1"/>
    <col min="81" max="81" width="2.00390625" style="91" customWidth="1"/>
    <col min="82" max="16384" width="9.125" style="91" customWidth="1"/>
  </cols>
  <sheetData>
    <row r="1" spans="1:81" s="88" customFormat="1" ht="51.75" customHeight="1">
      <c r="A1" s="85" t="s">
        <v>101</v>
      </c>
      <c r="B1" s="85" t="s">
        <v>102</v>
      </c>
      <c r="C1" s="85" t="s">
        <v>103</v>
      </c>
      <c r="D1" s="86" t="s">
        <v>112</v>
      </c>
      <c r="E1" s="242" t="s">
        <v>104</v>
      </c>
      <c r="F1" s="242"/>
      <c r="G1" s="242" t="s">
        <v>105</v>
      </c>
      <c r="H1" s="242"/>
      <c r="I1" s="242" t="s">
        <v>106</v>
      </c>
      <c r="J1" s="242"/>
      <c r="K1" s="87" t="s">
        <v>107</v>
      </c>
      <c r="L1" s="87" t="s">
        <v>108</v>
      </c>
      <c r="M1" s="88" t="s">
        <v>109</v>
      </c>
      <c r="N1" s="88" t="s">
        <v>110</v>
      </c>
      <c r="O1" s="88" t="s">
        <v>111</v>
      </c>
      <c r="P1" s="88" t="s">
        <v>110</v>
      </c>
      <c r="Q1" s="87" t="s">
        <v>108</v>
      </c>
      <c r="R1" s="88" t="s">
        <v>109</v>
      </c>
      <c r="S1" s="88" t="s">
        <v>110</v>
      </c>
      <c r="T1" s="88" t="s">
        <v>111</v>
      </c>
      <c r="U1" s="88" t="s">
        <v>110</v>
      </c>
      <c r="V1" s="87" t="s">
        <v>108</v>
      </c>
      <c r="W1" s="88" t="s">
        <v>109</v>
      </c>
      <c r="X1" s="88" t="s">
        <v>110</v>
      </c>
      <c r="Y1" s="88" t="s">
        <v>111</v>
      </c>
      <c r="Z1" s="88" t="s">
        <v>110</v>
      </c>
      <c r="AA1" s="87" t="s">
        <v>108</v>
      </c>
      <c r="AB1" s="88" t="s">
        <v>109</v>
      </c>
      <c r="AC1" s="88" t="s">
        <v>110</v>
      </c>
      <c r="AD1" s="88" t="s">
        <v>111</v>
      </c>
      <c r="AE1" s="88" t="s">
        <v>110</v>
      </c>
      <c r="AF1" s="87" t="s">
        <v>108</v>
      </c>
      <c r="AG1" s="88" t="s">
        <v>109</v>
      </c>
      <c r="AH1" s="88" t="s">
        <v>110</v>
      </c>
      <c r="AI1" s="88" t="s">
        <v>111</v>
      </c>
      <c r="AJ1" s="88" t="s">
        <v>110</v>
      </c>
      <c r="AK1" s="87" t="s">
        <v>108</v>
      </c>
      <c r="AL1" s="88" t="s">
        <v>109</v>
      </c>
      <c r="AM1" s="88" t="s">
        <v>110</v>
      </c>
      <c r="AN1" s="88" t="s">
        <v>111</v>
      </c>
      <c r="AO1" s="88" t="s">
        <v>110</v>
      </c>
      <c r="AP1" s="87" t="s">
        <v>108</v>
      </c>
      <c r="AQ1" s="88" t="s">
        <v>109</v>
      </c>
      <c r="AR1" s="88" t="s">
        <v>110</v>
      </c>
      <c r="AS1" s="88" t="s">
        <v>111</v>
      </c>
      <c r="AT1" s="88" t="s">
        <v>110</v>
      </c>
      <c r="AU1" s="87" t="s">
        <v>108</v>
      </c>
      <c r="AV1" s="88" t="s">
        <v>109</v>
      </c>
      <c r="AW1" s="88" t="s">
        <v>110</v>
      </c>
      <c r="AX1" s="88" t="s">
        <v>111</v>
      </c>
      <c r="AY1" s="88" t="s">
        <v>110</v>
      </c>
      <c r="AZ1" s="87" t="s">
        <v>108</v>
      </c>
      <c r="BA1" s="88" t="s">
        <v>109</v>
      </c>
      <c r="BB1" s="88" t="s">
        <v>110</v>
      </c>
      <c r="BC1" s="88" t="s">
        <v>111</v>
      </c>
      <c r="BD1" s="88" t="s">
        <v>110</v>
      </c>
      <c r="BE1" s="87" t="s">
        <v>108</v>
      </c>
      <c r="BF1" s="88" t="s">
        <v>109</v>
      </c>
      <c r="BG1" s="88" t="s">
        <v>110</v>
      </c>
      <c r="BH1" s="88" t="s">
        <v>111</v>
      </c>
      <c r="BI1" s="88" t="s">
        <v>110</v>
      </c>
      <c r="BJ1" s="87" t="s">
        <v>108</v>
      </c>
      <c r="BK1" s="88" t="s">
        <v>109</v>
      </c>
      <c r="BL1" s="88" t="s">
        <v>110</v>
      </c>
      <c r="BM1" s="88" t="s">
        <v>111</v>
      </c>
      <c r="BN1" s="88" t="s">
        <v>110</v>
      </c>
      <c r="BO1" s="87" t="s">
        <v>108</v>
      </c>
      <c r="BP1" s="88" t="s">
        <v>109</v>
      </c>
      <c r="BQ1" s="88" t="s">
        <v>110</v>
      </c>
      <c r="BR1" s="88" t="s">
        <v>111</v>
      </c>
      <c r="BS1" s="88" t="s">
        <v>110</v>
      </c>
      <c r="BT1" s="87" t="s">
        <v>108</v>
      </c>
      <c r="BU1" s="88" t="s">
        <v>109</v>
      </c>
      <c r="BV1" s="88" t="s">
        <v>110</v>
      </c>
      <c r="BW1" s="88" t="s">
        <v>111</v>
      </c>
      <c r="BX1" s="88" t="s">
        <v>110</v>
      </c>
      <c r="BY1" s="87" t="s">
        <v>108</v>
      </c>
      <c r="BZ1" s="88" t="s">
        <v>109</v>
      </c>
      <c r="CA1" s="88" t="s">
        <v>110</v>
      </c>
      <c r="CB1" s="88" t="s">
        <v>111</v>
      </c>
      <c r="CC1" s="88" t="s">
        <v>110</v>
      </c>
    </row>
    <row r="2" spans="1:26" ht="12">
      <c r="A2" s="89" t="s">
        <v>146</v>
      </c>
      <c r="B2" s="89" t="s">
        <v>113</v>
      </c>
      <c r="C2" s="89" t="s">
        <v>146</v>
      </c>
      <c r="D2" s="90">
        <v>7</v>
      </c>
      <c r="E2" s="91">
        <v>3</v>
      </c>
      <c r="F2" s="91">
        <v>1</v>
      </c>
      <c r="G2" s="91">
        <v>1</v>
      </c>
      <c r="H2" s="91">
        <v>1</v>
      </c>
      <c r="I2" s="91">
        <v>4</v>
      </c>
      <c r="J2" s="91">
        <v>1</v>
      </c>
      <c r="K2" s="91">
        <v>3</v>
      </c>
      <c r="L2" s="91">
        <v>5</v>
      </c>
      <c r="M2" s="91">
        <v>7</v>
      </c>
      <c r="N2" s="91">
        <v>15</v>
      </c>
      <c r="O2" s="91">
        <v>8</v>
      </c>
      <c r="P2" s="91">
        <v>25</v>
      </c>
      <c r="Q2" s="91">
        <v>5</v>
      </c>
      <c r="R2" s="91">
        <v>7</v>
      </c>
      <c r="S2" s="91">
        <v>31</v>
      </c>
      <c r="T2" s="91">
        <v>8</v>
      </c>
      <c r="U2" s="91">
        <v>38</v>
      </c>
      <c r="V2" s="91">
        <v>3</v>
      </c>
      <c r="W2" s="91">
        <v>4</v>
      </c>
      <c r="X2" s="91">
        <v>44</v>
      </c>
      <c r="Y2" s="91">
        <v>9</v>
      </c>
      <c r="Z2" s="91">
        <v>65</v>
      </c>
    </row>
    <row r="6" ht="12">
      <c r="A6" s="91"/>
    </row>
  </sheetData>
  <sheetProtection sheet="1" objects="1" scenarios="1"/>
  <mergeCells count="3">
    <mergeCell ref="E1:F1"/>
    <mergeCell ref="G1:H1"/>
    <mergeCell ref="I1:J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F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125" style="95" bestFit="1" customWidth="1"/>
    <col min="2" max="3" width="26.125" style="95" bestFit="1" customWidth="1"/>
    <col min="4" max="4" width="27.125" style="93" bestFit="1" customWidth="1"/>
    <col min="5" max="6" width="26.125" style="93" bestFit="1" customWidth="1"/>
    <col min="7" max="16384" width="9.125" style="93" customWidth="1"/>
  </cols>
  <sheetData>
    <row r="1" spans="1:3" ht="12.75">
      <c r="A1" s="92">
        <f>COUNTIF(A3:A1000,"*Ошибка*")</f>
        <v>0</v>
      </c>
      <c r="B1" s="92">
        <f>COUNTIF(B3:B1000,"*Ошибка*")</f>
        <v>0</v>
      </c>
      <c r="C1" s="92">
        <f>COUNTIF(C3:C1000,"*Ошибка*")</f>
        <v>0</v>
      </c>
    </row>
    <row r="2" spans="1:6" ht="12.75">
      <c r="A2" s="94"/>
      <c r="B2" s="94"/>
      <c r="C2" s="94"/>
      <c r="D2" s="94"/>
      <c r="E2" s="94"/>
      <c r="F2" s="94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2:B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125" style="81" bestFit="1" customWidth="1"/>
    <col min="2" max="2" width="26.125" style="81" bestFit="1" customWidth="1"/>
    <col min="3" max="16384" width="9.125" style="81" customWidth="1"/>
  </cols>
  <sheetData>
    <row r="2" spans="1:2" ht="12.75">
      <c r="A2" s="80"/>
      <c r="B2" s="80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B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0.375" style="82" bestFit="1" customWidth="1"/>
    <col min="2" max="2" width="9.125" style="83" customWidth="1"/>
    <col min="3" max="3" width="9.125" style="84" customWidth="1"/>
    <col min="4" max="8" width="18.25390625" style="84" customWidth="1"/>
    <col min="9" max="12" width="20.375" style="84" customWidth="1"/>
    <col min="13" max="16384" width="9.125" style="84" customWidth="1"/>
  </cols>
  <sheetData>
    <row r="1" spans="1:2" ht="25.5">
      <c r="A1" s="82" t="s">
        <v>148</v>
      </c>
      <c r="B1" s="83">
        <v>10</v>
      </c>
    </row>
    <row r="2" spans="1:2" ht="25.5">
      <c r="A2" s="82" t="s">
        <v>149</v>
      </c>
      <c r="B2" s="83">
        <v>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/>
  <cp:lastModifiedBy>Буренок Светлана Витальевна</cp:lastModifiedBy>
  <cp:lastPrinted>2016-10-12T07:47:37Z</cp:lastPrinted>
  <dcterms:created xsi:type="dcterms:W3CDTF">2004-04-29T12:53:55Z</dcterms:created>
  <dcterms:modified xsi:type="dcterms:W3CDTF">2017-01-15T22:01:53Z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