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192"/>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Учреждения!$39:$40</definedName>
    <definedName name="_xlnm.Print_Area" localSheetId="1">'Муниципальные районы'!$A$1:$P$14</definedName>
    <definedName name="_xlnm.Print_Area" localSheetId="0">Учреждения!$A$1:$E$79</definedName>
  </definedNames>
  <calcPr calcId="162913"/>
</workbook>
</file>

<file path=xl/calcChain.xml><?xml version="1.0" encoding="utf-8"?>
<calcChain xmlns="http://schemas.openxmlformats.org/spreadsheetml/2006/main">
  <c r="E9" i="1" l="1"/>
  <c r="B77" i="1" l="1"/>
  <c r="B11" i="2" l="1"/>
  <c r="E37" i="1" s="1"/>
  <c r="E8" i="1" s="1"/>
  <c r="A2" i="2" l="1"/>
  <c r="B2" i="2" s="1"/>
  <c r="C2" i="2" s="1"/>
  <c r="H1" i="1" l="1"/>
  <c r="A5" i="1" s="1"/>
  <c r="H2" i="1"/>
  <c r="G1" i="1"/>
  <c r="G2" i="1"/>
  <c r="A2" i="1" l="1"/>
</calcChain>
</file>

<file path=xl/sharedStrings.xml><?xml version="1.0" encoding="utf-8"?>
<sst xmlns="http://schemas.openxmlformats.org/spreadsheetml/2006/main" count="106" uniqueCount="105">
  <si>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</si>
  <si>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</si>
  <si>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</si>
  <si>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</si>
  <si>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</si>
  <si>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</si>
  <si>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</si>
  <si>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</si>
  <si>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</si>
  <si>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</si>
  <si>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</si>
  <si>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</si>
  <si>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</si>
  <si>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</si>
  <si>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</si>
  <si>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</si>
  <si>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</si>
  <si>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</si>
  <si>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</si>
  <si>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</si>
  <si>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</si>
  <si>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</si>
  <si>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</si>
  <si>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</si>
  <si>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</si>
  <si>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</si>
  <si>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</si>
  <si>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</si>
  <si>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</si>
  <si>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</si>
  <si>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</si>
  <si>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</si>
  <si>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</si>
  <si>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Расходы, связанные с особым режимом безопасного функционирования закрытых административно-территориальных образований</t>
  </si>
  <si>
    <t>Осуществление первичного воинского учета на территориях, где отсутствуют военные комиссариаты</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</si>
  <si>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</si>
  <si>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Всего:</t>
  </si>
  <si>
    <t>30.04.2020</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</si>
  <si>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</si>
  <si>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</si>
  <si>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</si>
  <si>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</si>
  <si>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</si>
  <si>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</si>
  <si>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</si>
  <si>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</si>
  <si>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</si>
  <si>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</si>
  <si>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</si>
  <si>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</si>
  <si>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</si>
  <si>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</si>
  <si>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</si>
  <si>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</si>
  <si>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</si>
  <si>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</si>
  <si>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</si>
  <si>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</si>
  <si>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</si>
  <si>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</si>
  <si>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</si>
  <si>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</si>
  <si>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</si>
  <si>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</si>
  <si>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</si>
  <si>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</si>
  <si>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</si>
  <si>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</si>
  <si>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</si>
  <si>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</si>
  <si>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</si>
  <si>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</si>
  <si>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</si>
  <si>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</si>
  <si>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24.04.2020</t>
  </si>
  <si>
    <t>Предоставление кредита</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</si>
  <si>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</si>
  <si>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</si>
  <si>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</si>
  <si>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</si>
  <si>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</si>
  <si>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</si>
  <si>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</si>
  <si>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</si>
  <si>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</si>
  <si>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</si>
  <si>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</si>
  <si>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</si>
  <si>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</si>
  <si>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</si>
  <si>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</si>
  <si>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</si>
  <si>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</si>
  <si>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</si>
  <si>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</si>
  <si>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</si>
  <si>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</si>
  <si>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</si>
  <si>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</si>
  <si>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</si>
  <si>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</si>
  <si>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</si>
  <si>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Остатки бюджетных средств на 01.05.2020 г.</t>
  </si>
  <si>
    <t xml:space="preserve">Прочие безвозмездные поступления в бюджеты субъектов Российской Федерации (безвозмездные поступления от ПАО «РусГидро» на возмещение недополученных доходов энергоснабжающим организациям) </t>
  </si>
  <si>
    <t>Примечание: Отрицательные значения сложились за счет возврата остатков неиспользованных средств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</si>
</sst>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
      <sz val="10"/>
      <name val="Arial"/>
      <family val="2"/>
      <charset val="204"/>
    </font>
    <font>
      <sz val="10"/>
      <color rgb="FF000000"/>
      <name val="Times New Roman"/>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rgb="FF000000"/>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16" fillId="0" borderId="0"/>
    <xf numFmtId="0" fontId="16" fillId="0" borderId="0" applyNumberFormat="0" applyBorder="0" applyAlignment="0"/>
    <xf numFmtId="0" fontId="17" fillId="0" borderId="0"/>
  </cellStyleXfs>
  <cellXfs count="62">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49" fontId="18" fillId="0" borderId="7" xfId="3" applyNumberFormat="1" applyFont="1" applyFill="1" applyBorder="1" applyAlignment="1" applyProtection="1">
      <alignment horizontal="left" vertical="center" wrapText="1"/>
    </xf>
    <xf numFmtId="49" fontId="18" fillId="0" borderId="8" xfId="3" applyNumberFormat="1" applyFont="1" applyFill="1" applyBorder="1" applyAlignment="1" applyProtection="1">
      <alignment horizontal="left" vertical="center" wrapText="1"/>
    </xf>
    <xf numFmtId="49" fontId="18" fillId="0" borderId="9" xfId="3" applyNumberFormat="1" applyFont="1" applyFill="1" applyBorder="1" applyAlignment="1" applyProtection="1">
      <alignment horizontal="left" vertical="center" wrapText="1"/>
    </xf>
    <xf numFmtId="164" fontId="2" fillId="2" borderId="4" xfId="0" applyNumberFormat="1" applyFont="1" applyFill="1" applyBorder="1" applyAlignment="1"/>
  </cellXfs>
  <cellStyles count="4">
    <cellStyle name="Обычный" xfId="0" builtinId="0"/>
    <cellStyle name="Обычный 2" xfId="2"/>
    <cellStyle name="Обычный 3" xfId="1"/>
    <cellStyle name="Обычный 6"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zoomScaleNormal="100" zoomScaleSheetLayoutView="100" workbookViewId="0">
      <selection activeCell="E8" sqref="E8"/>
    </sheetView>
  </sheetViews>
  <sheetFormatPr defaultColWidth="8.77734375" defaultRowHeight="13.8" x14ac:dyDescent="0.25"/>
  <cols>
    <col min="1" max="1" width="69.21875" style="30" customWidth="1"/>
    <col min="2" max="2" width="13.77734375" style="30" customWidth="1"/>
    <col min="3" max="4" width="14.44140625" style="30" customWidth="1"/>
    <col min="5" max="5" width="12.44140625" style="30" customWidth="1"/>
    <col min="6" max="6" width="12.5546875" style="30" customWidth="1"/>
    <col min="7" max="7" width="16" style="30" bestFit="1" customWidth="1"/>
    <col min="8" max="8" width="8.77734375" style="30"/>
    <col min="9" max="9" width="10.21875" style="30" bestFit="1" customWidth="1"/>
    <col min="10" max="16384" width="8.77734375" style="30"/>
  </cols>
  <sheetData>
    <row r="1" spans="1:9" ht="15.6" x14ac:dyDescent="0.3">
      <c r="A1" s="47" t="s">
        <v>0</v>
      </c>
      <c r="B1" s="47"/>
      <c r="C1" s="47"/>
      <c r="D1" s="47"/>
      <c r="E1" s="47"/>
      <c r="F1" s="36" t="s">
        <v>74</v>
      </c>
      <c r="G1" s="37" t="str">
        <f>TEXT(F1,"[$-FC19]ДД ММММ")</f>
        <v>24 апреля</v>
      </c>
      <c r="H1" s="37" t="str">
        <f>TEXT(F1,"[$-FC19]ДД.ММ.ГГГ \г")</f>
        <v>24.04.2020 г</v>
      </c>
    </row>
    <row r="2" spans="1:9" ht="15.6" x14ac:dyDescent="0.3">
      <c r="A2" s="47" t="str">
        <f>CONCATENATE("с ",G1," по ",G2,"ода")</f>
        <v>с 24 апреля по 30 апреля 2020 года</v>
      </c>
      <c r="B2" s="47"/>
      <c r="C2" s="47"/>
      <c r="D2" s="47"/>
      <c r="E2" s="47"/>
      <c r="F2" s="36" t="s">
        <v>37</v>
      </c>
      <c r="G2" s="37" t="str">
        <f>TEXT(F2,"[$-FC19]ДД ММММ ГГГ \г")</f>
        <v>30 апреля 2020 г</v>
      </c>
      <c r="H2" s="37" t="str">
        <f>TEXT(F2,"[$-FC19]ДД.ММ.ГГГ \г")</f>
        <v>30.04.2020 г</v>
      </c>
      <c r="I2" s="38"/>
    </row>
    <row r="3" spans="1:9" x14ac:dyDescent="0.25">
      <c r="A3" s="1"/>
      <c r="B3" s="2"/>
      <c r="C3" s="2"/>
      <c r="D3" s="2"/>
      <c r="E3" s="3"/>
    </row>
    <row r="4" spans="1:9" x14ac:dyDescent="0.25">
      <c r="A4" s="4"/>
      <c r="B4" s="5"/>
      <c r="C4" s="5"/>
      <c r="D4" s="6"/>
      <c r="E4" s="7" t="s">
        <v>1</v>
      </c>
    </row>
    <row r="5" spans="1:9" x14ac:dyDescent="0.25">
      <c r="A5" s="48" t="str">
        <f>CONCATENATE("Остатки средств на ",H1,".")</f>
        <v>Остатки средств на 24.04.2020 г.</v>
      </c>
      <c r="B5" s="49"/>
      <c r="C5" s="49"/>
      <c r="D5" s="50"/>
      <c r="E5" s="61">
        <v>311617.8</v>
      </c>
      <c r="F5" s="38"/>
    </row>
    <row r="6" spans="1:9" x14ac:dyDescent="0.25">
      <c r="A6" s="9"/>
      <c r="B6" s="10"/>
      <c r="C6" s="10"/>
      <c r="D6" s="10"/>
      <c r="E6" s="11"/>
    </row>
    <row r="7" spans="1:9" x14ac:dyDescent="0.25">
      <c r="A7" s="57" t="s">
        <v>2</v>
      </c>
      <c r="B7" s="46"/>
      <c r="C7" s="46"/>
      <c r="D7" s="46"/>
      <c r="E7" s="12"/>
    </row>
    <row r="8" spans="1:9" x14ac:dyDescent="0.25">
      <c r="A8" s="52" t="s">
        <v>3</v>
      </c>
      <c r="B8" s="46"/>
      <c r="C8" s="46"/>
      <c r="D8" s="46"/>
      <c r="E8" s="8">
        <f>E37-E9</f>
        <v>682920.23058999982</v>
      </c>
    </row>
    <row r="9" spans="1:9" x14ac:dyDescent="0.25">
      <c r="A9" s="45" t="s">
        <v>4</v>
      </c>
      <c r="B9" s="46"/>
      <c r="C9" s="46"/>
      <c r="D9" s="46"/>
      <c r="E9" s="13">
        <f>SUM(E10:E36)</f>
        <v>4291422.4000000004</v>
      </c>
    </row>
    <row r="10" spans="1:9" x14ac:dyDescent="0.25">
      <c r="A10" s="45" t="s">
        <v>76</v>
      </c>
      <c r="B10" s="46"/>
      <c r="C10" s="46"/>
      <c r="D10" s="46"/>
      <c r="E10" s="13">
        <v>3427400</v>
      </c>
    </row>
    <row r="11" spans="1:9" ht="28.8" customHeight="1" x14ac:dyDescent="0.25">
      <c r="A11" s="45" t="s">
        <v>77</v>
      </c>
      <c r="B11" s="46"/>
      <c r="C11" s="46"/>
      <c r="D11" s="46"/>
      <c r="E11" s="13">
        <v>44870</v>
      </c>
    </row>
    <row r="12" spans="1:9" ht="28.2" customHeight="1" x14ac:dyDescent="0.25">
      <c r="A12" s="45" t="s">
        <v>78</v>
      </c>
      <c r="B12" s="46"/>
      <c r="C12" s="46"/>
      <c r="D12" s="46"/>
      <c r="E12" s="13">
        <v>38428</v>
      </c>
    </row>
    <row r="13" spans="1:9" ht="45.6" customHeight="1" x14ac:dyDescent="0.25">
      <c r="A13" s="45" t="s">
        <v>79</v>
      </c>
      <c r="B13" s="46"/>
      <c r="C13" s="46"/>
      <c r="D13" s="46"/>
      <c r="E13" s="13">
        <v>758.22</v>
      </c>
    </row>
    <row r="14" spans="1:9" ht="28.2" customHeight="1" x14ac:dyDescent="0.25">
      <c r="A14" s="45" t="s">
        <v>80</v>
      </c>
      <c r="B14" s="46"/>
      <c r="C14" s="46"/>
      <c r="D14" s="46"/>
      <c r="E14" s="13">
        <v>11939.18</v>
      </c>
    </row>
    <row r="15" spans="1:9" ht="42.6" customHeight="1" x14ac:dyDescent="0.25">
      <c r="A15" s="45" t="s">
        <v>81</v>
      </c>
      <c r="B15" s="46"/>
      <c r="C15" s="46"/>
      <c r="D15" s="46"/>
      <c r="E15" s="13">
        <v>62.7</v>
      </c>
    </row>
    <row r="16" spans="1:9" x14ac:dyDescent="0.25">
      <c r="A16" s="45" t="s">
        <v>82</v>
      </c>
      <c r="B16" s="46"/>
      <c r="C16" s="46"/>
      <c r="D16" s="46"/>
      <c r="E16" s="13">
        <v>262.58</v>
      </c>
    </row>
    <row r="17" spans="1:5" ht="42.6" customHeight="1" x14ac:dyDescent="0.25">
      <c r="A17" s="45" t="s">
        <v>83</v>
      </c>
      <c r="B17" s="46"/>
      <c r="C17" s="46"/>
      <c r="D17" s="46"/>
      <c r="E17" s="13">
        <v>14832.89</v>
      </c>
    </row>
    <row r="18" spans="1:5" ht="31.2" customHeight="1" x14ac:dyDescent="0.25">
      <c r="A18" s="45" t="s">
        <v>84</v>
      </c>
      <c r="B18" s="46"/>
      <c r="C18" s="46"/>
      <c r="D18" s="46"/>
      <c r="E18" s="13">
        <v>140.36000000000001</v>
      </c>
    </row>
    <row r="19" spans="1:5" ht="42.6" customHeight="1" x14ac:dyDescent="0.25">
      <c r="A19" s="45" t="s">
        <v>85</v>
      </c>
      <c r="B19" s="46"/>
      <c r="C19" s="46"/>
      <c r="D19" s="46"/>
      <c r="E19" s="13">
        <v>45.92</v>
      </c>
    </row>
    <row r="20" spans="1:5" ht="42" customHeight="1" x14ac:dyDescent="0.25">
      <c r="A20" s="45" t="s">
        <v>86</v>
      </c>
      <c r="B20" s="46"/>
      <c r="C20" s="46"/>
      <c r="D20" s="46"/>
      <c r="E20" s="13">
        <v>87.89</v>
      </c>
    </row>
    <row r="21" spans="1:5" x14ac:dyDescent="0.25">
      <c r="A21" s="45" t="s">
        <v>87</v>
      </c>
      <c r="B21" s="46"/>
      <c r="C21" s="46"/>
      <c r="D21" s="46"/>
      <c r="E21" s="13">
        <v>1164.33</v>
      </c>
    </row>
    <row r="22" spans="1:5" ht="28.8" customHeight="1" x14ac:dyDescent="0.25">
      <c r="A22" s="45" t="s">
        <v>88</v>
      </c>
      <c r="B22" s="46"/>
      <c r="C22" s="46"/>
      <c r="D22" s="46"/>
      <c r="E22" s="13">
        <v>925</v>
      </c>
    </row>
    <row r="23" spans="1:5" ht="25.8" customHeight="1" x14ac:dyDescent="0.25">
      <c r="A23" s="45" t="s">
        <v>89</v>
      </c>
      <c r="B23" s="46"/>
      <c r="C23" s="46"/>
      <c r="D23" s="46"/>
      <c r="E23" s="13">
        <v>42.11</v>
      </c>
    </row>
    <row r="24" spans="1:5" ht="28.8" customHeight="1" x14ac:dyDescent="0.25">
      <c r="A24" s="45" t="s">
        <v>90</v>
      </c>
      <c r="B24" s="46"/>
      <c r="C24" s="46"/>
      <c r="D24" s="46"/>
      <c r="E24" s="13">
        <v>1419.4</v>
      </c>
    </row>
    <row r="25" spans="1:5" ht="28.2" customHeight="1" x14ac:dyDescent="0.25">
      <c r="A25" s="45" t="s">
        <v>91</v>
      </c>
      <c r="B25" s="46"/>
      <c r="C25" s="46"/>
      <c r="D25" s="46"/>
      <c r="E25" s="13">
        <v>3489.29</v>
      </c>
    </row>
    <row r="26" spans="1:5" ht="27.6" customHeight="1" x14ac:dyDescent="0.25">
      <c r="A26" s="45" t="s">
        <v>92</v>
      </c>
      <c r="B26" s="46"/>
      <c r="C26" s="46"/>
      <c r="D26" s="46"/>
      <c r="E26" s="13">
        <v>38.47</v>
      </c>
    </row>
    <row r="27" spans="1:5" ht="29.4" customHeight="1" x14ac:dyDescent="0.25">
      <c r="A27" s="45" t="s">
        <v>93</v>
      </c>
      <c r="B27" s="46"/>
      <c r="C27" s="46"/>
      <c r="D27" s="46"/>
      <c r="E27" s="13">
        <v>403.01</v>
      </c>
    </row>
    <row r="28" spans="1:5" ht="28.8" customHeight="1" x14ac:dyDescent="0.25">
      <c r="A28" s="45" t="s">
        <v>94</v>
      </c>
      <c r="B28" s="46"/>
      <c r="C28" s="46"/>
      <c r="D28" s="46"/>
      <c r="E28" s="13">
        <v>692.2</v>
      </c>
    </row>
    <row r="29" spans="1:5" ht="27" customHeight="1" x14ac:dyDescent="0.25">
      <c r="A29" s="45" t="s">
        <v>95</v>
      </c>
      <c r="B29" s="46"/>
      <c r="C29" s="46"/>
      <c r="D29" s="46"/>
      <c r="E29" s="13">
        <v>4361.28</v>
      </c>
    </row>
    <row r="30" spans="1:5" ht="57" customHeight="1" x14ac:dyDescent="0.25">
      <c r="A30" s="45" t="s">
        <v>96</v>
      </c>
      <c r="B30" s="46"/>
      <c r="C30" s="46"/>
      <c r="D30" s="46"/>
      <c r="E30" s="13">
        <v>3342.42</v>
      </c>
    </row>
    <row r="31" spans="1:5" ht="28.2" customHeight="1" x14ac:dyDescent="0.25">
      <c r="A31" s="45" t="s">
        <v>97</v>
      </c>
      <c r="B31" s="46"/>
      <c r="C31" s="46"/>
      <c r="D31" s="46"/>
      <c r="E31" s="13">
        <v>2935.07</v>
      </c>
    </row>
    <row r="32" spans="1:5" x14ac:dyDescent="0.25">
      <c r="A32" s="45" t="s">
        <v>98</v>
      </c>
      <c r="B32" s="46"/>
      <c r="C32" s="46"/>
      <c r="D32" s="46"/>
      <c r="E32" s="13">
        <v>5356.37</v>
      </c>
    </row>
    <row r="33" spans="1:6" ht="27.6" customHeight="1" x14ac:dyDescent="0.25">
      <c r="A33" s="45" t="s">
        <v>99</v>
      </c>
      <c r="B33" s="46"/>
      <c r="C33" s="46"/>
      <c r="D33" s="46"/>
      <c r="E33" s="13">
        <v>1056.3900000000001</v>
      </c>
    </row>
    <row r="34" spans="1:6" ht="26.4" customHeight="1" x14ac:dyDescent="0.25">
      <c r="A34" s="45" t="s">
        <v>100</v>
      </c>
      <c r="B34" s="46"/>
      <c r="C34" s="46"/>
      <c r="D34" s="46"/>
      <c r="E34" s="13">
        <v>738.12</v>
      </c>
    </row>
    <row r="35" spans="1:6" ht="26.4" customHeight="1" x14ac:dyDescent="0.25">
      <c r="A35" s="58" t="s">
        <v>103</v>
      </c>
      <c r="B35" s="59"/>
      <c r="C35" s="59"/>
      <c r="D35" s="60"/>
      <c r="E35" s="13">
        <v>724621.2</v>
      </c>
    </row>
    <row r="36" spans="1:6" ht="27" customHeight="1" x14ac:dyDescent="0.25">
      <c r="A36" s="45" t="s">
        <v>101</v>
      </c>
      <c r="B36" s="46"/>
      <c r="C36" s="46"/>
      <c r="D36" s="46"/>
      <c r="E36" s="13">
        <v>2010</v>
      </c>
    </row>
    <row r="37" spans="1:6" x14ac:dyDescent="0.25">
      <c r="A37" s="51" t="s">
        <v>5</v>
      </c>
      <c r="B37" s="52"/>
      <c r="C37" s="52"/>
      <c r="D37" s="52"/>
      <c r="E37" s="12">
        <f>'Муниципальные районы'!B12+'Муниципальные районы'!B11-Учреждения!E5</f>
        <v>4974342.6305900002</v>
      </c>
    </row>
    <row r="38" spans="1:6" x14ac:dyDescent="0.25">
      <c r="A38" s="14"/>
      <c r="B38" s="15"/>
      <c r="C38" s="15"/>
      <c r="D38" s="6"/>
      <c r="E38" s="16"/>
    </row>
    <row r="39" spans="1:6" x14ac:dyDescent="0.25">
      <c r="A39" s="53" t="s">
        <v>14</v>
      </c>
      <c r="B39" s="55" t="s">
        <v>6</v>
      </c>
      <c r="C39" s="56" t="s">
        <v>7</v>
      </c>
      <c r="D39" s="56"/>
      <c r="E39" s="56"/>
    </row>
    <row r="40" spans="1:6" ht="82.8" x14ac:dyDescent="0.25">
      <c r="A40" s="54"/>
      <c r="B40" s="55"/>
      <c r="C40" s="17" t="s">
        <v>8</v>
      </c>
      <c r="D40" s="17" t="s">
        <v>9</v>
      </c>
      <c r="E40" s="17" t="s">
        <v>10</v>
      </c>
    </row>
    <row r="41" spans="1:6" x14ac:dyDescent="0.25">
      <c r="A41" s="18" t="s">
        <v>38</v>
      </c>
      <c r="B41" s="41">
        <v>9277.1836199999998</v>
      </c>
      <c r="C41" s="41">
        <v>5962.6249799999996</v>
      </c>
      <c r="D41" s="41">
        <v>3353.8286400000002</v>
      </c>
      <c r="E41" s="41"/>
      <c r="F41" s="40"/>
    </row>
    <row r="42" spans="1:6" x14ac:dyDescent="0.25">
      <c r="A42" s="18" t="s">
        <v>39</v>
      </c>
      <c r="B42" s="41">
        <v>15627.843339999999</v>
      </c>
      <c r="C42" s="41">
        <v>7374.3096699999996</v>
      </c>
      <c r="D42" s="41">
        <v>1347.5160000000001</v>
      </c>
      <c r="E42" s="41"/>
      <c r="F42" s="40"/>
    </row>
    <row r="43" spans="1:6" ht="27.6" x14ac:dyDescent="0.25">
      <c r="A43" s="18" t="s">
        <v>40</v>
      </c>
      <c r="B43" s="41">
        <v>7638.6330099999996</v>
      </c>
      <c r="C43" s="41">
        <v>2274.1100099999999</v>
      </c>
      <c r="D43" s="41"/>
      <c r="E43" s="41"/>
      <c r="F43" s="40"/>
    </row>
    <row r="44" spans="1:6" x14ac:dyDescent="0.25">
      <c r="A44" s="18" t="s">
        <v>41</v>
      </c>
      <c r="B44" s="41">
        <v>887.36194999999998</v>
      </c>
      <c r="C44" s="41">
        <v>656.8</v>
      </c>
      <c r="D44" s="41"/>
      <c r="E44" s="41"/>
      <c r="F44" s="40"/>
    </row>
    <row r="45" spans="1:6" ht="27.6" x14ac:dyDescent="0.25">
      <c r="A45" s="18" t="s">
        <v>42</v>
      </c>
      <c r="B45" s="41">
        <v>215507.16699999999</v>
      </c>
      <c r="C45" s="41">
        <v>3218</v>
      </c>
      <c r="D45" s="41">
        <v>1200</v>
      </c>
      <c r="E45" s="41">
        <v>5659.5990000000002</v>
      </c>
      <c r="F45" s="40"/>
    </row>
    <row r="46" spans="1:6" x14ac:dyDescent="0.25">
      <c r="A46" s="18" t="s">
        <v>43</v>
      </c>
      <c r="B46" s="41">
        <v>3848.8820000000001</v>
      </c>
      <c r="C46" s="41">
        <v>2280</v>
      </c>
      <c r="D46" s="41">
        <v>1387.998</v>
      </c>
      <c r="E46" s="41"/>
      <c r="F46" s="40"/>
    </row>
    <row r="47" spans="1:6" x14ac:dyDescent="0.25">
      <c r="A47" s="18" t="s">
        <v>44</v>
      </c>
      <c r="B47" s="41">
        <v>27783.466700000001</v>
      </c>
      <c r="C47" s="41"/>
      <c r="D47" s="41"/>
      <c r="E47" s="41"/>
      <c r="F47" s="40"/>
    </row>
    <row r="48" spans="1:6" x14ac:dyDescent="0.25">
      <c r="A48" s="18" t="s">
        <v>45</v>
      </c>
      <c r="B48" s="41">
        <v>35468.315020000002</v>
      </c>
      <c r="C48" s="41">
        <v>1638.4965099999999</v>
      </c>
      <c r="D48" s="41">
        <v>1825.61502</v>
      </c>
      <c r="E48" s="41"/>
      <c r="F48" s="40"/>
    </row>
    <row r="49" spans="1:6" x14ac:dyDescent="0.25">
      <c r="A49" s="18" t="s">
        <v>46</v>
      </c>
      <c r="B49" s="41">
        <v>197428.57178999999</v>
      </c>
      <c r="C49" s="41">
        <v>10880.14652</v>
      </c>
      <c r="D49" s="41">
        <v>1000</v>
      </c>
      <c r="E49" s="41">
        <v>4727.2217199999996</v>
      </c>
      <c r="F49" s="40"/>
    </row>
    <row r="50" spans="1:6" x14ac:dyDescent="0.25">
      <c r="A50" s="18" t="s">
        <v>47</v>
      </c>
      <c r="B50" s="41">
        <v>10937.99603</v>
      </c>
      <c r="C50" s="41">
        <v>2370.25</v>
      </c>
      <c r="D50" s="41">
        <v>1609.7670000000001</v>
      </c>
      <c r="E50" s="41">
        <v>3498</v>
      </c>
      <c r="F50" s="40"/>
    </row>
    <row r="51" spans="1:6" x14ac:dyDescent="0.25">
      <c r="A51" s="18" t="s">
        <v>48</v>
      </c>
      <c r="B51" s="41">
        <v>24266.505990000001</v>
      </c>
      <c r="C51" s="41">
        <v>599.15</v>
      </c>
      <c r="D51" s="41"/>
      <c r="E51" s="41"/>
      <c r="F51" s="40"/>
    </row>
    <row r="52" spans="1:6" ht="27.6" x14ac:dyDescent="0.25">
      <c r="A52" s="18" t="s">
        <v>49</v>
      </c>
      <c r="B52" s="41">
        <v>54176.978750000002</v>
      </c>
      <c r="C52" s="41">
        <v>35000</v>
      </c>
      <c r="D52" s="41">
        <v>16358.63803</v>
      </c>
      <c r="E52" s="41"/>
      <c r="F52" s="40"/>
    </row>
    <row r="53" spans="1:6" x14ac:dyDescent="0.25">
      <c r="A53" s="18" t="s">
        <v>50</v>
      </c>
      <c r="B53" s="41">
        <v>1643.7394999999999</v>
      </c>
      <c r="C53" s="41">
        <v>966</v>
      </c>
      <c r="D53" s="41"/>
      <c r="E53" s="41"/>
      <c r="F53" s="40"/>
    </row>
    <row r="54" spans="1:6" x14ac:dyDescent="0.25">
      <c r="A54" s="18" t="s">
        <v>51</v>
      </c>
      <c r="B54" s="41">
        <v>8891.4840299999996</v>
      </c>
      <c r="C54" s="41">
        <v>2744.47174</v>
      </c>
      <c r="D54" s="41">
        <v>1247.0122899999999</v>
      </c>
      <c r="E54" s="41"/>
      <c r="F54" s="40"/>
    </row>
    <row r="55" spans="1:6" ht="27.6" x14ac:dyDescent="0.25">
      <c r="A55" s="18" t="s">
        <v>52</v>
      </c>
      <c r="B55" s="41">
        <v>17170.427070000002</v>
      </c>
      <c r="C55" s="41">
        <v>7567</v>
      </c>
      <c r="D55" s="41">
        <v>3056.6</v>
      </c>
      <c r="E55" s="41">
        <v>6313.56819</v>
      </c>
      <c r="F55" s="40"/>
    </row>
    <row r="56" spans="1:6" x14ac:dyDescent="0.25">
      <c r="A56" s="18" t="s">
        <v>53</v>
      </c>
      <c r="B56" s="41">
        <v>78.406750000000002</v>
      </c>
      <c r="C56" s="41"/>
      <c r="D56" s="41"/>
      <c r="E56" s="41"/>
      <c r="F56" s="40"/>
    </row>
    <row r="57" spans="1:6" x14ac:dyDescent="0.25">
      <c r="A57" s="18" t="s">
        <v>54</v>
      </c>
      <c r="B57" s="41">
        <v>322425.66931999999</v>
      </c>
      <c r="C57" s="41">
        <v>200</v>
      </c>
      <c r="D57" s="41"/>
      <c r="E57" s="41"/>
      <c r="F57" s="40"/>
    </row>
    <row r="58" spans="1:6" x14ac:dyDescent="0.25">
      <c r="A58" s="18" t="s">
        <v>55</v>
      </c>
      <c r="B58" s="41">
        <v>1200</v>
      </c>
      <c r="C58" s="41"/>
      <c r="D58" s="41"/>
      <c r="E58" s="41"/>
      <c r="F58" s="40"/>
    </row>
    <row r="59" spans="1:6" x14ac:dyDescent="0.25">
      <c r="A59" s="18" t="s">
        <v>56</v>
      </c>
      <c r="B59" s="41">
        <v>2000</v>
      </c>
      <c r="C59" s="41">
        <v>1200</v>
      </c>
      <c r="D59" s="41">
        <v>800</v>
      </c>
      <c r="E59" s="41"/>
      <c r="F59" s="40"/>
    </row>
    <row r="60" spans="1:6" x14ac:dyDescent="0.25">
      <c r="A60" s="18" t="s">
        <v>57</v>
      </c>
      <c r="B60" s="41">
        <v>756.8</v>
      </c>
      <c r="C60" s="41">
        <v>600</v>
      </c>
      <c r="D60" s="41"/>
      <c r="E60" s="41"/>
      <c r="F60" s="40"/>
    </row>
    <row r="61" spans="1:6" x14ac:dyDescent="0.25">
      <c r="A61" s="18" t="s">
        <v>58</v>
      </c>
      <c r="B61" s="41">
        <v>105.328</v>
      </c>
      <c r="C61" s="41"/>
      <c r="D61" s="41"/>
      <c r="E61" s="41"/>
      <c r="F61" s="40"/>
    </row>
    <row r="62" spans="1:6" x14ac:dyDescent="0.25">
      <c r="A62" s="18" t="s">
        <v>59</v>
      </c>
      <c r="B62" s="41">
        <v>50</v>
      </c>
      <c r="C62" s="41"/>
      <c r="D62" s="41"/>
      <c r="E62" s="41"/>
      <c r="F62" s="40"/>
    </row>
    <row r="63" spans="1:6" x14ac:dyDescent="0.25">
      <c r="A63" s="18" t="s">
        <v>60</v>
      </c>
      <c r="B63" s="41">
        <v>536</v>
      </c>
      <c r="C63" s="41">
        <v>300</v>
      </c>
      <c r="D63" s="41">
        <v>200</v>
      </c>
      <c r="E63" s="41"/>
      <c r="F63" s="40"/>
    </row>
    <row r="64" spans="1:6" x14ac:dyDescent="0.25">
      <c r="A64" s="18" t="s">
        <v>61</v>
      </c>
      <c r="B64" s="41">
        <v>3253.82312</v>
      </c>
      <c r="C64" s="41">
        <v>1958.41497</v>
      </c>
      <c r="D64" s="41">
        <v>686.90814999999998</v>
      </c>
      <c r="E64" s="41"/>
      <c r="F64" s="40"/>
    </row>
    <row r="65" spans="1:6" x14ac:dyDescent="0.25">
      <c r="A65" s="18" t="s">
        <v>62</v>
      </c>
      <c r="B65" s="41">
        <v>747888.05079000001</v>
      </c>
      <c r="C65" s="41">
        <v>755</v>
      </c>
      <c r="D65" s="41"/>
      <c r="E65" s="41"/>
      <c r="F65" s="40"/>
    </row>
    <row r="66" spans="1:6" x14ac:dyDescent="0.25">
      <c r="A66" s="18" t="s">
        <v>63</v>
      </c>
      <c r="B66" s="41">
        <v>569.57399999999996</v>
      </c>
      <c r="C66" s="41"/>
      <c r="D66" s="41"/>
      <c r="E66" s="41"/>
      <c r="F66" s="40"/>
    </row>
    <row r="67" spans="1:6" x14ac:dyDescent="0.25">
      <c r="A67" s="18" t="s">
        <v>64</v>
      </c>
      <c r="B67" s="41">
        <v>1756.723</v>
      </c>
      <c r="C67" s="41"/>
      <c r="D67" s="41"/>
      <c r="E67" s="41">
        <v>1366.723</v>
      </c>
      <c r="F67" s="40"/>
    </row>
    <row r="68" spans="1:6" x14ac:dyDescent="0.25">
      <c r="A68" s="18" t="s">
        <v>65</v>
      </c>
      <c r="B68" s="41">
        <v>6180.5708500000001</v>
      </c>
      <c r="C68" s="41">
        <v>5774.61409</v>
      </c>
      <c r="D68" s="41">
        <v>285.99610999999999</v>
      </c>
      <c r="E68" s="41">
        <v>76.7</v>
      </c>
      <c r="F68" s="40"/>
    </row>
    <row r="69" spans="1:6" x14ac:dyDescent="0.25">
      <c r="A69" s="18" t="s">
        <v>66</v>
      </c>
      <c r="B69" s="41">
        <v>3400</v>
      </c>
      <c r="C69" s="41">
        <v>600</v>
      </c>
      <c r="D69" s="41"/>
      <c r="E69" s="41"/>
      <c r="F69" s="40"/>
    </row>
    <row r="70" spans="1:6" x14ac:dyDescent="0.25">
      <c r="A70" s="18" t="s">
        <v>67</v>
      </c>
      <c r="B70" s="41">
        <v>1209.2090000000001</v>
      </c>
      <c r="C70" s="41">
        <v>705.84</v>
      </c>
      <c r="D70" s="41">
        <v>319</v>
      </c>
      <c r="E70" s="41"/>
      <c r="F70" s="40"/>
    </row>
    <row r="71" spans="1:6" x14ac:dyDescent="0.25">
      <c r="A71" s="18" t="s">
        <v>68</v>
      </c>
      <c r="B71" s="41">
        <v>251</v>
      </c>
      <c r="C71" s="41">
        <v>130</v>
      </c>
      <c r="D71" s="41"/>
      <c r="E71" s="41"/>
      <c r="F71" s="40"/>
    </row>
    <row r="72" spans="1:6" x14ac:dyDescent="0.25">
      <c r="A72" s="18" t="s">
        <v>69</v>
      </c>
      <c r="B72" s="41">
        <v>377.00182999999998</v>
      </c>
      <c r="C72" s="41">
        <v>251.96155999999999</v>
      </c>
      <c r="D72" s="41">
        <v>125.04027000000001</v>
      </c>
      <c r="E72" s="41"/>
      <c r="F72" s="40"/>
    </row>
    <row r="73" spans="1:6" ht="27.6" x14ac:dyDescent="0.25">
      <c r="A73" s="18" t="s">
        <v>70</v>
      </c>
      <c r="B73" s="41">
        <v>5468.9195300000001</v>
      </c>
      <c r="C73" s="41">
        <v>3506.99109</v>
      </c>
      <c r="D73" s="41">
        <v>1961.9284399999999</v>
      </c>
      <c r="E73" s="41"/>
      <c r="F73" s="40"/>
    </row>
    <row r="74" spans="1:6" x14ac:dyDescent="0.25">
      <c r="A74" s="18" t="s">
        <v>71</v>
      </c>
      <c r="B74" s="41">
        <v>3495.5685600000002</v>
      </c>
      <c r="C74" s="41">
        <v>276.49948000000001</v>
      </c>
      <c r="D74" s="41">
        <v>204.88029</v>
      </c>
      <c r="E74" s="41"/>
      <c r="F74" s="40"/>
    </row>
    <row r="75" spans="1:6" x14ac:dyDescent="0.25">
      <c r="A75" s="18" t="s">
        <v>72</v>
      </c>
      <c r="B75" s="41">
        <v>30337.579730000001</v>
      </c>
      <c r="C75" s="41"/>
      <c r="D75" s="41"/>
      <c r="E75" s="41"/>
      <c r="F75" s="40"/>
    </row>
    <row r="76" spans="1:6" x14ac:dyDescent="0.25">
      <c r="A76" s="18" t="s">
        <v>75</v>
      </c>
      <c r="B76" s="41">
        <v>160000</v>
      </c>
      <c r="C76" s="41"/>
      <c r="D76" s="41"/>
      <c r="E76" s="41"/>
      <c r="F76" s="40"/>
    </row>
    <row r="77" spans="1:6" x14ac:dyDescent="0.25">
      <c r="A77" s="19" t="s">
        <v>73</v>
      </c>
      <c r="B77" s="42">
        <f>1761894.78028+B76</f>
        <v>1921894.7802800001</v>
      </c>
      <c r="C77" s="42">
        <v>99790.680619999999</v>
      </c>
      <c r="D77" s="42">
        <v>36970.728239999997</v>
      </c>
      <c r="E77" s="42">
        <v>21641.81191</v>
      </c>
      <c r="F77" s="40"/>
    </row>
    <row r="78" spans="1:6" x14ac:dyDescent="0.25">
      <c r="B78" s="40"/>
      <c r="C78" s="40"/>
      <c r="D78" s="40"/>
      <c r="E78" s="40"/>
    </row>
  </sheetData>
  <mergeCells count="37">
    <mergeCell ref="A1:E1"/>
    <mergeCell ref="A2:E2"/>
    <mergeCell ref="A5:D5"/>
    <mergeCell ref="A37:D37"/>
    <mergeCell ref="A39:A40"/>
    <mergeCell ref="B39:B40"/>
    <mergeCell ref="C39:E39"/>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6:D36"/>
    <mergeCell ref="A35:D35"/>
  </mergeCells>
  <pageMargins left="0.70866141732283472" right="0.47" top="0.21" bottom="0.44" header="0.2"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Normal="100" zoomScaleSheetLayoutView="100" workbookViewId="0">
      <selection activeCell="B11" sqref="B11"/>
    </sheetView>
  </sheetViews>
  <sheetFormatPr defaultColWidth="8.77734375" defaultRowHeight="13.8" x14ac:dyDescent="0.25"/>
  <cols>
    <col min="1" max="1" width="38.21875" style="30" customWidth="1"/>
    <col min="2" max="2" width="14" style="30" customWidth="1"/>
    <col min="3" max="3" width="13.33203125" style="30" customWidth="1"/>
    <col min="4" max="4" width="13" style="30" customWidth="1"/>
    <col min="5" max="5" width="13.21875" style="30" customWidth="1"/>
    <col min="6" max="6" width="13.109375" style="30" customWidth="1"/>
    <col min="7" max="7" width="13.33203125" style="30" customWidth="1"/>
    <col min="8" max="8" width="14.77734375" style="30" customWidth="1"/>
    <col min="9" max="9" width="13" style="30" customWidth="1"/>
    <col min="10" max="10" width="12.77734375" style="30" customWidth="1"/>
    <col min="11" max="11" width="11" style="30" customWidth="1"/>
    <col min="12" max="12" width="12.88671875" style="30" customWidth="1"/>
    <col min="13" max="13" width="13.21875" style="30" customWidth="1"/>
    <col min="14" max="14" width="13.6640625" style="30" customWidth="1"/>
    <col min="15" max="15" width="13.5546875" style="30" customWidth="1"/>
    <col min="16" max="16" width="10.109375" style="30" customWidth="1"/>
    <col min="17" max="16384" width="8.77734375" style="30"/>
  </cols>
  <sheetData>
    <row r="1" spans="1:20" s="27" customFormat="1" ht="15.6" x14ac:dyDescent="0.3">
      <c r="A1" s="26" t="s">
        <v>37</v>
      </c>
      <c r="C1" s="28" t="s">
        <v>13</v>
      </c>
    </row>
    <row r="2" spans="1:20" x14ac:dyDescent="0.25">
      <c r="A2" s="29" t="str">
        <f>TEXT(EndData2,"[$-FC19]ДД.ММ.ГГГ")</f>
        <v>30.04.2020</v>
      </c>
      <c r="B2" s="29">
        <f>A2+1</f>
        <v>43952</v>
      </c>
      <c r="C2" s="25" t="str">
        <f>TEXT(B2,"[$-FC19]ДД.ММ.ГГГ")</f>
        <v>01.05.2020</v>
      </c>
      <c r="P2" s="31" t="s">
        <v>12</v>
      </c>
    </row>
    <row r="3" spans="1:20" ht="51.75" customHeight="1" x14ac:dyDescent="0.25">
      <c r="A3" s="22" t="s">
        <v>15</v>
      </c>
      <c r="B3" s="32" t="s">
        <v>16</v>
      </c>
      <c r="C3" s="33" t="s">
        <v>17</v>
      </c>
      <c r="D3" s="33" t="s">
        <v>18</v>
      </c>
      <c r="E3" s="33" t="s">
        <v>19</v>
      </c>
      <c r="F3" s="33" t="s">
        <v>20</v>
      </c>
      <c r="G3" s="33" t="s">
        <v>21</v>
      </c>
      <c r="H3" s="33" t="s">
        <v>22</v>
      </c>
      <c r="I3" s="33" t="s">
        <v>23</v>
      </c>
      <c r="J3" s="33" t="s">
        <v>24</v>
      </c>
      <c r="K3" s="33" t="s">
        <v>25</v>
      </c>
      <c r="L3" s="33" t="s">
        <v>26</v>
      </c>
      <c r="M3" s="33" t="s">
        <v>27</v>
      </c>
      <c r="N3" s="33" t="s">
        <v>28</v>
      </c>
      <c r="O3" s="33" t="s">
        <v>29</v>
      </c>
      <c r="P3" s="34" t="s">
        <v>11</v>
      </c>
    </row>
    <row r="4" spans="1:20" ht="26.4" x14ac:dyDescent="0.25">
      <c r="A4" s="20" t="s">
        <v>31</v>
      </c>
      <c r="B4" s="23">
        <v>-1174.8</v>
      </c>
      <c r="C4" s="23"/>
      <c r="D4" s="23"/>
      <c r="E4" s="23"/>
      <c r="F4" s="23"/>
      <c r="G4" s="23"/>
      <c r="H4" s="23"/>
      <c r="I4" s="23"/>
      <c r="J4" s="23"/>
      <c r="K4" s="23"/>
      <c r="L4" s="23"/>
      <c r="M4" s="23"/>
      <c r="N4" s="23"/>
      <c r="O4" s="23"/>
      <c r="P4" s="43">
        <v>-1174.8</v>
      </c>
      <c r="Q4" s="31"/>
      <c r="R4" s="31"/>
      <c r="S4" s="31"/>
      <c r="T4" s="31"/>
    </row>
    <row r="5" spans="1:20" ht="105.6" x14ac:dyDescent="0.25">
      <c r="A5" s="20" t="s">
        <v>32</v>
      </c>
      <c r="B5" s="23"/>
      <c r="C5" s="23"/>
      <c r="D5" s="23"/>
      <c r="E5" s="23"/>
      <c r="F5" s="23"/>
      <c r="G5" s="23">
        <v>1150</v>
      </c>
      <c r="H5" s="23"/>
      <c r="I5" s="23">
        <v>92.5</v>
      </c>
      <c r="J5" s="23"/>
      <c r="K5" s="23"/>
      <c r="L5" s="23"/>
      <c r="M5" s="23"/>
      <c r="N5" s="23"/>
      <c r="O5" s="23"/>
      <c r="P5" s="43">
        <v>1242.5</v>
      </c>
      <c r="Q5" s="31"/>
      <c r="R5" s="31"/>
      <c r="S5" s="31"/>
      <c r="T5" s="31"/>
    </row>
    <row r="6" spans="1:20" ht="52.8" x14ac:dyDescent="0.25">
      <c r="A6" s="20" t="s">
        <v>33</v>
      </c>
      <c r="B6" s="23"/>
      <c r="C6" s="23"/>
      <c r="D6" s="23"/>
      <c r="E6" s="23"/>
      <c r="F6" s="23"/>
      <c r="G6" s="23"/>
      <c r="H6" s="23"/>
      <c r="I6" s="23"/>
      <c r="J6" s="23">
        <v>38428</v>
      </c>
      <c r="K6" s="23"/>
      <c r="L6" s="23"/>
      <c r="M6" s="23"/>
      <c r="N6" s="23"/>
      <c r="O6" s="23"/>
      <c r="P6" s="43">
        <v>38428</v>
      </c>
      <c r="Q6" s="31"/>
      <c r="R6" s="31"/>
      <c r="S6" s="31"/>
      <c r="T6" s="31"/>
    </row>
    <row r="7" spans="1:20" ht="39.6" x14ac:dyDescent="0.25">
      <c r="A7" s="20" t="s">
        <v>34</v>
      </c>
      <c r="B7" s="23"/>
      <c r="C7" s="23"/>
      <c r="D7" s="23"/>
      <c r="E7" s="23"/>
      <c r="F7" s="23"/>
      <c r="G7" s="23"/>
      <c r="H7" s="23"/>
      <c r="I7" s="23"/>
      <c r="J7" s="23"/>
      <c r="K7" s="23"/>
      <c r="L7" s="23"/>
      <c r="M7" s="23"/>
      <c r="N7" s="23"/>
      <c r="O7" s="23">
        <v>332.55</v>
      </c>
      <c r="P7" s="43">
        <v>332.55</v>
      </c>
      <c r="Q7" s="31"/>
      <c r="R7" s="31"/>
      <c r="S7" s="31"/>
      <c r="T7" s="31"/>
    </row>
    <row r="8" spans="1:20" ht="52.8" x14ac:dyDescent="0.25">
      <c r="A8" s="20" t="s">
        <v>35</v>
      </c>
      <c r="B8" s="23"/>
      <c r="C8" s="23"/>
      <c r="D8" s="23"/>
      <c r="E8" s="23"/>
      <c r="F8" s="23"/>
      <c r="G8" s="23">
        <v>702.02020000000005</v>
      </c>
      <c r="H8" s="23"/>
      <c r="I8" s="23"/>
      <c r="J8" s="23">
        <v>815.68011000000001</v>
      </c>
      <c r="K8" s="23"/>
      <c r="L8" s="23"/>
      <c r="M8" s="23"/>
      <c r="N8" s="23"/>
      <c r="O8" s="23"/>
      <c r="P8" s="43">
        <v>1517.7003099999999</v>
      </c>
      <c r="Q8" s="31"/>
      <c r="R8" s="31"/>
      <c r="S8" s="31"/>
      <c r="T8" s="31"/>
    </row>
    <row r="9" spans="1:20" x14ac:dyDescent="0.25">
      <c r="A9" s="21" t="s">
        <v>36</v>
      </c>
      <c r="B9" s="24">
        <v>-1174.8</v>
      </c>
      <c r="C9" s="24"/>
      <c r="D9" s="24"/>
      <c r="E9" s="24"/>
      <c r="F9" s="24"/>
      <c r="G9" s="24">
        <v>1852.0201999999999</v>
      </c>
      <c r="H9" s="24"/>
      <c r="I9" s="24">
        <v>92.5</v>
      </c>
      <c r="J9" s="24">
        <v>39243.680110000001</v>
      </c>
      <c r="K9" s="24"/>
      <c r="L9" s="24"/>
      <c r="M9" s="24"/>
      <c r="N9" s="24"/>
      <c r="O9" s="24">
        <v>332.55</v>
      </c>
      <c r="P9" s="43">
        <v>40345.95031</v>
      </c>
      <c r="Q9" s="39"/>
      <c r="R9" s="39"/>
      <c r="S9" s="39"/>
      <c r="T9" s="39"/>
    </row>
    <row r="10" spans="1:20" x14ac:dyDescent="0.25">
      <c r="B10" s="40"/>
      <c r="C10" s="40"/>
      <c r="D10" s="40"/>
      <c r="E10" s="40"/>
      <c r="F10" s="40"/>
      <c r="G10" s="40"/>
      <c r="H10" s="40"/>
      <c r="I10" s="40"/>
      <c r="J10" s="40"/>
      <c r="K10" s="40"/>
      <c r="L10" s="40"/>
      <c r="M10" s="40"/>
      <c r="N10" s="40"/>
      <c r="O10" s="40"/>
      <c r="P10" s="40"/>
    </row>
    <row r="11" spans="1:20" x14ac:dyDescent="0.25">
      <c r="A11" s="35" t="s">
        <v>30</v>
      </c>
      <c r="B11" s="44">
        <f>Учреждения!B77+'Муниципальные районы'!P9</f>
        <v>1962240.7305900001</v>
      </c>
      <c r="C11" s="40"/>
      <c r="D11" s="40"/>
      <c r="E11" s="40"/>
      <c r="F11" s="40"/>
      <c r="G11" s="40"/>
      <c r="H11" s="40"/>
      <c r="I11" s="40"/>
      <c r="J11" s="40"/>
      <c r="K11" s="40"/>
      <c r="L11" s="40"/>
      <c r="M11" s="40"/>
      <c r="N11" s="40"/>
      <c r="O11" s="40"/>
      <c r="P11" s="40"/>
    </row>
    <row r="12" spans="1:20" ht="32.25" customHeight="1" x14ac:dyDescent="0.25">
      <c r="A12" s="35" t="s">
        <v>102</v>
      </c>
      <c r="B12" s="44">
        <v>3323719.7</v>
      </c>
      <c r="C12" s="40"/>
      <c r="D12" s="40"/>
      <c r="E12" s="40"/>
      <c r="F12" s="40"/>
      <c r="G12" s="40"/>
      <c r="H12" s="40"/>
      <c r="I12" s="40"/>
      <c r="J12" s="40"/>
      <c r="K12" s="40"/>
      <c r="L12" s="40"/>
      <c r="M12" s="40"/>
      <c r="N12" s="40"/>
      <c r="O12" s="40"/>
      <c r="P12" s="40"/>
    </row>
    <row r="14" spans="1:20" x14ac:dyDescent="0.25">
      <c r="A14" s="30" t="s">
        <v>104</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2020-06-02T02:43:03Z</dcterms:modified>
</cp:coreProperties>
</file>