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Бюджетополучатели" sheetId="1" r:id="rId1"/>
    <sheet name="Муниципальные районы" sheetId="2" r:id="rId2"/>
  </sheets>
  <definedNames>
    <definedName name="Date">Бюджетополучатели!$E$9</definedName>
    <definedName name="EndData">Бюджетополучатели!$E$5</definedName>
    <definedName name="EndData1">Бюджетополучатели!$E$2</definedName>
    <definedName name="EndData2">'Муниципальные районы'!$A$1</definedName>
    <definedName name="EndDate">Бюджетополучатели!$E$10</definedName>
    <definedName name="period">Бюджетополучатели!$E$6</definedName>
    <definedName name="StartData">Бюджетополучатели!$E$4</definedName>
    <definedName name="StartData1">Бюджетополучатели!$E$1</definedName>
    <definedName name="Year">Бюджетополучатели!$E$8</definedName>
    <definedName name="_xlnm.Print_Titles" localSheetId="0">Бюджетополучатели!$21:$22</definedName>
    <definedName name="_xlnm.Print_Titles" localSheetId="1">'Муниципальные районы'!$1:$3</definedName>
    <definedName name="_xlnm.Print_Area" localSheetId="0">Бюджетополучатели!$A$1:$D$65</definedName>
    <definedName name="_xlnm.Print_Area" localSheetId="1">'Муниципальные районы'!$A$1:$P$36</definedName>
  </definedNames>
  <calcPr calcId="162913" refMode="R1C1"/>
</workbook>
</file>

<file path=xl/calcChain.xml><?xml version="1.0" encoding="utf-8"?>
<calcChain xmlns="http://schemas.openxmlformats.org/spreadsheetml/2006/main">
  <c r="B65" i="1" l="1"/>
  <c r="D14" i="1" l="1"/>
  <c r="D63" i="1"/>
  <c r="C63" i="1"/>
  <c r="B63" i="1"/>
  <c r="D11" i="1" s="1"/>
  <c r="D10" i="1" l="1"/>
  <c r="D6" i="1" s="1"/>
  <c r="E3" i="1" l="1"/>
  <c r="H1" i="1" l="1"/>
  <c r="F1" i="1" l="1"/>
  <c r="E6" i="1" s="1"/>
  <c r="A2" i="1" s="1"/>
  <c r="G3" i="1" l="1"/>
  <c r="F3" i="1" l="1"/>
  <c r="A2" i="2"/>
  <c r="G1" i="1" l="1"/>
  <c r="G2" i="1"/>
  <c r="F2" i="1"/>
</calcChain>
</file>

<file path=xl/sharedStrings.xml><?xml version="1.0" encoding="utf-8"?>
<sst xmlns="http://schemas.openxmlformats.org/spreadsheetml/2006/main" count="119" uniqueCount="118">
  <si>
    <t>тыс.рублей</t>
  </si>
  <si>
    <t>Собственные доходы</t>
  </si>
  <si>
    <t>Всего</t>
  </si>
  <si>
    <t xml:space="preserve">в том числе: </t>
  </si>
  <si>
    <t>Оплата труда</t>
  </si>
  <si>
    <t>Начисления на выплаты по оплате труда</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</si>
  <si>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</si>
  <si>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</si>
  <si>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</si>
  <si>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БАЛАНС</t>
  </si>
  <si>
    <t>Финансовая помощь из федерального бюджета</t>
  </si>
  <si>
    <t>в т.ч. целевые средства</t>
  </si>
  <si>
    <t>ИТОГО ДОХОДОВ</t>
  </si>
  <si>
    <t>ИТОГО РАСХОДОВ</t>
  </si>
  <si>
    <t>из них:</t>
  </si>
  <si>
    <t>целевые средства:</t>
  </si>
  <si>
    <t>Расшифровка расходов:</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</si>
  <si>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</si>
  <si>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</si>
  <si>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</si>
  <si>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</si>
  <si>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</si>
  <si>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</si>
  <si>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</si>
  <si>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</si>
  <si>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</si>
  <si>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</si>
  <si>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</si>
  <si>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</si>
  <si>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</si>
  <si>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</si>
  <si>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</si>
  <si>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</si>
  <si>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01.01.2020</t>
  </si>
  <si>
    <t>01.04.2020</t>
  </si>
  <si>
    <t>Всего:</t>
  </si>
  <si>
    <t>Законодательное Собрание Камчатского края</t>
  </si>
  <si>
    <t>Контрольно-счетная палата Камчатского края</t>
  </si>
  <si>
    <t>Правительство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</si>
  <si>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</si>
  <si>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</si>
  <si>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</si>
  <si>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</si>
  <si>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</si>
  <si>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</si>
  <si>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</si>
  <si>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</si>
  <si>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</si>
  <si>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</si>
  <si>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</si>
  <si>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</si>
  <si>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</si>
  <si>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</si>
  <si>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</si>
  <si>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</si>
  <si>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</si>
  <si>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</si>
  <si>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</si>
  <si>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</si>
  <si>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</si>
  <si>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</si>
  <si>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</si>
  <si>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</si>
  <si>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</si>
  <si>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</si>
  <si>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</si>
  <si>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</si>
  <si>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</si>
  <si>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</si>
  <si>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</si>
  <si>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</si>
  <si>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</si>
  <si>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</si>
  <si>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</si>
  <si>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записи актов гражданского состояния и архивного дела Камчатского края</t>
  </si>
  <si>
    <t>Агентство по делам молодежи Камчатского края</t>
  </si>
  <si>
    <t>Министерство инвестиций и предпринимательства Камчатского края</t>
  </si>
  <si>
    <t>31.03.2020</t>
  </si>
  <si>
    <t>01.03.2020</t>
  </si>
  <si>
    <t>Остатки средств на 01.03.2020 года</t>
  </si>
  <si>
    <t>Остатки средств на 01.04.2020 года</t>
  </si>
  <si>
    <t>Иные межбюджетные трансферты на обеспечение деятельности депутатов Государственной Думы и их помощников в избирательных округах</t>
  </si>
  <si>
    <t xml:space="preserve">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t>
  </si>
  <si>
    <t>Возмещение выпадающих доходов энергоснабжающим организациям Камчатского края в связи с доведением цен (тарифов) на электрическую энергию (мощность) до базовых уровней цен (тарифов) за счет средств, предоставляемых в виде безвозмездных целевых взносов субъектом оптового рынка</t>
  </si>
  <si>
    <t>Дотации на выравнивание бюджетной обеспеченности муниципальных районов (городских округов)</t>
  </si>
  <si>
    <t>Дотации на поддержку мер по обеспечению сбалансированности бюджетов</t>
  </si>
  <si>
    <t>Субсидии местным бюджетам на софинансирование оплаты труда работников муниципальных учреждений</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</si>
  <si>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</si>
  <si>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 предусмотренной законом Камчатского края</t>
  </si>
  <si>
    <t>Субвенции муниципальным районам в Камчатском крае для осуществления  полномочий органов государственной власти Камчатского края по расчету и предоставлению дотаций  бюджетам поселений</t>
  </si>
  <si>
    <t>Субвенции для осуществления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t>
  </si>
  <si>
    <t>Субвенции для осуществления отдельных  государственных полномочий Камчатского края  по социальному обслуживанию граждан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</si>
  <si>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</si>
  <si>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Камчатского края по вопросам предоставления мер социальной поддержки отдельным категориям граждан, проживающих в Камчатском крае, по проезду на автомобильном транспорте общего пользования городского сообщения</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</si>
  <si>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проживающим в Камчатском крае, по проезду на автомобильном транспорте общего пользования пригородного сообщения</t>
  </si>
  <si>
    <t>Субвенции для осуществления  государственных полномочий по опеке и попечительству в Камчатском крае в части  расходов на выплату вознаграждения опекунам совершеннолетних недееспособных граждан, проживающим в Камчатском крае</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</si>
  <si>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</si>
  <si>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</si>
  <si>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</si>
  <si>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</si>
  <si>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в части расходов на предоставление  единовременной денежной выплаты гражданам, усыновившим (удочерившим) ребенка (детей)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</si>
  <si>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</si>
  <si>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</si>
  <si>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</si>
  <si>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</si>
  <si>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на осуществление  государственных полномочий Камчатского края по организации проведения мероприятий при осуществлении деятельности по обращению с животными без владельцев в Камчатском крае</t>
  </si>
  <si>
    <t>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 индивидуальных предпринимателей и граждан и по проведению проверок при осуществлении лицензионного контроля в отношении юридических лиц, индивидуальных предпринимателей, осуществляющих деятельность по управлению многоквартирными домами на основании лицензии</t>
  </si>
  <si>
    <t>Расходы, связанные с особым режимом безопасного функционирования закрытых административно-территориальных образований</t>
  </si>
  <si>
    <t>Осуществление первичного воинского учета на территориях, где отсутствуют военные комиссариаты</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</si>
  <si>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</si>
  <si>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Выплата единовременного пособия при всех формах устройства детей, лишенных родительского попечения, в семью</t>
  </si>
  <si>
    <t>Создание модельных муниципальных библиотек</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</si>
  <si>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</si>
  <si>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Осуществление переданных полномочий Российской Федерации на государственную регистрацию актов гражданского состояния</t>
  </si>
  <si>
    <t>Реализация мероприятий по обеспечению жильем молодых семей</t>
  </si>
  <si>
    <t>Дотации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t>
  </si>
  <si>
    <t>Бюджетный кредит</t>
  </si>
  <si>
    <t>Предоставление бюджетных кредитов юридическим лицам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</si>
</sst>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4"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b/>
      <sz val="9"/>
      <name val="Times New Roman"/>
      <family val="1"/>
      <charset val="204"/>
    </font>
    <font>
      <b/>
      <sz val="10"/>
      <name val="Times New Roman"/>
      <family val="1"/>
    </font>
    <font>
      <sz val="11"/>
      <color theme="1"/>
      <name val="Times New Roman"/>
      <family val="1"/>
    </font>
    <font>
      <sz val="10"/>
      <name val="Times New Roman"/>
      <family val="1"/>
    </font>
    <font>
      <sz val="12"/>
      <color theme="1"/>
      <name val="Times New Roman"/>
      <family val="1"/>
    </font>
    <font>
      <b/>
      <sz val="12"/>
      <name val="Times New Roman"/>
      <family val="1"/>
    </font>
    <font>
      <b/>
      <sz val="11"/>
      <color theme="1"/>
      <name val="Times New Roman"/>
      <family val="1"/>
      <charset val="204"/>
    </font>
    <font>
      <sz val="12"/>
      <color theme="0"/>
      <name val="Times New Roman"/>
      <family val="1"/>
    </font>
    <font>
      <sz val="11"/>
      <color theme="0"/>
      <name val="Calibri"/>
      <family val="2"/>
      <scheme val="minor"/>
    </font>
    <font>
      <b/>
      <sz val="11"/>
      <name val="Times New Roman"/>
      <family val="1"/>
    </font>
    <font>
      <i/>
      <sz val="11"/>
      <name val="Times New Roman"/>
      <family val="1"/>
    </font>
    <font>
      <b/>
      <i/>
      <sz val="11"/>
      <name val="Times New Roman"/>
      <family val="1"/>
    </font>
    <font>
      <sz val="11"/>
      <color theme="0" tint="-0.34998626667073579"/>
      <name val="Calibri"/>
      <family val="2"/>
      <scheme val="minor"/>
    </font>
    <font>
      <b/>
      <sz val="11"/>
      <color theme="1"/>
      <name val="Calibri"/>
      <family val="2"/>
      <scheme val="minor"/>
    </font>
    <font>
      <sz val="11"/>
      <color theme="1"/>
      <name val="Times New Roman"/>
      <family val="1"/>
      <charset val="204"/>
    </font>
    <font>
      <sz val="10"/>
      <name val="Arial"/>
      <charset val="204"/>
    </font>
    <font>
      <sz val="11"/>
      <name val="Times New Roman"/>
      <family val="1"/>
    </font>
    <font>
      <sz val="9"/>
      <color theme="1"/>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21" fillId="0" borderId="0"/>
    <xf numFmtId="0" fontId="21" fillId="0" borderId="0" applyNumberFormat="0" applyBorder="0" applyAlignment="0"/>
  </cellStyleXfs>
  <cellXfs count="65">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horizontal="left" wrapText="1"/>
    </xf>
    <xf numFmtId="0" fontId="3" fillId="0" borderId="0" xfId="0" applyFont="1" applyFill="1" applyBorder="1"/>
    <xf numFmtId="49" fontId="3" fillId="0" borderId="4" xfId="0" applyNumberFormat="1" applyFont="1" applyBorder="1" applyAlignment="1">
      <alignment horizontal="left" vertical="center" wrapText="1"/>
    </xf>
    <xf numFmtId="0" fontId="6" fillId="2" borderId="0" xfId="0" applyFont="1" applyFill="1" applyBorder="1" applyAlignment="1"/>
    <xf numFmtId="164" fontId="7" fillId="2" borderId="4" xfId="0" applyNumberFormat="1" applyFont="1" applyFill="1" applyBorder="1" applyAlignment="1">
      <alignment horizontal="center" vertical="center" wrapText="1"/>
    </xf>
    <xf numFmtId="0" fontId="8" fillId="0" borderId="0" xfId="0" applyFont="1"/>
    <xf numFmtId="0" fontId="10" fillId="0" borderId="0" xfId="0" applyFont="1"/>
    <xf numFmtId="0" fontId="11" fillId="2" borderId="0" xfId="0" applyFont="1" applyFill="1" applyBorder="1" applyAlignment="1"/>
    <xf numFmtId="0" fontId="12" fillId="0" borderId="4" xfId="0" applyFont="1" applyBorder="1" applyAlignment="1">
      <alignment horizontal="center" vertical="center" wrapText="1"/>
    </xf>
    <xf numFmtId="0" fontId="13" fillId="0" borderId="0" xfId="0" applyFont="1"/>
    <xf numFmtId="0" fontId="14" fillId="0" borderId="0" xfId="0" applyFont="1"/>
    <xf numFmtId="164" fontId="2" fillId="0" borderId="0" xfId="0" applyNumberFormat="1" applyFont="1" applyFill="1" applyBorder="1" applyAlignment="1">
      <alignment horizontal="right" wrapText="1"/>
    </xf>
    <xf numFmtId="164" fontId="16" fillId="0" borderId="0" xfId="0" applyNumberFormat="1" applyFont="1" applyFill="1" applyBorder="1" applyAlignment="1">
      <alignment horizontal="left" wrapText="1"/>
    </xf>
    <xf numFmtId="0" fontId="16" fillId="0" borderId="0" xfId="0" applyFont="1" applyFill="1" applyBorder="1" applyAlignment="1">
      <alignment horizontal="left" wrapText="1"/>
    </xf>
    <xf numFmtId="0" fontId="17" fillId="0" borderId="0" xfId="0" applyFont="1" applyFill="1" applyBorder="1" applyAlignment="1">
      <alignment wrapText="1"/>
    </xf>
    <xf numFmtId="0" fontId="15" fillId="0" borderId="4" xfId="0" applyFont="1" applyFill="1" applyBorder="1" applyAlignment="1">
      <alignment horizontal="center" vertical="top" wrapText="1"/>
    </xf>
    <xf numFmtId="49" fontId="15" fillId="0" borderId="4" xfId="0" applyNumberFormat="1" applyFont="1" applyBorder="1" applyAlignment="1">
      <alignment horizontal="left" vertical="center" wrapText="1"/>
    </xf>
    <xf numFmtId="0" fontId="18" fillId="0" borderId="0" xfId="0" applyNumberFormat="1" applyFont="1"/>
    <xf numFmtId="0" fontId="18" fillId="0" borderId="0" xfId="0" applyFont="1"/>
    <xf numFmtId="14" fontId="18" fillId="0" borderId="0" xfId="0" applyNumberFormat="1" applyFont="1"/>
    <xf numFmtId="49" fontId="5" fillId="2" borderId="4" xfId="0" applyNumberFormat="1" applyFont="1" applyFill="1" applyBorder="1" applyAlignment="1">
      <alignment horizontal="left" wrapText="1"/>
    </xf>
    <xf numFmtId="0" fontId="19" fillId="0" borderId="0" xfId="0" applyFont="1"/>
    <xf numFmtId="0" fontId="20" fillId="0" borderId="0" xfId="0" applyFont="1"/>
    <xf numFmtId="164" fontId="9" fillId="2" borderId="4" xfId="0" applyNumberFormat="1" applyFont="1" applyFill="1" applyBorder="1" applyAlignment="1">
      <alignment horizontal="center" vertical="center" wrapText="1"/>
    </xf>
    <xf numFmtId="164" fontId="9" fillId="2" borderId="4" xfId="0" applyNumberFormat="1" applyFont="1" applyFill="1" applyBorder="1" applyAlignment="1">
      <alignment vertical="center" wrapText="1"/>
    </xf>
    <xf numFmtId="164" fontId="3" fillId="0" borderId="4" xfId="0" applyNumberFormat="1" applyFont="1" applyBorder="1" applyAlignment="1">
      <alignment horizontal="right" vertical="center" wrapText="1"/>
    </xf>
    <xf numFmtId="164" fontId="15" fillId="0" borderId="4" xfId="0" applyNumberFormat="1" applyFont="1" applyBorder="1" applyAlignment="1">
      <alignment horizontal="righ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0" fontId="0" fillId="0" borderId="0" xfId="0"/>
    <xf numFmtId="164" fontId="3" fillId="0" borderId="4" xfId="0" applyNumberFormat="1" applyFont="1" applyFill="1" applyBorder="1" applyAlignment="1">
      <alignment horizontal="right" wrapText="1"/>
    </xf>
    <xf numFmtId="49" fontId="3" fillId="0" borderId="4" xfId="0" applyNumberFormat="1" applyFont="1" applyBorder="1" applyAlignment="1">
      <alignment horizontal="left" vertical="center" wrapText="1"/>
    </xf>
    <xf numFmtId="0" fontId="18" fillId="0" borderId="0" xfId="0" applyFont="1"/>
    <xf numFmtId="0" fontId="20" fillId="0" borderId="4" xfId="0" applyFont="1" applyBorder="1" applyAlignment="1">
      <alignment horizontal="left" vertical="center" wrapText="1"/>
    </xf>
    <xf numFmtId="164" fontId="3" fillId="0" borderId="4" xfId="0" applyNumberFormat="1" applyFont="1" applyBorder="1" applyAlignment="1">
      <alignment horizontal="right" vertical="center" wrapText="1"/>
    </xf>
    <xf numFmtId="0" fontId="23" fillId="0" borderId="0" xfId="0" applyFont="1" applyAlignment="1">
      <alignment horizontal="right"/>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1" xfId="0" applyNumberFormat="1" applyFont="1" applyFill="1" applyBorder="1" applyAlignment="1">
      <alignment horizontal="center" vertical="center" wrapText="1"/>
    </xf>
    <xf numFmtId="165" fontId="2" fillId="0" borderId="3" xfId="0" applyNumberFormat="1" applyFont="1" applyFill="1" applyBorder="1" applyAlignment="1">
      <alignment horizontal="center" vertical="center" wrapText="1"/>
    </xf>
    <xf numFmtId="0" fontId="3" fillId="0" borderId="4" xfId="0" applyFont="1" applyFill="1" applyBorder="1" applyAlignment="1">
      <alignment horizontal="left" wrapText="1"/>
    </xf>
    <xf numFmtId="0" fontId="3" fillId="0" borderId="4" xfId="0" applyFont="1" applyBorder="1" applyAlignment="1">
      <alignment horizontal="left"/>
    </xf>
    <xf numFmtId="0" fontId="3" fillId="0" borderId="4" xfId="0" applyFont="1" applyBorder="1" applyAlignment="1">
      <alignment horizontal="left" wrapText="1"/>
    </xf>
    <xf numFmtId="0" fontId="15" fillId="0" borderId="4" xfId="0" applyFont="1" applyBorder="1" applyAlignment="1">
      <alignment horizontal="left" wrapText="1"/>
    </xf>
    <xf numFmtId="0" fontId="15" fillId="0" borderId="4" xfId="0" applyFont="1" applyBorder="1" applyAlignment="1">
      <alignment horizontal="left"/>
    </xf>
    <xf numFmtId="164" fontId="16" fillId="0" borderId="4" xfId="0" applyNumberFormat="1" applyFont="1" applyFill="1" applyBorder="1" applyAlignment="1">
      <alignment horizontal="left" wrapText="1"/>
    </xf>
    <xf numFmtId="0" fontId="16" fillId="0" borderId="4" xfId="0" applyFont="1" applyFill="1" applyBorder="1" applyAlignment="1">
      <alignment horizontal="left" wrapText="1"/>
    </xf>
    <xf numFmtId="164" fontId="22" fillId="0" borderId="4" xfId="0" applyNumberFormat="1" applyFont="1" applyFill="1" applyBorder="1" applyAlignment="1">
      <alignment horizontal="left" wrapText="1"/>
    </xf>
    <xf numFmtId="0" fontId="22" fillId="0" borderId="4" xfId="0" applyFont="1" applyFill="1" applyBorder="1" applyAlignment="1">
      <alignment horizontal="left" wrapText="1"/>
    </xf>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164" fontId="2" fillId="0" borderId="4" xfId="0" applyNumberFormat="1" applyFont="1" applyFill="1" applyBorder="1" applyAlignment="1">
      <alignment horizontal="left" wrapText="1"/>
    </xf>
  </cellXfs>
  <cellStyles count="3">
    <cellStyle name="Обычный" xfId="0" builtinId="0"/>
    <cellStyle name="Обычный 2" xfId="2"/>
    <cellStyle name="Обычн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tabSelected="1" view="pageBreakPreview" zoomScaleNormal="100" zoomScaleSheetLayoutView="100" workbookViewId="0">
      <selection activeCell="D12" sqref="D12"/>
    </sheetView>
  </sheetViews>
  <sheetFormatPr defaultRowHeight="14.4" x14ac:dyDescent="0.3"/>
  <cols>
    <col min="1" max="1" width="69.33203125" customWidth="1"/>
    <col min="2" max="2" width="18.109375" customWidth="1"/>
    <col min="3" max="3" width="20.33203125" customWidth="1"/>
    <col min="4" max="4" width="16.5546875" customWidth="1"/>
    <col min="5" max="5" width="12.5546875" customWidth="1"/>
    <col min="6" max="6" width="16" bestFit="1" customWidth="1"/>
    <col min="8" max="8" width="10.109375" bestFit="1" customWidth="1"/>
  </cols>
  <sheetData>
    <row r="1" spans="1:8" ht="15.6" x14ac:dyDescent="0.3">
      <c r="A1" s="61" t="s">
        <v>9</v>
      </c>
      <c r="B1" s="61"/>
      <c r="C1" s="61"/>
      <c r="D1" s="61"/>
      <c r="E1" s="28" t="s">
        <v>78</v>
      </c>
      <c r="F1" s="29" t="str">
        <f>TEXT(E1,"[$-FC19]ММ")</f>
        <v>03</v>
      </c>
      <c r="G1" s="29" t="str">
        <f>TEXT(E1,"[$-FC19]ДД.ММ.ГГГ \г")</f>
        <v>01.03.2020 г</v>
      </c>
      <c r="H1" s="29" t="str">
        <f>TEXT(E1,"[$-FC19]ГГГГ")</f>
        <v>2020</v>
      </c>
    </row>
    <row r="2" spans="1:8" ht="15.6" x14ac:dyDescent="0.3">
      <c r="A2" s="61" t="str">
        <f>CONCATENATE("доходов и расходов краевого бюджета за ",period," ",H1," года")</f>
        <v>доходов и расходов краевого бюджета за март 2020 года</v>
      </c>
      <c r="B2" s="61"/>
      <c r="C2" s="61"/>
      <c r="D2" s="61"/>
      <c r="E2" s="28" t="s">
        <v>77</v>
      </c>
      <c r="F2" s="29" t="str">
        <f>TEXT(E2,"[$-FC19]ДД ММММ ГГГ \г")</f>
        <v>31 марта 2020 г</v>
      </c>
      <c r="G2" s="29" t="str">
        <f>TEXT(E2,"[$-FC19]ДД.ММ.ГГГ \г")</f>
        <v>31.03.2020 г</v>
      </c>
      <c r="H2" s="30"/>
    </row>
    <row r="3" spans="1:8" x14ac:dyDescent="0.3">
      <c r="A3" s="1"/>
      <c r="B3" s="2"/>
      <c r="C3" s="2"/>
      <c r="D3" s="3"/>
      <c r="E3" s="29">
        <f>EndDate+1</f>
        <v>43923</v>
      </c>
      <c r="F3" s="29" t="str">
        <f>TEXT(E3,"[$-FC19]ДД ММММ ГГГ \г")</f>
        <v>02 апреля 2020 г</v>
      </c>
      <c r="G3" s="29" t="str">
        <f>TEXT(E3,"[$-FC19]ДД.ММ.ГГГ \г")</f>
        <v>02.04.2020 г</v>
      </c>
      <c r="H3" s="29"/>
    </row>
    <row r="4" spans="1:8" x14ac:dyDescent="0.3">
      <c r="A4" s="4"/>
      <c r="B4" s="5"/>
      <c r="C4" s="5"/>
      <c r="D4" s="6" t="s">
        <v>0</v>
      </c>
      <c r="E4" s="29"/>
      <c r="F4" s="29"/>
      <c r="G4" s="29"/>
      <c r="H4" s="29"/>
    </row>
    <row r="5" spans="1:8" x14ac:dyDescent="0.3">
      <c r="A5" s="62" t="s">
        <v>79</v>
      </c>
      <c r="B5" s="63"/>
      <c r="C5" s="63"/>
      <c r="D5" s="7">
        <v>623702.1</v>
      </c>
      <c r="E5" s="30"/>
      <c r="F5" s="29"/>
      <c r="G5" s="29"/>
      <c r="H5" s="29"/>
    </row>
    <row r="6" spans="1:8" x14ac:dyDescent="0.3">
      <c r="A6" s="52" t="s">
        <v>1</v>
      </c>
      <c r="B6" s="53"/>
      <c r="C6" s="53"/>
      <c r="D6" s="8">
        <f>D10-D8-D7</f>
        <v>2392776.687169997</v>
      </c>
      <c r="E6" s="29" t="str">
        <f>IF(F1="01","январь",(IF(F1="02","февраль",(IF(F1="03","март",(IF(F1="04","апрель",(IF(F1="05","май",(IF(F1="06","июнь",(IF(F1="07","июль",(IF(F1="08","август",(IF(F1="09","сентябрь",(IF(F1="08","август",(IF(F1="09","сентябрь",(IF(F1="10","октябрь",(IF(F1="11","ноябрь","декабрь")))))))))))))))))))))))))</f>
        <v>март</v>
      </c>
      <c r="F6" s="29"/>
      <c r="G6" s="29"/>
      <c r="H6" s="29"/>
    </row>
    <row r="7" spans="1:8" s="40" customFormat="1" x14ac:dyDescent="0.3">
      <c r="A7" s="52" t="s">
        <v>116</v>
      </c>
      <c r="B7" s="53"/>
      <c r="C7" s="53"/>
      <c r="D7" s="41">
        <v>2000000</v>
      </c>
      <c r="E7" s="43"/>
      <c r="F7" s="43"/>
      <c r="G7" s="43"/>
      <c r="H7" s="43"/>
    </row>
    <row r="8" spans="1:8" x14ac:dyDescent="0.3">
      <c r="A8" s="54" t="s">
        <v>10</v>
      </c>
      <c r="B8" s="53"/>
      <c r="C8" s="53"/>
      <c r="D8" s="10">
        <v>5028237</v>
      </c>
      <c r="E8" s="29"/>
      <c r="F8" s="29"/>
      <c r="G8" s="29"/>
      <c r="H8" s="29"/>
    </row>
    <row r="9" spans="1:8" x14ac:dyDescent="0.3">
      <c r="A9" s="54" t="s">
        <v>11</v>
      </c>
      <c r="B9" s="53"/>
      <c r="C9" s="53"/>
      <c r="D9" s="10">
        <v>1600837</v>
      </c>
      <c r="E9" s="29" t="s">
        <v>33</v>
      </c>
    </row>
    <row r="10" spans="1:8" x14ac:dyDescent="0.3">
      <c r="A10" s="55" t="s">
        <v>12</v>
      </c>
      <c r="B10" s="56"/>
      <c r="C10" s="56"/>
      <c r="D10" s="10">
        <f>D12+D11-D5</f>
        <v>9421013.687169997</v>
      </c>
      <c r="E10" s="29" t="s">
        <v>34</v>
      </c>
    </row>
    <row r="11" spans="1:8" x14ac:dyDescent="0.3">
      <c r="A11" s="55" t="s">
        <v>13</v>
      </c>
      <c r="B11" s="56"/>
      <c r="C11" s="56"/>
      <c r="D11" s="10">
        <f>B65+'Муниципальные районы'!P35</f>
        <v>8746049.187169997</v>
      </c>
    </row>
    <row r="12" spans="1:8" x14ac:dyDescent="0.3">
      <c r="A12" s="64" t="s">
        <v>80</v>
      </c>
      <c r="B12" s="52"/>
      <c r="C12" s="52"/>
      <c r="D12" s="9">
        <v>1298666.6000000001</v>
      </c>
    </row>
    <row r="13" spans="1:8" x14ac:dyDescent="0.3">
      <c r="A13" s="57" t="s">
        <v>14</v>
      </c>
      <c r="B13" s="58"/>
      <c r="C13" s="58"/>
      <c r="D13" s="9"/>
    </row>
    <row r="14" spans="1:8" x14ac:dyDescent="0.3">
      <c r="A14" s="57" t="s">
        <v>15</v>
      </c>
      <c r="B14" s="58"/>
      <c r="C14" s="58"/>
      <c r="D14" s="9">
        <f>SUM(D15:D18)</f>
        <v>151746.4</v>
      </c>
    </row>
    <row r="15" spans="1:8" ht="32.25" customHeight="1" x14ac:dyDescent="0.3">
      <c r="A15" s="59" t="s">
        <v>81</v>
      </c>
      <c r="B15" s="60"/>
      <c r="C15" s="60"/>
      <c r="D15" s="8">
        <v>850.2</v>
      </c>
    </row>
    <row r="16" spans="1:8" ht="58.2" customHeight="1" x14ac:dyDescent="0.3">
      <c r="A16" s="59" t="s">
        <v>82</v>
      </c>
      <c r="B16" s="60"/>
      <c r="C16" s="60"/>
      <c r="D16" s="8">
        <v>81871.8</v>
      </c>
    </row>
    <row r="17" spans="1:4" ht="45.75" customHeight="1" x14ac:dyDescent="0.3">
      <c r="A17" s="59" t="s">
        <v>83</v>
      </c>
      <c r="B17" s="60"/>
      <c r="C17" s="60"/>
      <c r="D17" s="8">
        <v>29024.400000000001</v>
      </c>
    </row>
    <row r="18" spans="1:4" s="40" customFormat="1" ht="45.75" customHeight="1" x14ac:dyDescent="0.3">
      <c r="A18" s="59" t="s">
        <v>115</v>
      </c>
      <c r="B18" s="60"/>
      <c r="C18" s="60"/>
      <c r="D18" s="41">
        <v>40000</v>
      </c>
    </row>
    <row r="19" spans="1:4" x14ac:dyDescent="0.3">
      <c r="A19" s="23"/>
      <c r="B19" s="24"/>
      <c r="C19" s="24"/>
      <c r="D19" s="22"/>
    </row>
    <row r="20" spans="1:4" x14ac:dyDescent="0.3">
      <c r="A20" s="25" t="s">
        <v>16</v>
      </c>
      <c r="B20" s="11"/>
      <c r="C20" s="11"/>
      <c r="D20" s="12"/>
    </row>
    <row r="21" spans="1:4" x14ac:dyDescent="0.3">
      <c r="A21" s="47" t="s">
        <v>17</v>
      </c>
      <c r="B21" s="49" t="s">
        <v>2</v>
      </c>
      <c r="C21" s="50" t="s">
        <v>3</v>
      </c>
      <c r="D21" s="51"/>
    </row>
    <row r="22" spans="1:4" ht="41.4" x14ac:dyDescent="0.3">
      <c r="A22" s="48"/>
      <c r="B22" s="49"/>
      <c r="C22" s="26" t="s">
        <v>4</v>
      </c>
      <c r="D22" s="26" t="s">
        <v>5</v>
      </c>
    </row>
    <row r="23" spans="1:4" x14ac:dyDescent="0.3">
      <c r="A23" s="13" t="s">
        <v>36</v>
      </c>
      <c r="B23" s="36">
        <v>17128.1306</v>
      </c>
      <c r="C23" s="36">
        <v>11844.513720000001</v>
      </c>
      <c r="D23" s="36">
        <v>3411.98126</v>
      </c>
    </row>
    <row r="24" spans="1:4" x14ac:dyDescent="0.3">
      <c r="A24" s="13" t="s">
        <v>37</v>
      </c>
      <c r="B24" s="36">
        <v>2771.4515000000001</v>
      </c>
      <c r="C24" s="36">
        <v>2228.8980499999998</v>
      </c>
      <c r="D24" s="36">
        <v>217.86675</v>
      </c>
    </row>
    <row r="25" spans="1:4" x14ac:dyDescent="0.3">
      <c r="A25" s="13" t="s">
        <v>38</v>
      </c>
      <c r="B25" s="36">
        <v>5107.2499299999999</v>
      </c>
      <c r="C25" s="36">
        <v>3728.7531399999998</v>
      </c>
      <c r="D25" s="36">
        <v>1378.4967899999999</v>
      </c>
    </row>
    <row r="26" spans="1:4" x14ac:dyDescent="0.3">
      <c r="A26" s="13" t="s">
        <v>39</v>
      </c>
      <c r="B26" s="36">
        <v>96358.069900000002</v>
      </c>
      <c r="C26" s="36">
        <v>25379.239580000001</v>
      </c>
      <c r="D26" s="36">
        <v>7875.0289400000001</v>
      </c>
    </row>
    <row r="27" spans="1:4" ht="27.6" x14ac:dyDescent="0.3">
      <c r="A27" s="13" t="s">
        <v>40</v>
      </c>
      <c r="B27" s="36">
        <v>413415.04019999999</v>
      </c>
      <c r="C27" s="36">
        <v>3746.14705</v>
      </c>
      <c r="D27" s="36">
        <v>1121.5328300000001</v>
      </c>
    </row>
    <row r="28" spans="1:4" x14ac:dyDescent="0.3">
      <c r="A28" s="13" t="s">
        <v>41</v>
      </c>
      <c r="B28" s="36">
        <v>7386.2102400000003</v>
      </c>
      <c r="C28" s="36">
        <v>2409.5657299999998</v>
      </c>
      <c r="D28" s="36">
        <v>625.91777999999999</v>
      </c>
    </row>
    <row r="29" spans="1:4" x14ac:dyDescent="0.3">
      <c r="A29" s="13" t="s">
        <v>42</v>
      </c>
      <c r="B29" s="36">
        <v>18301.912850000001</v>
      </c>
      <c r="C29" s="36">
        <v>1867.41103</v>
      </c>
      <c r="D29" s="36">
        <v>456.26152999999999</v>
      </c>
    </row>
    <row r="30" spans="1:4" ht="27.6" x14ac:dyDescent="0.3">
      <c r="A30" s="13" t="s">
        <v>43</v>
      </c>
      <c r="B30" s="36">
        <v>1582828.1766299999</v>
      </c>
      <c r="C30" s="36">
        <v>7697.5152099999996</v>
      </c>
      <c r="D30" s="36">
        <v>1857.4857300000001</v>
      </c>
    </row>
    <row r="31" spans="1:4" x14ac:dyDescent="0.3">
      <c r="A31" s="13" t="s">
        <v>44</v>
      </c>
      <c r="B31" s="36">
        <v>8061.7795400000005</v>
      </c>
      <c r="C31" s="36">
        <v>4886.4197999999997</v>
      </c>
      <c r="D31" s="36">
        <v>1242.0925500000001</v>
      </c>
    </row>
    <row r="32" spans="1:4" x14ac:dyDescent="0.3">
      <c r="A32" s="13" t="s">
        <v>45</v>
      </c>
      <c r="B32" s="36">
        <v>40652.230470000002</v>
      </c>
      <c r="C32" s="36">
        <v>8080.9174499999999</v>
      </c>
      <c r="D32" s="36">
        <v>2652.9632299999998</v>
      </c>
    </row>
    <row r="33" spans="1:4" x14ac:dyDescent="0.3">
      <c r="A33" s="13" t="s">
        <v>46</v>
      </c>
      <c r="B33" s="36">
        <v>356727.36998000002</v>
      </c>
      <c r="C33" s="36">
        <v>10676.32518</v>
      </c>
      <c r="D33" s="36">
        <v>4201.6064200000001</v>
      </c>
    </row>
    <row r="34" spans="1:4" x14ac:dyDescent="0.3">
      <c r="A34" s="13" t="s">
        <v>47</v>
      </c>
      <c r="B34" s="36">
        <v>683432.52751000004</v>
      </c>
      <c r="C34" s="36">
        <v>17558.516060000002</v>
      </c>
      <c r="D34" s="36">
        <v>6941.8829900000001</v>
      </c>
    </row>
    <row r="35" spans="1:4" x14ac:dyDescent="0.3">
      <c r="A35" s="13" t="s">
        <v>48</v>
      </c>
      <c r="B35" s="36">
        <v>700503.66078999999</v>
      </c>
      <c r="C35" s="36">
        <v>31699.73861</v>
      </c>
      <c r="D35" s="36">
        <v>7634.96396</v>
      </c>
    </row>
    <row r="36" spans="1:4" x14ac:dyDescent="0.3">
      <c r="A36" s="13" t="s">
        <v>49</v>
      </c>
      <c r="B36" s="36">
        <v>55167.633500000004</v>
      </c>
      <c r="C36" s="36">
        <v>2060.46693</v>
      </c>
      <c r="D36" s="36">
        <v>527.40065000000004</v>
      </c>
    </row>
    <row r="37" spans="1:4" ht="27.6" x14ac:dyDescent="0.3">
      <c r="A37" s="13" t="s">
        <v>50</v>
      </c>
      <c r="B37" s="36">
        <v>102366.81217</v>
      </c>
      <c r="C37" s="36">
        <v>53754.243300000002</v>
      </c>
      <c r="D37" s="36">
        <v>16665.014210000001</v>
      </c>
    </row>
    <row r="38" spans="1:4" x14ac:dyDescent="0.3">
      <c r="A38" s="13" t="s">
        <v>51</v>
      </c>
      <c r="B38" s="36">
        <v>21360.800800000001</v>
      </c>
      <c r="C38" s="36">
        <v>1342.7616800000001</v>
      </c>
      <c r="D38" s="36">
        <v>369.88715000000002</v>
      </c>
    </row>
    <row r="39" spans="1:4" x14ac:dyDescent="0.3">
      <c r="A39" s="13" t="s">
        <v>52</v>
      </c>
      <c r="B39" s="36">
        <v>8489.0557499999995</v>
      </c>
      <c r="C39" s="36">
        <v>4192.9107999999997</v>
      </c>
      <c r="D39" s="36">
        <v>1266.0978500000001</v>
      </c>
    </row>
    <row r="40" spans="1:4" ht="27.6" x14ac:dyDescent="0.3">
      <c r="A40" s="13" t="s">
        <v>53</v>
      </c>
      <c r="B40" s="36">
        <v>48899.267059999998</v>
      </c>
      <c r="C40" s="36">
        <v>16985.37255</v>
      </c>
      <c r="D40" s="36">
        <v>5607.4288399999996</v>
      </c>
    </row>
    <row r="41" spans="1:4" x14ac:dyDescent="0.3">
      <c r="A41" s="13" t="s">
        <v>54</v>
      </c>
      <c r="B41" s="36">
        <v>16248.01936</v>
      </c>
      <c r="C41" s="36">
        <v>1220.51854</v>
      </c>
      <c r="D41" s="36">
        <v>368.12894999999997</v>
      </c>
    </row>
    <row r="42" spans="1:4" x14ac:dyDescent="0.3">
      <c r="A42" s="13" t="s">
        <v>55</v>
      </c>
      <c r="B42" s="36">
        <v>214131.37374000001</v>
      </c>
      <c r="C42" s="36">
        <v>7148.2792399999998</v>
      </c>
      <c r="D42" s="36">
        <v>2228.7717400000001</v>
      </c>
    </row>
    <row r="43" spans="1:4" x14ac:dyDescent="0.3">
      <c r="A43" s="13" t="s">
        <v>56</v>
      </c>
      <c r="B43" s="36">
        <v>24812.516909999998</v>
      </c>
      <c r="C43" s="36">
        <v>13272.368280000001</v>
      </c>
      <c r="D43" s="36">
        <v>3978.49377</v>
      </c>
    </row>
    <row r="44" spans="1:4" x14ac:dyDescent="0.3">
      <c r="A44" s="13" t="s">
        <v>57</v>
      </c>
      <c r="B44" s="36">
        <v>4073.5774999999999</v>
      </c>
      <c r="C44" s="36">
        <v>2667.7800400000001</v>
      </c>
      <c r="D44" s="36">
        <v>804.24244999999996</v>
      </c>
    </row>
    <row r="45" spans="1:4" x14ac:dyDescent="0.3">
      <c r="A45" s="13" t="s">
        <v>58</v>
      </c>
      <c r="B45" s="36">
        <v>1535.8857800000001</v>
      </c>
      <c r="C45" s="36">
        <v>1117.778</v>
      </c>
      <c r="D45" s="36">
        <v>346.79599999999999</v>
      </c>
    </row>
    <row r="46" spans="1:4" x14ac:dyDescent="0.3">
      <c r="A46" s="13" t="s">
        <v>59</v>
      </c>
      <c r="B46" s="36">
        <v>3058.5293700000002</v>
      </c>
      <c r="C46" s="36">
        <v>2236.2327399999999</v>
      </c>
      <c r="D46" s="36">
        <v>678.70240000000001</v>
      </c>
    </row>
    <row r="47" spans="1:4" x14ac:dyDescent="0.3">
      <c r="A47" s="13" t="s">
        <v>60</v>
      </c>
      <c r="B47" s="36">
        <v>3560.0030999999999</v>
      </c>
      <c r="C47" s="36">
        <v>2519.49532</v>
      </c>
      <c r="D47" s="36">
        <v>760.34790999999996</v>
      </c>
    </row>
    <row r="48" spans="1:4" x14ac:dyDescent="0.3">
      <c r="A48" s="13" t="s">
        <v>61</v>
      </c>
      <c r="B48" s="36">
        <v>1653.9854700000001</v>
      </c>
      <c r="C48" s="36">
        <v>1189.45868</v>
      </c>
      <c r="D48" s="36">
        <v>359.21652999999998</v>
      </c>
    </row>
    <row r="49" spans="1:4" x14ac:dyDescent="0.3">
      <c r="A49" s="13" t="s">
        <v>62</v>
      </c>
      <c r="B49" s="36">
        <v>1299.84788</v>
      </c>
      <c r="C49" s="36">
        <v>923.42502000000002</v>
      </c>
      <c r="D49" s="36">
        <v>278.03030999999999</v>
      </c>
    </row>
    <row r="50" spans="1:4" x14ac:dyDescent="0.3">
      <c r="A50" s="13" t="s">
        <v>63</v>
      </c>
      <c r="B50" s="36">
        <v>3549.7190799999998</v>
      </c>
      <c r="C50" s="36">
        <v>2520.3979599999998</v>
      </c>
      <c r="D50" s="36">
        <v>879.97280999999998</v>
      </c>
    </row>
    <row r="51" spans="1:4" x14ac:dyDescent="0.3">
      <c r="A51" s="13" t="s">
        <v>64</v>
      </c>
      <c r="B51" s="36">
        <v>1308002.88332</v>
      </c>
      <c r="C51" s="36">
        <v>18489.845529999999</v>
      </c>
      <c r="D51" s="36">
        <v>5432.9750599999998</v>
      </c>
    </row>
    <row r="52" spans="1:4" ht="27.6" x14ac:dyDescent="0.3">
      <c r="A52" s="13" t="s">
        <v>65</v>
      </c>
      <c r="B52" s="36">
        <v>42.25</v>
      </c>
      <c r="C52" s="36">
        <v>36.25</v>
      </c>
      <c r="D52" s="36"/>
    </row>
    <row r="53" spans="1:4" x14ac:dyDescent="0.3">
      <c r="A53" s="13" t="s">
        <v>66</v>
      </c>
      <c r="B53" s="36">
        <v>11568.33532</v>
      </c>
      <c r="C53" s="36">
        <v>4618.9249300000001</v>
      </c>
      <c r="D53" s="36">
        <v>1409.09122</v>
      </c>
    </row>
    <row r="54" spans="1:4" x14ac:dyDescent="0.3">
      <c r="A54" s="13" t="s">
        <v>67</v>
      </c>
      <c r="B54" s="36">
        <v>160103.27062</v>
      </c>
      <c r="C54" s="36">
        <v>728.572</v>
      </c>
      <c r="D54" s="36"/>
    </row>
    <row r="55" spans="1:4" x14ac:dyDescent="0.3">
      <c r="A55" s="13" t="s">
        <v>68</v>
      </c>
      <c r="B55" s="36">
        <v>40703.834170000002</v>
      </c>
      <c r="C55" s="36">
        <v>14985.69686</v>
      </c>
      <c r="D55" s="36">
        <v>4670.4890800000003</v>
      </c>
    </row>
    <row r="56" spans="1:4" x14ac:dyDescent="0.3">
      <c r="A56" s="13" t="s">
        <v>69</v>
      </c>
      <c r="B56" s="36">
        <v>1983.6764900000001</v>
      </c>
      <c r="C56" s="36">
        <v>422.87923999999998</v>
      </c>
      <c r="D56" s="36"/>
    </row>
    <row r="57" spans="1:4" x14ac:dyDescent="0.3">
      <c r="A57" s="13" t="s">
        <v>70</v>
      </c>
      <c r="B57" s="36">
        <v>4422.3396700000003</v>
      </c>
      <c r="C57" s="36">
        <v>1136.5606299999999</v>
      </c>
      <c r="D57" s="36">
        <v>393.97692000000001</v>
      </c>
    </row>
    <row r="58" spans="1:4" x14ac:dyDescent="0.3">
      <c r="A58" s="13" t="s">
        <v>71</v>
      </c>
      <c r="B58" s="36">
        <v>2789.78604</v>
      </c>
      <c r="C58" s="36">
        <v>1787.76412</v>
      </c>
      <c r="D58" s="36">
        <v>582.07402999999999</v>
      </c>
    </row>
    <row r="59" spans="1:4" x14ac:dyDescent="0.3">
      <c r="A59" s="13" t="s">
        <v>72</v>
      </c>
      <c r="B59" s="36">
        <v>21022.738819999999</v>
      </c>
      <c r="C59" s="36">
        <v>875.76598000000001</v>
      </c>
      <c r="D59" s="36">
        <v>246.81235000000001</v>
      </c>
    </row>
    <row r="60" spans="1:4" x14ac:dyDescent="0.3">
      <c r="A60" s="13" t="s">
        <v>73</v>
      </c>
      <c r="B60" s="36">
        <v>911.17902000000004</v>
      </c>
      <c r="C60" s="36">
        <v>408.72633999999999</v>
      </c>
      <c r="D60" s="36">
        <v>123.43534</v>
      </c>
    </row>
    <row r="61" spans="1:4" ht="27.6" x14ac:dyDescent="0.3">
      <c r="A61" s="13" t="s">
        <v>74</v>
      </c>
      <c r="B61" s="36">
        <v>10808.378559999999</v>
      </c>
      <c r="C61" s="36">
        <v>6751.5155400000003</v>
      </c>
      <c r="D61" s="36">
        <v>2034.71137</v>
      </c>
    </row>
    <row r="62" spans="1:4" x14ac:dyDescent="0.3">
      <c r="A62" s="13" t="s">
        <v>75</v>
      </c>
      <c r="B62" s="36">
        <v>15623.34359</v>
      </c>
      <c r="C62" s="36">
        <v>1139.8875</v>
      </c>
      <c r="D62" s="36">
        <v>438.99293999999998</v>
      </c>
    </row>
    <row r="63" spans="1:4" x14ac:dyDescent="0.3">
      <c r="A63" s="13" t="s">
        <v>76</v>
      </c>
      <c r="B63" s="36">
        <f>254689.33986-81902.62253-1465.61994</f>
        <v>171321.09739000001</v>
      </c>
      <c r="C63" s="36">
        <f>7386.66017-4029.90822-1042.30111</f>
        <v>2314.4508400000004</v>
      </c>
      <c r="D63" s="36">
        <f>1753.45522-666.7272-298.50712</f>
        <v>788.22090000000003</v>
      </c>
    </row>
    <row r="64" spans="1:4" s="40" customFormat="1" x14ac:dyDescent="0.3">
      <c r="A64" s="42" t="s">
        <v>117</v>
      </c>
      <c r="B64" s="45">
        <v>890000</v>
      </c>
      <c r="C64" s="45"/>
      <c r="D64" s="45"/>
    </row>
    <row r="65" spans="1:4" x14ac:dyDescent="0.3">
      <c r="A65" s="27" t="s">
        <v>2</v>
      </c>
      <c r="B65" s="37">
        <f>SUM(B23:B64)</f>
        <v>7082183.9506199965</v>
      </c>
      <c r="C65" s="37">
        <v>298652.2892</v>
      </c>
      <c r="D65" s="37">
        <v>90857.391539999997</v>
      </c>
    </row>
  </sheetData>
  <mergeCells count="19">
    <mergeCell ref="A1:D1"/>
    <mergeCell ref="A2:D2"/>
    <mergeCell ref="A5:C5"/>
    <mergeCell ref="A12:C12"/>
    <mergeCell ref="A21:A22"/>
    <mergeCell ref="B21:B22"/>
    <mergeCell ref="C21:D21"/>
    <mergeCell ref="A6:C6"/>
    <mergeCell ref="A8:C8"/>
    <mergeCell ref="A9:C9"/>
    <mergeCell ref="A10:C10"/>
    <mergeCell ref="A11:C11"/>
    <mergeCell ref="A13:C13"/>
    <mergeCell ref="A14:C14"/>
    <mergeCell ref="A15:C15"/>
    <mergeCell ref="A16:C16"/>
    <mergeCell ref="A17:C17"/>
    <mergeCell ref="A18:C18"/>
    <mergeCell ref="A7:C7"/>
  </mergeCells>
  <pageMargins left="0.70866141732283472" right="0.21" top="0.2" bottom="0.28000000000000003" header="0.22" footer="0.2"/>
  <pageSetup paperSize="9" scale="68"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view="pageBreakPreview" topLeftCell="A28" zoomScaleNormal="100" zoomScaleSheetLayoutView="100" workbookViewId="0">
      <selection activeCell="G30" sqref="G30"/>
    </sheetView>
  </sheetViews>
  <sheetFormatPr defaultRowHeight="14.4" x14ac:dyDescent="0.3"/>
  <cols>
    <col min="1" max="1" width="37.88671875" customWidth="1"/>
    <col min="2" max="2" width="13.109375" customWidth="1"/>
    <col min="3" max="3" width="10.5546875" customWidth="1"/>
    <col min="4" max="4" width="11.44140625" customWidth="1"/>
    <col min="5" max="6" width="13.109375" customWidth="1"/>
    <col min="7" max="7" width="13.33203125" customWidth="1"/>
    <col min="8" max="8" width="14" customWidth="1"/>
    <col min="9" max="9" width="10.88671875" customWidth="1"/>
    <col min="10" max="10" width="12.6640625" customWidth="1"/>
    <col min="11" max="11" width="11" customWidth="1"/>
    <col min="12" max="13" width="11.88671875" customWidth="1"/>
    <col min="14" max="14" width="11.109375" customWidth="1"/>
    <col min="15" max="15" width="11.5546875" customWidth="1"/>
    <col min="16" max="16" width="12.33203125" customWidth="1"/>
  </cols>
  <sheetData>
    <row r="1" spans="1:20" s="17" customFormat="1" ht="15.6" x14ac:dyDescent="0.3">
      <c r="A1" s="20"/>
      <c r="C1" s="18" t="s">
        <v>8</v>
      </c>
    </row>
    <row r="2" spans="1:20" x14ac:dyDescent="0.3">
      <c r="A2" s="21" t="str">
        <f>TEXT(EndData2,"[$-FC19]ДД.ММ.ГГГ")</f>
        <v>00.01.1900</v>
      </c>
      <c r="C2" s="14"/>
      <c r="P2" s="46" t="s">
        <v>7</v>
      </c>
    </row>
    <row r="3" spans="1:20" s="16" customFormat="1" ht="52.8" x14ac:dyDescent="0.25">
      <c r="A3" s="19" t="s">
        <v>18</v>
      </c>
      <c r="B3" s="34" t="s">
        <v>19</v>
      </c>
      <c r="C3" s="35" t="s">
        <v>20</v>
      </c>
      <c r="D3" s="35" t="s">
        <v>21</v>
      </c>
      <c r="E3" s="35" t="s">
        <v>22</v>
      </c>
      <c r="F3" s="35" t="s">
        <v>23</v>
      </c>
      <c r="G3" s="35" t="s">
        <v>24</v>
      </c>
      <c r="H3" s="35" t="s">
        <v>25</v>
      </c>
      <c r="I3" s="35" t="s">
        <v>26</v>
      </c>
      <c r="J3" s="35" t="s">
        <v>27</v>
      </c>
      <c r="K3" s="35" t="s">
        <v>28</v>
      </c>
      <c r="L3" s="35" t="s">
        <v>29</v>
      </c>
      <c r="M3" s="35" t="s">
        <v>30</v>
      </c>
      <c r="N3" s="35" t="s">
        <v>31</v>
      </c>
      <c r="O3" s="35" t="s">
        <v>32</v>
      </c>
      <c r="P3" s="15" t="s">
        <v>6</v>
      </c>
    </row>
    <row r="4" spans="1:20" ht="41.4" x14ac:dyDescent="0.3">
      <c r="A4" s="44" t="s">
        <v>84</v>
      </c>
      <c r="B4" s="38"/>
      <c r="C4" s="38">
        <v>18351.832999999999</v>
      </c>
      <c r="D4" s="38">
        <v>36610.332999999999</v>
      </c>
      <c r="E4" s="38">
        <v>13540</v>
      </c>
      <c r="F4" s="38">
        <v>400</v>
      </c>
      <c r="G4" s="38">
        <v>28568.833340000001</v>
      </c>
      <c r="H4" s="38">
        <v>10932</v>
      </c>
      <c r="I4" s="38">
        <v>12500</v>
      </c>
      <c r="J4" s="38">
        <v>6726.7489999999998</v>
      </c>
      <c r="K4" s="38">
        <v>5835.25</v>
      </c>
      <c r="L4" s="38">
        <v>55000</v>
      </c>
      <c r="M4" s="38">
        <v>14381.833339999999</v>
      </c>
      <c r="N4" s="38">
        <v>15613.915999999999</v>
      </c>
      <c r="O4" s="38">
        <v>22202.22</v>
      </c>
      <c r="P4" s="39">
        <v>240662.96768</v>
      </c>
      <c r="Q4" s="33"/>
      <c r="R4" s="33"/>
      <c r="S4" s="33"/>
      <c r="T4" s="33"/>
    </row>
    <row r="5" spans="1:20" ht="41.4" x14ac:dyDescent="0.3">
      <c r="A5" s="44" t="s">
        <v>85</v>
      </c>
      <c r="B5" s="38">
        <v>3181.1</v>
      </c>
      <c r="C5" s="38">
        <v>45343.258000000002</v>
      </c>
      <c r="D5" s="38">
        <v>1282.116</v>
      </c>
      <c r="E5" s="38">
        <v>3168</v>
      </c>
      <c r="F5" s="38">
        <v>700</v>
      </c>
      <c r="G5" s="38">
        <v>5105.1666699999996</v>
      </c>
      <c r="H5" s="38">
        <v>3000</v>
      </c>
      <c r="I5" s="38"/>
      <c r="J5" s="38">
        <v>735.79100000000005</v>
      </c>
      <c r="K5" s="38">
        <v>1700</v>
      </c>
      <c r="L5" s="38"/>
      <c r="M5" s="38">
        <v>3523.1750200000001</v>
      </c>
      <c r="N5" s="38">
        <v>6727.7</v>
      </c>
      <c r="O5" s="38">
        <v>23224.43</v>
      </c>
      <c r="P5" s="39">
        <v>97690.736690000005</v>
      </c>
      <c r="Q5" s="33"/>
      <c r="R5" s="33"/>
      <c r="S5" s="33"/>
      <c r="T5" s="33"/>
    </row>
    <row r="6" spans="1:20" ht="41.4" x14ac:dyDescent="0.3">
      <c r="A6" s="44" t="s">
        <v>86</v>
      </c>
      <c r="B6" s="38">
        <v>38789.838210000002</v>
      </c>
      <c r="C6" s="38">
        <v>61569.7</v>
      </c>
      <c r="D6" s="38">
        <v>4013.0830000000001</v>
      </c>
      <c r="E6" s="38">
        <v>2862</v>
      </c>
      <c r="F6" s="38">
        <v>915</v>
      </c>
      <c r="G6" s="38">
        <v>16619.083330000001</v>
      </c>
      <c r="H6" s="38">
        <v>20700</v>
      </c>
      <c r="I6" s="38">
        <v>3560</v>
      </c>
      <c r="J6" s="38">
        <v>34538.741999999998</v>
      </c>
      <c r="K6" s="38">
        <v>5721.08</v>
      </c>
      <c r="L6" s="38">
        <v>12504.75</v>
      </c>
      <c r="M6" s="38">
        <v>6108.6666699999996</v>
      </c>
      <c r="N6" s="38">
        <v>6546.4</v>
      </c>
      <c r="O6" s="38">
        <v>15846.894200000001</v>
      </c>
      <c r="P6" s="39">
        <v>230295.23741</v>
      </c>
      <c r="Q6" s="33"/>
      <c r="R6" s="33"/>
      <c r="S6" s="33"/>
      <c r="T6" s="33"/>
    </row>
    <row r="7" spans="1:20" ht="124.2" x14ac:dyDescent="0.3">
      <c r="A7" s="44" t="s">
        <v>87</v>
      </c>
      <c r="B7" s="38">
        <v>2005.72</v>
      </c>
      <c r="C7" s="38"/>
      <c r="D7" s="38"/>
      <c r="E7" s="38">
        <v>3000</v>
      </c>
      <c r="F7" s="38"/>
      <c r="G7" s="38">
        <v>1700</v>
      </c>
      <c r="H7" s="38"/>
      <c r="I7" s="38"/>
      <c r="J7" s="38">
        <v>749.49005</v>
      </c>
      <c r="K7" s="38">
        <v>1695.5</v>
      </c>
      <c r="L7" s="38"/>
      <c r="M7" s="38">
        <v>15</v>
      </c>
      <c r="N7" s="38"/>
      <c r="O7" s="38"/>
      <c r="P7" s="39">
        <v>9165.7100499999997</v>
      </c>
      <c r="Q7" s="33"/>
      <c r="R7" s="33"/>
      <c r="S7" s="33"/>
      <c r="T7" s="33"/>
    </row>
    <row r="8" spans="1:20" ht="96.6" x14ac:dyDescent="0.3">
      <c r="A8" s="44" t="s">
        <v>88</v>
      </c>
      <c r="B8" s="38">
        <v>132.5</v>
      </c>
      <c r="C8" s="38"/>
      <c r="D8" s="38"/>
      <c r="E8" s="38"/>
      <c r="F8" s="38"/>
      <c r="G8" s="38"/>
      <c r="H8" s="38"/>
      <c r="I8" s="38">
        <v>25.6</v>
      </c>
      <c r="J8" s="38"/>
      <c r="K8" s="38"/>
      <c r="L8" s="38"/>
      <c r="M8" s="38"/>
      <c r="N8" s="38"/>
      <c r="O8" s="38"/>
      <c r="P8" s="39">
        <v>158.1</v>
      </c>
      <c r="Q8" s="33"/>
      <c r="R8" s="33"/>
      <c r="S8" s="33"/>
      <c r="T8" s="33"/>
    </row>
    <row r="9" spans="1:20" ht="82.8" x14ac:dyDescent="0.3">
      <c r="A9" s="44" t="s">
        <v>89</v>
      </c>
      <c r="B9" s="38"/>
      <c r="C9" s="38">
        <v>4417.6670000000004</v>
      </c>
      <c r="D9" s="38">
        <v>652.75</v>
      </c>
      <c r="E9" s="38">
        <v>505</v>
      </c>
      <c r="F9" s="38">
        <v>169.2</v>
      </c>
      <c r="G9" s="38">
        <v>654.33333000000005</v>
      </c>
      <c r="H9" s="38">
        <v>200</v>
      </c>
      <c r="I9" s="38">
        <v>50</v>
      </c>
      <c r="J9" s="38"/>
      <c r="K9" s="38"/>
      <c r="L9" s="38">
        <v>266.83332999999999</v>
      </c>
      <c r="M9" s="38">
        <v>249.5</v>
      </c>
      <c r="N9" s="38">
        <v>247.083</v>
      </c>
      <c r="O9" s="38">
        <v>164.2</v>
      </c>
      <c r="P9" s="39">
        <v>7576.5666600000004</v>
      </c>
      <c r="Q9" s="33"/>
      <c r="R9" s="33"/>
      <c r="S9" s="33"/>
      <c r="T9" s="33"/>
    </row>
    <row r="10" spans="1:20" ht="96.6" x14ac:dyDescent="0.3">
      <c r="A10" s="44" t="s">
        <v>90</v>
      </c>
      <c r="B10" s="38">
        <v>614.04999999999995</v>
      </c>
      <c r="C10" s="38">
        <v>268.66699999999997</v>
      </c>
      <c r="D10" s="38">
        <v>179.166</v>
      </c>
      <c r="E10" s="38">
        <v>85</v>
      </c>
      <c r="F10" s="38"/>
      <c r="G10" s="38">
        <v>89.583330000000004</v>
      </c>
      <c r="H10" s="38">
        <v>200.79125999999999</v>
      </c>
      <c r="I10" s="38">
        <v>92</v>
      </c>
      <c r="J10" s="38">
        <v>80.400000000000006</v>
      </c>
      <c r="K10" s="38"/>
      <c r="L10" s="38"/>
      <c r="M10" s="38">
        <v>92.4</v>
      </c>
      <c r="N10" s="38">
        <v>89.864000000000004</v>
      </c>
      <c r="O10" s="38">
        <v>81.817999999999998</v>
      </c>
      <c r="P10" s="39">
        <v>1873.7395899999999</v>
      </c>
      <c r="Q10" s="33"/>
      <c r="R10" s="33"/>
      <c r="S10" s="33"/>
      <c r="T10" s="33"/>
    </row>
    <row r="11" spans="1:20" ht="69" x14ac:dyDescent="0.3">
      <c r="A11" s="44" t="s">
        <v>91</v>
      </c>
      <c r="B11" s="38">
        <v>431.8</v>
      </c>
      <c r="C11" s="38">
        <v>161.50200000000001</v>
      </c>
      <c r="D11" s="38">
        <v>450</v>
      </c>
      <c r="E11" s="38">
        <v>280</v>
      </c>
      <c r="F11" s="38">
        <v>76.83</v>
      </c>
      <c r="G11" s="38">
        <v>340</v>
      </c>
      <c r="H11" s="38">
        <v>85.588380000000001</v>
      </c>
      <c r="I11" s="38">
        <v>31.745999999999999</v>
      </c>
      <c r="J11" s="38">
        <v>300.10000000000002</v>
      </c>
      <c r="K11" s="38">
        <v>64.394000000000005</v>
      </c>
      <c r="L11" s="38">
        <v>68.096159999999998</v>
      </c>
      <c r="M11" s="38">
        <v>70</v>
      </c>
      <c r="N11" s="38">
        <v>69.599999999999994</v>
      </c>
      <c r="O11" s="38">
        <v>69.001000000000005</v>
      </c>
      <c r="P11" s="39">
        <v>2498.6575400000002</v>
      </c>
      <c r="Q11" s="33"/>
      <c r="R11" s="33"/>
      <c r="S11" s="33"/>
      <c r="T11" s="33"/>
    </row>
    <row r="12" spans="1:20" ht="82.8" x14ac:dyDescent="0.3">
      <c r="A12" s="44" t="s">
        <v>92</v>
      </c>
      <c r="B12" s="38">
        <v>2121.29</v>
      </c>
      <c r="C12" s="38">
        <v>858.55499999999995</v>
      </c>
      <c r="D12" s="38">
        <v>236.333</v>
      </c>
      <c r="E12" s="38">
        <v>180</v>
      </c>
      <c r="F12" s="38">
        <v>21.4</v>
      </c>
      <c r="G12" s="38">
        <v>200</v>
      </c>
      <c r="H12" s="38">
        <v>94.651520000000005</v>
      </c>
      <c r="I12" s="38">
        <v>279.44600000000003</v>
      </c>
      <c r="J12" s="38">
        <v>59.4</v>
      </c>
      <c r="K12" s="38">
        <v>30.102</v>
      </c>
      <c r="L12" s="38">
        <v>140.85891000000001</v>
      </c>
      <c r="M12" s="38">
        <v>192</v>
      </c>
      <c r="N12" s="38">
        <v>282.22500000000002</v>
      </c>
      <c r="O12" s="38">
        <v>318.97433000000001</v>
      </c>
      <c r="P12" s="39">
        <v>5015.2357599999996</v>
      </c>
      <c r="Q12" s="33"/>
      <c r="R12" s="33"/>
      <c r="S12" s="33"/>
      <c r="T12" s="33"/>
    </row>
    <row r="13" spans="1:20" ht="124.2" x14ac:dyDescent="0.3">
      <c r="A13" s="44" t="s">
        <v>93</v>
      </c>
      <c r="B13" s="38">
        <v>19107.115000000002</v>
      </c>
      <c r="C13" s="38">
        <v>2300</v>
      </c>
      <c r="D13" s="38">
        <v>204.84</v>
      </c>
      <c r="E13" s="38"/>
      <c r="F13" s="38"/>
      <c r="G13" s="38"/>
      <c r="H13" s="38"/>
      <c r="I13" s="38"/>
      <c r="J13" s="38">
        <v>60</v>
      </c>
      <c r="K13" s="38"/>
      <c r="L13" s="38"/>
      <c r="M13" s="38"/>
      <c r="N13" s="38"/>
      <c r="O13" s="38"/>
      <c r="P13" s="39">
        <v>21671.955000000002</v>
      </c>
      <c r="Q13" s="33"/>
      <c r="R13" s="33"/>
      <c r="S13" s="33"/>
      <c r="T13" s="33"/>
    </row>
    <row r="14" spans="1:20" ht="110.4" x14ac:dyDescent="0.3">
      <c r="A14" s="44" t="s">
        <v>94</v>
      </c>
      <c r="B14" s="38"/>
      <c r="C14" s="38">
        <v>7105.4</v>
      </c>
      <c r="D14" s="38"/>
      <c r="E14" s="38"/>
      <c r="F14" s="38"/>
      <c r="G14" s="38"/>
      <c r="H14" s="38"/>
      <c r="I14" s="38"/>
      <c r="J14" s="38"/>
      <c r="K14" s="38"/>
      <c r="L14" s="38"/>
      <c r="M14" s="38"/>
      <c r="N14" s="38"/>
      <c r="O14" s="38"/>
      <c r="P14" s="39">
        <v>7105.4</v>
      </c>
      <c r="Q14" s="33"/>
      <c r="R14" s="33"/>
      <c r="S14" s="33"/>
      <c r="T14" s="33"/>
    </row>
    <row r="15" spans="1:20" ht="110.4" x14ac:dyDescent="0.3">
      <c r="A15" s="44" t="s">
        <v>95</v>
      </c>
      <c r="B15" s="38">
        <v>238</v>
      </c>
      <c r="C15" s="38">
        <v>264</v>
      </c>
      <c r="D15" s="38"/>
      <c r="E15" s="38"/>
      <c r="F15" s="38"/>
      <c r="G15" s="38">
        <v>48</v>
      </c>
      <c r="H15" s="38"/>
      <c r="I15" s="38"/>
      <c r="J15" s="38">
        <v>57</v>
      </c>
      <c r="K15" s="38"/>
      <c r="L15" s="38"/>
      <c r="M15" s="38">
        <v>29.332999999999998</v>
      </c>
      <c r="N15" s="38"/>
      <c r="O15" s="38"/>
      <c r="P15" s="39">
        <v>636.33299999999997</v>
      </c>
      <c r="Q15" s="33"/>
      <c r="R15" s="33"/>
      <c r="S15" s="33"/>
      <c r="T15" s="33"/>
    </row>
    <row r="16" spans="1:20" ht="370.8" customHeight="1" x14ac:dyDescent="0.3">
      <c r="A16" s="44" t="s">
        <v>96</v>
      </c>
      <c r="B16" s="38">
        <v>15772</v>
      </c>
      <c r="C16" s="38">
        <v>15752.02362</v>
      </c>
      <c r="D16" s="38">
        <v>3120</v>
      </c>
      <c r="E16" s="38"/>
      <c r="F16" s="38"/>
      <c r="G16" s="38">
        <v>2200</v>
      </c>
      <c r="H16" s="38">
        <v>1044.2650000000001</v>
      </c>
      <c r="I16" s="38">
        <v>142</v>
      </c>
      <c r="J16" s="38">
        <v>4300</v>
      </c>
      <c r="K16" s="38">
        <v>3133.33</v>
      </c>
      <c r="L16" s="38">
        <v>1600</v>
      </c>
      <c r="M16" s="38"/>
      <c r="N16" s="38">
        <v>1765</v>
      </c>
      <c r="O16" s="38">
        <v>1400</v>
      </c>
      <c r="P16" s="39">
        <v>50228.618620000001</v>
      </c>
      <c r="Q16" s="33"/>
      <c r="R16" s="33"/>
      <c r="S16" s="33"/>
      <c r="T16" s="33"/>
    </row>
    <row r="17" spans="1:20" ht="179.4" x14ac:dyDescent="0.3">
      <c r="A17" s="44" t="s">
        <v>97</v>
      </c>
      <c r="B17" s="38">
        <v>178761.84711999999</v>
      </c>
      <c r="C17" s="38">
        <v>100500</v>
      </c>
      <c r="D17" s="38">
        <v>25287.921999999999</v>
      </c>
      <c r="E17" s="38">
        <v>18290</v>
      </c>
      <c r="F17" s="38">
        <v>5080</v>
      </c>
      <c r="G17" s="38">
        <v>10552.427</v>
      </c>
      <c r="H17" s="38">
        <v>10543.433999999999</v>
      </c>
      <c r="I17" s="38">
        <v>3155</v>
      </c>
      <c r="J17" s="38">
        <v>26619.126</v>
      </c>
      <c r="K17" s="38">
        <v>6767.9040000000005</v>
      </c>
      <c r="L17" s="38">
        <v>20100</v>
      </c>
      <c r="M17" s="38">
        <v>13545.2</v>
      </c>
      <c r="N17" s="38">
        <v>19920</v>
      </c>
      <c r="O17" s="38">
        <v>20163.332330000001</v>
      </c>
      <c r="P17" s="39">
        <v>459286.19244999997</v>
      </c>
      <c r="Q17" s="33"/>
      <c r="R17" s="33"/>
      <c r="S17" s="33"/>
      <c r="T17" s="33"/>
    </row>
    <row r="18" spans="1:20" ht="110.4" x14ac:dyDescent="0.3">
      <c r="A18" s="44" t="s">
        <v>98</v>
      </c>
      <c r="B18" s="38">
        <v>13208</v>
      </c>
      <c r="C18" s="38">
        <v>7445</v>
      </c>
      <c r="D18" s="38">
        <v>1300</v>
      </c>
      <c r="E18" s="38">
        <v>1420</v>
      </c>
      <c r="F18" s="38"/>
      <c r="G18" s="38">
        <v>529.5</v>
      </c>
      <c r="H18" s="38">
        <v>1090</v>
      </c>
      <c r="I18" s="38">
        <v>100</v>
      </c>
      <c r="J18" s="38">
        <v>1060</v>
      </c>
      <c r="K18" s="38">
        <v>1091</v>
      </c>
      <c r="L18" s="38">
        <v>2004.9</v>
      </c>
      <c r="M18" s="38"/>
      <c r="N18" s="38">
        <v>1000</v>
      </c>
      <c r="O18" s="38">
        <v>610</v>
      </c>
      <c r="P18" s="39">
        <v>30858.400000000001</v>
      </c>
      <c r="Q18" s="33"/>
      <c r="R18" s="33"/>
      <c r="S18" s="33"/>
      <c r="T18" s="33"/>
    </row>
    <row r="19" spans="1:20" ht="151.80000000000001" x14ac:dyDescent="0.3">
      <c r="A19" s="44" t="s">
        <v>99</v>
      </c>
      <c r="B19" s="38">
        <v>74.858260000000001</v>
      </c>
      <c r="C19" s="38">
        <v>18.618040000000001</v>
      </c>
      <c r="D19" s="38"/>
      <c r="E19" s="38"/>
      <c r="F19" s="38"/>
      <c r="G19" s="38"/>
      <c r="H19" s="38">
        <v>3.7250000000000001</v>
      </c>
      <c r="I19" s="38"/>
      <c r="J19" s="38">
        <v>3.7250000000000001</v>
      </c>
      <c r="K19" s="38">
        <v>4.0101599999999999</v>
      </c>
      <c r="L19" s="38"/>
      <c r="M19" s="38"/>
      <c r="N19" s="38"/>
      <c r="O19" s="38"/>
      <c r="P19" s="39">
        <v>104.93646</v>
      </c>
      <c r="Q19" s="33"/>
      <c r="R19" s="33"/>
      <c r="S19" s="33"/>
      <c r="T19" s="33"/>
    </row>
    <row r="20" spans="1:20" ht="96.6" x14ac:dyDescent="0.3">
      <c r="A20" s="44" t="s">
        <v>100</v>
      </c>
      <c r="B20" s="38">
        <v>-300</v>
      </c>
      <c r="C20" s="38"/>
      <c r="D20" s="38"/>
      <c r="E20" s="38"/>
      <c r="F20" s="38"/>
      <c r="G20" s="38"/>
      <c r="H20" s="38"/>
      <c r="I20" s="38"/>
      <c r="J20" s="38"/>
      <c r="K20" s="38"/>
      <c r="L20" s="38"/>
      <c r="M20" s="38"/>
      <c r="N20" s="38"/>
      <c r="O20" s="38"/>
      <c r="P20" s="39">
        <v>-300</v>
      </c>
      <c r="Q20" s="33"/>
      <c r="R20" s="33"/>
      <c r="S20" s="33"/>
      <c r="T20" s="33"/>
    </row>
    <row r="21" spans="1:20" ht="138" x14ac:dyDescent="0.3">
      <c r="A21" s="44" t="s">
        <v>101</v>
      </c>
      <c r="B21" s="38">
        <v>12777.425999999999</v>
      </c>
      <c r="C21" s="38">
        <v>2020</v>
      </c>
      <c r="D21" s="38">
        <v>200</v>
      </c>
      <c r="E21" s="38">
        <v>340</v>
      </c>
      <c r="F21" s="38">
        <v>32</v>
      </c>
      <c r="G21" s="38">
        <v>261.89999999999998</v>
      </c>
      <c r="H21" s="38">
        <v>60.622999999999998</v>
      </c>
      <c r="I21" s="38">
        <v>40</v>
      </c>
      <c r="J21" s="38">
        <v>506</v>
      </c>
      <c r="K21" s="38"/>
      <c r="L21" s="38">
        <v>800</v>
      </c>
      <c r="M21" s="38">
        <v>204.3</v>
      </c>
      <c r="N21" s="38">
        <v>516.5</v>
      </c>
      <c r="O21" s="38">
        <v>468.28160000000003</v>
      </c>
      <c r="P21" s="39">
        <v>18227.030599999998</v>
      </c>
      <c r="Q21" s="33"/>
      <c r="R21" s="33"/>
      <c r="S21" s="33"/>
      <c r="T21" s="33"/>
    </row>
    <row r="22" spans="1:20" ht="139.19999999999999" customHeight="1" x14ac:dyDescent="0.3">
      <c r="A22" s="44" t="s">
        <v>102</v>
      </c>
      <c r="B22" s="38">
        <v>109734.32815</v>
      </c>
      <c r="C22" s="38">
        <v>48694.5</v>
      </c>
      <c r="D22" s="38">
        <v>10801.15</v>
      </c>
      <c r="E22" s="38">
        <v>9350</v>
      </c>
      <c r="F22" s="38">
        <v>1154.2550000000001</v>
      </c>
      <c r="G22" s="38">
        <v>6090.8</v>
      </c>
      <c r="H22" s="38">
        <v>2954.6660000000002</v>
      </c>
      <c r="I22" s="38">
        <v>1456</v>
      </c>
      <c r="J22" s="38">
        <v>25454.618999999999</v>
      </c>
      <c r="K22" s="38">
        <v>2000</v>
      </c>
      <c r="L22" s="38">
        <v>3500</v>
      </c>
      <c r="M22" s="38">
        <v>3230</v>
      </c>
      <c r="N22" s="38">
        <v>5992.5</v>
      </c>
      <c r="O22" s="38">
        <v>5051.482</v>
      </c>
      <c r="P22" s="39">
        <v>235464.30015</v>
      </c>
      <c r="Q22" s="33"/>
      <c r="R22" s="33"/>
      <c r="S22" s="33"/>
      <c r="T22" s="33"/>
    </row>
    <row r="23" spans="1:20" ht="82.8" x14ac:dyDescent="0.3">
      <c r="A23" s="44" t="s">
        <v>103</v>
      </c>
      <c r="B23" s="38">
        <v>43284.552409999997</v>
      </c>
      <c r="C23" s="38">
        <v>4774.5</v>
      </c>
      <c r="D23" s="38">
        <v>2837.1660000000002</v>
      </c>
      <c r="E23" s="38">
        <v>1509.3</v>
      </c>
      <c r="F23" s="38">
        <v>284.25</v>
      </c>
      <c r="G23" s="38">
        <v>1500</v>
      </c>
      <c r="H23" s="38">
        <v>105.89955</v>
      </c>
      <c r="I23" s="38">
        <v>64.599999999999994</v>
      </c>
      <c r="J23" s="38">
        <v>1033.3540700000001</v>
      </c>
      <c r="K23" s="38"/>
      <c r="L23" s="38">
        <v>100</v>
      </c>
      <c r="M23" s="38">
        <v>605.17499999999995</v>
      </c>
      <c r="N23" s="38">
        <v>1251.6596400000001</v>
      </c>
      <c r="O23" s="38">
        <v>2114.6909999999998</v>
      </c>
      <c r="P23" s="39">
        <v>59465.147669999998</v>
      </c>
      <c r="Q23" s="33"/>
      <c r="R23" s="33"/>
      <c r="S23" s="33"/>
      <c r="T23" s="33"/>
    </row>
    <row r="24" spans="1:20" ht="110.4" x14ac:dyDescent="0.3">
      <c r="A24" s="44" t="s">
        <v>104</v>
      </c>
      <c r="B24" s="38">
        <v>2544.8292700000002</v>
      </c>
      <c r="C24" s="38">
        <v>1100</v>
      </c>
      <c r="D24" s="38">
        <v>231</v>
      </c>
      <c r="E24" s="38">
        <v>171.4</v>
      </c>
      <c r="F24" s="38">
        <v>35</v>
      </c>
      <c r="G24" s="38">
        <v>78.680000000000007</v>
      </c>
      <c r="H24" s="38">
        <v>88.200999999999993</v>
      </c>
      <c r="I24" s="38">
        <v>25</v>
      </c>
      <c r="J24" s="38">
        <v>373.67399999999998</v>
      </c>
      <c r="K24" s="38">
        <v>73.664000000000001</v>
      </c>
      <c r="L24" s="38">
        <v>100</v>
      </c>
      <c r="M24" s="38">
        <v>127.5</v>
      </c>
      <c r="N24" s="38">
        <v>119.8</v>
      </c>
      <c r="O24" s="38">
        <v>111.7269</v>
      </c>
      <c r="P24" s="39">
        <v>5180.4751699999997</v>
      </c>
      <c r="Q24" s="33"/>
      <c r="R24" s="33"/>
      <c r="S24" s="33"/>
      <c r="T24" s="33"/>
    </row>
    <row r="25" spans="1:20" ht="96.6" x14ac:dyDescent="0.3">
      <c r="A25" s="44" t="s">
        <v>105</v>
      </c>
      <c r="B25" s="38">
        <v>842.43724999999995</v>
      </c>
      <c r="C25" s="38">
        <v>1483.6</v>
      </c>
      <c r="D25" s="38">
        <v>300</v>
      </c>
      <c r="E25" s="38"/>
      <c r="F25" s="38"/>
      <c r="G25" s="38">
        <v>344.34165999999999</v>
      </c>
      <c r="H25" s="38"/>
      <c r="I25" s="38"/>
      <c r="J25" s="38">
        <v>216.5</v>
      </c>
      <c r="K25" s="38"/>
      <c r="L25" s="38"/>
      <c r="M25" s="38"/>
      <c r="N25" s="38">
        <v>150</v>
      </c>
      <c r="O25" s="38"/>
      <c r="P25" s="39">
        <v>3336.8789099999999</v>
      </c>
      <c r="Q25" s="33"/>
      <c r="R25" s="33"/>
      <c r="S25" s="33"/>
      <c r="T25" s="33"/>
    </row>
    <row r="26" spans="1:20" ht="198.6" customHeight="1" x14ac:dyDescent="0.3">
      <c r="A26" s="44" t="s">
        <v>106</v>
      </c>
      <c r="B26" s="38">
        <v>365.5</v>
      </c>
      <c r="C26" s="38">
        <v>203</v>
      </c>
      <c r="D26" s="38"/>
      <c r="E26" s="38"/>
      <c r="F26" s="38"/>
      <c r="G26" s="38"/>
      <c r="H26" s="38"/>
      <c r="I26" s="38"/>
      <c r="J26" s="38">
        <v>75.082999999999998</v>
      </c>
      <c r="K26" s="38"/>
      <c r="L26" s="38"/>
      <c r="M26" s="38"/>
      <c r="N26" s="38"/>
      <c r="O26" s="38"/>
      <c r="P26" s="39">
        <v>643.58299999999997</v>
      </c>
      <c r="Q26" s="33"/>
      <c r="R26" s="33"/>
      <c r="S26" s="33"/>
      <c r="T26" s="33"/>
    </row>
    <row r="27" spans="1:20" ht="55.2" x14ac:dyDescent="0.3">
      <c r="A27" s="44" t="s">
        <v>107</v>
      </c>
      <c r="B27" s="38"/>
      <c r="C27" s="38"/>
      <c r="D27" s="38"/>
      <c r="E27" s="38"/>
      <c r="F27" s="38"/>
      <c r="G27" s="38"/>
      <c r="H27" s="38"/>
      <c r="I27" s="38"/>
      <c r="J27" s="38">
        <v>38427</v>
      </c>
      <c r="K27" s="38"/>
      <c r="L27" s="38"/>
      <c r="M27" s="38"/>
      <c r="N27" s="38"/>
      <c r="O27" s="38"/>
      <c r="P27" s="39">
        <v>38427</v>
      </c>
      <c r="Q27" s="33"/>
      <c r="R27" s="33"/>
      <c r="S27" s="33"/>
      <c r="T27" s="33"/>
    </row>
    <row r="28" spans="1:20" ht="41.4" x14ac:dyDescent="0.3">
      <c r="A28" s="44" t="s">
        <v>108</v>
      </c>
      <c r="B28" s="38"/>
      <c r="C28" s="38">
        <v>989.05</v>
      </c>
      <c r="D28" s="38">
        <v>179.96798999999999</v>
      </c>
      <c r="E28" s="38">
        <v>309.75</v>
      </c>
      <c r="F28" s="38">
        <v>154.875</v>
      </c>
      <c r="G28" s="38">
        <v>51.624989999999997</v>
      </c>
      <c r="H28" s="38">
        <v>103.25</v>
      </c>
      <c r="I28" s="38">
        <v>58.774999999999999</v>
      </c>
      <c r="J28" s="38"/>
      <c r="K28" s="38">
        <v>100.71521</v>
      </c>
      <c r="L28" s="38">
        <v>347.62299999999999</v>
      </c>
      <c r="M28" s="38">
        <v>360.22500000000002</v>
      </c>
      <c r="N28" s="38">
        <v>332.55</v>
      </c>
      <c r="O28" s="38"/>
      <c r="P28" s="39">
        <v>2988.4061900000002</v>
      </c>
      <c r="Q28" s="33"/>
      <c r="R28" s="33"/>
      <c r="S28" s="33"/>
      <c r="T28" s="33"/>
    </row>
    <row r="29" spans="1:20" ht="91.2" customHeight="1" x14ac:dyDescent="0.3">
      <c r="A29" s="44" t="s">
        <v>109</v>
      </c>
      <c r="B29" s="38"/>
      <c r="C29" s="38">
        <v>52698.216130000001</v>
      </c>
      <c r="D29" s="38"/>
      <c r="E29" s="38"/>
      <c r="F29" s="38"/>
      <c r="G29" s="38"/>
      <c r="H29" s="38"/>
      <c r="I29" s="38"/>
      <c r="J29" s="38"/>
      <c r="K29" s="38"/>
      <c r="L29" s="38"/>
      <c r="M29" s="38"/>
      <c r="N29" s="38"/>
      <c r="O29" s="38"/>
      <c r="P29" s="39">
        <v>52698.216130000001</v>
      </c>
      <c r="Q29" s="33"/>
      <c r="R29" s="33"/>
      <c r="S29" s="33"/>
      <c r="T29" s="33"/>
    </row>
    <row r="30" spans="1:20" ht="52.2" customHeight="1" x14ac:dyDescent="0.3">
      <c r="A30" s="44" t="s">
        <v>110</v>
      </c>
      <c r="B30" s="38"/>
      <c r="C30" s="38">
        <v>111.87027999999999</v>
      </c>
      <c r="D30" s="38"/>
      <c r="E30" s="38"/>
      <c r="F30" s="38"/>
      <c r="G30" s="38">
        <v>28.80659</v>
      </c>
      <c r="H30" s="38">
        <v>28.80659</v>
      </c>
      <c r="I30" s="38"/>
      <c r="J30" s="38">
        <v>27.967569999999998</v>
      </c>
      <c r="K30" s="38"/>
      <c r="L30" s="38">
        <v>57.61318</v>
      </c>
      <c r="M30" s="38"/>
      <c r="N30" s="38"/>
      <c r="O30" s="38"/>
      <c r="P30" s="39">
        <v>255.06421</v>
      </c>
      <c r="Q30" s="33"/>
      <c r="R30" s="33"/>
      <c r="S30" s="33"/>
      <c r="T30" s="33"/>
    </row>
    <row r="31" spans="1:20" ht="27.6" x14ac:dyDescent="0.3">
      <c r="A31" s="44" t="s">
        <v>111</v>
      </c>
      <c r="B31" s="38">
        <v>515.75</v>
      </c>
      <c r="C31" s="38"/>
      <c r="D31" s="38"/>
      <c r="E31" s="38"/>
      <c r="F31" s="38"/>
      <c r="G31" s="38"/>
      <c r="H31" s="38"/>
      <c r="I31" s="38"/>
      <c r="J31" s="38"/>
      <c r="K31" s="38"/>
      <c r="L31" s="38"/>
      <c r="M31" s="38"/>
      <c r="N31" s="38"/>
      <c r="O31" s="38"/>
      <c r="P31" s="39">
        <v>515.75</v>
      </c>
      <c r="Q31" s="33"/>
      <c r="R31" s="33"/>
      <c r="S31" s="33"/>
      <c r="T31" s="33"/>
    </row>
    <row r="32" spans="1:20" ht="69" x14ac:dyDescent="0.3">
      <c r="A32" s="44" t="s">
        <v>112</v>
      </c>
      <c r="B32" s="38"/>
      <c r="C32" s="38">
        <v>120.34632000000001</v>
      </c>
      <c r="D32" s="38"/>
      <c r="E32" s="38"/>
      <c r="F32" s="38"/>
      <c r="G32" s="38"/>
      <c r="H32" s="38"/>
      <c r="I32" s="38"/>
      <c r="J32" s="38"/>
      <c r="K32" s="38"/>
      <c r="L32" s="38"/>
      <c r="M32" s="38"/>
      <c r="N32" s="38"/>
      <c r="O32" s="38"/>
      <c r="P32" s="39">
        <v>120.34632000000001</v>
      </c>
      <c r="Q32" s="33"/>
      <c r="R32" s="33"/>
      <c r="S32" s="33"/>
      <c r="T32" s="33"/>
    </row>
    <row r="33" spans="1:20" ht="55.2" x14ac:dyDescent="0.3">
      <c r="A33" s="44" t="s">
        <v>113</v>
      </c>
      <c r="B33" s="38"/>
      <c r="C33" s="38"/>
      <c r="D33" s="38">
        <v>264.26047999999997</v>
      </c>
      <c r="E33" s="38">
        <v>95.632819999999995</v>
      </c>
      <c r="F33" s="38"/>
      <c r="G33" s="38">
        <v>90.883899999999997</v>
      </c>
      <c r="H33" s="38">
        <v>32.69773</v>
      </c>
      <c r="I33" s="38">
        <v>47.315390000000001</v>
      </c>
      <c r="J33" s="38">
        <v>212.21652</v>
      </c>
      <c r="K33" s="38">
        <v>27.56457</v>
      </c>
      <c r="L33" s="38">
        <v>159.4734</v>
      </c>
      <c r="M33" s="38">
        <v>54.0398</v>
      </c>
      <c r="N33" s="38">
        <v>50.729849999999999</v>
      </c>
      <c r="O33" s="38"/>
      <c r="P33" s="39">
        <v>1034.8144600000001</v>
      </c>
      <c r="Q33" s="33"/>
      <c r="R33" s="33"/>
      <c r="S33" s="33"/>
      <c r="T33" s="33"/>
    </row>
    <row r="34" spans="1:20" ht="27.6" x14ac:dyDescent="0.3">
      <c r="A34" s="44" t="s">
        <v>114</v>
      </c>
      <c r="B34" s="38">
        <v>80979.436830000006</v>
      </c>
      <c r="C34" s="38"/>
      <c r="D34" s="38"/>
      <c r="E34" s="38"/>
      <c r="F34" s="38"/>
      <c r="G34" s="38"/>
      <c r="H34" s="38"/>
      <c r="I34" s="38"/>
      <c r="J34" s="38"/>
      <c r="K34" s="38"/>
      <c r="L34" s="38"/>
      <c r="M34" s="38"/>
      <c r="N34" s="38"/>
      <c r="O34" s="38"/>
      <c r="P34" s="39">
        <v>80979.436830000006</v>
      </c>
      <c r="Q34" s="33"/>
      <c r="R34" s="33"/>
      <c r="S34" s="33"/>
      <c r="T34" s="33"/>
    </row>
    <row r="35" spans="1:20" x14ac:dyDescent="0.3">
      <c r="A35" s="31" t="s">
        <v>35</v>
      </c>
      <c r="B35" s="39">
        <v>525182.37849999999</v>
      </c>
      <c r="C35" s="39">
        <v>376551.30638999998</v>
      </c>
      <c r="D35" s="39">
        <v>88150.087469999999</v>
      </c>
      <c r="E35" s="39">
        <v>55106.082820000003</v>
      </c>
      <c r="F35" s="39">
        <v>9022.81</v>
      </c>
      <c r="G35" s="39">
        <v>75053.964139999996</v>
      </c>
      <c r="H35" s="39">
        <v>51268.599029999998</v>
      </c>
      <c r="I35" s="39">
        <v>21627.482390000001</v>
      </c>
      <c r="J35" s="39">
        <v>141616.93721</v>
      </c>
      <c r="K35" s="39">
        <v>28244.513940000001</v>
      </c>
      <c r="L35" s="39">
        <v>96750.147979999994</v>
      </c>
      <c r="M35" s="39">
        <v>42788.347829999999</v>
      </c>
      <c r="N35" s="39">
        <v>60675.52749</v>
      </c>
      <c r="O35" s="39">
        <v>91827.051359999998</v>
      </c>
      <c r="P35" s="39">
        <v>1663865.23655</v>
      </c>
      <c r="Q35" s="32"/>
      <c r="R35" s="32"/>
      <c r="S35" s="32"/>
      <c r="T35" s="32"/>
    </row>
  </sheetData>
  <pageMargins left="0.23622047244094491" right="0.2" top="0.37" bottom="0.27" header="0.17" footer="0.17"/>
  <pageSetup paperSize="9" scale="65" orientation="landscape" horizontalDpi="4294967295" verticalDpi="4294967295"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13</vt:i4>
      </vt:variant>
    </vt:vector>
  </HeadingPairs>
  <TitlesOfParts>
    <vt:vector size="15" baseType="lpstr">
      <vt:lpstr>Бюджетополучатели</vt:lpstr>
      <vt:lpstr>Муниципальные районы</vt:lpstr>
      <vt:lpstr>Date</vt:lpstr>
      <vt:lpstr>EndData</vt:lpstr>
      <vt:lpstr>EndData1</vt:lpstr>
      <vt:lpstr>EndData2</vt:lpstr>
      <vt:lpstr>EndDate</vt:lpstr>
      <vt:lpstr>period</vt:lpstr>
      <vt:lpstr>StartData</vt:lpstr>
      <vt:lpstr>StartData1</vt:lpstr>
      <vt:lpstr>Year</vt:lpstr>
      <vt:lpstr>Бюджетополучатели!Заголовки_для_печати</vt:lpstr>
      <vt:lpstr>'Муниципальные районы'!Заголовки_для_печати</vt:lpstr>
      <vt:lpstr>Бюджетополучатели!Область_печати</vt:lpstr>
      <vt:lpstr>'Муниципальные районы'!Область_печати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2021-03-08T23:56:29Z</dcterms:modified>
</cp:coreProperties>
</file>