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Учреждения!$40:$41</definedName>
    <definedName name="_xlnm.Print_Area" localSheetId="1">'Муниципальные районы'!$A$1:$P$32</definedName>
    <definedName name="_xlnm.Print_Area" localSheetId="0">Учреждения!$A$1:$E$79</definedName>
  </definedNames>
  <calcPr calcId="162913"/>
</workbook>
</file>

<file path=xl/calcChain.xml><?xml version="1.0" encoding="utf-8"?>
<calcChain xmlns="http://schemas.openxmlformats.org/spreadsheetml/2006/main">
  <c r="E38" i="1" l="1"/>
  <c r="E8" i="1" s="1"/>
  <c r="E9" i="1"/>
  <c r="B30" i="2" l="1"/>
  <c r="A2" i="2" l="1"/>
  <c r="B2" i="2" s="1"/>
  <c r="C2" i="2" s="1"/>
  <c r="A31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<sst xmlns="http://schemas.openxmlformats.org/spreadsheetml/2006/main" count="123" uniqueCount="122">
  <si>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</si>
  <si>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</si>
  <si>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</si>
  <si>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</si>
  <si>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</si>
  <si>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</si>
  <si>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</si>
  <si>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</si>
  <si>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</si>
  <si>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</si>
  <si>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</si>
  <si>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</si>
  <si>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</si>
  <si>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</si>
  <si>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</si>
  <si>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</si>
  <si>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</si>
  <si>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</si>
  <si>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</si>
  <si>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</si>
  <si>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</si>
  <si>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</si>
  <si>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</si>
  <si>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</si>
  <si>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</si>
  <si>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</si>
  <si>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</si>
  <si>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</si>
  <si>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</si>
  <si>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</si>
  <si>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</si>
  <si>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Дотации на выравнивание бюджетной обеспеченности муниципальных районов (городских округов)</t>
  </si>
  <si>
    <t>Дотации на поддержку мер по обеспечению сбалансированности бюджетов</t>
  </si>
  <si>
    <t>Субсидии местным бюджетам на софинансирование оплаты труда работников муниципальных учреждений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</si>
  <si>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</si>
  <si>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Субвенции муниципальным районам в Камчатском крае для осуществления  полномочий органов государственной власти Камчатского края по расчету и предоставлению дотаций  бюджетам поселений</t>
  </si>
  <si>
    <t>Субвенции для осуществления 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</si>
  <si>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</si>
  <si>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</si>
  <si>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проживающих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</si>
  <si>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</si>
  <si>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Камчатском крае, по обеспечению дополнительного образования детей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</si>
  <si>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</si>
  <si>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</si>
  <si>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для осуществления  государственных полномочий  Камчатского края по выплате компенсации части платы, взимаемой с родителей (законных представителей) за присмотр и уход за детьми в образовательных организациях в Камчатском крае, реализующих образовательную программу дошкольного образования</t>
  </si>
  <si>
    <t>Субвенции для осуществления 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</si>
  <si>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</si>
  <si>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для осуществления 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</t>
  </si>
  <si>
    <t>Субвенции на осуществление  государственных полномочий Камчатского края по организации проведения мероприятий при осуществлении деятельности по обращению с животными без владельцев в Камчатском крае</t>
  </si>
  <si>
    <t>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лиц, индивидуальных предпринимателей и граждан и по проведению проверок при осуществлении лицензионного контроля в отношении юридических лиц, индивидуальных предпринимателей, осуществляющих деятельность по управлению многоквартирными домами на основании лицензии</t>
  </si>
  <si>
    <t>Расходы, связанные с особым режимом безопасного функционирования закрытых административно-территориальных образований</t>
  </si>
  <si>
    <t>Осуществление первичного воинского учета на территориях, где отсутствуют военные комиссариаты</t>
  </si>
  <si>
    <t>Выплата единовременного пособия при всех формах устройства детей, лишенных родительского попечения, в семью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</si>
  <si>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</si>
  <si>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Реализация мероприятий по обеспечению жильем молодых семей</t>
  </si>
  <si>
    <t>Всего:</t>
  </si>
  <si>
    <t>09.04.2020</t>
  </si>
  <si>
    <t>Законодательное Собрание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</si>
  <si>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</si>
  <si>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</si>
  <si>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</si>
  <si>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</si>
  <si>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</si>
  <si>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</si>
  <si>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</si>
  <si>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</si>
  <si>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</si>
  <si>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</si>
  <si>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</si>
  <si>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</si>
  <si>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</si>
  <si>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</si>
  <si>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</si>
  <si>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</si>
  <si>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</si>
  <si>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</si>
  <si>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</si>
  <si>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Инспекция государственного строительного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</si>
  <si>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</si>
  <si>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</si>
  <si>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</si>
  <si>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</si>
  <si>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</si>
  <si>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</si>
  <si>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</si>
  <si>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</si>
  <si>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Министерство территориального развития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</si>
  <si>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</si>
  <si>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</si>
  <si>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записи актов гражданского состояния и архивного дела Камчатского края</t>
  </si>
  <si>
    <t>Агентство по делам молодежи Камчатского края</t>
  </si>
  <si>
    <t>Министерство инвестиций и предпринимательства Камчатского края</t>
  </si>
  <si>
    <t>ИТОГО</t>
  </si>
  <si>
    <t>03.04.2020</t>
  </si>
  <si>
    <t>Дотации бюджетам субъектов Российской Федерации, связанные с особым режимом безопасного функционирования закрытых административно-территориальных образований</t>
  </si>
  <si>
    <t>Субсидии бюджетам субъектов Российской Федерации на выплату региональных социальных доплат к пенсии</t>
  </si>
  <si>
    <t>Субсидии бюджетам субъектов Российской Федерации на осуществление единовременной выплаты при рождении первого ребенка, а также предоставление регионального материнского (семейного) капитала при рождении второго ребенка в субъектах Российской Федерации, входящих в состав Дальневосточного федерального округа</t>
  </si>
  <si>
    <t>Субсидии бюджетам субъектов Российской Федерации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</si>
  <si>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</si>
  <si>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развитие паллиативной медицинской помощи</t>
  </si>
  <si>
    <t>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50-ти лет и старше, а также лиц предпенсионного возраста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</si>
  <si>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</si>
  <si>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лет, а также женщин, имеющих детей дошкольного возраста, не состоящих в трудовых отношениях и обратившихся в органы службы занятости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</si>
  <si>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</si>
  <si>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Субсидии бюджетам субъектов Российской Федерации на обеспечение закупки авиационных работ в целях оказания медицинской помощи</t>
  </si>
  <si>
    <t>Субсидии бюджетам субъектов Российской Федерации на обеспечение комплексного развития сельских территорий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</si>
  <si>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</si>
  <si>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</si>
  <si>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</si>
  <si>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</si>
  <si>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</si>
  <si>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</si>
  <si>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увеличение площади лесовосстановления</t>
  </si>
  <si>
    <t>Субвенции бюджетам субъектов Российской Федерации на 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</si>
  <si>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</si>
  <si>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Субвенции бюджетам субъектов Российской Федерации на осуществление ежемесячной выплаты в связи с рождением (усыновлением) первого ребенка</t>
  </si>
  <si>
    <t>Единая субвенция бюджетам субъектов Российской Федерации и бюджету г. Байконура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</si>
  <si>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</si>
  <si>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</si>
  <si>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>Межбюджетные трансферты, передаваемые бюджетам субъектов Российской Федерации на финансовое обеспечение расходов на организационные мероприятия, связанные с обеспечением лиц лекарственными препаратами, предназначенными для лечения больных гемофилией, муковисцидозом, гипофизарным нанизмом, болезнью Гоше, злокачественными новообразованиями лимфоидной, кроветворной и родственных им тканей, рассеянным склерозом, гемолитико-уремическим синдромом, юношеским артритом с системным началом, мукополисахаридозом I, II и VI типов, апластической анемией неуточненной, наследственным дефицитом факторов II (фибриногена), VII (лабильного), X (Стюарта-Прауэра), а также после трансплантации органов и (или) тканей</t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</si>
  <si>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</si>
  <si>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субъектов Российской Федерации на возмещение части затрат на уплату процентов по инвестиционным кредитам (займам) в агропромышленном комплексе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</si>
</sst>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 applyNumberFormat="0" applyBorder="0" applyAlignment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left" wrapText="1"/>
    </xf>
    <xf numFmtId="0" fontId="7" fillId="0" borderId="4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2" fillId="2" borderId="4" xfId="0" applyNumberFormat="1" applyFont="1" applyFill="1" applyBorder="1" applyAlignment="1">
      <alignment horizontal="right" wrapText="1"/>
    </xf>
    <xf numFmtId="0" fontId="8" fillId="2" borderId="0" xfId="0" applyFont="1" applyFill="1" applyBorder="1" applyAlignment="1"/>
    <xf numFmtId="14" fontId="9" fillId="0" borderId="0" xfId="0" applyNumberFormat="1" applyFont="1"/>
    <xf numFmtId="0" fontId="10" fillId="0" borderId="0" xfId="0" applyFont="1"/>
    <xf numFmtId="0" fontId="1" fillId="2" borderId="0" xfId="0" applyFont="1" applyFill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14" fillId="0" borderId="0" xfId="0" applyNumberFormat="1" applyFont="1"/>
    <xf numFmtId="0" fontId="14" fillId="0" borderId="0" xfId="0" applyFont="1"/>
    <xf numFmtId="14" fontId="12" fillId="0" borderId="0" xfId="0" applyNumberFormat="1" applyFont="1"/>
    <xf numFmtId="0" fontId="15" fillId="0" borderId="0" xfId="0" applyFont="1"/>
    <xf numFmtId="0" fontId="12" fillId="0" borderId="0" xfId="0" applyFont="1" applyAlignment="1">
      <alignment horizontal="right"/>
    </xf>
    <xf numFmtId="164" fontId="3" fillId="0" borderId="4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5" fillId="2" borderId="4" xfId="0" applyNumberFormat="1" applyFont="1" applyFill="1" applyBorder="1" applyAlignment="1">
      <alignment horizontal="right" wrapText="1"/>
    </xf>
    <xf numFmtId="164" fontId="7" fillId="0" borderId="4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zoomScaleNormal="100" zoomScaleSheetLayoutView="100" workbookViewId="0">
      <selection activeCell="E39" sqref="E39"/>
    </sheetView>
  </sheetViews>
  <sheetFormatPr defaultColWidth="8.77734375" defaultRowHeight="13.8" x14ac:dyDescent="0.25"/>
  <cols>
    <col min="1" max="1" width="69.21875" style="31" customWidth="1"/>
    <col min="2" max="2" width="13.77734375" style="31" customWidth="1"/>
    <col min="3" max="4" width="14.44140625" style="31" customWidth="1"/>
    <col min="5" max="5" width="12.44140625" style="31" customWidth="1"/>
    <col min="6" max="6" width="12.5546875" style="31" customWidth="1"/>
    <col min="7" max="7" width="16" style="31" bestFit="1" customWidth="1"/>
    <col min="8" max="8" width="8.77734375" style="31"/>
    <col min="9" max="9" width="10.21875" style="31" bestFit="1" customWidth="1"/>
    <col min="10" max="16384" width="8.77734375" style="31"/>
  </cols>
  <sheetData>
    <row r="1" spans="1:9" ht="15.6" x14ac:dyDescent="0.3">
      <c r="A1" s="46" t="s">
        <v>0</v>
      </c>
      <c r="B1" s="46"/>
      <c r="C1" s="46"/>
      <c r="D1" s="46"/>
      <c r="E1" s="46"/>
      <c r="F1" s="37" t="s">
        <v>93</v>
      </c>
      <c r="G1" s="38" t="str">
        <f>TEXT(F1,"[$-FC19]ДД ММММ")</f>
        <v>03 апреля</v>
      </c>
      <c r="H1" s="38" t="str">
        <f>TEXT(F1,"[$-FC19]ДД.ММ.ГГГ \г")</f>
        <v>03.04.2020 г</v>
      </c>
    </row>
    <row r="2" spans="1:9" ht="15.6" x14ac:dyDescent="0.3">
      <c r="A2" s="46" t="str">
        <f>CONCATENATE("с ",G1," по ",G2,"ода")</f>
        <v>с 03 апреля по 09 апреля 2020 года</v>
      </c>
      <c r="B2" s="46"/>
      <c r="C2" s="46"/>
      <c r="D2" s="46"/>
      <c r="E2" s="46"/>
      <c r="F2" s="37" t="s">
        <v>56</v>
      </c>
      <c r="G2" s="38" t="str">
        <f>TEXT(F2,"[$-FC19]ДД ММММ ГГГ \г")</f>
        <v>09 апреля 2020 г</v>
      </c>
      <c r="H2" s="38" t="str">
        <f>TEXT(F2,"[$-FC19]ДД.ММ.ГГГ \г")</f>
        <v>09.04.2020 г</v>
      </c>
      <c r="I2" s="39"/>
    </row>
    <row r="3" spans="1:9" x14ac:dyDescent="0.25">
      <c r="A3" s="1"/>
      <c r="B3" s="2"/>
      <c r="C3" s="2"/>
      <c r="D3" s="2"/>
      <c r="E3" s="3"/>
    </row>
    <row r="4" spans="1:9" x14ac:dyDescent="0.25">
      <c r="A4" s="4"/>
      <c r="B4" s="5"/>
      <c r="C4" s="5"/>
      <c r="D4" s="6"/>
      <c r="E4" s="7" t="s">
        <v>1</v>
      </c>
    </row>
    <row r="5" spans="1:9" x14ac:dyDescent="0.25">
      <c r="A5" s="47" t="str">
        <f>CONCATENATE("Остатки средств на ",H1,".")</f>
        <v>Остатки средств на 03.04.2020 г.</v>
      </c>
      <c r="B5" s="48"/>
      <c r="C5" s="48"/>
      <c r="D5" s="49"/>
      <c r="E5" s="8">
        <v>3449568.1</v>
      </c>
      <c r="F5" s="39"/>
    </row>
    <row r="6" spans="1:9" x14ac:dyDescent="0.25">
      <c r="A6" s="10"/>
      <c r="B6" s="11"/>
      <c r="C6" s="11"/>
      <c r="D6" s="11"/>
      <c r="E6" s="12"/>
    </row>
    <row r="7" spans="1:9" x14ac:dyDescent="0.25">
      <c r="A7" s="56" t="s">
        <v>2</v>
      </c>
      <c r="B7" s="57"/>
      <c r="C7" s="57"/>
      <c r="D7" s="57"/>
      <c r="E7" s="13"/>
    </row>
    <row r="8" spans="1:9" x14ac:dyDescent="0.25">
      <c r="A8" s="51" t="s">
        <v>3</v>
      </c>
      <c r="B8" s="57"/>
      <c r="C8" s="57"/>
      <c r="D8" s="57"/>
      <c r="E8" s="9">
        <f>E38-E9</f>
        <v>262268.52988999966</v>
      </c>
    </row>
    <row r="9" spans="1:9" x14ac:dyDescent="0.25">
      <c r="A9" s="58" t="s">
        <v>4</v>
      </c>
      <c r="B9" s="57"/>
      <c r="C9" s="57"/>
      <c r="D9" s="57"/>
      <c r="E9" s="14">
        <f>SUM(E10:E37)</f>
        <v>285529.26</v>
      </c>
    </row>
    <row r="10" spans="1:9" ht="28.8" customHeight="1" x14ac:dyDescent="0.25">
      <c r="A10" s="58" t="s">
        <v>94</v>
      </c>
      <c r="B10" s="57"/>
      <c r="C10" s="57"/>
      <c r="D10" s="57"/>
      <c r="E10" s="14">
        <v>38428</v>
      </c>
    </row>
    <row r="11" spans="1:9" x14ac:dyDescent="0.25">
      <c r="A11" s="58" t="s">
        <v>95</v>
      </c>
      <c r="B11" s="57"/>
      <c r="C11" s="57"/>
      <c r="D11" s="57"/>
      <c r="E11" s="14">
        <v>44495.13</v>
      </c>
    </row>
    <row r="12" spans="1:9" ht="42" customHeight="1" x14ac:dyDescent="0.25">
      <c r="A12" s="58" t="s">
        <v>96</v>
      </c>
      <c r="B12" s="57"/>
      <c r="C12" s="57"/>
      <c r="D12" s="57"/>
      <c r="E12" s="14">
        <v>182.34</v>
      </c>
    </row>
    <row r="13" spans="1:9" ht="27" customHeight="1" x14ac:dyDescent="0.25">
      <c r="A13" s="58" t="s">
        <v>97</v>
      </c>
      <c r="B13" s="57"/>
      <c r="C13" s="57"/>
      <c r="D13" s="57"/>
      <c r="E13" s="14">
        <v>40103.800000000003</v>
      </c>
    </row>
    <row r="14" spans="1:9" ht="28.8" customHeight="1" x14ac:dyDescent="0.25">
      <c r="A14" s="58" t="s">
        <v>98</v>
      </c>
      <c r="B14" s="57"/>
      <c r="C14" s="57"/>
      <c r="D14" s="57"/>
      <c r="E14" s="14">
        <v>69.37</v>
      </c>
    </row>
    <row r="15" spans="1:9" x14ac:dyDescent="0.25">
      <c r="A15" s="58" t="s">
        <v>99</v>
      </c>
      <c r="B15" s="57"/>
      <c r="C15" s="57"/>
      <c r="D15" s="57"/>
      <c r="E15" s="14">
        <v>93.62</v>
      </c>
    </row>
    <row r="16" spans="1:9" ht="27" customHeight="1" x14ac:dyDescent="0.25">
      <c r="A16" s="58" t="s">
        <v>100</v>
      </c>
      <c r="B16" s="57"/>
      <c r="C16" s="57"/>
      <c r="D16" s="57"/>
      <c r="E16" s="14">
        <v>123.83</v>
      </c>
    </row>
    <row r="17" spans="1:5" ht="45" customHeight="1" x14ac:dyDescent="0.25">
      <c r="A17" s="58" t="s">
        <v>101</v>
      </c>
      <c r="B17" s="57"/>
      <c r="C17" s="57"/>
      <c r="D17" s="57"/>
      <c r="E17" s="14">
        <v>286.13</v>
      </c>
    </row>
    <row r="18" spans="1:5" ht="43.2" customHeight="1" x14ac:dyDescent="0.25">
      <c r="A18" s="58" t="s">
        <v>102</v>
      </c>
      <c r="B18" s="57"/>
      <c r="C18" s="57"/>
      <c r="D18" s="57"/>
      <c r="E18" s="14">
        <v>85.73</v>
      </c>
    </row>
    <row r="19" spans="1:5" ht="27" customHeight="1" x14ac:dyDescent="0.25">
      <c r="A19" s="58" t="s">
        <v>103</v>
      </c>
      <c r="B19" s="57"/>
      <c r="C19" s="57"/>
      <c r="D19" s="57"/>
      <c r="E19" s="14">
        <v>40</v>
      </c>
    </row>
    <row r="20" spans="1:5" ht="27" customHeight="1" x14ac:dyDescent="0.25">
      <c r="A20" s="58" t="s">
        <v>104</v>
      </c>
      <c r="B20" s="57"/>
      <c r="C20" s="57"/>
      <c r="D20" s="57"/>
      <c r="E20" s="14">
        <v>7251.52</v>
      </c>
    </row>
    <row r="21" spans="1:5" x14ac:dyDescent="0.25">
      <c r="A21" s="58" t="s">
        <v>105</v>
      </c>
      <c r="B21" s="57"/>
      <c r="C21" s="57"/>
      <c r="D21" s="57"/>
      <c r="E21" s="14">
        <v>1240.83</v>
      </c>
    </row>
    <row r="22" spans="1:5" ht="28.2" customHeight="1" x14ac:dyDescent="0.25">
      <c r="A22" s="58" t="s">
        <v>106</v>
      </c>
      <c r="B22" s="57"/>
      <c r="C22" s="57"/>
      <c r="D22" s="57"/>
      <c r="E22" s="14">
        <v>7374.29</v>
      </c>
    </row>
    <row r="23" spans="1:5" ht="29.4" customHeight="1" x14ac:dyDescent="0.25">
      <c r="A23" s="58" t="s">
        <v>107</v>
      </c>
      <c r="B23" s="57"/>
      <c r="C23" s="57"/>
      <c r="D23" s="57"/>
      <c r="E23" s="14">
        <v>12812.57</v>
      </c>
    </row>
    <row r="24" spans="1:5" ht="42.6" customHeight="1" x14ac:dyDescent="0.25">
      <c r="A24" s="58" t="s">
        <v>108</v>
      </c>
      <c r="B24" s="57"/>
      <c r="C24" s="57"/>
      <c r="D24" s="57"/>
      <c r="E24" s="14">
        <v>117.87</v>
      </c>
    </row>
    <row r="25" spans="1:5" ht="28.2" customHeight="1" x14ac:dyDescent="0.25">
      <c r="A25" s="58" t="s">
        <v>109</v>
      </c>
      <c r="B25" s="57"/>
      <c r="C25" s="57"/>
      <c r="D25" s="57"/>
      <c r="E25" s="14">
        <v>3.93</v>
      </c>
    </row>
    <row r="26" spans="1:5" ht="28.2" customHeight="1" x14ac:dyDescent="0.25">
      <c r="A26" s="58" t="s">
        <v>110</v>
      </c>
      <c r="B26" s="57"/>
      <c r="C26" s="57"/>
      <c r="D26" s="57"/>
      <c r="E26" s="14">
        <v>5026.03</v>
      </c>
    </row>
    <row r="27" spans="1:5" ht="40.799999999999997" customHeight="1" x14ac:dyDescent="0.25">
      <c r="A27" s="58" t="s">
        <v>111</v>
      </c>
      <c r="B27" s="57"/>
      <c r="C27" s="57"/>
      <c r="D27" s="57"/>
      <c r="E27" s="14">
        <v>6987.9</v>
      </c>
    </row>
    <row r="28" spans="1:5" x14ac:dyDescent="0.25">
      <c r="A28" s="58" t="s">
        <v>112</v>
      </c>
      <c r="B28" s="57"/>
      <c r="C28" s="57"/>
      <c r="D28" s="57"/>
      <c r="E28" s="14">
        <v>1643.1</v>
      </c>
    </row>
    <row r="29" spans="1:5" ht="42" customHeight="1" x14ac:dyDescent="0.25">
      <c r="A29" s="58" t="s">
        <v>113</v>
      </c>
      <c r="B29" s="57"/>
      <c r="C29" s="57"/>
      <c r="D29" s="57"/>
      <c r="E29" s="14">
        <v>248.2</v>
      </c>
    </row>
    <row r="30" spans="1:5" ht="43.8" customHeight="1" x14ac:dyDescent="0.25">
      <c r="A30" s="58" t="s">
        <v>114</v>
      </c>
      <c r="B30" s="57"/>
      <c r="C30" s="57"/>
      <c r="D30" s="57"/>
      <c r="E30" s="14">
        <v>12500</v>
      </c>
    </row>
    <row r="31" spans="1:5" ht="27.6" customHeight="1" x14ac:dyDescent="0.25">
      <c r="A31" s="58" t="s">
        <v>115</v>
      </c>
      <c r="B31" s="57"/>
      <c r="C31" s="57"/>
      <c r="D31" s="57"/>
      <c r="E31" s="14">
        <v>7952.17</v>
      </c>
    </row>
    <row r="32" spans="1:5" x14ac:dyDescent="0.25">
      <c r="A32" s="58" t="s">
        <v>116</v>
      </c>
      <c r="B32" s="57"/>
      <c r="C32" s="57"/>
      <c r="D32" s="57"/>
      <c r="E32" s="14">
        <v>1217.97</v>
      </c>
    </row>
    <row r="33" spans="1:6" ht="28.2" customHeight="1" x14ac:dyDescent="0.25">
      <c r="A33" s="58" t="s">
        <v>117</v>
      </c>
      <c r="B33" s="57"/>
      <c r="C33" s="57"/>
      <c r="D33" s="57"/>
      <c r="E33" s="14">
        <v>74.77</v>
      </c>
    </row>
    <row r="34" spans="1:6" ht="28.8" customHeight="1" x14ac:dyDescent="0.25">
      <c r="A34" s="58" t="s">
        <v>118</v>
      </c>
      <c r="B34" s="57"/>
      <c r="C34" s="57"/>
      <c r="D34" s="57"/>
      <c r="E34" s="14">
        <v>1333.33</v>
      </c>
    </row>
    <row r="35" spans="1:6" ht="95.4" customHeight="1" x14ac:dyDescent="0.25">
      <c r="A35" s="58" t="s">
        <v>119</v>
      </c>
      <c r="B35" s="57"/>
      <c r="C35" s="57"/>
      <c r="D35" s="57"/>
      <c r="E35" s="14">
        <v>262.79000000000002</v>
      </c>
    </row>
    <row r="36" spans="1:6" ht="27.6" customHeight="1" x14ac:dyDescent="0.25">
      <c r="A36" s="58" t="s">
        <v>120</v>
      </c>
      <c r="B36" s="57"/>
      <c r="C36" s="57"/>
      <c r="D36" s="57"/>
      <c r="E36" s="14">
        <v>92420.61</v>
      </c>
    </row>
    <row r="37" spans="1:6" ht="27" customHeight="1" x14ac:dyDescent="0.25">
      <c r="A37" s="58" t="s">
        <v>121</v>
      </c>
      <c r="B37" s="57"/>
      <c r="C37" s="57"/>
      <c r="D37" s="57"/>
      <c r="E37" s="14">
        <v>3153.43</v>
      </c>
    </row>
    <row r="38" spans="1:6" x14ac:dyDescent="0.25">
      <c r="A38" s="50" t="s">
        <v>5</v>
      </c>
      <c r="B38" s="51"/>
      <c r="C38" s="51"/>
      <c r="D38" s="51"/>
      <c r="E38" s="13">
        <f>'Муниципальные районы'!B31-Учреждения!E5+'Муниципальные районы'!B30</f>
        <v>547797.78988999967</v>
      </c>
    </row>
    <row r="39" spans="1:6" x14ac:dyDescent="0.25">
      <c r="A39" s="15"/>
      <c r="B39" s="16"/>
      <c r="C39" s="16"/>
      <c r="D39" s="6"/>
      <c r="E39" s="17"/>
    </row>
    <row r="40" spans="1:6" x14ac:dyDescent="0.25">
      <c r="A40" s="52" t="s">
        <v>14</v>
      </c>
      <c r="B40" s="54" t="s">
        <v>6</v>
      </c>
      <c r="C40" s="55" t="s">
        <v>7</v>
      </c>
      <c r="D40" s="55"/>
      <c r="E40" s="55"/>
    </row>
    <row r="41" spans="1:6" ht="82.8" x14ac:dyDescent="0.25">
      <c r="A41" s="53"/>
      <c r="B41" s="54"/>
      <c r="C41" s="18" t="s">
        <v>8</v>
      </c>
      <c r="D41" s="18" t="s">
        <v>9</v>
      </c>
      <c r="E41" s="18" t="s">
        <v>10</v>
      </c>
    </row>
    <row r="42" spans="1:6" x14ac:dyDescent="0.25">
      <c r="A42" s="19" t="s">
        <v>57</v>
      </c>
      <c r="B42" s="42">
        <v>403.64175</v>
      </c>
      <c r="C42" s="42"/>
      <c r="D42" s="42"/>
      <c r="E42" s="42"/>
      <c r="F42" s="41"/>
    </row>
    <row r="43" spans="1:6" x14ac:dyDescent="0.25">
      <c r="A43" s="19" t="s">
        <v>58</v>
      </c>
      <c r="B43" s="42">
        <v>1531.19</v>
      </c>
      <c r="C43" s="42">
        <v>505</v>
      </c>
      <c r="D43" s="42">
        <v>1026.19</v>
      </c>
      <c r="E43" s="42"/>
      <c r="F43" s="41"/>
    </row>
    <row r="44" spans="1:6" x14ac:dyDescent="0.25">
      <c r="A44" s="19" t="s">
        <v>59</v>
      </c>
      <c r="B44" s="42">
        <v>32079.194800000001</v>
      </c>
      <c r="C44" s="42">
        <v>850</v>
      </c>
      <c r="D44" s="42">
        <v>3822</v>
      </c>
      <c r="E44" s="42"/>
      <c r="F44" s="41"/>
    </row>
    <row r="45" spans="1:6" ht="27.6" x14ac:dyDescent="0.25">
      <c r="A45" s="19" t="s">
        <v>60</v>
      </c>
      <c r="B45" s="42">
        <v>35370.667950000003</v>
      </c>
      <c r="C45" s="42"/>
      <c r="D45" s="42">
        <v>1276.3466800000001</v>
      </c>
      <c r="E45" s="42"/>
      <c r="F45" s="41"/>
    </row>
    <row r="46" spans="1:6" x14ac:dyDescent="0.25">
      <c r="A46" s="19" t="s">
        <v>61</v>
      </c>
      <c r="B46" s="42">
        <v>1749.5</v>
      </c>
      <c r="C46" s="42">
        <v>1740</v>
      </c>
      <c r="D46" s="42"/>
      <c r="E46" s="42"/>
      <c r="F46" s="41"/>
    </row>
    <row r="47" spans="1:6" x14ac:dyDescent="0.25">
      <c r="A47" s="19" t="s">
        <v>62</v>
      </c>
      <c r="B47" s="42">
        <v>471.21026999999998</v>
      </c>
      <c r="C47" s="42"/>
      <c r="D47" s="42">
        <v>460</v>
      </c>
      <c r="E47" s="42"/>
      <c r="F47" s="41"/>
    </row>
    <row r="48" spans="1:6" ht="27.6" x14ac:dyDescent="0.25">
      <c r="A48" s="19" t="s">
        <v>63</v>
      </c>
      <c r="B48" s="42">
        <v>8847.5499400000008</v>
      </c>
      <c r="C48" s="42">
        <v>6296.6164600000002</v>
      </c>
      <c r="D48" s="42">
        <v>1455</v>
      </c>
      <c r="E48" s="42">
        <v>1E-4</v>
      </c>
      <c r="F48" s="41"/>
    </row>
    <row r="49" spans="1:6" x14ac:dyDescent="0.25">
      <c r="A49" s="19" t="s">
        <v>64</v>
      </c>
      <c r="B49" s="42">
        <v>577.5</v>
      </c>
      <c r="C49" s="42"/>
      <c r="D49" s="42">
        <v>10</v>
      </c>
      <c r="E49" s="42"/>
      <c r="F49" s="41"/>
    </row>
    <row r="50" spans="1:6" x14ac:dyDescent="0.25">
      <c r="A50" s="19" t="s">
        <v>65</v>
      </c>
      <c r="B50" s="42">
        <v>18015</v>
      </c>
      <c r="C50" s="42">
        <v>9165</v>
      </c>
      <c r="D50" s="42">
        <v>3580</v>
      </c>
      <c r="E50" s="42">
        <v>5000</v>
      </c>
      <c r="F50" s="41"/>
    </row>
    <row r="51" spans="1:6" x14ac:dyDescent="0.25">
      <c r="A51" s="19" t="s">
        <v>66</v>
      </c>
      <c r="B51" s="42">
        <v>42534.639810000001</v>
      </c>
      <c r="C51" s="42">
        <v>1380</v>
      </c>
      <c r="D51" s="42">
        <v>9.7997800000000002</v>
      </c>
      <c r="E51" s="42">
        <v>196.36417</v>
      </c>
      <c r="F51" s="41"/>
    </row>
    <row r="52" spans="1:6" x14ac:dyDescent="0.25">
      <c r="A52" s="19" t="s">
        <v>67</v>
      </c>
      <c r="B52" s="42">
        <v>368259.33708000003</v>
      </c>
      <c r="C52" s="42">
        <v>92.739000000000004</v>
      </c>
      <c r="D52" s="42">
        <v>2526.895</v>
      </c>
      <c r="E52" s="42">
        <v>235807.16498</v>
      </c>
      <c r="F52" s="41"/>
    </row>
    <row r="53" spans="1:6" x14ac:dyDescent="0.25">
      <c r="A53" s="19" t="s">
        <v>68</v>
      </c>
      <c r="B53" s="42">
        <v>233542.95246</v>
      </c>
      <c r="C53" s="42">
        <v>5550</v>
      </c>
      <c r="D53" s="42">
        <v>4228</v>
      </c>
      <c r="E53" s="42">
        <v>194205.97141</v>
      </c>
      <c r="F53" s="41"/>
    </row>
    <row r="54" spans="1:6" x14ac:dyDescent="0.25">
      <c r="A54" s="19" t="s">
        <v>69</v>
      </c>
      <c r="B54" s="42">
        <v>8591.9777799999993</v>
      </c>
      <c r="C54" s="42"/>
      <c r="D54" s="42"/>
      <c r="E54" s="42"/>
      <c r="F54" s="41"/>
    </row>
    <row r="55" spans="1:6" ht="27.6" x14ac:dyDescent="0.25">
      <c r="A55" s="19" t="s">
        <v>70</v>
      </c>
      <c r="B55" s="42">
        <v>6361.1133300000001</v>
      </c>
      <c r="C55" s="42">
        <v>2094.16</v>
      </c>
      <c r="D55" s="42">
        <v>577.25639000000001</v>
      </c>
      <c r="E55" s="42"/>
      <c r="F55" s="41"/>
    </row>
    <row r="56" spans="1:6" x14ac:dyDescent="0.25">
      <c r="A56" s="19" t="s">
        <v>71</v>
      </c>
      <c r="B56" s="42">
        <v>5426.0039800000004</v>
      </c>
      <c r="C56" s="42">
        <v>100</v>
      </c>
      <c r="D56" s="42">
        <v>412</v>
      </c>
      <c r="E56" s="42"/>
      <c r="F56" s="41"/>
    </row>
    <row r="57" spans="1:6" x14ac:dyDescent="0.25">
      <c r="A57" s="19" t="s">
        <v>72</v>
      </c>
      <c r="B57" s="42">
        <v>32.626800000000003</v>
      </c>
      <c r="C57" s="42"/>
      <c r="D57" s="42"/>
      <c r="E57" s="42"/>
      <c r="F57" s="41"/>
    </row>
    <row r="58" spans="1:6" ht="27.6" x14ac:dyDescent="0.25">
      <c r="A58" s="19" t="s">
        <v>73</v>
      </c>
      <c r="B58" s="42">
        <v>7406.0931399999999</v>
      </c>
      <c r="C58" s="42">
        <v>95</v>
      </c>
      <c r="D58" s="42">
        <v>198</v>
      </c>
      <c r="E58" s="42">
        <v>4441.5790299999999</v>
      </c>
      <c r="F58" s="41"/>
    </row>
    <row r="59" spans="1:6" x14ac:dyDescent="0.25">
      <c r="A59" s="19" t="s">
        <v>74</v>
      </c>
      <c r="B59" s="42">
        <v>6762.9161899999999</v>
      </c>
      <c r="C59" s="42">
        <v>700</v>
      </c>
      <c r="D59" s="42"/>
      <c r="E59" s="42"/>
      <c r="F59" s="41"/>
    </row>
    <row r="60" spans="1:6" x14ac:dyDescent="0.25">
      <c r="A60" s="19" t="s">
        <v>75</v>
      </c>
      <c r="B60" s="42">
        <v>12073.299150000001</v>
      </c>
      <c r="C60" s="42">
        <v>1849</v>
      </c>
      <c r="D60" s="42">
        <v>655</v>
      </c>
      <c r="E60" s="42"/>
      <c r="F60" s="41"/>
    </row>
    <row r="61" spans="1:6" x14ac:dyDescent="0.25">
      <c r="A61" s="19" t="s">
        <v>76</v>
      </c>
      <c r="B61" s="42">
        <v>1200</v>
      </c>
      <c r="C61" s="42"/>
      <c r="D61" s="42"/>
      <c r="E61" s="42"/>
      <c r="F61" s="41"/>
    </row>
    <row r="62" spans="1:6" x14ac:dyDescent="0.25">
      <c r="A62" s="19" t="s">
        <v>77</v>
      </c>
      <c r="B62" s="42">
        <v>11</v>
      </c>
      <c r="C62" s="42"/>
      <c r="D62" s="42"/>
      <c r="E62" s="42"/>
      <c r="F62" s="41"/>
    </row>
    <row r="63" spans="1:6" x14ac:dyDescent="0.25">
      <c r="A63" s="19" t="s">
        <v>78</v>
      </c>
      <c r="B63" s="42">
        <v>60</v>
      </c>
      <c r="C63" s="42"/>
      <c r="D63" s="42"/>
      <c r="E63" s="42"/>
      <c r="F63" s="41"/>
    </row>
    <row r="64" spans="1:6" x14ac:dyDescent="0.25">
      <c r="A64" s="19" t="s">
        <v>79</v>
      </c>
      <c r="B64" s="42">
        <v>72.392899999999997</v>
      </c>
      <c r="C64" s="42">
        <v>72.392899999999997</v>
      </c>
      <c r="D64" s="42"/>
      <c r="E64" s="42"/>
      <c r="F64" s="41"/>
    </row>
    <row r="65" spans="1:6" x14ac:dyDescent="0.25">
      <c r="A65" s="19" t="s">
        <v>80</v>
      </c>
      <c r="B65" s="42">
        <v>142358.62520000001</v>
      </c>
      <c r="C65" s="42">
        <v>11986.7</v>
      </c>
      <c r="D65" s="42">
        <v>6395.84</v>
      </c>
      <c r="E65" s="42"/>
      <c r="F65" s="41"/>
    </row>
    <row r="66" spans="1:6" x14ac:dyDescent="0.25">
      <c r="A66" s="19" t="s">
        <v>81</v>
      </c>
      <c r="B66" s="42">
        <v>5980.6355000000003</v>
      </c>
      <c r="C66" s="42">
        <v>2200</v>
      </c>
      <c r="D66" s="42">
        <v>700</v>
      </c>
      <c r="E66" s="42"/>
      <c r="F66" s="41"/>
    </row>
    <row r="67" spans="1:6" x14ac:dyDescent="0.25">
      <c r="A67" s="19" t="s">
        <v>82</v>
      </c>
      <c r="B67" s="42">
        <v>14607.6736</v>
      </c>
      <c r="C67" s="42"/>
      <c r="D67" s="42"/>
      <c r="E67" s="42"/>
      <c r="F67" s="41"/>
    </row>
    <row r="68" spans="1:6" x14ac:dyDescent="0.25">
      <c r="A68" s="19" t="s">
        <v>83</v>
      </c>
      <c r="B68" s="42">
        <v>3107.2579300000002</v>
      </c>
      <c r="C68" s="42">
        <v>400</v>
      </c>
      <c r="D68" s="42">
        <v>2152.7993799999999</v>
      </c>
      <c r="E68" s="42">
        <v>30</v>
      </c>
      <c r="F68" s="41"/>
    </row>
    <row r="69" spans="1:6" x14ac:dyDescent="0.25">
      <c r="A69" s="19" t="s">
        <v>84</v>
      </c>
      <c r="B69" s="42">
        <v>50</v>
      </c>
      <c r="C69" s="42"/>
      <c r="D69" s="42">
        <v>50</v>
      </c>
      <c r="E69" s="42"/>
      <c r="F69" s="41"/>
    </row>
    <row r="70" spans="1:6" x14ac:dyDescent="0.25">
      <c r="A70" s="19" t="s">
        <v>85</v>
      </c>
      <c r="B70" s="42">
        <v>1191.3</v>
      </c>
      <c r="C70" s="42"/>
      <c r="D70" s="42"/>
      <c r="E70" s="42"/>
      <c r="F70" s="41"/>
    </row>
    <row r="71" spans="1:6" x14ac:dyDescent="0.25">
      <c r="A71" s="19" t="s">
        <v>86</v>
      </c>
      <c r="B71" s="42">
        <v>418.65499999999997</v>
      </c>
      <c r="C71" s="42"/>
      <c r="D71" s="42"/>
      <c r="E71" s="42"/>
      <c r="F71" s="41"/>
    </row>
    <row r="72" spans="1:6" x14ac:dyDescent="0.25">
      <c r="A72" s="19" t="s">
        <v>87</v>
      </c>
      <c r="B72" s="42">
        <v>3932.3848800000001</v>
      </c>
      <c r="C72" s="42">
        <v>250</v>
      </c>
      <c r="D72" s="42"/>
      <c r="E72" s="42"/>
      <c r="F72" s="41"/>
    </row>
    <row r="73" spans="1:6" x14ac:dyDescent="0.25">
      <c r="A73" s="19" t="s">
        <v>88</v>
      </c>
      <c r="B73" s="42">
        <v>11.64138</v>
      </c>
      <c r="C73" s="42"/>
      <c r="D73" s="42"/>
      <c r="E73" s="42"/>
      <c r="F73" s="41"/>
    </row>
    <row r="74" spans="1:6" ht="27.6" x14ac:dyDescent="0.25">
      <c r="A74" s="19" t="s">
        <v>89</v>
      </c>
      <c r="B74" s="42">
        <v>1465.7402400000001</v>
      </c>
      <c r="C74" s="42">
        <v>350</v>
      </c>
      <c r="D74" s="42"/>
      <c r="E74" s="42"/>
      <c r="F74" s="41"/>
    </row>
    <row r="75" spans="1:6" x14ac:dyDescent="0.25">
      <c r="A75" s="19" t="s">
        <v>90</v>
      </c>
      <c r="B75" s="42">
        <v>3403.01991</v>
      </c>
      <c r="C75" s="42"/>
      <c r="D75" s="42"/>
      <c r="E75" s="42"/>
      <c r="F75" s="41"/>
    </row>
    <row r="76" spans="1:6" x14ac:dyDescent="0.25">
      <c r="A76" s="19" t="s">
        <v>91</v>
      </c>
      <c r="B76" s="42">
        <v>18.420000000000002</v>
      </c>
      <c r="C76" s="42"/>
      <c r="D76" s="42"/>
      <c r="E76" s="42"/>
      <c r="F76" s="41"/>
    </row>
    <row r="77" spans="1:6" x14ac:dyDescent="0.25">
      <c r="A77" s="20" t="s">
        <v>92</v>
      </c>
      <c r="B77" s="43">
        <v>967925.16096999997</v>
      </c>
      <c r="C77" s="43">
        <v>45676.608359999998</v>
      </c>
      <c r="D77" s="43">
        <v>29535.127229999998</v>
      </c>
      <c r="E77" s="43">
        <v>439681.07968999998</v>
      </c>
      <c r="F77" s="41"/>
    </row>
    <row r="78" spans="1:6" x14ac:dyDescent="0.25">
      <c r="B78" s="41"/>
      <c r="C78" s="41"/>
      <c r="D78" s="41"/>
      <c r="E78" s="41"/>
    </row>
  </sheetData>
  <mergeCells count="38">
    <mergeCell ref="A36:D36"/>
    <mergeCell ref="A37:D37"/>
    <mergeCell ref="A31:D31"/>
    <mergeCell ref="A32:D32"/>
    <mergeCell ref="A33:D33"/>
    <mergeCell ref="A34:D34"/>
    <mergeCell ref="A35:D35"/>
    <mergeCell ref="A26:D26"/>
    <mergeCell ref="A27:D27"/>
    <mergeCell ref="A28:D28"/>
    <mergeCell ref="A29:D29"/>
    <mergeCell ref="A30:D30"/>
    <mergeCell ref="A21:D21"/>
    <mergeCell ref="A22:D22"/>
    <mergeCell ref="A23:D23"/>
    <mergeCell ref="A24:D24"/>
    <mergeCell ref="A25:D25"/>
    <mergeCell ref="A16:D16"/>
    <mergeCell ref="A17:D17"/>
    <mergeCell ref="A18:D18"/>
    <mergeCell ref="A19:D19"/>
    <mergeCell ref="A20:D20"/>
    <mergeCell ref="A1:E1"/>
    <mergeCell ref="A2:E2"/>
    <mergeCell ref="A5:D5"/>
    <mergeCell ref="A38:D38"/>
    <mergeCell ref="A40:A41"/>
    <mergeCell ref="B40:B41"/>
    <mergeCell ref="C40:E40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view="pageBreakPreview" topLeftCell="A25" zoomScaleNormal="100" zoomScaleSheetLayoutView="100" workbookViewId="0">
      <selection activeCell="B32" sqref="B32"/>
    </sheetView>
  </sheetViews>
  <sheetFormatPr defaultColWidth="8.77734375" defaultRowHeight="13.8" x14ac:dyDescent="0.25"/>
  <cols>
    <col min="1" max="1" width="38.21875" style="31" customWidth="1"/>
    <col min="2" max="2" width="13.21875" style="31" customWidth="1"/>
    <col min="3" max="3" width="13.33203125" style="31" customWidth="1"/>
    <col min="4" max="4" width="13.109375" style="31" customWidth="1"/>
    <col min="5" max="5" width="13.21875" style="31" customWidth="1"/>
    <col min="6" max="6" width="13" style="31" customWidth="1"/>
    <col min="7" max="8" width="13.109375" style="31" customWidth="1"/>
    <col min="9" max="9" width="12.88671875" style="31" customWidth="1"/>
    <col min="10" max="10" width="12.77734375" style="31" customWidth="1"/>
    <col min="11" max="11" width="11" style="31" customWidth="1"/>
    <col min="12" max="12" width="12.88671875" style="31" customWidth="1"/>
    <col min="13" max="13" width="13" style="31" customWidth="1"/>
    <col min="14" max="15" width="13.21875" style="31" customWidth="1"/>
    <col min="16" max="16" width="10.109375" style="31" customWidth="1"/>
    <col min="17" max="16384" width="8.77734375" style="31"/>
  </cols>
  <sheetData>
    <row r="1" spans="1:20" s="28" customFormat="1" ht="15.6" x14ac:dyDescent="0.3">
      <c r="A1" s="27" t="s">
        <v>56</v>
      </c>
      <c r="C1" s="29" t="s">
        <v>13</v>
      </c>
    </row>
    <row r="2" spans="1:20" x14ac:dyDescent="0.25">
      <c r="A2" s="30" t="str">
        <f>TEXT(EndData2,"[$-FC19]ДД.ММ.ГГГ")</f>
        <v>09.04.2020</v>
      </c>
      <c r="B2" s="30">
        <f>A2+1</f>
        <v>43931</v>
      </c>
      <c r="C2" s="26" t="str">
        <f>TEXT(B2,"[$-FC19]ДД.ММ.ГГГ")</f>
        <v>10.04.2020</v>
      </c>
      <c r="P2" s="32" t="s">
        <v>12</v>
      </c>
    </row>
    <row r="3" spans="1:20" ht="51.75" customHeight="1" x14ac:dyDescent="0.25">
      <c r="A3" s="23" t="s">
        <v>15</v>
      </c>
      <c r="B3" s="33" t="s">
        <v>16</v>
      </c>
      <c r="C3" s="34" t="s">
        <v>17</v>
      </c>
      <c r="D3" s="34" t="s">
        <v>18</v>
      </c>
      <c r="E3" s="34" t="s">
        <v>19</v>
      </c>
      <c r="F3" s="34" t="s">
        <v>20</v>
      </c>
      <c r="G3" s="34" t="s">
        <v>21</v>
      </c>
      <c r="H3" s="34" t="s">
        <v>22</v>
      </c>
      <c r="I3" s="34" t="s">
        <v>23</v>
      </c>
      <c r="J3" s="34" t="s">
        <v>24</v>
      </c>
      <c r="K3" s="34" t="s">
        <v>25</v>
      </c>
      <c r="L3" s="34" t="s">
        <v>26</v>
      </c>
      <c r="M3" s="34" t="s">
        <v>27</v>
      </c>
      <c r="N3" s="34" t="s">
        <v>28</v>
      </c>
      <c r="O3" s="34" t="s">
        <v>29</v>
      </c>
      <c r="P3" s="35" t="s">
        <v>11</v>
      </c>
    </row>
    <row r="4" spans="1:20" ht="39.6" x14ac:dyDescent="0.25">
      <c r="A4" s="21" t="s">
        <v>31</v>
      </c>
      <c r="B4" s="24"/>
      <c r="C4" s="24">
        <v>18351.832999999999</v>
      </c>
      <c r="D4" s="24">
        <v>31610.332999999999</v>
      </c>
      <c r="E4" s="24"/>
      <c r="F4" s="24">
        <v>300</v>
      </c>
      <c r="G4" s="24">
        <v>28568.833340000001</v>
      </c>
      <c r="H4" s="24">
        <v>10000</v>
      </c>
      <c r="I4" s="24">
        <v>12500</v>
      </c>
      <c r="J4" s="24">
        <v>6726.7489999999998</v>
      </c>
      <c r="K4" s="24">
        <v>5835.25</v>
      </c>
      <c r="L4" s="24"/>
      <c r="M4" s="24">
        <v>7190.9166699999996</v>
      </c>
      <c r="N4" s="24">
        <v>16073.915999999999</v>
      </c>
      <c r="O4" s="24"/>
      <c r="P4" s="44">
        <v>137157.83100999999</v>
      </c>
      <c r="Q4" s="32"/>
      <c r="R4" s="32"/>
      <c r="S4" s="32"/>
      <c r="T4" s="32"/>
    </row>
    <row r="5" spans="1:20" ht="26.4" x14ac:dyDescent="0.25">
      <c r="A5" s="21" t="s">
        <v>32</v>
      </c>
      <c r="B5" s="24">
        <v>2449.8000000000002</v>
      </c>
      <c r="C5" s="24">
        <v>5473.2579999999998</v>
      </c>
      <c r="D5" s="24">
        <v>1282.116</v>
      </c>
      <c r="E5" s="24">
        <v>1584</v>
      </c>
      <c r="F5" s="24">
        <v>600</v>
      </c>
      <c r="G5" s="24">
        <v>5105.1666699999996</v>
      </c>
      <c r="H5" s="24">
        <v>3000</v>
      </c>
      <c r="I5" s="24"/>
      <c r="J5" s="24">
        <v>735.79100000000005</v>
      </c>
      <c r="K5" s="24">
        <v>1700</v>
      </c>
      <c r="L5" s="24"/>
      <c r="M5" s="24">
        <v>1257.55834</v>
      </c>
      <c r="N5" s="24">
        <v>5518.8</v>
      </c>
      <c r="O5" s="24">
        <v>9862.2150000000001</v>
      </c>
      <c r="P5" s="44">
        <v>38568.705009999998</v>
      </c>
      <c r="Q5" s="32"/>
      <c r="R5" s="32"/>
      <c r="S5" s="32"/>
      <c r="T5" s="32"/>
    </row>
    <row r="6" spans="1:20" ht="39.6" x14ac:dyDescent="0.25">
      <c r="A6" s="21" t="s">
        <v>33</v>
      </c>
      <c r="B6" s="24">
        <v>2370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44">
        <v>2370</v>
      </c>
      <c r="Q6" s="32"/>
      <c r="R6" s="32"/>
      <c r="S6" s="32"/>
      <c r="T6" s="32"/>
    </row>
    <row r="7" spans="1:20" ht="105.6" x14ac:dyDescent="0.25">
      <c r="A7" s="21" t="s">
        <v>34</v>
      </c>
      <c r="B7" s="24"/>
      <c r="C7" s="24">
        <v>401.40499999999997</v>
      </c>
      <c r="D7" s="24">
        <v>13.7</v>
      </c>
      <c r="E7" s="24"/>
      <c r="F7" s="24">
        <v>50.689</v>
      </c>
      <c r="G7" s="24"/>
      <c r="H7" s="24"/>
      <c r="I7" s="24">
        <v>136.99799999999999</v>
      </c>
      <c r="J7" s="24">
        <v>571.726</v>
      </c>
      <c r="K7" s="24">
        <v>105.76300000000001</v>
      </c>
      <c r="L7" s="24"/>
      <c r="M7" s="24"/>
      <c r="N7" s="24">
        <v>219.334</v>
      </c>
      <c r="O7" s="24">
        <v>770</v>
      </c>
      <c r="P7" s="44">
        <v>2269.6149999999998</v>
      </c>
      <c r="Q7" s="32"/>
      <c r="R7" s="32"/>
      <c r="S7" s="32"/>
      <c r="T7" s="32"/>
    </row>
    <row r="8" spans="1:20" ht="79.2" x14ac:dyDescent="0.25">
      <c r="A8" s="21" t="s">
        <v>35</v>
      </c>
      <c r="B8" s="24"/>
      <c r="C8" s="24">
        <v>4417.6670000000004</v>
      </c>
      <c r="D8" s="24">
        <v>652.75</v>
      </c>
      <c r="E8" s="24">
        <v>505</v>
      </c>
      <c r="F8" s="24">
        <v>169.1</v>
      </c>
      <c r="G8" s="24">
        <v>654.33333000000005</v>
      </c>
      <c r="H8" s="24">
        <v>200</v>
      </c>
      <c r="I8" s="24">
        <v>50</v>
      </c>
      <c r="J8" s="24"/>
      <c r="K8" s="24"/>
      <c r="L8" s="24">
        <v>266.83332999999999</v>
      </c>
      <c r="M8" s="24">
        <v>249.5</v>
      </c>
      <c r="N8" s="24">
        <v>247.083</v>
      </c>
      <c r="O8" s="24">
        <v>164.2</v>
      </c>
      <c r="P8" s="44">
        <v>7576.46666</v>
      </c>
      <c r="Q8" s="32"/>
      <c r="R8" s="32"/>
      <c r="S8" s="32"/>
      <c r="T8" s="32"/>
    </row>
    <row r="9" spans="1:20" ht="79.2" x14ac:dyDescent="0.25">
      <c r="A9" s="21" t="s">
        <v>36</v>
      </c>
      <c r="B9" s="24">
        <v>954.6</v>
      </c>
      <c r="C9" s="24">
        <v>522.83524</v>
      </c>
      <c r="D9" s="24">
        <v>179.166</v>
      </c>
      <c r="E9" s="24">
        <v>85</v>
      </c>
      <c r="F9" s="24"/>
      <c r="G9" s="24">
        <v>89.583330000000004</v>
      </c>
      <c r="H9" s="24"/>
      <c r="I9" s="24">
        <v>78</v>
      </c>
      <c r="J9" s="24">
        <v>90.15</v>
      </c>
      <c r="K9" s="24">
        <v>69.346000000000004</v>
      </c>
      <c r="L9" s="24">
        <v>150</v>
      </c>
      <c r="M9" s="24">
        <v>92.4</v>
      </c>
      <c r="N9" s="24">
        <v>84.664000000000001</v>
      </c>
      <c r="O9" s="24">
        <v>81.817999999999998</v>
      </c>
      <c r="P9" s="44">
        <v>2477.5625700000001</v>
      </c>
      <c r="Q9" s="32"/>
      <c r="R9" s="32"/>
      <c r="S9" s="32"/>
      <c r="T9" s="32"/>
    </row>
    <row r="10" spans="1:20" ht="52.8" x14ac:dyDescent="0.25">
      <c r="A10" s="21" t="s">
        <v>37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>
        <v>140</v>
      </c>
      <c r="N10" s="24"/>
      <c r="O10" s="24"/>
      <c r="P10" s="44">
        <v>140</v>
      </c>
      <c r="Q10" s="32"/>
      <c r="R10" s="32"/>
      <c r="S10" s="32"/>
      <c r="T10" s="32"/>
    </row>
    <row r="11" spans="1:20" ht="79.2" x14ac:dyDescent="0.25">
      <c r="A11" s="21" t="s">
        <v>38</v>
      </c>
      <c r="B11" s="24">
        <v>2700</v>
      </c>
      <c r="C11" s="24">
        <v>900</v>
      </c>
      <c r="D11" s="24">
        <v>149.667</v>
      </c>
      <c r="E11" s="24">
        <v>80</v>
      </c>
      <c r="F11" s="24"/>
      <c r="G11" s="24">
        <v>280</v>
      </c>
      <c r="H11" s="24">
        <v>64.105000000000004</v>
      </c>
      <c r="I11" s="24"/>
      <c r="J11" s="24"/>
      <c r="K11" s="24">
        <v>314.32</v>
      </c>
      <c r="L11" s="24"/>
      <c r="M11" s="24">
        <v>90</v>
      </c>
      <c r="N11" s="24">
        <v>212.625</v>
      </c>
      <c r="O11" s="24">
        <v>97.473330000000004</v>
      </c>
      <c r="P11" s="44">
        <v>4888.1903300000004</v>
      </c>
      <c r="Q11" s="32"/>
      <c r="R11" s="32"/>
      <c r="S11" s="32"/>
      <c r="T11" s="32"/>
    </row>
    <row r="12" spans="1:20" ht="105.6" x14ac:dyDescent="0.25">
      <c r="A12" s="21" t="s">
        <v>39</v>
      </c>
      <c r="B12" s="24"/>
      <c r="C12" s="24">
        <v>204.5</v>
      </c>
      <c r="D12" s="24">
        <v>204.84</v>
      </c>
      <c r="E12" s="24"/>
      <c r="F12" s="24"/>
      <c r="G12" s="24"/>
      <c r="H12" s="24"/>
      <c r="I12" s="24"/>
      <c r="J12" s="24">
        <v>100</v>
      </c>
      <c r="K12" s="24"/>
      <c r="L12" s="24"/>
      <c r="M12" s="24"/>
      <c r="N12" s="24"/>
      <c r="O12" s="24"/>
      <c r="P12" s="44">
        <v>509.34</v>
      </c>
      <c r="Q12" s="32"/>
      <c r="R12" s="32"/>
      <c r="S12" s="32"/>
      <c r="T12" s="32"/>
    </row>
    <row r="13" spans="1:20" ht="105.6" x14ac:dyDescent="0.25">
      <c r="A13" s="21" t="s">
        <v>40</v>
      </c>
      <c r="B13" s="24"/>
      <c r="C13" s="24">
        <v>7105.4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44">
        <v>7105.4</v>
      </c>
      <c r="Q13" s="32"/>
      <c r="R13" s="32"/>
      <c r="S13" s="32"/>
      <c r="T13" s="32"/>
    </row>
    <row r="14" spans="1:20" ht="158.4" x14ac:dyDescent="0.25">
      <c r="A14" s="21" t="s">
        <v>41</v>
      </c>
      <c r="B14" s="24">
        <v>122586.0868</v>
      </c>
      <c r="C14" s="24">
        <v>107695.963</v>
      </c>
      <c r="D14" s="24">
        <v>26072.001</v>
      </c>
      <c r="E14" s="24">
        <v>15790</v>
      </c>
      <c r="F14" s="24">
        <v>6650</v>
      </c>
      <c r="G14" s="24">
        <v>10252.727000000001</v>
      </c>
      <c r="H14" s="24">
        <v>10432.433999999999</v>
      </c>
      <c r="I14" s="24"/>
      <c r="J14" s="24">
        <v>25323.614000000001</v>
      </c>
      <c r="K14" s="24">
        <v>8176.0389999999998</v>
      </c>
      <c r="L14" s="24"/>
      <c r="M14" s="24"/>
      <c r="N14" s="24">
        <v>17330</v>
      </c>
      <c r="O14" s="24">
        <v>18678.669000000002</v>
      </c>
      <c r="P14" s="44">
        <v>368987.53379999998</v>
      </c>
      <c r="Q14" s="32"/>
      <c r="R14" s="32"/>
      <c r="S14" s="32"/>
      <c r="T14" s="32"/>
    </row>
    <row r="15" spans="1:20" ht="92.4" x14ac:dyDescent="0.25">
      <c r="A15" s="21" t="s">
        <v>42</v>
      </c>
      <c r="B15" s="24">
        <v>9308</v>
      </c>
      <c r="C15" s="24">
        <v>8004.9040000000005</v>
      </c>
      <c r="D15" s="24">
        <v>300</v>
      </c>
      <c r="E15" s="24">
        <v>1500</v>
      </c>
      <c r="F15" s="24">
        <v>450</v>
      </c>
      <c r="G15" s="24">
        <v>529.5</v>
      </c>
      <c r="H15" s="24">
        <v>1183</v>
      </c>
      <c r="I15" s="24"/>
      <c r="J15" s="24">
        <v>2165</v>
      </c>
      <c r="K15" s="24">
        <v>1290</v>
      </c>
      <c r="L15" s="24"/>
      <c r="M15" s="24"/>
      <c r="N15" s="24">
        <v>1450</v>
      </c>
      <c r="O15" s="24">
        <v>690</v>
      </c>
      <c r="P15" s="44">
        <v>26870.403999999999</v>
      </c>
      <c r="Q15" s="32"/>
      <c r="R15" s="32"/>
      <c r="S15" s="32"/>
      <c r="T15" s="32"/>
    </row>
    <row r="16" spans="1:20" ht="132" x14ac:dyDescent="0.25">
      <c r="A16" s="21" t="s">
        <v>43</v>
      </c>
      <c r="B16" s="24">
        <v>35.933639999999997</v>
      </c>
      <c r="C16" s="24">
        <v>29.789760000000001</v>
      </c>
      <c r="D16" s="24"/>
      <c r="E16" s="24"/>
      <c r="F16" s="24"/>
      <c r="G16" s="24"/>
      <c r="H16" s="24">
        <v>3.7250000000000001</v>
      </c>
      <c r="I16" s="24"/>
      <c r="J16" s="24"/>
      <c r="K16" s="24">
        <v>4.0101599999999999</v>
      </c>
      <c r="L16" s="24"/>
      <c r="M16" s="24"/>
      <c r="N16" s="24"/>
      <c r="O16" s="24"/>
      <c r="P16" s="44">
        <v>73.458560000000006</v>
      </c>
      <c r="Q16" s="32"/>
      <c r="R16" s="32"/>
      <c r="S16" s="32"/>
      <c r="T16" s="32"/>
    </row>
    <row r="17" spans="1:20" ht="118.8" x14ac:dyDescent="0.25">
      <c r="A17" s="21" t="s">
        <v>44</v>
      </c>
      <c r="B17" s="24">
        <v>8500</v>
      </c>
      <c r="C17" s="24">
        <v>2444</v>
      </c>
      <c r="D17" s="24">
        <v>420</v>
      </c>
      <c r="E17" s="24">
        <v>340</v>
      </c>
      <c r="F17" s="24">
        <v>73</v>
      </c>
      <c r="G17" s="24">
        <v>364</v>
      </c>
      <c r="H17" s="24">
        <v>62.622999999999998</v>
      </c>
      <c r="I17" s="24"/>
      <c r="J17" s="24">
        <v>1066</v>
      </c>
      <c r="K17" s="24">
        <v>250</v>
      </c>
      <c r="L17" s="24"/>
      <c r="M17" s="24"/>
      <c r="N17" s="24">
        <v>416.25</v>
      </c>
      <c r="O17" s="24">
        <v>512.99959999999999</v>
      </c>
      <c r="P17" s="44">
        <v>14448.872600000001</v>
      </c>
      <c r="Q17" s="32"/>
      <c r="R17" s="32"/>
      <c r="S17" s="32"/>
      <c r="T17" s="32"/>
    </row>
    <row r="18" spans="1:20" ht="118.8" x14ac:dyDescent="0.25">
      <c r="A18" s="21" t="s">
        <v>45</v>
      </c>
      <c r="B18" s="24">
        <v>91259.059959999999</v>
      </c>
      <c r="C18" s="24">
        <v>51964.5</v>
      </c>
      <c r="D18" s="24">
        <v>10849.995000000001</v>
      </c>
      <c r="E18" s="24">
        <v>9350</v>
      </c>
      <c r="F18" s="24">
        <v>1581.915</v>
      </c>
      <c r="G18" s="24">
        <v>6043.5</v>
      </c>
      <c r="H18" s="24">
        <v>1700</v>
      </c>
      <c r="I18" s="24"/>
      <c r="J18" s="24">
        <v>24769.618999999999</v>
      </c>
      <c r="K18" s="24">
        <v>4159.5</v>
      </c>
      <c r="L18" s="24"/>
      <c r="M18" s="24"/>
      <c r="N18" s="24">
        <v>4992.5</v>
      </c>
      <c r="O18" s="24">
        <v>4490.1819999999998</v>
      </c>
      <c r="P18" s="44">
        <v>211160.77095999999</v>
      </c>
      <c r="Q18" s="32"/>
      <c r="R18" s="32"/>
      <c r="S18" s="32"/>
      <c r="T18" s="32"/>
    </row>
    <row r="19" spans="1:20" ht="66" x14ac:dyDescent="0.25">
      <c r="A19" s="21" t="s">
        <v>46</v>
      </c>
      <c r="B19" s="24">
        <v>33614.246189999998</v>
      </c>
      <c r="C19" s="24"/>
      <c r="D19" s="24">
        <v>2837.1660000000002</v>
      </c>
      <c r="E19" s="24">
        <v>817.88</v>
      </c>
      <c r="F19" s="24"/>
      <c r="G19" s="24"/>
      <c r="H19" s="24"/>
      <c r="I19" s="24"/>
      <c r="J19" s="24">
        <v>1531.9260999999999</v>
      </c>
      <c r="K19" s="24"/>
      <c r="L19" s="24"/>
      <c r="M19" s="24"/>
      <c r="N19" s="24">
        <v>1096.92878</v>
      </c>
      <c r="O19" s="24">
        <v>1614.691</v>
      </c>
      <c r="P19" s="44">
        <v>41512.838069999998</v>
      </c>
      <c r="Q19" s="32"/>
      <c r="R19" s="32"/>
      <c r="S19" s="32"/>
      <c r="T19" s="32"/>
    </row>
    <row r="20" spans="1:20" ht="92.4" x14ac:dyDescent="0.25">
      <c r="A20" s="21" t="s">
        <v>47</v>
      </c>
      <c r="B20" s="24">
        <v>2652.61247</v>
      </c>
      <c r="C20" s="24">
        <v>1505.796</v>
      </c>
      <c r="D20" s="24">
        <v>246</v>
      </c>
      <c r="E20" s="24">
        <v>171.4</v>
      </c>
      <c r="F20" s="24">
        <v>55</v>
      </c>
      <c r="G20" s="24">
        <v>78.680000000000007</v>
      </c>
      <c r="H20" s="24">
        <v>88.200999999999993</v>
      </c>
      <c r="I20" s="24"/>
      <c r="J20" s="24">
        <v>373.67399999999998</v>
      </c>
      <c r="K20" s="24">
        <v>73.665000000000006</v>
      </c>
      <c r="L20" s="24"/>
      <c r="M20" s="24"/>
      <c r="N20" s="24">
        <v>80</v>
      </c>
      <c r="O20" s="24">
        <v>112.7685</v>
      </c>
      <c r="P20" s="44">
        <v>5437.7969700000003</v>
      </c>
      <c r="Q20" s="32"/>
      <c r="R20" s="32"/>
      <c r="S20" s="32"/>
      <c r="T20" s="32"/>
    </row>
    <row r="21" spans="1:20" ht="79.2" x14ac:dyDescent="0.25">
      <c r="A21" s="21" t="s">
        <v>48</v>
      </c>
      <c r="B21" s="24"/>
      <c r="C21" s="24"/>
      <c r="D21" s="24"/>
      <c r="E21" s="24"/>
      <c r="F21" s="24"/>
      <c r="G21" s="24"/>
      <c r="H21" s="24"/>
      <c r="I21" s="24"/>
      <c r="J21" s="24">
        <v>222.94478000000001</v>
      </c>
      <c r="K21" s="24"/>
      <c r="L21" s="24"/>
      <c r="M21" s="24"/>
      <c r="N21" s="24"/>
      <c r="O21" s="24"/>
      <c r="P21" s="44">
        <v>222.94478000000001</v>
      </c>
      <c r="Q21" s="32"/>
      <c r="R21" s="32"/>
      <c r="S21" s="32"/>
      <c r="T21" s="32"/>
    </row>
    <row r="22" spans="1:20" ht="171.6" x14ac:dyDescent="0.25">
      <c r="A22" s="21" t="s">
        <v>49</v>
      </c>
      <c r="B22" s="24">
        <v>325.5</v>
      </c>
      <c r="C22" s="24"/>
      <c r="D22" s="24"/>
      <c r="E22" s="24"/>
      <c r="F22" s="24"/>
      <c r="G22" s="24"/>
      <c r="H22" s="24"/>
      <c r="I22" s="24"/>
      <c r="J22" s="24">
        <v>130.083</v>
      </c>
      <c r="K22" s="24"/>
      <c r="L22" s="24"/>
      <c r="M22" s="24"/>
      <c r="N22" s="24"/>
      <c r="O22" s="24"/>
      <c r="P22" s="44">
        <v>455.58300000000003</v>
      </c>
      <c r="Q22" s="32"/>
      <c r="R22" s="32"/>
      <c r="S22" s="32"/>
      <c r="T22" s="32"/>
    </row>
    <row r="23" spans="1:20" ht="52.8" x14ac:dyDescent="0.25">
      <c r="A23" s="21" t="s">
        <v>50</v>
      </c>
      <c r="B23" s="24"/>
      <c r="C23" s="24"/>
      <c r="D23" s="24"/>
      <c r="E23" s="24"/>
      <c r="F23" s="24"/>
      <c r="G23" s="24"/>
      <c r="H23" s="24"/>
      <c r="I23" s="24"/>
      <c r="J23" s="24">
        <v>38428</v>
      </c>
      <c r="K23" s="24"/>
      <c r="L23" s="24"/>
      <c r="M23" s="24"/>
      <c r="N23" s="24"/>
      <c r="O23" s="24"/>
      <c r="P23" s="44">
        <v>38428</v>
      </c>
      <c r="Q23" s="32"/>
      <c r="R23" s="32"/>
      <c r="S23" s="32"/>
      <c r="T23" s="32"/>
    </row>
    <row r="24" spans="1:20" ht="39.6" x14ac:dyDescent="0.25">
      <c r="A24" s="21" t="s">
        <v>51</v>
      </c>
      <c r="B24" s="24"/>
      <c r="C24" s="24">
        <v>989.02499999999998</v>
      </c>
      <c r="D24" s="24"/>
      <c r="E24" s="24"/>
      <c r="F24" s="24"/>
      <c r="G24" s="24">
        <v>51.625</v>
      </c>
      <c r="H24" s="24"/>
      <c r="I24" s="24"/>
      <c r="J24" s="24"/>
      <c r="K24" s="24">
        <v>138.52500000000001</v>
      </c>
      <c r="L24" s="24"/>
      <c r="M24" s="24">
        <v>360.22500000000002</v>
      </c>
      <c r="N24" s="24"/>
      <c r="O24" s="24"/>
      <c r="P24" s="44">
        <v>1539.4</v>
      </c>
      <c r="Q24" s="32"/>
      <c r="R24" s="32"/>
      <c r="S24" s="32"/>
      <c r="T24" s="32"/>
    </row>
    <row r="25" spans="1:20" ht="39.6" x14ac:dyDescent="0.25">
      <c r="A25" s="21" t="s">
        <v>52</v>
      </c>
      <c r="B25" s="24">
        <v>316.87249000000003</v>
      </c>
      <c r="C25" s="24"/>
      <c r="D25" s="24"/>
      <c r="E25" s="24"/>
      <c r="F25" s="24"/>
      <c r="G25" s="24">
        <v>28.80659</v>
      </c>
      <c r="H25" s="24"/>
      <c r="I25" s="24"/>
      <c r="J25" s="24"/>
      <c r="K25" s="24">
        <v>28.80659</v>
      </c>
      <c r="L25" s="24"/>
      <c r="M25" s="24"/>
      <c r="N25" s="24">
        <v>57.61318</v>
      </c>
      <c r="O25" s="24">
        <v>6.7496299999999998</v>
      </c>
      <c r="P25" s="44">
        <v>438.84848</v>
      </c>
      <c r="Q25" s="32"/>
      <c r="R25" s="32"/>
      <c r="S25" s="32"/>
      <c r="T25" s="32"/>
    </row>
    <row r="26" spans="1:20" ht="52.8" x14ac:dyDescent="0.25">
      <c r="A26" s="21" t="s">
        <v>53</v>
      </c>
      <c r="B26" s="24"/>
      <c r="C26" s="24"/>
      <c r="D26" s="24"/>
      <c r="E26" s="24"/>
      <c r="F26" s="24"/>
      <c r="G26" s="24">
        <v>-702.02020000000005</v>
      </c>
      <c r="H26" s="24"/>
      <c r="I26" s="24"/>
      <c r="J26" s="24">
        <v>-815.68061999999998</v>
      </c>
      <c r="K26" s="24"/>
      <c r="L26" s="24"/>
      <c r="M26" s="24"/>
      <c r="N26" s="24"/>
      <c r="O26" s="24"/>
      <c r="P26" s="44">
        <v>-1517.70082</v>
      </c>
      <c r="Q26" s="32"/>
      <c r="R26" s="32"/>
      <c r="S26" s="32"/>
      <c r="T26" s="32"/>
    </row>
    <row r="27" spans="1:20" ht="26.4" x14ac:dyDescent="0.25">
      <c r="A27" s="21" t="s">
        <v>54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>
        <v>488.56794000000002</v>
      </c>
      <c r="O27" s="24"/>
      <c r="P27" s="44">
        <v>488.56794000000002</v>
      </c>
      <c r="Q27" s="32"/>
      <c r="R27" s="32"/>
      <c r="S27" s="32"/>
      <c r="T27" s="32"/>
    </row>
    <row r="28" spans="1:20" x14ac:dyDescent="0.25">
      <c r="A28" s="22" t="s">
        <v>55</v>
      </c>
      <c r="B28" s="25">
        <v>277072.71155000001</v>
      </c>
      <c r="C28" s="25">
        <v>210010.87599999999</v>
      </c>
      <c r="D28" s="25">
        <v>74817.733999999997</v>
      </c>
      <c r="E28" s="25">
        <v>30223.279999999999</v>
      </c>
      <c r="F28" s="25">
        <v>9929.7039999999997</v>
      </c>
      <c r="G28" s="25">
        <v>51344.735059999999</v>
      </c>
      <c r="H28" s="25">
        <v>26734.088</v>
      </c>
      <c r="I28" s="25">
        <v>12764.998</v>
      </c>
      <c r="J28" s="25">
        <v>101419.59626000001</v>
      </c>
      <c r="K28" s="25">
        <v>22145.224750000001</v>
      </c>
      <c r="L28" s="25">
        <v>416.83332999999999</v>
      </c>
      <c r="M28" s="25">
        <v>9380.6000100000001</v>
      </c>
      <c r="N28" s="25">
        <v>48268.281900000002</v>
      </c>
      <c r="O28" s="25">
        <v>37081.766060000002</v>
      </c>
      <c r="P28" s="44">
        <v>911610.42891999998</v>
      </c>
      <c r="Q28" s="40"/>
      <c r="R28" s="40"/>
      <c r="S28" s="40"/>
      <c r="T28" s="40"/>
    </row>
    <row r="29" spans="1:20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20" x14ac:dyDescent="0.25">
      <c r="A30" s="36" t="s">
        <v>30</v>
      </c>
      <c r="B30" s="45">
        <f>Учреждения!B77+'Муниципальные районы'!P28</f>
        <v>1879535.5898899999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20" ht="32.25" customHeight="1" x14ac:dyDescent="0.25">
      <c r="A31" s="36" t="str">
        <f>CONCATENATE("Остатки бюджетных средств на ",C2,"г.")</f>
        <v>Остатки бюджетных средств на 10.04.2020г.</v>
      </c>
      <c r="B31" s="45">
        <v>2117830.2999999998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</sheetData>
  <pageMargins left="0.23622047244094491" right="0.23622047244094491" top="0.74803149606299213" bottom="0.74803149606299213" header="0.31496062992125984" footer="0.31496062992125984"/>
  <pageSetup paperSize="9" scale="6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2020-04-15T03:44:31Z</dcterms:modified>
</cp:coreProperties>
</file>