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68" windowWidth="14808" windowHeight="7956" activeTab="1"/>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Учреждения!$35:$36</definedName>
    <definedName name="_xlnm.Print_Area" localSheetId="1">'Муниципальные районы'!$A$1:$P$18</definedName>
    <definedName name="_xlnm.Print_Area" localSheetId="0">Учреждения!$A$1:$E$71</definedName>
  </definedNames>
  <calcPr calcId="162913"/>
</workbook>
</file>

<file path=xl/calcChain.xml><?xml version="1.0" encoding="utf-8"?>
<calcChain xmlns="http://schemas.openxmlformats.org/spreadsheetml/2006/main">
  <c r="E33" i="1" l="1"/>
  <c r="E8" i="1" s="1"/>
  <c r="E9" i="1"/>
  <c r="B16" i="2" l="1"/>
  <c r="A2" i="2" l="1"/>
  <c r="B2" i="2" s="1"/>
  <c r="C2" i="2" s="1"/>
  <c r="A17" i="2" s="1"/>
  <c r="H1" i="1" l="1"/>
  <c r="A5" i="1" s="1"/>
  <c r="H2" i="1"/>
  <c r="G1" i="1"/>
  <c r="G2" i="1"/>
  <c r="A2" i="1" l="1"/>
</calcChain>
</file>

<file path=xl/sharedStrings.xml><?xml version="1.0" encoding="utf-8"?>
<sst xmlns="http://schemas.openxmlformats.org/spreadsheetml/2006/main" count="101" uniqueCount="100">
  <si>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</si>
  <si>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</si>
  <si>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</si>
  <si>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</si>
  <si>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</si>
  <si>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</si>
  <si>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</si>
  <si>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</si>
  <si>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</si>
  <si>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</si>
  <si>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</si>
  <si>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</si>
  <si>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</si>
  <si>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</si>
  <si>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</si>
  <si>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</si>
  <si>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</si>
  <si>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</si>
  <si>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</si>
  <si>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</si>
  <si>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</si>
  <si>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</si>
  <si>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</si>
  <si>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</si>
  <si>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</si>
  <si>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</si>
  <si>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</si>
  <si>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</si>
  <si>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</si>
  <si>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</si>
  <si>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</si>
  <si>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выравнивание бюджетной обеспеченности муниципальных районов (городских округов)</t>
  </si>
  <si>
    <t>Субсидии местным бюджетам на софинансирование оплаты труда работников муниципальных учреждений</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</si>
  <si>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</si>
  <si>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</si>
  <si>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</si>
  <si>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</si>
  <si>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на осуществление  государственных полномочий Камчатского края по организации проведения мероприятий при осуществлении деятельности по обращению с животными без владельцев в Камчатском крае</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</si>
  <si>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</si>
  <si>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Выплата единовременного пособия при всех формах устройства детей, лишенных родительского попечения, в семью</t>
  </si>
  <si>
    <t>Осуществление переданных полномочий Российской Федерации на государственную регистрацию актов гражданского состояния</t>
  </si>
  <si>
    <t>Всего:</t>
  </si>
  <si>
    <t>26.03.2020</t>
  </si>
  <si>
    <t>Законодательное Собрание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</si>
  <si>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</si>
  <si>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</si>
  <si>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</si>
  <si>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</si>
  <si>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</si>
  <si>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</si>
  <si>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</si>
  <si>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</si>
  <si>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</si>
  <si>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</si>
  <si>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</si>
  <si>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</si>
  <si>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</si>
  <si>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</si>
  <si>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</si>
  <si>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</si>
  <si>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</si>
  <si>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</si>
  <si>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</si>
  <si>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</si>
  <si>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</si>
  <si>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</si>
  <si>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</si>
  <si>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</si>
  <si>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</si>
  <si>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</si>
  <si>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</si>
  <si>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инвестиций и предпринимательства Камчатского края</t>
  </si>
  <si>
    <t>Служба охраны объектов культурного наследия Камчатского края</t>
  </si>
  <si>
    <t>Агентство записи актов гражданского состояния и архивного дела Камчатского края</t>
  </si>
  <si>
    <t>Агентство по делам молодежи Камчатского края</t>
  </si>
  <si>
    <t>ИТОГО</t>
  </si>
  <si>
    <t>20.03.2020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</si>
  <si>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</si>
  <si>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выплату региональных социальных доплат к пенсии</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</si>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</sst>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1"/>
      <color theme="1"/>
      <name val="Times New Roman"/>
      <family val="1"/>
      <charset val="204"/>
    </font>
    <font>
      <b/>
      <sz val="9"/>
      <color theme="0"/>
      <name val="Times New Roman"/>
      <family val="1"/>
      <charset val="204"/>
    </font>
    <font>
      <sz val="12"/>
      <color theme="0"/>
      <name val="Times New Roman"/>
      <family val="1"/>
      <charset val="204"/>
    </font>
    <font>
      <sz val="12"/>
      <color theme="1"/>
      <name val="Times New Roman"/>
      <family val="1"/>
      <charset val="204"/>
    </font>
    <font>
      <sz val="11"/>
      <color theme="0"/>
      <name val="Times New Roman"/>
      <family val="1"/>
      <charset val="204"/>
    </font>
    <font>
      <sz val="11"/>
      <color theme="1"/>
      <name val="Times New Roman"/>
      <family val="1"/>
      <charset val="204"/>
    </font>
    <font>
      <sz val="10"/>
      <color theme="1"/>
      <name val="Times New Roman"/>
      <family val="1"/>
      <charset val="204"/>
    </font>
    <font>
      <sz val="11"/>
      <color theme="0" tint="-0.34998626667073579"/>
      <name val="Times New Roman"/>
      <family val="1"/>
      <charset val="204"/>
    </font>
    <font>
      <b/>
      <sz val="10"/>
      <color theme="1"/>
      <name val="Times New Roman"/>
      <family val="1"/>
      <charset val="204"/>
    </font>
    <font>
      <sz val="10"/>
      <name val="Arial"/>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6" fillId="0" borderId="0"/>
    <xf numFmtId="0" fontId="16" fillId="0" borderId="0" applyNumberFormat="0" applyBorder="0" applyAlignment="0"/>
  </cellStyleXfs>
  <cellXfs count="64">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49" fontId="3" fillId="0" borderId="4"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6" fillId="2" borderId="4" xfId="0" applyNumberFormat="1" applyFont="1" applyFill="1" applyBorder="1" applyAlignment="1">
      <alignment horizontal="left" wrapText="1"/>
    </xf>
    <xf numFmtId="49" fontId="5" fillId="2" borderId="4" xfId="0" applyNumberFormat="1" applyFont="1" applyFill="1" applyBorder="1" applyAlignment="1">
      <alignment horizontal="left" wrapText="1"/>
    </xf>
    <xf numFmtId="0" fontId="7" fillId="0" borderId="4" xfId="0" applyFont="1" applyBorder="1" applyAlignment="1">
      <alignment horizontal="center"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0" fontId="8" fillId="2" borderId="0" xfId="0" applyFont="1" applyFill="1" applyBorder="1" applyAlignment="1"/>
    <xf numFmtId="14" fontId="9" fillId="0" borderId="0" xfId="0" applyNumberFormat="1" applyFont="1"/>
    <xf numFmtId="0" fontId="10" fillId="0" borderId="0" xfId="0" applyFont="1"/>
    <xf numFmtId="0" fontId="1" fillId="2" borderId="0" xfId="0" applyFont="1" applyFill="1" applyBorder="1" applyAlignment="1"/>
    <xf numFmtId="0" fontId="11" fillId="0" borderId="0" xfId="0" applyFont="1"/>
    <xf numFmtId="0" fontId="12" fillId="0" borderId="0" xfId="0" applyFont="1"/>
    <xf numFmtId="0" fontId="13" fillId="0" borderId="0" xfId="0" applyFont="1"/>
    <xf numFmtId="164" fontId="6" fillId="2" borderId="4" xfId="0" applyNumberFormat="1" applyFont="1" applyFill="1" applyBorder="1" applyAlignment="1">
      <alignment horizontal="center" vertical="center" wrapText="1"/>
    </xf>
    <xf numFmtId="164" fontId="6" fillId="2" borderId="4" xfId="0" applyNumberFormat="1" applyFont="1" applyFill="1" applyBorder="1" applyAlignment="1">
      <alignment vertical="center" wrapText="1"/>
    </xf>
    <xf numFmtId="164" fontId="5" fillId="2" borderId="4" xfId="0" applyNumberFormat="1" applyFont="1" applyFill="1" applyBorder="1" applyAlignment="1">
      <alignment horizontal="center" vertical="center" wrapText="1"/>
    </xf>
    <xf numFmtId="0" fontId="7" fillId="0" borderId="4" xfId="0" applyFont="1" applyBorder="1" applyAlignment="1">
      <alignment wrapText="1"/>
    </xf>
    <xf numFmtId="0" fontId="14" fillId="0" borderId="0" xfId="0" applyNumberFormat="1" applyFont="1"/>
    <xf numFmtId="0" fontId="14" fillId="0" borderId="0" xfId="0" applyFont="1"/>
    <xf numFmtId="14" fontId="12" fillId="0" borderId="0" xfId="0" applyNumberFormat="1" applyFont="1"/>
    <xf numFmtId="0" fontId="15" fillId="0" borderId="0" xfId="0" applyFont="1"/>
    <xf numFmtId="0" fontId="12" fillId="0" borderId="0" xfId="0" applyFont="1" applyAlignment="1">
      <alignment horizontal="right"/>
    </xf>
    <xf numFmtId="164" fontId="3" fillId="0" borderId="4" xfId="0" applyNumberFormat="1" applyFont="1" applyBorder="1" applyAlignment="1">
      <alignment horizontal="right" wrapText="1"/>
    </xf>
    <xf numFmtId="164" fontId="2" fillId="0" borderId="4" xfId="0" applyNumberFormat="1" applyFont="1" applyBorder="1" applyAlignment="1">
      <alignment horizontal="right" wrapText="1"/>
    </xf>
    <xf numFmtId="164" fontId="5" fillId="2" borderId="4" xfId="0" applyNumberFormat="1" applyFont="1" applyFill="1" applyBorder="1" applyAlignment="1">
      <alignment horizontal="right" wrapText="1"/>
    </xf>
    <xf numFmtId="164" fontId="7" fillId="0" borderId="4" xfId="0" applyNumberFormat="1" applyFont="1" applyBorder="1" applyAlignment="1">
      <alignment horizontal="right"/>
    </xf>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xf numFmtId="165" fontId="2" fillId="0" borderId="1" xfId="0" applyNumberFormat="1" applyFont="1" applyFill="1" applyBorder="1" applyAlignment="1">
      <alignment horizontal="left" vertical="center" wrapText="1"/>
    </xf>
    <xf numFmtId="165" fontId="2" fillId="0" borderId="2" xfId="0" applyNumberFormat="1" applyFont="1" applyFill="1" applyBorder="1" applyAlignment="1">
      <alignment horizontal="left" vertical="center" wrapText="1"/>
    </xf>
    <xf numFmtId="165" fontId="2" fillId="0" borderId="3" xfId="0" applyNumberFormat="1" applyFont="1" applyFill="1" applyBorder="1" applyAlignment="1">
      <alignment horizontal="left" vertical="center" wrapText="1"/>
    </xf>
    <xf numFmtId="165" fontId="2" fillId="0" borderId="5" xfId="0" applyNumberFormat="1" applyFont="1" applyFill="1" applyBorder="1" applyAlignment="1">
      <alignment horizontal="center" vertical="center"/>
    </xf>
    <xf numFmtId="165" fontId="2" fillId="0" borderId="6" xfId="0" applyNumberFormat="1" applyFont="1" applyFill="1" applyBorder="1" applyAlignment="1">
      <alignment horizontal="center" vertical="center"/>
    </xf>
    <xf numFmtId="164" fontId="2" fillId="0" borderId="1" xfId="0" applyNumberFormat="1" applyFont="1" applyFill="1" applyBorder="1" applyAlignment="1">
      <alignment horizontal="left" wrapText="1"/>
    </xf>
    <xf numFmtId="164" fontId="2" fillId="0" borderId="2" xfId="0" applyNumberFormat="1" applyFont="1" applyFill="1" applyBorder="1" applyAlignment="1">
      <alignment horizontal="left" wrapText="1"/>
    </xf>
    <xf numFmtId="164" fontId="2" fillId="0" borderId="3" xfId="0" applyNumberFormat="1" applyFont="1" applyFill="1" applyBorder="1" applyAlignment="1">
      <alignment horizontal="left" wrapText="1"/>
    </xf>
  </cellXfs>
  <cellStyles count="3">
    <cellStyle name="Обычный" xfId="0" builtinId="0"/>
    <cellStyle name="Обычный 2" xfId="2"/>
    <cellStyle name="Обычн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view="pageBreakPreview" topLeftCell="A25" zoomScaleNormal="100" zoomScaleSheetLayoutView="100" workbookViewId="0">
      <selection activeCell="E9" sqref="E9"/>
    </sheetView>
  </sheetViews>
  <sheetFormatPr defaultColWidth="8.77734375" defaultRowHeight="13.8" x14ac:dyDescent="0.25"/>
  <cols>
    <col min="1" max="1" width="69.21875" style="31" customWidth="1"/>
    <col min="2" max="2" width="13.77734375" style="31" customWidth="1"/>
    <col min="3" max="4" width="14.44140625" style="31" customWidth="1"/>
    <col min="5" max="5" width="12.44140625" style="31" customWidth="1"/>
    <col min="6" max="6" width="12.5546875" style="31" customWidth="1"/>
    <col min="7" max="7" width="16" style="31" bestFit="1" customWidth="1"/>
    <col min="8" max="8" width="8.77734375" style="31"/>
    <col min="9" max="9" width="10.21875" style="31" bestFit="1" customWidth="1"/>
    <col min="10" max="16384" width="8.77734375" style="31"/>
  </cols>
  <sheetData>
    <row r="1" spans="1:9" ht="15.6" x14ac:dyDescent="0.3">
      <c r="A1" s="46" t="s">
        <v>0</v>
      </c>
      <c r="B1" s="46"/>
      <c r="C1" s="46"/>
      <c r="D1" s="46"/>
      <c r="E1" s="46"/>
      <c r="F1" s="37" t="s">
        <v>76</v>
      </c>
      <c r="G1" s="38" t="str">
        <f>TEXT(F1,"[$-FC19]ДД ММММ")</f>
        <v>20 марта</v>
      </c>
      <c r="H1" s="38" t="str">
        <f>TEXT(F1,"[$-FC19]ДД.ММ.ГГГ \г")</f>
        <v>20.03.2020 г</v>
      </c>
    </row>
    <row r="2" spans="1:9" ht="15.6" x14ac:dyDescent="0.3">
      <c r="A2" s="46" t="str">
        <f>CONCATENATE("с ",G1," по ",G2,"ода")</f>
        <v>с 20 марта по 26 марта 2020 года</v>
      </c>
      <c r="B2" s="46"/>
      <c r="C2" s="46"/>
      <c r="D2" s="46"/>
      <c r="E2" s="46"/>
      <c r="F2" s="37" t="s">
        <v>42</v>
      </c>
      <c r="G2" s="38" t="str">
        <f>TEXT(F2,"[$-FC19]ДД ММММ ГГГ \г")</f>
        <v>26 марта 2020 г</v>
      </c>
      <c r="H2" s="38" t="str">
        <f>TEXT(F2,"[$-FC19]ДД.ММ.ГГГ \г")</f>
        <v>26.03.2020 г</v>
      </c>
      <c r="I2" s="39"/>
    </row>
    <row r="3" spans="1:9" x14ac:dyDescent="0.25">
      <c r="A3" s="1"/>
      <c r="B3" s="2"/>
      <c r="C3" s="2"/>
      <c r="D3" s="2"/>
      <c r="E3" s="3"/>
    </row>
    <row r="4" spans="1:9" x14ac:dyDescent="0.25">
      <c r="A4" s="4"/>
      <c r="B4" s="5"/>
      <c r="C4" s="5"/>
      <c r="D4" s="6"/>
      <c r="E4" s="7" t="s">
        <v>1</v>
      </c>
    </row>
    <row r="5" spans="1:9" x14ac:dyDescent="0.25">
      <c r="A5" s="47" t="str">
        <f>CONCATENATE("Остатки средств на ",H1,".")</f>
        <v>Остатки средств на 20.03.2020 г.</v>
      </c>
      <c r="B5" s="48"/>
      <c r="C5" s="48"/>
      <c r="D5" s="49"/>
      <c r="E5" s="8">
        <v>821266.4</v>
      </c>
      <c r="F5" s="39"/>
    </row>
    <row r="6" spans="1:9" x14ac:dyDescent="0.25">
      <c r="A6" s="10"/>
      <c r="B6" s="11"/>
      <c r="C6" s="11"/>
      <c r="D6" s="11"/>
      <c r="E6" s="12"/>
    </row>
    <row r="7" spans="1:9" x14ac:dyDescent="0.25">
      <c r="A7" s="53" t="s">
        <v>2</v>
      </c>
      <c r="B7" s="54"/>
      <c r="C7" s="54"/>
      <c r="D7" s="54"/>
      <c r="E7" s="13"/>
    </row>
    <row r="8" spans="1:9" x14ac:dyDescent="0.25">
      <c r="A8" s="50" t="s">
        <v>3</v>
      </c>
      <c r="B8" s="54"/>
      <c r="C8" s="54"/>
      <c r="D8" s="54"/>
      <c r="E8" s="9">
        <f>E33-E9</f>
        <v>371554.1411500001</v>
      </c>
    </row>
    <row r="9" spans="1:9" x14ac:dyDescent="0.25">
      <c r="A9" s="55" t="s">
        <v>4</v>
      </c>
      <c r="B9" s="54"/>
      <c r="C9" s="54"/>
      <c r="D9" s="54"/>
      <c r="E9" s="14">
        <f>SUM(E10:E31)</f>
        <v>303469.74999999994</v>
      </c>
    </row>
    <row r="10" spans="1:9" ht="27.6" customHeight="1" x14ac:dyDescent="0.25">
      <c r="A10" s="55" t="s">
        <v>77</v>
      </c>
      <c r="B10" s="54"/>
      <c r="C10" s="54"/>
      <c r="D10" s="54"/>
      <c r="E10" s="14">
        <v>44870</v>
      </c>
    </row>
    <row r="11" spans="1:9" x14ac:dyDescent="0.25">
      <c r="A11" s="55" t="s">
        <v>78</v>
      </c>
      <c r="B11" s="54"/>
      <c r="C11" s="54"/>
      <c r="D11" s="54"/>
      <c r="E11" s="14">
        <v>2115.96</v>
      </c>
    </row>
    <row r="12" spans="1:9" ht="28.8" customHeight="1" x14ac:dyDescent="0.25">
      <c r="A12" s="55" t="s">
        <v>79</v>
      </c>
      <c r="B12" s="54"/>
      <c r="C12" s="54"/>
      <c r="D12" s="54"/>
      <c r="E12" s="14">
        <v>409.58</v>
      </c>
    </row>
    <row r="13" spans="1:9" ht="27" customHeight="1" x14ac:dyDescent="0.25">
      <c r="A13" s="55" t="s">
        <v>80</v>
      </c>
      <c r="B13" s="54"/>
      <c r="C13" s="54"/>
      <c r="D13" s="54"/>
      <c r="E13" s="14">
        <v>297.41000000000003</v>
      </c>
    </row>
    <row r="14" spans="1:9" ht="41.4" customHeight="1" x14ac:dyDescent="0.25">
      <c r="A14" s="55" t="s">
        <v>81</v>
      </c>
      <c r="B14" s="54"/>
      <c r="C14" s="54"/>
      <c r="D14" s="54"/>
      <c r="E14" s="14">
        <v>71.28</v>
      </c>
    </row>
    <row r="15" spans="1:9" ht="27.6" customHeight="1" x14ac:dyDescent="0.25">
      <c r="A15" s="55" t="s">
        <v>82</v>
      </c>
      <c r="B15" s="54"/>
      <c r="C15" s="54"/>
      <c r="D15" s="54"/>
      <c r="E15" s="14">
        <v>620.51</v>
      </c>
    </row>
    <row r="16" spans="1:9" ht="27.6" customHeight="1" x14ac:dyDescent="0.25">
      <c r="A16" s="55" t="s">
        <v>83</v>
      </c>
      <c r="B16" s="54"/>
      <c r="C16" s="54"/>
      <c r="D16" s="54"/>
      <c r="E16" s="14">
        <v>542.76</v>
      </c>
    </row>
    <row r="17" spans="1:5" ht="25.8" customHeight="1" x14ac:dyDescent="0.25">
      <c r="A17" s="55" t="s">
        <v>84</v>
      </c>
      <c r="B17" s="54"/>
      <c r="C17" s="54"/>
      <c r="D17" s="54"/>
      <c r="E17" s="14">
        <v>73886.8</v>
      </c>
    </row>
    <row r="18" spans="1:5" x14ac:dyDescent="0.25">
      <c r="A18" s="55" t="s">
        <v>85</v>
      </c>
      <c r="B18" s="54"/>
      <c r="C18" s="54"/>
      <c r="D18" s="54"/>
      <c r="E18" s="14">
        <v>30272.63</v>
      </c>
    </row>
    <row r="19" spans="1:5" ht="28.2" customHeight="1" x14ac:dyDescent="0.25">
      <c r="A19" s="55" t="s">
        <v>86</v>
      </c>
      <c r="B19" s="54"/>
      <c r="C19" s="54"/>
      <c r="D19" s="54"/>
      <c r="E19" s="14">
        <v>835.36</v>
      </c>
    </row>
    <row r="20" spans="1:5" ht="28.2" customHeight="1" x14ac:dyDescent="0.25">
      <c r="A20" s="55" t="s">
        <v>87</v>
      </c>
      <c r="B20" s="54"/>
      <c r="C20" s="54"/>
      <c r="D20" s="54"/>
      <c r="E20" s="14">
        <v>317.02999999999997</v>
      </c>
    </row>
    <row r="21" spans="1:5" ht="28.2" customHeight="1" x14ac:dyDescent="0.25">
      <c r="A21" s="55" t="s">
        <v>88</v>
      </c>
      <c r="B21" s="54"/>
      <c r="C21" s="54"/>
      <c r="D21" s="54"/>
      <c r="E21" s="14">
        <v>125730</v>
      </c>
    </row>
    <row r="22" spans="1:5" ht="29.4" customHeight="1" x14ac:dyDescent="0.25">
      <c r="A22" s="55" t="s">
        <v>89</v>
      </c>
      <c r="B22" s="54"/>
      <c r="C22" s="54"/>
      <c r="D22" s="54"/>
      <c r="E22" s="14">
        <v>3091.91</v>
      </c>
    </row>
    <row r="23" spans="1:5" ht="27" customHeight="1" x14ac:dyDescent="0.25">
      <c r="A23" s="55" t="s">
        <v>90</v>
      </c>
      <c r="B23" s="54"/>
      <c r="C23" s="54"/>
      <c r="D23" s="54"/>
      <c r="E23" s="14">
        <v>2027.52</v>
      </c>
    </row>
    <row r="24" spans="1:5" ht="26.4" customHeight="1" x14ac:dyDescent="0.25">
      <c r="A24" s="55" t="s">
        <v>91</v>
      </c>
      <c r="B24" s="54"/>
      <c r="C24" s="54"/>
      <c r="D24" s="54"/>
      <c r="E24" s="14">
        <v>162.16999999999999</v>
      </c>
    </row>
    <row r="25" spans="1:5" ht="28.8" customHeight="1" x14ac:dyDescent="0.25">
      <c r="A25" s="55" t="s">
        <v>92</v>
      </c>
      <c r="B25" s="54"/>
      <c r="C25" s="54"/>
      <c r="D25" s="54"/>
      <c r="E25" s="14">
        <v>950.46</v>
      </c>
    </row>
    <row r="26" spans="1:5" ht="27" customHeight="1" x14ac:dyDescent="0.25">
      <c r="A26" s="55" t="s">
        <v>93</v>
      </c>
      <c r="B26" s="54"/>
      <c r="C26" s="54"/>
      <c r="D26" s="54"/>
      <c r="E26" s="14">
        <v>57.61</v>
      </c>
    </row>
    <row r="27" spans="1:5" ht="27.6" customHeight="1" x14ac:dyDescent="0.25">
      <c r="A27" s="55" t="s">
        <v>94</v>
      </c>
      <c r="B27" s="54"/>
      <c r="C27" s="54"/>
      <c r="D27" s="54"/>
      <c r="E27" s="14">
        <v>3874.75</v>
      </c>
    </row>
    <row r="28" spans="1:5" ht="41.4" customHeight="1" x14ac:dyDescent="0.25">
      <c r="A28" s="55" t="s">
        <v>95</v>
      </c>
      <c r="B28" s="54"/>
      <c r="C28" s="54"/>
      <c r="D28" s="54"/>
      <c r="E28" s="14">
        <v>11638.97</v>
      </c>
    </row>
    <row r="29" spans="1:5" ht="57" customHeight="1" x14ac:dyDescent="0.25">
      <c r="A29" s="55" t="s">
        <v>96</v>
      </c>
      <c r="B29" s="54"/>
      <c r="C29" s="54"/>
      <c r="D29" s="54"/>
      <c r="E29" s="14">
        <v>804.29</v>
      </c>
    </row>
    <row r="30" spans="1:5" ht="27" customHeight="1" x14ac:dyDescent="0.25">
      <c r="A30" s="55" t="s">
        <v>97</v>
      </c>
      <c r="B30" s="54"/>
      <c r="C30" s="54"/>
      <c r="D30" s="54"/>
      <c r="E30" s="14">
        <v>293.25</v>
      </c>
    </row>
    <row r="31" spans="1:5" x14ac:dyDescent="0.25">
      <c r="A31" s="55" t="s">
        <v>98</v>
      </c>
      <c r="B31" s="54"/>
      <c r="C31" s="54"/>
      <c r="D31" s="54"/>
      <c r="E31" s="14">
        <v>599.5</v>
      </c>
    </row>
    <row r="32" spans="1:5" ht="25.8" customHeight="1" x14ac:dyDescent="0.25">
      <c r="A32" s="55" t="s">
        <v>99</v>
      </c>
      <c r="B32" s="54"/>
      <c r="C32" s="54"/>
      <c r="D32" s="54"/>
      <c r="E32" s="14">
        <v>301.12</v>
      </c>
    </row>
    <row r="33" spans="1:6" x14ac:dyDescent="0.25">
      <c r="A33" s="61" t="s">
        <v>5</v>
      </c>
      <c r="B33" s="62"/>
      <c r="C33" s="62"/>
      <c r="D33" s="63"/>
      <c r="E33" s="13">
        <f>'Муниципальные районы'!B17-Учреждения!E5+'Муниципальные районы'!P14</f>
        <v>675023.89115000004</v>
      </c>
    </row>
    <row r="34" spans="1:6" x14ac:dyDescent="0.25">
      <c r="A34" s="15"/>
      <c r="B34" s="16"/>
      <c r="C34" s="16"/>
      <c r="D34" s="6"/>
      <c r="E34" s="17"/>
    </row>
    <row r="35" spans="1:6" x14ac:dyDescent="0.25">
      <c r="A35" s="51" t="s">
        <v>14</v>
      </c>
      <c r="B35" s="59" t="s">
        <v>6</v>
      </c>
      <c r="C35" s="56" t="s">
        <v>7</v>
      </c>
      <c r="D35" s="57"/>
      <c r="E35" s="58"/>
    </row>
    <row r="36" spans="1:6" ht="82.8" x14ac:dyDescent="0.25">
      <c r="A36" s="52"/>
      <c r="B36" s="60"/>
      <c r="C36" s="18" t="s">
        <v>8</v>
      </c>
      <c r="D36" s="18" t="s">
        <v>9</v>
      </c>
      <c r="E36" s="18" t="s">
        <v>10</v>
      </c>
    </row>
    <row r="37" spans="1:6" x14ac:dyDescent="0.25">
      <c r="A37" s="19" t="s">
        <v>43</v>
      </c>
      <c r="B37" s="42">
        <v>8371.7271199999996</v>
      </c>
      <c r="C37" s="42">
        <v>4631.6276500000004</v>
      </c>
      <c r="D37" s="42">
        <v>3297.4216900000001</v>
      </c>
      <c r="E37" s="42"/>
      <c r="F37" s="41"/>
    </row>
    <row r="38" spans="1:6" x14ac:dyDescent="0.25">
      <c r="A38" s="19" t="s">
        <v>44</v>
      </c>
      <c r="B38" s="42">
        <v>8099.4080599999998</v>
      </c>
      <c r="C38" s="42">
        <v>5811</v>
      </c>
      <c r="D38" s="42">
        <v>320</v>
      </c>
      <c r="E38" s="42"/>
      <c r="F38" s="41"/>
    </row>
    <row r="39" spans="1:6" ht="27.6" x14ac:dyDescent="0.25">
      <c r="A39" s="19" t="s">
        <v>45</v>
      </c>
      <c r="B39" s="42">
        <v>6845.2183500000001</v>
      </c>
      <c r="C39" s="42">
        <v>42.437620000000003</v>
      </c>
      <c r="D39" s="42"/>
      <c r="E39" s="42"/>
      <c r="F39" s="41"/>
    </row>
    <row r="40" spans="1:6" x14ac:dyDescent="0.25">
      <c r="A40" s="19" t="s">
        <v>46</v>
      </c>
      <c r="B40" s="42">
        <v>774.19799999999998</v>
      </c>
      <c r="C40" s="42">
        <v>773.8</v>
      </c>
      <c r="D40" s="42"/>
      <c r="E40" s="42"/>
      <c r="F40" s="41"/>
    </row>
    <row r="41" spans="1:6" x14ac:dyDescent="0.25">
      <c r="A41" s="19" t="s">
        <v>47</v>
      </c>
      <c r="B41" s="42">
        <v>15675.24307</v>
      </c>
      <c r="C41" s="42"/>
      <c r="D41" s="42"/>
      <c r="E41" s="42"/>
      <c r="F41" s="41"/>
    </row>
    <row r="42" spans="1:6" ht="27.6" x14ac:dyDescent="0.25">
      <c r="A42" s="19" t="s">
        <v>48</v>
      </c>
      <c r="B42" s="42">
        <v>41654.888809999997</v>
      </c>
      <c r="C42" s="42">
        <v>1332.0070000000001</v>
      </c>
      <c r="D42" s="42"/>
      <c r="E42" s="42">
        <v>10646.02781</v>
      </c>
      <c r="F42" s="41"/>
    </row>
    <row r="43" spans="1:6" x14ac:dyDescent="0.25">
      <c r="A43" s="19" t="s">
        <v>49</v>
      </c>
      <c r="B43" s="42">
        <v>3935</v>
      </c>
      <c r="C43" s="42">
        <v>2685</v>
      </c>
      <c r="D43" s="42">
        <v>1250</v>
      </c>
      <c r="E43" s="42"/>
      <c r="F43" s="41"/>
    </row>
    <row r="44" spans="1:6" x14ac:dyDescent="0.25">
      <c r="A44" s="19" t="s">
        <v>50</v>
      </c>
      <c r="B44" s="42">
        <v>12703.74077</v>
      </c>
      <c r="C44" s="42"/>
      <c r="D44" s="42">
        <v>200</v>
      </c>
      <c r="E44" s="42">
        <v>5000</v>
      </c>
      <c r="F44" s="41"/>
    </row>
    <row r="45" spans="1:6" x14ac:dyDescent="0.25">
      <c r="A45" s="19" t="s">
        <v>51</v>
      </c>
      <c r="B45" s="42">
        <v>16521.656849999999</v>
      </c>
      <c r="C45" s="42">
        <v>3348.4344000000001</v>
      </c>
      <c r="D45" s="42">
        <v>2186.6424499999998</v>
      </c>
      <c r="E45" s="42"/>
      <c r="F45" s="41"/>
    </row>
    <row r="46" spans="1:6" x14ac:dyDescent="0.25">
      <c r="A46" s="19" t="s">
        <v>52</v>
      </c>
      <c r="B46" s="42">
        <v>80832.236309999993</v>
      </c>
      <c r="C46" s="42">
        <v>9404.7212299999992</v>
      </c>
      <c r="D46" s="42"/>
      <c r="E46" s="42">
        <v>10299.23969</v>
      </c>
      <c r="F46" s="41"/>
    </row>
    <row r="47" spans="1:6" x14ac:dyDescent="0.25">
      <c r="A47" s="19" t="s">
        <v>53</v>
      </c>
      <c r="B47" s="42">
        <v>37924.350429999999</v>
      </c>
      <c r="C47" s="42">
        <v>3711.5862200000001</v>
      </c>
      <c r="D47" s="42">
        <v>1206.1151500000001</v>
      </c>
      <c r="E47" s="42">
        <v>15666.34771</v>
      </c>
      <c r="F47" s="41"/>
    </row>
    <row r="48" spans="1:6" x14ac:dyDescent="0.25">
      <c r="A48" s="19" t="s">
        <v>54</v>
      </c>
      <c r="B48" s="42">
        <v>14374.784680000001</v>
      </c>
      <c r="C48" s="42">
        <v>247</v>
      </c>
      <c r="D48" s="42">
        <v>-160.72295</v>
      </c>
      <c r="E48" s="42"/>
      <c r="F48" s="41"/>
    </row>
    <row r="49" spans="1:6" ht="27.6" x14ac:dyDescent="0.25">
      <c r="A49" s="19" t="s">
        <v>55</v>
      </c>
      <c r="B49" s="42">
        <v>2804.2528000000002</v>
      </c>
      <c r="C49" s="42">
        <v>300</v>
      </c>
      <c r="D49" s="42"/>
      <c r="E49" s="42"/>
      <c r="F49" s="41"/>
    </row>
    <row r="50" spans="1:6" x14ac:dyDescent="0.25">
      <c r="A50" s="19" t="s">
        <v>56</v>
      </c>
      <c r="B50" s="42">
        <v>778.6</v>
      </c>
      <c r="C50" s="42">
        <v>691.1</v>
      </c>
      <c r="D50" s="42"/>
      <c r="E50" s="42"/>
      <c r="F50" s="41"/>
    </row>
    <row r="51" spans="1:6" x14ac:dyDescent="0.25">
      <c r="A51" s="19" t="s">
        <v>57</v>
      </c>
      <c r="B51" s="42">
        <v>3903.0965200000001</v>
      </c>
      <c r="C51" s="42">
        <v>2730.01055</v>
      </c>
      <c r="D51" s="42">
        <v>1257.5918999999999</v>
      </c>
      <c r="E51" s="42"/>
      <c r="F51" s="41"/>
    </row>
    <row r="52" spans="1:6" ht="27.6" x14ac:dyDescent="0.25">
      <c r="A52" s="19" t="s">
        <v>58</v>
      </c>
      <c r="B52" s="42">
        <v>6478.9974899999997</v>
      </c>
      <c r="C52" s="42">
        <v>4314</v>
      </c>
      <c r="D52" s="42">
        <v>1054.5999999999999</v>
      </c>
      <c r="E52" s="42">
        <v>908.38129000000004</v>
      </c>
      <c r="F52" s="41"/>
    </row>
    <row r="53" spans="1:6" x14ac:dyDescent="0.25">
      <c r="A53" s="19" t="s">
        <v>59</v>
      </c>
      <c r="B53" s="42">
        <v>1649.8677299999999</v>
      </c>
      <c r="C53" s="42"/>
      <c r="D53" s="42"/>
      <c r="E53" s="42"/>
      <c r="F53" s="41"/>
    </row>
    <row r="54" spans="1:6" x14ac:dyDescent="0.25">
      <c r="A54" s="19" t="s">
        <v>60</v>
      </c>
      <c r="B54" s="42">
        <v>69677.033230000001</v>
      </c>
      <c r="C54" s="42"/>
      <c r="D54" s="42"/>
      <c r="E54" s="42"/>
      <c r="F54" s="41"/>
    </row>
    <row r="55" spans="1:6" x14ac:dyDescent="0.25">
      <c r="A55" s="19" t="s">
        <v>61</v>
      </c>
      <c r="B55" s="42">
        <v>12264.031720000001</v>
      </c>
      <c r="C55" s="42">
        <v>7600</v>
      </c>
      <c r="D55" s="42">
        <v>3941.7711800000002</v>
      </c>
      <c r="E55" s="42"/>
      <c r="F55" s="41"/>
    </row>
    <row r="56" spans="1:6" x14ac:dyDescent="0.25">
      <c r="A56" s="19" t="s">
        <v>62</v>
      </c>
      <c r="B56" s="42">
        <v>62</v>
      </c>
      <c r="C56" s="42"/>
      <c r="D56" s="42"/>
      <c r="E56" s="42"/>
      <c r="F56" s="41"/>
    </row>
    <row r="57" spans="1:6" x14ac:dyDescent="0.25">
      <c r="A57" s="19" t="s">
        <v>63</v>
      </c>
      <c r="B57" s="42">
        <v>1490</v>
      </c>
      <c r="C57" s="42">
        <v>800</v>
      </c>
      <c r="D57" s="42">
        <v>690</v>
      </c>
      <c r="E57" s="42"/>
      <c r="F57" s="41"/>
    </row>
    <row r="58" spans="1:6" x14ac:dyDescent="0.25">
      <c r="A58" s="19" t="s">
        <v>64</v>
      </c>
      <c r="B58" s="42">
        <v>1300.0899999999999</v>
      </c>
      <c r="C58" s="42">
        <v>1300</v>
      </c>
      <c r="D58" s="42"/>
      <c r="E58" s="42"/>
      <c r="F58" s="41"/>
    </row>
    <row r="59" spans="1:6" x14ac:dyDescent="0.25">
      <c r="A59" s="19" t="s">
        <v>65</v>
      </c>
      <c r="B59" s="42">
        <v>812</v>
      </c>
      <c r="C59" s="42">
        <v>510</v>
      </c>
      <c r="D59" s="42">
        <v>300</v>
      </c>
      <c r="E59" s="42"/>
      <c r="F59" s="41"/>
    </row>
    <row r="60" spans="1:6" x14ac:dyDescent="0.25">
      <c r="A60" s="19" t="s">
        <v>66</v>
      </c>
      <c r="B60" s="42">
        <v>2732.30402</v>
      </c>
      <c r="C60" s="42">
        <v>1935.2348199999999</v>
      </c>
      <c r="D60" s="42">
        <v>755.67259999999999</v>
      </c>
      <c r="E60" s="42"/>
      <c r="F60" s="41"/>
    </row>
    <row r="61" spans="1:6" x14ac:dyDescent="0.25">
      <c r="A61" s="19" t="s">
        <v>67</v>
      </c>
      <c r="B61" s="42">
        <v>39643.530830000003</v>
      </c>
      <c r="C61" s="42">
        <v>6930</v>
      </c>
      <c r="D61" s="42"/>
      <c r="E61" s="42"/>
      <c r="F61" s="41"/>
    </row>
    <row r="62" spans="1:6" x14ac:dyDescent="0.25">
      <c r="A62" s="19" t="s">
        <v>68</v>
      </c>
      <c r="B62" s="42">
        <v>2635.9560000000001</v>
      </c>
      <c r="C62" s="42">
        <v>1730.1079999999999</v>
      </c>
      <c r="D62" s="42">
        <v>873.34799999999996</v>
      </c>
      <c r="E62" s="42"/>
      <c r="F62" s="41"/>
    </row>
    <row r="63" spans="1:6" x14ac:dyDescent="0.25">
      <c r="A63" s="19" t="s">
        <v>69</v>
      </c>
      <c r="B63" s="42">
        <v>-5785.18</v>
      </c>
      <c r="C63" s="42"/>
      <c r="D63" s="42"/>
      <c r="E63" s="42"/>
      <c r="F63" s="41"/>
    </row>
    <row r="64" spans="1:6" x14ac:dyDescent="0.25">
      <c r="A64" s="19" t="s">
        <v>70</v>
      </c>
      <c r="B64" s="42">
        <v>544.69843000000003</v>
      </c>
      <c r="C64" s="42">
        <v>247.41275999999999</v>
      </c>
      <c r="D64" s="42"/>
      <c r="E64" s="42"/>
      <c r="F64" s="41"/>
    </row>
    <row r="65" spans="1:6" x14ac:dyDescent="0.25">
      <c r="A65" s="19" t="s">
        <v>71</v>
      </c>
      <c r="B65" s="42">
        <v>-2248.4405499999998</v>
      </c>
      <c r="C65" s="42">
        <v>-468.37509999999997</v>
      </c>
      <c r="D65" s="42">
        <v>-232.76215999999999</v>
      </c>
      <c r="E65" s="42"/>
      <c r="F65" s="41"/>
    </row>
    <row r="66" spans="1:6" x14ac:dyDescent="0.25">
      <c r="A66" s="19" t="s">
        <v>72</v>
      </c>
      <c r="B66" s="42">
        <v>553.18668000000002</v>
      </c>
      <c r="C66" s="42">
        <v>253.72633999999999</v>
      </c>
      <c r="D66" s="42">
        <v>123.43534</v>
      </c>
      <c r="E66" s="42"/>
      <c r="F66" s="41"/>
    </row>
    <row r="67" spans="1:6" ht="27.6" x14ac:dyDescent="0.25">
      <c r="A67" s="19" t="s">
        <v>73</v>
      </c>
      <c r="B67" s="42">
        <v>3042.99316</v>
      </c>
      <c r="C67" s="42">
        <v>1613.18768</v>
      </c>
      <c r="D67" s="42">
        <v>1180.2434800000001</v>
      </c>
      <c r="E67" s="42"/>
      <c r="F67" s="41"/>
    </row>
    <row r="68" spans="1:6" x14ac:dyDescent="0.25">
      <c r="A68" s="19" t="s">
        <v>74</v>
      </c>
      <c r="B68" s="42">
        <v>343</v>
      </c>
      <c r="C68" s="42"/>
      <c r="D68" s="42"/>
      <c r="E68" s="42"/>
      <c r="F68" s="41"/>
    </row>
    <row r="69" spans="1:6" x14ac:dyDescent="0.25">
      <c r="A69" s="20" t="s">
        <v>75</v>
      </c>
      <c r="B69" s="43">
        <v>390394.47051000001</v>
      </c>
      <c r="C69" s="43">
        <v>62474.01917</v>
      </c>
      <c r="D69" s="43">
        <v>18243.356680000001</v>
      </c>
      <c r="E69" s="43">
        <v>42519.996500000001</v>
      </c>
      <c r="F69" s="41"/>
    </row>
    <row r="70" spans="1:6" x14ac:dyDescent="0.25">
      <c r="B70" s="41"/>
      <c r="C70" s="41"/>
      <c r="D70" s="41"/>
      <c r="E70" s="41"/>
    </row>
  </sheetData>
  <mergeCells count="33">
    <mergeCell ref="A31:D31"/>
    <mergeCell ref="A32:D32"/>
    <mergeCell ref="A26:D26"/>
    <mergeCell ref="A27:D27"/>
    <mergeCell ref="A28:D28"/>
    <mergeCell ref="A29:D29"/>
    <mergeCell ref="A30:D30"/>
    <mergeCell ref="A21:D21"/>
    <mergeCell ref="A22:D22"/>
    <mergeCell ref="A23:D23"/>
    <mergeCell ref="A24:D24"/>
    <mergeCell ref="A25:D25"/>
    <mergeCell ref="A16:D16"/>
    <mergeCell ref="A17:D17"/>
    <mergeCell ref="A18:D18"/>
    <mergeCell ref="A19:D19"/>
    <mergeCell ref="A20:D20"/>
    <mergeCell ref="A1:E1"/>
    <mergeCell ref="A2:E2"/>
    <mergeCell ref="A5:D5"/>
    <mergeCell ref="A33:D33"/>
    <mergeCell ref="A35:A36"/>
    <mergeCell ref="B35:B36"/>
    <mergeCell ref="C35:E35"/>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
  <sheetViews>
    <sheetView tabSelected="1" view="pageBreakPreview" topLeftCell="A13" zoomScaleNormal="100" zoomScaleSheetLayoutView="100" workbookViewId="0">
      <selection activeCell="B18" sqref="B18"/>
    </sheetView>
  </sheetViews>
  <sheetFormatPr defaultColWidth="8.77734375" defaultRowHeight="13.8" x14ac:dyDescent="0.25"/>
  <cols>
    <col min="1" max="1" width="38.21875" style="31" customWidth="1"/>
    <col min="2" max="2" width="13.21875" style="31" customWidth="1"/>
    <col min="3" max="4" width="13.109375" style="31" customWidth="1"/>
    <col min="5" max="5" width="13.21875" style="31" customWidth="1"/>
    <col min="6" max="6" width="13.5546875" style="31" customWidth="1"/>
    <col min="7" max="7" width="13.109375" style="31" customWidth="1"/>
    <col min="8" max="8" width="13.33203125" style="31" customWidth="1"/>
    <col min="9" max="9" width="13.109375" style="31" customWidth="1"/>
    <col min="10" max="10" width="12.77734375" style="31" customWidth="1"/>
    <col min="11" max="11" width="11" style="31" customWidth="1"/>
    <col min="12" max="12" width="13.6640625" style="31" customWidth="1"/>
    <col min="13" max="13" width="13.44140625" style="31" customWidth="1"/>
    <col min="14" max="14" width="13.5546875" style="31" customWidth="1"/>
    <col min="15" max="15" width="13.77734375" style="31" customWidth="1"/>
    <col min="16" max="16" width="10" style="31" customWidth="1"/>
    <col min="17" max="16384" width="8.77734375" style="31"/>
  </cols>
  <sheetData>
    <row r="1" spans="1:20" s="28" customFormat="1" ht="15.6" x14ac:dyDescent="0.3">
      <c r="A1" s="27" t="s">
        <v>42</v>
      </c>
      <c r="C1" s="29" t="s">
        <v>13</v>
      </c>
    </row>
    <row r="2" spans="1:20" x14ac:dyDescent="0.25">
      <c r="A2" s="30" t="str">
        <f>TEXT(EndData2,"[$-FC19]ДД.ММ.ГГГ")</f>
        <v>26.03.2020</v>
      </c>
      <c r="B2" s="30">
        <f>A2+1</f>
        <v>43917</v>
      </c>
      <c r="C2" s="26" t="str">
        <f>TEXT(B2,"[$-FC19]ДД.ММ.ГГГ")</f>
        <v>27.03.2020</v>
      </c>
      <c r="P2" s="32" t="s">
        <v>12</v>
      </c>
    </row>
    <row r="3" spans="1:20" ht="51.75" customHeight="1" x14ac:dyDescent="0.25">
      <c r="A3" s="23" t="s">
        <v>15</v>
      </c>
      <c r="B3" s="33" t="s">
        <v>16</v>
      </c>
      <c r="C3" s="34" t="s">
        <v>17</v>
      </c>
      <c r="D3" s="34" t="s">
        <v>18</v>
      </c>
      <c r="E3" s="34" t="s">
        <v>19</v>
      </c>
      <c r="F3" s="34" t="s">
        <v>20</v>
      </c>
      <c r="G3" s="34" t="s">
        <v>21</v>
      </c>
      <c r="H3" s="34" t="s">
        <v>22</v>
      </c>
      <c r="I3" s="34" t="s">
        <v>23</v>
      </c>
      <c r="J3" s="34" t="s">
        <v>24</v>
      </c>
      <c r="K3" s="34" t="s">
        <v>25</v>
      </c>
      <c r="L3" s="34" t="s">
        <v>26</v>
      </c>
      <c r="M3" s="34" t="s">
        <v>27</v>
      </c>
      <c r="N3" s="34" t="s">
        <v>28</v>
      </c>
      <c r="O3" s="34" t="s">
        <v>29</v>
      </c>
      <c r="P3" s="35" t="s">
        <v>11</v>
      </c>
    </row>
    <row r="4" spans="1:20" ht="39.6" x14ac:dyDescent="0.25">
      <c r="A4" s="21" t="s">
        <v>31</v>
      </c>
      <c r="B4" s="24"/>
      <c r="C4" s="24"/>
      <c r="D4" s="24">
        <v>5000</v>
      </c>
      <c r="E4" s="24"/>
      <c r="F4" s="24"/>
      <c r="G4" s="24"/>
      <c r="H4" s="24"/>
      <c r="I4" s="24">
        <v>2500</v>
      </c>
      <c r="J4" s="24"/>
      <c r="K4" s="24"/>
      <c r="L4" s="24"/>
      <c r="M4" s="24"/>
      <c r="N4" s="24"/>
      <c r="O4" s="24"/>
      <c r="P4" s="44">
        <v>7500</v>
      </c>
      <c r="Q4" s="32"/>
      <c r="R4" s="32"/>
      <c r="S4" s="32"/>
      <c r="T4" s="32"/>
    </row>
    <row r="5" spans="1:20" ht="39.6" x14ac:dyDescent="0.25">
      <c r="A5" s="21" t="s">
        <v>32</v>
      </c>
      <c r="B5" s="24"/>
      <c r="C5" s="24"/>
      <c r="D5" s="24"/>
      <c r="E5" s="24"/>
      <c r="F5" s="24"/>
      <c r="G5" s="24"/>
      <c r="H5" s="24"/>
      <c r="I5" s="24"/>
      <c r="J5" s="24"/>
      <c r="K5" s="24">
        <v>400</v>
      </c>
      <c r="L5" s="24"/>
      <c r="M5" s="24"/>
      <c r="N5" s="24"/>
      <c r="O5" s="24"/>
      <c r="P5" s="44">
        <v>400</v>
      </c>
      <c r="Q5" s="32"/>
      <c r="R5" s="32"/>
      <c r="S5" s="32"/>
      <c r="T5" s="32"/>
    </row>
    <row r="6" spans="1:20" ht="105.6" x14ac:dyDescent="0.25">
      <c r="A6" s="21" t="s">
        <v>33</v>
      </c>
      <c r="B6" s="24">
        <v>2005.72</v>
      </c>
      <c r="C6" s="24"/>
      <c r="D6" s="24"/>
      <c r="E6" s="24"/>
      <c r="F6" s="24"/>
      <c r="G6" s="24"/>
      <c r="H6" s="24"/>
      <c r="I6" s="24"/>
      <c r="J6" s="24"/>
      <c r="K6" s="24">
        <v>1695.5</v>
      </c>
      <c r="L6" s="24"/>
      <c r="M6" s="24"/>
      <c r="N6" s="24"/>
      <c r="O6" s="24"/>
      <c r="P6" s="44">
        <v>3701.22</v>
      </c>
      <c r="Q6" s="32"/>
      <c r="R6" s="32"/>
      <c r="S6" s="32"/>
      <c r="T6" s="32"/>
    </row>
    <row r="7" spans="1:20" ht="79.2" x14ac:dyDescent="0.25">
      <c r="A7" s="21" t="s">
        <v>34</v>
      </c>
      <c r="B7" s="24"/>
      <c r="C7" s="24"/>
      <c r="D7" s="24"/>
      <c r="E7" s="24"/>
      <c r="F7" s="24"/>
      <c r="G7" s="24"/>
      <c r="H7" s="24"/>
      <c r="I7" s="24"/>
      <c r="J7" s="24"/>
      <c r="K7" s="24"/>
      <c r="L7" s="24"/>
      <c r="M7" s="24">
        <v>147</v>
      </c>
      <c r="N7" s="24"/>
      <c r="O7" s="24"/>
      <c r="P7" s="44">
        <v>147</v>
      </c>
      <c r="Q7" s="32"/>
      <c r="R7" s="32"/>
      <c r="S7" s="32"/>
      <c r="T7" s="32"/>
    </row>
    <row r="8" spans="1:20" ht="118.8" x14ac:dyDescent="0.25">
      <c r="A8" s="21" t="s">
        <v>35</v>
      </c>
      <c r="B8" s="24"/>
      <c r="C8" s="24"/>
      <c r="D8" s="24"/>
      <c r="E8" s="24"/>
      <c r="F8" s="24">
        <v>654.255</v>
      </c>
      <c r="G8" s="24"/>
      <c r="H8" s="24"/>
      <c r="I8" s="24"/>
      <c r="J8" s="24"/>
      <c r="K8" s="24"/>
      <c r="L8" s="24"/>
      <c r="M8" s="24"/>
      <c r="N8" s="24"/>
      <c r="O8" s="24"/>
      <c r="P8" s="44">
        <v>654.255</v>
      </c>
      <c r="Q8" s="32"/>
      <c r="R8" s="32"/>
      <c r="S8" s="32"/>
      <c r="T8" s="32"/>
    </row>
    <row r="9" spans="1:20" ht="92.4" x14ac:dyDescent="0.25">
      <c r="A9" s="21" t="s">
        <v>36</v>
      </c>
      <c r="B9" s="24"/>
      <c r="C9" s="24"/>
      <c r="D9" s="24"/>
      <c r="E9" s="24"/>
      <c r="F9" s="24"/>
      <c r="G9" s="24"/>
      <c r="H9" s="24"/>
      <c r="I9" s="24"/>
      <c r="J9" s="24"/>
      <c r="K9" s="24">
        <v>73.664000000000001</v>
      </c>
      <c r="L9" s="24"/>
      <c r="M9" s="24"/>
      <c r="N9" s="24"/>
      <c r="O9" s="24"/>
      <c r="P9" s="44">
        <v>73.664000000000001</v>
      </c>
      <c r="Q9" s="32"/>
      <c r="R9" s="32"/>
      <c r="S9" s="32"/>
      <c r="T9" s="32"/>
    </row>
    <row r="10" spans="1:20" ht="79.2" x14ac:dyDescent="0.25">
      <c r="A10" s="21" t="s">
        <v>37</v>
      </c>
      <c r="B10" s="24"/>
      <c r="C10" s="24"/>
      <c r="D10" s="24"/>
      <c r="E10" s="24"/>
      <c r="F10" s="24"/>
      <c r="G10" s="24"/>
      <c r="H10" s="24"/>
      <c r="I10" s="24"/>
      <c r="J10" s="24"/>
      <c r="K10" s="24"/>
      <c r="L10" s="24"/>
      <c r="M10" s="24"/>
      <c r="N10" s="24">
        <v>150</v>
      </c>
      <c r="O10" s="24"/>
      <c r="P10" s="44">
        <v>150</v>
      </c>
      <c r="Q10" s="32"/>
      <c r="R10" s="32"/>
      <c r="S10" s="32"/>
      <c r="T10" s="32"/>
    </row>
    <row r="11" spans="1:20" ht="52.8" x14ac:dyDescent="0.25">
      <c r="A11" s="21" t="s">
        <v>38</v>
      </c>
      <c r="B11" s="24"/>
      <c r="C11" s="24">
        <v>-526.31578000000002</v>
      </c>
      <c r="D11" s="24"/>
      <c r="E11" s="24"/>
      <c r="F11" s="24"/>
      <c r="G11" s="24"/>
      <c r="H11" s="24"/>
      <c r="I11" s="24"/>
      <c r="J11" s="24"/>
      <c r="K11" s="24"/>
      <c r="L11" s="24"/>
      <c r="M11" s="24"/>
      <c r="N11" s="24"/>
      <c r="O11" s="24"/>
      <c r="P11" s="44">
        <v>-526.31578000000002</v>
      </c>
      <c r="Q11" s="32"/>
      <c r="R11" s="32"/>
      <c r="S11" s="32"/>
      <c r="T11" s="32"/>
    </row>
    <row r="12" spans="1:20" ht="39.6" x14ac:dyDescent="0.25">
      <c r="A12" s="21" t="s">
        <v>39</v>
      </c>
      <c r="B12" s="24"/>
      <c r="C12" s="24"/>
      <c r="D12" s="24"/>
      <c r="E12" s="24"/>
      <c r="F12" s="24"/>
      <c r="G12" s="24"/>
      <c r="H12" s="24"/>
      <c r="I12" s="24"/>
      <c r="J12" s="24"/>
      <c r="K12" s="24"/>
      <c r="L12" s="24"/>
      <c r="M12" s="24"/>
      <c r="N12" s="24"/>
      <c r="O12" s="24">
        <v>21.217939999999999</v>
      </c>
      <c r="P12" s="44">
        <v>21.217939999999999</v>
      </c>
      <c r="Q12" s="32"/>
      <c r="R12" s="32"/>
      <c r="S12" s="32"/>
      <c r="T12" s="32"/>
    </row>
    <row r="13" spans="1:20" ht="39.6" x14ac:dyDescent="0.25">
      <c r="A13" s="21" t="s">
        <v>40</v>
      </c>
      <c r="B13" s="24"/>
      <c r="C13" s="24"/>
      <c r="D13" s="24">
        <v>124.52500000000001</v>
      </c>
      <c r="E13" s="24"/>
      <c r="F13" s="24"/>
      <c r="G13" s="24">
        <v>81.683329999999998</v>
      </c>
      <c r="H13" s="24"/>
      <c r="I13" s="24"/>
      <c r="J13" s="24">
        <v>184.75</v>
      </c>
      <c r="K13" s="24"/>
      <c r="L13" s="24">
        <v>61.15</v>
      </c>
      <c r="M13" s="24">
        <v>56.04166</v>
      </c>
      <c r="N13" s="24"/>
      <c r="O13" s="24"/>
      <c r="P13" s="44">
        <v>508.14999</v>
      </c>
      <c r="Q13" s="32"/>
      <c r="R13" s="32"/>
      <c r="S13" s="32"/>
      <c r="T13" s="32"/>
    </row>
    <row r="14" spans="1:20" x14ac:dyDescent="0.25">
      <c r="A14" s="22" t="s">
        <v>41</v>
      </c>
      <c r="B14" s="25">
        <v>2005.72</v>
      </c>
      <c r="C14" s="25">
        <v>-526.31578000000002</v>
      </c>
      <c r="D14" s="25">
        <v>5124.5249999999996</v>
      </c>
      <c r="E14" s="25"/>
      <c r="F14" s="25">
        <v>654.255</v>
      </c>
      <c r="G14" s="25">
        <v>81.683329999999998</v>
      </c>
      <c r="H14" s="25"/>
      <c r="I14" s="25">
        <v>2500</v>
      </c>
      <c r="J14" s="25">
        <v>184.75</v>
      </c>
      <c r="K14" s="25">
        <v>2169.1640000000002</v>
      </c>
      <c r="L14" s="25">
        <v>61.15</v>
      </c>
      <c r="M14" s="25">
        <v>203.04166000000001</v>
      </c>
      <c r="N14" s="25">
        <v>150</v>
      </c>
      <c r="O14" s="25">
        <v>21.217939999999999</v>
      </c>
      <c r="P14" s="44">
        <v>12629.191150000001</v>
      </c>
      <c r="Q14" s="40"/>
      <c r="R14" s="40"/>
      <c r="S14" s="40"/>
      <c r="T14" s="40"/>
    </row>
    <row r="15" spans="1:20" x14ac:dyDescent="0.25">
      <c r="B15" s="41"/>
      <c r="C15" s="41"/>
      <c r="D15" s="41"/>
      <c r="E15" s="41"/>
      <c r="F15" s="41"/>
      <c r="G15" s="41"/>
      <c r="H15" s="41"/>
      <c r="I15" s="41"/>
      <c r="J15" s="41"/>
      <c r="K15" s="41"/>
      <c r="L15" s="41"/>
      <c r="M15" s="41"/>
      <c r="N15" s="41"/>
      <c r="O15" s="41"/>
      <c r="P15" s="41"/>
    </row>
    <row r="16" spans="1:20" x14ac:dyDescent="0.25">
      <c r="A16" s="36" t="s">
        <v>30</v>
      </c>
      <c r="B16" s="45">
        <f>Учреждения!B69+'Муниципальные районы'!P14</f>
        <v>403023.66166000004</v>
      </c>
      <c r="C16" s="41"/>
      <c r="D16" s="41"/>
      <c r="E16" s="41"/>
      <c r="F16" s="41"/>
      <c r="G16" s="41"/>
      <c r="H16" s="41"/>
      <c r="I16" s="41"/>
      <c r="J16" s="41"/>
      <c r="K16" s="41"/>
      <c r="L16" s="41"/>
      <c r="M16" s="41"/>
      <c r="N16" s="41"/>
      <c r="O16" s="41"/>
      <c r="P16" s="41"/>
    </row>
    <row r="17" spans="1:16" ht="32.25" customHeight="1" x14ac:dyDescent="0.25">
      <c r="A17" s="36" t="str">
        <f>CONCATENATE("Остатки бюджетных средств на ",C2,"г.")</f>
        <v>Остатки бюджетных средств на 27.03.2020г.</v>
      </c>
      <c r="B17" s="45">
        <v>1483661.1</v>
      </c>
      <c r="C17" s="41"/>
      <c r="D17" s="41"/>
      <c r="E17" s="41"/>
      <c r="F17" s="41"/>
      <c r="G17" s="41"/>
      <c r="H17" s="41"/>
      <c r="I17" s="41"/>
      <c r="J17" s="41"/>
      <c r="K17" s="41"/>
      <c r="L17" s="41"/>
      <c r="M17" s="41"/>
      <c r="N17" s="41"/>
      <c r="O17" s="41"/>
      <c r="P17" s="41"/>
    </row>
  </sheetData>
  <pageMargins left="0.23622047244094491" right="0.23622047244094491" top="0.31" bottom="0.52" header="0.31496062992125984" footer="0.31496062992125984"/>
  <pageSetup paperSize="9" scale="61" fitToHeight="2"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2020-04-01T03:55:19Z</dcterms:modified>
</cp:coreProperties>
</file>