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Бюджетополучатели!$E$8</definedName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EndDate">Бюджетополучатели!$E$9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Бюджетополучатели!$20:$21</definedName>
    <definedName name="_xlnm.Print_Titles" localSheetId="1">'Муниципальные районы'!$1:$3</definedName>
    <definedName name="_xlnm.Print_Area" localSheetId="0">Бюджетополучатели!$A$1:$D$66</definedName>
    <definedName name="_xlnm.Print_Area" localSheetId="1">'Муниципальные районы'!$A$1:$P$34</definedName>
  </definedNames>
  <calcPr calcId="162913" refMode="R1C1"/>
</workbook>
</file>

<file path=xl/calcChain.xml><?xml version="1.0" encoding="utf-8"?>
<calcChain xmlns="http://schemas.openxmlformats.org/spreadsheetml/2006/main">
  <c r="A11" i="1" l="1"/>
  <c r="D9" i="1"/>
  <c r="D6" i="1" s="1"/>
  <c r="D10" i="1"/>
  <c r="E3" i="1" l="1"/>
  <c r="H1" i="1" l="1"/>
  <c r="F1" i="1" l="1"/>
  <c r="E6" i="1" s="1"/>
  <c r="A2" i="1" s="1"/>
  <c r="G3" i="1" l="1"/>
  <c r="F3" i="1" l="1"/>
  <c r="A2" i="2"/>
  <c r="G1" i="1" l="1"/>
  <c r="A5" i="1" s="1"/>
  <c r="G2" i="1"/>
  <c r="F2" i="1"/>
</calcChain>
</file>

<file path=xl/sharedStrings.xml><?xml version="1.0" encoding="utf-8"?>
<sst xmlns="http://schemas.openxmlformats.org/spreadsheetml/2006/main" count="112" uniqueCount="111">
  <si>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</si>
  <si>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</si>
  <si>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</si>
  <si>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</si>
  <si>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</si>
  <si>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</si>
  <si>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</si>
  <si>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</si>
  <si>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</si>
  <si>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</si>
  <si>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</si>
  <si>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</si>
  <si>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</si>
  <si>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</si>
  <si>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</si>
  <si>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</si>
  <si>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</si>
  <si>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</si>
  <si>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</si>
  <si>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</si>
  <si>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</si>
  <si>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</si>
  <si>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</si>
  <si>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</si>
  <si>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</si>
  <si>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</si>
  <si>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</si>
  <si>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</si>
  <si>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</si>
  <si>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</si>
  <si>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</si>
  <si>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</si>
  <si>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</si>
  <si>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01.01.2020</t>
  </si>
  <si>
    <t>01.03.2020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</si>
  <si>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</si>
  <si>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</si>
  <si>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оплаты труда работников муниципальных учреждений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</si>
  <si>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</si>
  <si>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</si>
  <si>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</si>
  <si>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</si>
  <si>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</si>
  <si>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</si>
  <si>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</si>
  <si>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</si>
  <si>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</si>
  <si>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</si>
  <si>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</si>
  <si>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</si>
  <si>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</si>
  <si>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</si>
  <si>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</si>
  <si>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</si>
  <si>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</si>
  <si>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</si>
  <si>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</si>
  <si>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</si>
  <si>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Расходы, связанные с особым режимом безопасного функционирования закрытых административно-территориальных образований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</si>
  <si>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</si>
  <si>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Выплата единовременного пособия при всех формах устройства детей, лишенных родительского попечения, в семью</t>
  </si>
  <si>
    <t>Осуществление переданных полномочий Российской Федерации на государственную регистрацию актов гражданского состояния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</si>
  <si>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</si>
  <si>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</si>
  <si>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</si>
  <si>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</si>
  <si>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</si>
  <si>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</si>
  <si>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</si>
  <si>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</si>
  <si>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</si>
  <si>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</si>
  <si>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</si>
  <si>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</si>
  <si>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</si>
  <si>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</si>
  <si>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</si>
  <si>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</si>
  <si>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</si>
  <si>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</si>
  <si>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</si>
  <si>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</si>
  <si>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</si>
  <si>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</si>
  <si>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</si>
  <si>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</si>
  <si>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</si>
  <si>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</si>
  <si>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</si>
  <si>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</si>
  <si>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</si>
  <si>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</si>
  <si>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</si>
  <si>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</si>
  <si>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</si>
  <si>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</si>
  <si>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</si>
  <si>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</si>
  <si>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</si>
  <si>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</si>
  <si>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</si>
  <si>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</si>
  <si>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</si>
  <si>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Агентство записи актов гражданского состояния и архивного дела Камчатского края</t>
  </si>
  <si>
    <t>Агентство по делам молодежи Камчатского края</t>
  </si>
  <si>
    <t>29.02.2020</t>
  </si>
  <si>
    <t>01.02.2020</t>
  </si>
  <si>
    <t>Иные межбюджетные трансферты на обеспечение членов Совета Федерации и их помощников в субъектах Российской Федерации</t>
  </si>
  <si>
    <t>Иные межбюджетные трансферты на обеспечение деятельности депутатов Государственной Думы и их помощников в избирательных округах</t>
  </si>
  <si>
    <t xml:space="preserve"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</t>
  </si>
  <si>
    <t>Возмещение выпадающих доходов энергоснабжающим организациям Камчатского края в связи с доведением цен (тарифов) на электрическую энергию (мощность) до базовых уровней цен (тарифов) за счет средств, предоставляемых в виде безвозмездных целевых взносов субъектом оптового рынка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</si>
</sst>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4" xfId="0" applyFont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wrapText="1"/>
    </xf>
    <xf numFmtId="164" fontId="5" fillId="2" borderId="4" xfId="0" applyNumberFormat="1" applyFont="1" applyFill="1" applyBorder="1" applyAlignment="1"/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22" fillId="0" borderId="4" xfId="0" applyNumberFormat="1" applyFont="1" applyFill="1" applyBorder="1" applyAlignment="1">
      <alignment horizontal="left" wrapText="1"/>
    </xf>
    <xf numFmtId="0" fontId="22" fillId="0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/>
    </xf>
    <xf numFmtId="164" fontId="17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view="pageBreakPreview" zoomScaleNormal="100" zoomScaleSheetLayoutView="100" workbookViewId="0">
      <selection activeCell="D11" sqref="D11"/>
    </sheetView>
  </sheetViews>
  <sheetFormatPr defaultRowHeight="14.4" x14ac:dyDescent="0.3"/>
  <cols>
    <col min="1" max="1" width="69.33203125" customWidth="1"/>
    <col min="2" max="2" width="18.109375" customWidth="1"/>
    <col min="3" max="3" width="20.3320312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47" t="s">
        <v>9</v>
      </c>
      <c r="B1" s="47"/>
      <c r="C1" s="47"/>
      <c r="D1" s="47"/>
      <c r="E1" s="28" t="s">
        <v>106</v>
      </c>
      <c r="F1" s="29" t="str">
        <f>TEXT(E1,"[$-FC19]ММ")</f>
        <v>02</v>
      </c>
      <c r="G1" s="29" t="str">
        <f>TEXT(E1,"[$-FC19]ДД.ММ.ГГГ \г")</f>
        <v>01.02.2020 г</v>
      </c>
      <c r="H1" s="29" t="str">
        <f>TEXT(E1,"[$-FC19]ГГГГ")</f>
        <v>2020</v>
      </c>
    </row>
    <row r="2" spans="1:8" ht="15.6" x14ac:dyDescent="0.3">
      <c r="A2" s="47" t="str">
        <f>CONCATENATE("доходов и расходов краевого бюджета за ",period," ",H1," года")</f>
        <v>доходов и расходов краевого бюджета за февраль 2020 года</v>
      </c>
      <c r="B2" s="47"/>
      <c r="C2" s="47"/>
      <c r="D2" s="47"/>
      <c r="E2" s="28" t="s">
        <v>105</v>
      </c>
      <c r="F2" s="29" t="str">
        <f>TEXT(E2,"[$-FC19]ДД ММММ ГГГ \г")</f>
        <v>29 февраля 2020 г</v>
      </c>
      <c r="G2" s="29" t="str">
        <f>TEXT(E2,"[$-FC19]ДД.ММ.ГГГ \г")</f>
        <v>29.02.2020 г</v>
      </c>
      <c r="H2" s="30"/>
    </row>
    <row r="3" spans="1:8" x14ac:dyDescent="0.3">
      <c r="A3" s="1"/>
      <c r="B3" s="2"/>
      <c r="C3" s="2"/>
      <c r="D3" s="3"/>
      <c r="E3" s="29">
        <f>EndDate+1</f>
        <v>43892</v>
      </c>
      <c r="F3" s="29" t="str">
        <f>TEXT(E3,"[$-FC19]ДД ММММ ГГГ \г")</f>
        <v>02 марта 2020 г</v>
      </c>
      <c r="G3" s="29" t="str">
        <f>TEXT(E3,"[$-FC19]ДД.ММ.ГГГ \г")</f>
        <v>02.03.2020 г</v>
      </c>
      <c r="H3" s="29"/>
    </row>
    <row r="4" spans="1:8" x14ac:dyDescent="0.3">
      <c r="A4" s="4"/>
      <c r="B4" s="5"/>
      <c r="C4" s="5"/>
      <c r="D4" s="6" t="s">
        <v>0</v>
      </c>
      <c r="E4" s="29"/>
      <c r="F4" s="29"/>
      <c r="G4" s="29"/>
      <c r="H4" s="29"/>
    </row>
    <row r="5" spans="1:8" x14ac:dyDescent="0.3">
      <c r="A5" s="48" t="str">
        <f>CONCATENATE("Остаток средств на ",G1,"ода")</f>
        <v>Остаток средств на 01.02.2020 года</v>
      </c>
      <c r="B5" s="49"/>
      <c r="C5" s="49"/>
      <c r="D5" s="42">
        <v>901818.5</v>
      </c>
      <c r="E5" s="30"/>
      <c r="F5" s="29"/>
      <c r="G5" s="29"/>
      <c r="H5" s="29"/>
    </row>
    <row r="6" spans="1:8" x14ac:dyDescent="0.3">
      <c r="A6" s="51" t="s">
        <v>1</v>
      </c>
      <c r="B6" s="57"/>
      <c r="C6" s="57"/>
      <c r="D6" s="7">
        <f>D9-D7</f>
        <v>2035474.6192999994</v>
      </c>
      <c r="E6" s="29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февраль</v>
      </c>
      <c r="F6" s="29"/>
      <c r="G6" s="29"/>
      <c r="H6" s="29"/>
    </row>
    <row r="7" spans="1:8" x14ac:dyDescent="0.3">
      <c r="A7" s="58" t="s">
        <v>10</v>
      </c>
      <c r="B7" s="57"/>
      <c r="C7" s="57"/>
      <c r="D7" s="44">
        <v>3762932</v>
      </c>
      <c r="E7" s="29"/>
      <c r="F7" s="29"/>
      <c r="G7" s="29"/>
      <c r="H7" s="29"/>
    </row>
    <row r="8" spans="1:8" x14ac:dyDescent="0.3">
      <c r="A8" s="58" t="s">
        <v>11</v>
      </c>
      <c r="B8" s="57"/>
      <c r="C8" s="57"/>
      <c r="D8" s="44">
        <v>290662</v>
      </c>
      <c r="E8" s="29" t="s">
        <v>33</v>
      </c>
    </row>
    <row r="9" spans="1:8" x14ac:dyDescent="0.3">
      <c r="A9" s="59" t="s">
        <v>12</v>
      </c>
      <c r="B9" s="60"/>
      <c r="C9" s="60"/>
      <c r="D9" s="9">
        <f>D11+D10-D5</f>
        <v>5798406.6192999994</v>
      </c>
      <c r="E9" s="29" t="s">
        <v>34</v>
      </c>
    </row>
    <row r="10" spans="1:8" x14ac:dyDescent="0.3">
      <c r="A10" s="59" t="s">
        <v>13</v>
      </c>
      <c r="B10" s="60"/>
      <c r="C10" s="60"/>
      <c r="D10" s="9">
        <f>B64+'Муниципальные районы'!P31</f>
        <v>6076523.0192999998</v>
      </c>
    </row>
    <row r="11" spans="1:8" x14ac:dyDescent="0.3">
      <c r="A11" s="50" t="str">
        <f>CONCATENATE("Остатки средств на ",G3,"ода")</f>
        <v>Остатки средств на 02.03.2020 года</v>
      </c>
      <c r="B11" s="51"/>
      <c r="C11" s="51"/>
      <c r="D11" s="43">
        <v>623702.1</v>
      </c>
    </row>
    <row r="12" spans="1:8" x14ac:dyDescent="0.3">
      <c r="A12" s="61" t="s">
        <v>14</v>
      </c>
      <c r="B12" s="62"/>
      <c r="C12" s="62"/>
      <c r="D12" s="8"/>
    </row>
    <row r="13" spans="1:8" x14ac:dyDescent="0.3">
      <c r="A13" s="61" t="s">
        <v>15</v>
      </c>
      <c r="B13" s="62"/>
      <c r="C13" s="62"/>
      <c r="D13" s="8"/>
    </row>
    <row r="14" spans="1:8" ht="33" customHeight="1" x14ac:dyDescent="0.3">
      <c r="A14" s="45" t="s">
        <v>107</v>
      </c>
      <c r="B14" s="46"/>
      <c r="C14" s="46"/>
      <c r="D14" s="41">
        <v>0.8</v>
      </c>
    </row>
    <row r="15" spans="1:8" ht="32.25" customHeight="1" x14ac:dyDescent="0.3">
      <c r="A15" s="45" t="s">
        <v>108</v>
      </c>
      <c r="B15" s="46"/>
      <c r="C15" s="46"/>
      <c r="D15" s="41">
        <v>89.1</v>
      </c>
    </row>
    <row r="16" spans="1:8" ht="63" customHeight="1" x14ac:dyDescent="0.3">
      <c r="A16" s="45" t="s">
        <v>109</v>
      </c>
      <c r="B16" s="46"/>
      <c r="C16" s="46"/>
      <c r="D16" s="41">
        <v>82791.3</v>
      </c>
    </row>
    <row r="17" spans="1:4" ht="45.75" customHeight="1" x14ac:dyDescent="0.3">
      <c r="A17" s="45" t="s">
        <v>110</v>
      </c>
      <c r="B17" s="46"/>
      <c r="C17" s="46"/>
      <c r="D17" s="41">
        <v>29134.1</v>
      </c>
    </row>
    <row r="18" spans="1:4" x14ac:dyDescent="0.3">
      <c r="A18" s="23"/>
      <c r="B18" s="24"/>
      <c r="C18" s="24"/>
      <c r="D18" s="22"/>
    </row>
    <row r="19" spans="1:4" x14ac:dyDescent="0.3">
      <c r="A19" s="25" t="s">
        <v>16</v>
      </c>
      <c r="B19" s="10"/>
      <c r="C19" s="10"/>
      <c r="D19" s="11"/>
    </row>
    <row r="20" spans="1:4" x14ac:dyDescent="0.3">
      <c r="A20" s="52" t="s">
        <v>17</v>
      </c>
      <c r="B20" s="54" t="s">
        <v>2</v>
      </c>
      <c r="C20" s="55" t="s">
        <v>3</v>
      </c>
      <c r="D20" s="56"/>
    </row>
    <row r="21" spans="1:4" ht="90" customHeight="1" x14ac:dyDescent="0.3">
      <c r="A21" s="53"/>
      <c r="B21" s="54"/>
      <c r="C21" s="26" t="s">
        <v>4</v>
      </c>
      <c r="D21" s="26" t="s">
        <v>5</v>
      </c>
    </row>
    <row r="22" spans="1:4" x14ac:dyDescent="0.3">
      <c r="A22" s="12" t="s">
        <v>63</v>
      </c>
      <c r="B22" s="37">
        <v>17177.755679999998</v>
      </c>
      <c r="C22" s="37">
        <v>11959.56048</v>
      </c>
      <c r="D22" s="37">
        <v>3513.01145</v>
      </c>
    </row>
    <row r="23" spans="1:4" x14ac:dyDescent="0.3">
      <c r="A23" s="12" t="s">
        <v>64</v>
      </c>
      <c r="B23" s="37">
        <v>5287.63832</v>
      </c>
      <c r="C23" s="37">
        <v>3768.6286300000002</v>
      </c>
      <c r="D23" s="37">
        <v>1072.24614</v>
      </c>
    </row>
    <row r="24" spans="1:4" x14ac:dyDescent="0.3">
      <c r="A24" s="12" t="s">
        <v>65</v>
      </c>
      <c r="B24" s="37">
        <v>6335.2675099999997</v>
      </c>
      <c r="C24" s="37">
        <v>4600.6995800000004</v>
      </c>
      <c r="D24" s="37">
        <v>1734.5679299999999</v>
      </c>
    </row>
    <row r="25" spans="1:4" x14ac:dyDescent="0.3">
      <c r="A25" s="12" t="s">
        <v>66</v>
      </c>
      <c r="B25" s="37">
        <v>88367.846449999997</v>
      </c>
      <c r="C25" s="37">
        <v>23413.241440000002</v>
      </c>
      <c r="D25" s="37">
        <v>9203.8535699999993</v>
      </c>
    </row>
    <row r="26" spans="1:4" ht="27.6" x14ac:dyDescent="0.3">
      <c r="A26" s="12" t="s">
        <v>67</v>
      </c>
      <c r="B26" s="37">
        <v>121339.00202</v>
      </c>
      <c r="C26" s="37">
        <v>4726.2738200000003</v>
      </c>
      <c r="D26" s="37">
        <v>1257.28693</v>
      </c>
    </row>
    <row r="27" spans="1:4" x14ac:dyDescent="0.3">
      <c r="A27" s="12" t="s">
        <v>68</v>
      </c>
      <c r="B27" s="37">
        <v>8460.4191599999995</v>
      </c>
      <c r="C27" s="37">
        <v>3917.5827899999999</v>
      </c>
      <c r="D27" s="37">
        <v>729.58187999999996</v>
      </c>
    </row>
    <row r="28" spans="1:4" x14ac:dyDescent="0.3">
      <c r="A28" s="12" t="s">
        <v>69</v>
      </c>
      <c r="B28" s="37">
        <v>50894.36103</v>
      </c>
      <c r="C28" s="37">
        <v>1510.79988</v>
      </c>
      <c r="D28" s="37">
        <v>858.33407999999997</v>
      </c>
    </row>
    <row r="29" spans="1:4" ht="27.6" x14ac:dyDescent="0.3">
      <c r="A29" s="12" t="s">
        <v>70</v>
      </c>
      <c r="B29" s="37">
        <v>447709.36527000001</v>
      </c>
      <c r="C29" s="37">
        <v>6437.4734799999997</v>
      </c>
      <c r="D29" s="37">
        <v>2757.4308000000001</v>
      </c>
    </row>
    <row r="30" spans="1:4" x14ac:dyDescent="0.3">
      <c r="A30" s="12" t="s">
        <v>71</v>
      </c>
      <c r="B30" s="37">
        <v>217827.71380999999</v>
      </c>
      <c r="C30" s="37">
        <v>5086.7118700000001</v>
      </c>
      <c r="D30" s="37">
        <v>1528.19426</v>
      </c>
    </row>
    <row r="31" spans="1:4" x14ac:dyDescent="0.3">
      <c r="A31" s="12" t="s">
        <v>72</v>
      </c>
      <c r="B31" s="37">
        <v>30578.335920000001</v>
      </c>
      <c r="C31" s="37">
        <v>7899.3183900000004</v>
      </c>
      <c r="D31" s="37">
        <v>2150.6564800000001</v>
      </c>
    </row>
    <row r="32" spans="1:4" x14ac:dyDescent="0.3">
      <c r="A32" s="12" t="s">
        <v>73</v>
      </c>
      <c r="B32" s="37">
        <v>358229.22022000002</v>
      </c>
      <c r="C32" s="37">
        <v>3070.2432899999999</v>
      </c>
      <c r="D32" s="37">
        <v>110.00748</v>
      </c>
    </row>
    <row r="33" spans="1:4" x14ac:dyDescent="0.3">
      <c r="A33" s="12" t="s">
        <v>74</v>
      </c>
      <c r="B33" s="37">
        <v>627616.80917999998</v>
      </c>
      <c r="C33" s="37">
        <v>23258.496889999999</v>
      </c>
      <c r="D33" s="37">
        <v>6692.7808500000001</v>
      </c>
    </row>
    <row r="34" spans="1:4" x14ac:dyDescent="0.3">
      <c r="A34" s="12" t="s">
        <v>75</v>
      </c>
      <c r="B34" s="37">
        <v>615931.27853999997</v>
      </c>
      <c r="C34" s="37">
        <v>27317.834429999999</v>
      </c>
      <c r="D34" s="37">
        <v>6204.4699300000002</v>
      </c>
    </row>
    <row r="35" spans="1:4" x14ac:dyDescent="0.3">
      <c r="A35" s="12" t="s">
        <v>76</v>
      </c>
      <c r="B35" s="37">
        <v>69546.63063</v>
      </c>
      <c r="C35" s="37">
        <v>1918.42482</v>
      </c>
      <c r="D35" s="37">
        <v>521.52341999999999</v>
      </c>
    </row>
    <row r="36" spans="1:4" ht="27.6" x14ac:dyDescent="0.3">
      <c r="A36" s="12" t="s">
        <v>77</v>
      </c>
      <c r="B36" s="37">
        <v>112752.41361</v>
      </c>
      <c r="C36" s="37">
        <v>61614.883320000001</v>
      </c>
      <c r="D36" s="37">
        <v>33681.473980000002</v>
      </c>
    </row>
    <row r="37" spans="1:4" x14ac:dyDescent="0.3">
      <c r="A37" s="12" t="s">
        <v>78</v>
      </c>
      <c r="B37" s="37">
        <v>9586.9752499999995</v>
      </c>
      <c r="C37" s="37">
        <v>1224.79195</v>
      </c>
      <c r="D37" s="37">
        <v>412.76994000000002</v>
      </c>
    </row>
    <row r="38" spans="1:4" x14ac:dyDescent="0.3">
      <c r="A38" s="12" t="s">
        <v>79</v>
      </c>
      <c r="B38" s="37">
        <v>11614.842850000001</v>
      </c>
      <c r="C38" s="37">
        <v>3853.0965700000002</v>
      </c>
      <c r="D38" s="37">
        <v>1162.46129</v>
      </c>
    </row>
    <row r="39" spans="1:4" ht="27.6" x14ac:dyDescent="0.3">
      <c r="A39" s="12" t="s">
        <v>80</v>
      </c>
      <c r="B39" s="37">
        <v>44306.757689999999</v>
      </c>
      <c r="C39" s="37">
        <v>18913.13609</v>
      </c>
      <c r="D39" s="37">
        <v>5772.6939899999998</v>
      </c>
    </row>
    <row r="40" spans="1:4" x14ac:dyDescent="0.3">
      <c r="A40" s="12" t="s">
        <v>81</v>
      </c>
      <c r="B40" s="37">
        <v>15415.772199999999</v>
      </c>
      <c r="C40" s="37">
        <v>1131.6947700000001</v>
      </c>
      <c r="D40" s="37">
        <v>340.68090999999998</v>
      </c>
    </row>
    <row r="41" spans="1:4" x14ac:dyDescent="0.3">
      <c r="A41" s="12" t="s">
        <v>82</v>
      </c>
      <c r="B41" s="37">
        <v>257275.32378000001</v>
      </c>
      <c r="C41" s="37">
        <v>6980.9670500000002</v>
      </c>
      <c r="D41" s="37">
        <v>2048.8651599999998</v>
      </c>
    </row>
    <row r="42" spans="1:4" x14ac:dyDescent="0.3">
      <c r="A42" s="12" t="s">
        <v>83</v>
      </c>
      <c r="B42" s="37">
        <v>23706.681069999999</v>
      </c>
      <c r="C42" s="37">
        <v>13133.388639999999</v>
      </c>
      <c r="D42" s="37">
        <v>3913.62354</v>
      </c>
    </row>
    <row r="43" spans="1:4" x14ac:dyDescent="0.3">
      <c r="A43" s="12" t="s">
        <v>84</v>
      </c>
      <c r="B43" s="37">
        <v>3657.3907199999999</v>
      </c>
      <c r="C43" s="37">
        <v>2673.5932600000001</v>
      </c>
      <c r="D43" s="37">
        <v>807.13922000000002</v>
      </c>
    </row>
    <row r="44" spans="1:4" x14ac:dyDescent="0.3">
      <c r="A44" s="12" t="s">
        <v>85</v>
      </c>
      <c r="B44" s="37">
        <v>1593.7846999999999</v>
      </c>
      <c r="C44" s="37">
        <v>1172.5340000000001</v>
      </c>
      <c r="D44" s="37">
        <v>359.57400000000001</v>
      </c>
    </row>
    <row r="45" spans="1:4" x14ac:dyDescent="0.3">
      <c r="A45" s="12" t="s">
        <v>86</v>
      </c>
      <c r="B45" s="37">
        <v>2425.71801</v>
      </c>
      <c r="C45" s="37">
        <v>1792.2907700000001</v>
      </c>
      <c r="D45" s="37">
        <v>529.29052000000001</v>
      </c>
    </row>
    <row r="46" spans="1:4" x14ac:dyDescent="0.3">
      <c r="A46" s="12" t="s">
        <v>87</v>
      </c>
      <c r="B46" s="37">
        <v>2934.03719</v>
      </c>
      <c r="C46" s="37">
        <v>2137.2750599999999</v>
      </c>
      <c r="D46" s="37">
        <v>641.75903000000005</v>
      </c>
    </row>
    <row r="47" spans="1:4" x14ac:dyDescent="0.3">
      <c r="A47" s="12" t="s">
        <v>88</v>
      </c>
      <c r="B47" s="37">
        <v>1649.8140599999999</v>
      </c>
      <c r="C47" s="37">
        <v>1229.6806099999999</v>
      </c>
      <c r="D47" s="37">
        <v>370.94211000000001</v>
      </c>
    </row>
    <row r="48" spans="1:4" x14ac:dyDescent="0.3">
      <c r="A48" s="12" t="s">
        <v>89</v>
      </c>
      <c r="B48" s="37">
        <v>1345.35619</v>
      </c>
      <c r="C48" s="37">
        <v>848.30096000000003</v>
      </c>
      <c r="D48" s="37">
        <v>254.97937999999999</v>
      </c>
    </row>
    <row r="49" spans="1:4" x14ac:dyDescent="0.3">
      <c r="A49" s="12" t="s">
        <v>90</v>
      </c>
      <c r="B49" s="37">
        <v>3114.4823799999999</v>
      </c>
      <c r="C49" s="37">
        <v>2360.0469199999998</v>
      </c>
      <c r="D49" s="37">
        <v>586.12639000000001</v>
      </c>
    </row>
    <row r="50" spans="1:4" x14ac:dyDescent="0.3">
      <c r="A50" s="12" t="s">
        <v>91</v>
      </c>
      <c r="B50" s="37">
        <v>1194842.9188300001</v>
      </c>
      <c r="C50" s="37">
        <v>19695.68347</v>
      </c>
      <c r="D50" s="37">
        <v>5640.6445400000002</v>
      </c>
    </row>
    <row r="51" spans="1:4" ht="27.6" x14ac:dyDescent="0.3">
      <c r="A51" s="12" t="s">
        <v>92</v>
      </c>
      <c r="B51" s="37">
        <v>257.78771999999998</v>
      </c>
      <c r="C51" s="37">
        <v>181.81532000000001</v>
      </c>
      <c r="D51" s="37">
        <v>54.684449999999998</v>
      </c>
    </row>
    <row r="52" spans="1:4" x14ac:dyDescent="0.3">
      <c r="A52" s="12" t="s">
        <v>93</v>
      </c>
      <c r="B52" s="37">
        <v>18737.647300000001</v>
      </c>
      <c r="C52" s="37">
        <v>4033.2337400000001</v>
      </c>
      <c r="D52" s="37">
        <v>1245.5669</v>
      </c>
    </row>
    <row r="53" spans="1:4" x14ac:dyDescent="0.3">
      <c r="A53" s="12" t="s">
        <v>94</v>
      </c>
      <c r="B53" s="37">
        <v>120555.82661</v>
      </c>
      <c r="C53" s="37">
        <v>2040.6743799999999</v>
      </c>
      <c r="D53" s="37">
        <v>1233.2032799999999</v>
      </c>
    </row>
    <row r="54" spans="1:4" x14ac:dyDescent="0.3">
      <c r="A54" s="12" t="s">
        <v>95</v>
      </c>
      <c r="B54" s="37">
        <v>35010.484109999998</v>
      </c>
      <c r="C54" s="37">
        <v>16251.57703</v>
      </c>
      <c r="D54" s="37">
        <v>4939.8248000000003</v>
      </c>
    </row>
    <row r="55" spans="1:4" x14ac:dyDescent="0.3">
      <c r="A55" s="12" t="s">
        <v>96</v>
      </c>
      <c r="B55" s="37">
        <v>1201.9093</v>
      </c>
      <c r="C55" s="37">
        <v>755.36680999999999</v>
      </c>
      <c r="D55" s="37">
        <v>274.71312</v>
      </c>
    </row>
    <row r="56" spans="1:4" x14ac:dyDescent="0.3">
      <c r="A56" s="12" t="s">
        <v>97</v>
      </c>
      <c r="B56" s="37">
        <v>5690.3825699999998</v>
      </c>
      <c r="C56" s="37">
        <v>1776.3625999999999</v>
      </c>
      <c r="D56" s="37">
        <v>530.11099999999999</v>
      </c>
    </row>
    <row r="57" spans="1:4" x14ac:dyDescent="0.3">
      <c r="A57" s="12" t="s">
        <v>98</v>
      </c>
      <c r="B57" s="37">
        <v>2822.8036499999998</v>
      </c>
      <c r="C57" s="37">
        <v>1935.76325</v>
      </c>
      <c r="D57" s="37">
        <v>605.51000999999997</v>
      </c>
    </row>
    <row r="58" spans="1:4" x14ac:dyDescent="0.3">
      <c r="A58" s="12" t="s">
        <v>99</v>
      </c>
      <c r="B58" s="37">
        <v>8401.6572500000002</v>
      </c>
      <c r="C58" s="37">
        <v>1822.20236</v>
      </c>
      <c r="D58" s="37">
        <v>666.72720000000004</v>
      </c>
    </row>
    <row r="59" spans="1:4" x14ac:dyDescent="0.3">
      <c r="A59" s="12" t="s">
        <v>100</v>
      </c>
      <c r="B59" s="37">
        <v>9212.4461100000008</v>
      </c>
      <c r="C59" s="37">
        <v>842.35558000000003</v>
      </c>
      <c r="D59" s="37">
        <v>250.84815</v>
      </c>
    </row>
    <row r="60" spans="1:4" x14ac:dyDescent="0.3">
      <c r="A60" s="12" t="s">
        <v>101</v>
      </c>
      <c r="B60" s="37">
        <v>1028.93128</v>
      </c>
      <c r="C60" s="37">
        <v>449.11214000000001</v>
      </c>
      <c r="D60" s="37">
        <v>247.09528</v>
      </c>
    </row>
    <row r="61" spans="1:4" x14ac:dyDescent="0.3">
      <c r="A61" s="12" t="s">
        <v>102</v>
      </c>
      <c r="B61" s="37">
        <v>813.40731000000005</v>
      </c>
      <c r="C61" s="37">
        <v>569.04268000000002</v>
      </c>
      <c r="D61" s="37">
        <v>162.00085000000001</v>
      </c>
    </row>
    <row r="62" spans="1:4" ht="27.6" x14ac:dyDescent="0.3">
      <c r="A62" s="12" t="s">
        <v>103</v>
      </c>
      <c r="B62" s="37">
        <v>8898.8655199999994</v>
      </c>
      <c r="C62" s="37">
        <v>5494.2228800000003</v>
      </c>
      <c r="D62" s="37">
        <v>1614.2242000000001</v>
      </c>
    </row>
    <row r="63" spans="1:4" x14ac:dyDescent="0.3">
      <c r="A63" s="12" t="s">
        <v>104</v>
      </c>
      <c r="B63" s="37">
        <v>8406.9033999999992</v>
      </c>
      <c r="C63" s="37">
        <v>795.33672999999999</v>
      </c>
      <c r="D63" s="37">
        <v>204.12666999999999</v>
      </c>
    </row>
    <row r="64" spans="1:4" x14ac:dyDescent="0.3">
      <c r="A64" s="27" t="s">
        <v>2</v>
      </c>
      <c r="B64" s="38">
        <v>4572562.9643999999</v>
      </c>
      <c r="C64" s="38">
        <v>304593.71873000002</v>
      </c>
      <c r="D64" s="38">
        <v>106885.60511</v>
      </c>
    </row>
  </sheetData>
  <mergeCells count="18">
    <mergeCell ref="A20:A21"/>
    <mergeCell ref="B20:B21"/>
    <mergeCell ref="C20:D20"/>
    <mergeCell ref="A6:C6"/>
    <mergeCell ref="A7:C7"/>
    <mergeCell ref="A8:C8"/>
    <mergeCell ref="A9:C9"/>
    <mergeCell ref="A10:C10"/>
    <mergeCell ref="A12:C12"/>
    <mergeCell ref="A13:C13"/>
    <mergeCell ref="A14:C14"/>
    <mergeCell ref="A16:C16"/>
    <mergeCell ref="A15:C15"/>
    <mergeCell ref="A17:C17"/>
    <mergeCell ref="A1:D1"/>
    <mergeCell ref="A2:D2"/>
    <mergeCell ref="A5:C5"/>
    <mergeCell ref="A11:C11"/>
  </mergeCells>
  <pageMargins left="0.56999999999999995" right="0.15748031496062992" top="0.27559055118110237" bottom="0.39370078740157483" header="0.15748031496062992" footer="0.15748031496062992"/>
  <pageSetup paperSize="9" scale="75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zoomScaleNormal="100" zoomScaleSheetLayoutView="100" workbookViewId="0">
      <selection activeCell="N34" sqref="N34"/>
    </sheetView>
  </sheetViews>
  <sheetFormatPr defaultRowHeight="14.4" x14ac:dyDescent="0.3"/>
  <cols>
    <col min="1" max="1" width="38.33203125" customWidth="1"/>
    <col min="2" max="2" width="13.109375" customWidth="1"/>
    <col min="3" max="3" width="13.44140625" customWidth="1"/>
    <col min="4" max="4" width="13.6640625" customWidth="1"/>
    <col min="5" max="5" width="14.33203125" customWidth="1"/>
    <col min="6" max="6" width="14.44140625" customWidth="1"/>
    <col min="7" max="7" width="14.5546875" customWidth="1"/>
    <col min="8" max="8" width="13.88671875" customWidth="1"/>
    <col min="9" max="9" width="13.44140625" customWidth="1"/>
    <col min="10" max="10" width="13.5546875" customWidth="1"/>
    <col min="11" max="11" width="12.5546875" customWidth="1"/>
    <col min="12" max="12" width="13.5546875" customWidth="1"/>
    <col min="13" max="13" width="13.88671875" customWidth="1"/>
    <col min="14" max="15" width="13.5546875" customWidth="1"/>
    <col min="16" max="16" width="10.5546875" customWidth="1"/>
  </cols>
  <sheetData>
    <row r="1" spans="1:20" s="17" customFormat="1" ht="15.6" x14ac:dyDescent="0.3">
      <c r="A1" s="20"/>
      <c r="C1" s="18" t="s">
        <v>8</v>
      </c>
    </row>
    <row r="2" spans="1:20" x14ac:dyDescent="0.3">
      <c r="A2" s="21" t="str">
        <f>TEXT(EndData2,"[$-FC19]ДД.ММ.ГГГ")</f>
        <v>00.01.1900</v>
      </c>
      <c r="C2" s="13"/>
      <c r="P2" s="15" t="s">
        <v>7</v>
      </c>
    </row>
    <row r="3" spans="1:20" s="16" customFormat="1" ht="52.8" x14ac:dyDescent="0.25">
      <c r="A3" s="19" t="s">
        <v>18</v>
      </c>
      <c r="B3" s="35" t="s">
        <v>19</v>
      </c>
      <c r="C3" s="36" t="s">
        <v>20</v>
      </c>
      <c r="D3" s="36" t="s">
        <v>21</v>
      </c>
      <c r="E3" s="36" t="s">
        <v>22</v>
      </c>
      <c r="F3" s="36" t="s">
        <v>23</v>
      </c>
      <c r="G3" s="36" t="s">
        <v>24</v>
      </c>
      <c r="H3" s="36" t="s">
        <v>25</v>
      </c>
      <c r="I3" s="36" t="s">
        <v>26</v>
      </c>
      <c r="J3" s="36" t="s">
        <v>27</v>
      </c>
      <c r="K3" s="36" t="s">
        <v>28</v>
      </c>
      <c r="L3" s="36" t="s">
        <v>29</v>
      </c>
      <c r="M3" s="36" t="s">
        <v>30</v>
      </c>
      <c r="N3" s="36" t="s">
        <v>31</v>
      </c>
      <c r="O3" s="36" t="s">
        <v>32</v>
      </c>
      <c r="P3" s="14" t="s">
        <v>6</v>
      </c>
    </row>
    <row r="4" spans="1:20" ht="41.4" x14ac:dyDescent="0.3">
      <c r="A4" s="34" t="s">
        <v>35</v>
      </c>
      <c r="B4" s="39"/>
      <c r="C4" s="39">
        <v>153.5</v>
      </c>
      <c r="D4" s="39">
        <v>648.75</v>
      </c>
      <c r="E4" s="39"/>
      <c r="F4" s="39"/>
      <c r="G4" s="39">
        <v>586.91666999999995</v>
      </c>
      <c r="H4" s="39">
        <v>13000</v>
      </c>
      <c r="I4" s="39">
        <v>1000</v>
      </c>
      <c r="J4" s="39">
        <v>7667.9269999999997</v>
      </c>
      <c r="K4" s="39">
        <v>657.75</v>
      </c>
      <c r="L4" s="39"/>
      <c r="M4" s="39"/>
      <c r="N4" s="39">
        <v>15713.915999999999</v>
      </c>
      <c r="O4" s="39"/>
      <c r="P4" s="40">
        <v>39428.759669999999</v>
      </c>
      <c r="Q4" s="33"/>
      <c r="R4" s="33"/>
      <c r="S4" s="33"/>
      <c r="T4" s="33"/>
    </row>
    <row r="5" spans="1:20" ht="41.4" x14ac:dyDescent="0.3">
      <c r="A5" s="34" t="s">
        <v>36</v>
      </c>
      <c r="B5" s="39">
        <v>2798.59915</v>
      </c>
      <c r="C5" s="39">
        <v>19843.258000000002</v>
      </c>
      <c r="D5" s="39">
        <v>1282.116</v>
      </c>
      <c r="E5" s="39"/>
      <c r="F5" s="39">
        <v>600</v>
      </c>
      <c r="G5" s="39">
        <v>5105.1666699999996</v>
      </c>
      <c r="H5" s="39">
        <v>5000</v>
      </c>
      <c r="I5" s="39"/>
      <c r="J5" s="39">
        <v>1471.59</v>
      </c>
      <c r="K5" s="39">
        <v>1700</v>
      </c>
      <c r="L5" s="39"/>
      <c r="M5" s="39"/>
      <c r="N5" s="39">
        <v>7539.6</v>
      </c>
      <c r="O5" s="39"/>
      <c r="P5" s="40">
        <v>45340.329819999999</v>
      </c>
      <c r="Q5" s="33"/>
      <c r="R5" s="33"/>
      <c r="S5" s="33"/>
      <c r="T5" s="33"/>
    </row>
    <row r="6" spans="1:20" ht="41.4" x14ac:dyDescent="0.3">
      <c r="A6" s="34" t="s">
        <v>37</v>
      </c>
      <c r="B6" s="39">
        <v>34176.021139999997</v>
      </c>
      <c r="C6" s="39">
        <v>125118.81479</v>
      </c>
      <c r="D6" s="39">
        <v>8026.17</v>
      </c>
      <c r="E6" s="39">
        <v>5724</v>
      </c>
      <c r="F6" s="39">
        <v>1830</v>
      </c>
      <c r="G6" s="39">
        <v>33238.166660000003</v>
      </c>
      <c r="H6" s="39">
        <v>41400</v>
      </c>
      <c r="I6" s="39">
        <v>7526</v>
      </c>
      <c r="J6" s="39">
        <v>44463.483999999997</v>
      </c>
      <c r="K6" s="39">
        <v>10642.2</v>
      </c>
      <c r="L6" s="39">
        <v>25009.5</v>
      </c>
      <c r="M6" s="39">
        <v>12217.333339999999</v>
      </c>
      <c r="N6" s="39">
        <v>12169.1</v>
      </c>
      <c r="O6" s="39">
        <v>31794.254400000002</v>
      </c>
      <c r="P6" s="40">
        <v>393335.04433</v>
      </c>
      <c r="Q6" s="33"/>
      <c r="R6" s="33"/>
      <c r="S6" s="33"/>
      <c r="T6" s="33"/>
    </row>
    <row r="7" spans="1:20" ht="96.6" x14ac:dyDescent="0.3">
      <c r="A7" s="34" t="s">
        <v>38</v>
      </c>
      <c r="B7" s="39">
        <v>329.61500000000001</v>
      </c>
      <c r="C7" s="39">
        <v>302.7</v>
      </c>
      <c r="D7" s="39"/>
      <c r="E7" s="39"/>
      <c r="F7" s="39"/>
      <c r="G7" s="39">
        <v>46.9</v>
      </c>
      <c r="H7" s="39">
        <v>46.9</v>
      </c>
      <c r="I7" s="39"/>
      <c r="J7" s="39">
        <v>426.9</v>
      </c>
      <c r="K7" s="39"/>
      <c r="L7" s="39"/>
      <c r="M7" s="39"/>
      <c r="N7" s="39"/>
      <c r="O7" s="39">
        <v>110.8</v>
      </c>
      <c r="P7" s="40">
        <v>1263.8150000000001</v>
      </c>
      <c r="Q7" s="33"/>
      <c r="R7" s="33"/>
      <c r="S7" s="33"/>
      <c r="T7" s="33"/>
    </row>
    <row r="8" spans="1:20" ht="82.8" x14ac:dyDescent="0.3">
      <c r="A8" s="34" t="s">
        <v>39</v>
      </c>
      <c r="B8" s="39"/>
      <c r="C8" s="39">
        <v>4417.6670000000004</v>
      </c>
      <c r="D8" s="39">
        <v>652.75</v>
      </c>
      <c r="E8" s="39">
        <v>505</v>
      </c>
      <c r="F8" s="39">
        <v>169.1</v>
      </c>
      <c r="G8" s="39">
        <v>654.33333000000005</v>
      </c>
      <c r="H8" s="39">
        <v>210</v>
      </c>
      <c r="I8" s="39">
        <v>50</v>
      </c>
      <c r="J8" s="39"/>
      <c r="K8" s="39"/>
      <c r="L8" s="39">
        <v>266.83332999999999</v>
      </c>
      <c r="M8" s="39">
        <v>249.5</v>
      </c>
      <c r="N8" s="39">
        <v>247.083</v>
      </c>
      <c r="O8" s="39">
        <v>164.2</v>
      </c>
      <c r="P8" s="40">
        <v>7586.46666</v>
      </c>
      <c r="Q8" s="33"/>
      <c r="R8" s="33"/>
      <c r="S8" s="33"/>
      <c r="T8" s="33"/>
    </row>
    <row r="9" spans="1:20" ht="96.6" x14ac:dyDescent="0.3">
      <c r="A9" s="34" t="s">
        <v>40</v>
      </c>
      <c r="B9" s="39">
        <v>624.04999999999995</v>
      </c>
      <c r="C9" s="39">
        <v>268.66699999999997</v>
      </c>
      <c r="D9" s="39">
        <v>179.166</v>
      </c>
      <c r="E9" s="39">
        <v>85</v>
      </c>
      <c r="F9" s="39">
        <v>44.9</v>
      </c>
      <c r="G9" s="39">
        <v>89.583330000000004</v>
      </c>
      <c r="H9" s="39">
        <v>95.712590000000006</v>
      </c>
      <c r="I9" s="39">
        <v>80</v>
      </c>
      <c r="J9" s="39">
        <v>161.15</v>
      </c>
      <c r="K9" s="39">
        <v>69.346000000000004</v>
      </c>
      <c r="L9" s="39"/>
      <c r="M9" s="39">
        <v>92.4</v>
      </c>
      <c r="N9" s="39">
        <v>96.38</v>
      </c>
      <c r="O9" s="39">
        <v>122.05475</v>
      </c>
      <c r="P9" s="40">
        <v>2008.40967</v>
      </c>
      <c r="Q9" s="33"/>
      <c r="R9" s="33"/>
      <c r="S9" s="33"/>
      <c r="T9" s="33"/>
    </row>
    <row r="10" spans="1:20" ht="69" x14ac:dyDescent="0.3">
      <c r="A10" s="34" t="s">
        <v>41</v>
      </c>
      <c r="B10" s="39">
        <v>471.8</v>
      </c>
      <c r="C10" s="39">
        <v>434.09</v>
      </c>
      <c r="D10" s="39">
        <v>380</v>
      </c>
      <c r="E10" s="39">
        <v>280</v>
      </c>
      <c r="F10" s="39">
        <v>76.83</v>
      </c>
      <c r="G10" s="39">
        <v>440</v>
      </c>
      <c r="H10" s="39">
        <v>90</v>
      </c>
      <c r="I10" s="39">
        <v>31.745999999999999</v>
      </c>
      <c r="J10" s="39">
        <v>397</v>
      </c>
      <c r="K10" s="39">
        <v>77.197000000000003</v>
      </c>
      <c r="L10" s="39">
        <v>68.096159999999998</v>
      </c>
      <c r="M10" s="39">
        <v>70</v>
      </c>
      <c r="N10" s="39">
        <v>69.599999999999994</v>
      </c>
      <c r="O10" s="39">
        <v>69.001000000000005</v>
      </c>
      <c r="P10" s="40">
        <v>2955.3601600000002</v>
      </c>
      <c r="Q10" s="33"/>
      <c r="R10" s="33"/>
      <c r="S10" s="33"/>
      <c r="T10" s="33"/>
    </row>
    <row r="11" spans="1:20" ht="82.8" x14ac:dyDescent="0.3">
      <c r="A11" s="34" t="s">
        <v>42</v>
      </c>
      <c r="B11" s="39">
        <v>1956.54</v>
      </c>
      <c r="C11" s="39">
        <v>1052.9849999999999</v>
      </c>
      <c r="D11" s="39">
        <v>236.333</v>
      </c>
      <c r="E11" s="39">
        <v>180</v>
      </c>
      <c r="F11" s="39">
        <v>113.4</v>
      </c>
      <c r="G11" s="39">
        <v>332</v>
      </c>
      <c r="H11" s="39">
        <v>135.54651999999999</v>
      </c>
      <c r="I11" s="39">
        <v>99.445999999999998</v>
      </c>
      <c r="J11" s="39">
        <v>702.15</v>
      </c>
      <c r="K11" s="39">
        <v>364.322</v>
      </c>
      <c r="L11" s="39">
        <v>140.85891000000001</v>
      </c>
      <c r="M11" s="39">
        <v>192</v>
      </c>
      <c r="N11" s="39">
        <v>247.625</v>
      </c>
      <c r="O11" s="39">
        <v>131.97433000000001</v>
      </c>
      <c r="P11" s="40">
        <v>5885.1807600000002</v>
      </c>
      <c r="Q11" s="33"/>
      <c r="R11" s="33"/>
      <c r="S11" s="33"/>
      <c r="T11" s="33"/>
    </row>
    <row r="12" spans="1:20" ht="124.2" x14ac:dyDescent="0.3">
      <c r="A12" s="34" t="s">
        <v>43</v>
      </c>
      <c r="B12" s="39">
        <v>15283.272999999999</v>
      </c>
      <c r="C12" s="39">
        <v>2200</v>
      </c>
      <c r="D12" s="39">
        <v>204.84</v>
      </c>
      <c r="E12" s="39"/>
      <c r="F12" s="39"/>
      <c r="G12" s="39"/>
      <c r="H12" s="39"/>
      <c r="I12" s="39"/>
      <c r="J12" s="39">
        <v>60</v>
      </c>
      <c r="K12" s="39"/>
      <c r="L12" s="39"/>
      <c r="M12" s="39"/>
      <c r="N12" s="39"/>
      <c r="O12" s="39"/>
      <c r="P12" s="40">
        <v>17748.113000000001</v>
      </c>
      <c r="Q12" s="33"/>
      <c r="R12" s="33"/>
      <c r="S12" s="33"/>
      <c r="T12" s="33"/>
    </row>
    <row r="13" spans="1:20" ht="110.4" x14ac:dyDescent="0.3">
      <c r="A13" s="34" t="s">
        <v>44</v>
      </c>
      <c r="B13" s="39"/>
      <c r="C13" s="39">
        <v>7105.4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40">
        <v>7105.4</v>
      </c>
      <c r="Q13" s="33"/>
      <c r="R13" s="33"/>
      <c r="S13" s="33"/>
      <c r="T13" s="33"/>
    </row>
    <row r="14" spans="1:20" ht="110.4" x14ac:dyDescent="0.3">
      <c r="A14" s="34" t="s">
        <v>45</v>
      </c>
      <c r="B14" s="39">
        <v>238</v>
      </c>
      <c r="C14" s="39">
        <v>264</v>
      </c>
      <c r="D14" s="39"/>
      <c r="E14" s="39"/>
      <c r="F14" s="39"/>
      <c r="G14" s="39">
        <v>48</v>
      </c>
      <c r="H14" s="39"/>
      <c r="I14" s="39"/>
      <c r="J14" s="39">
        <v>57</v>
      </c>
      <c r="K14" s="39"/>
      <c r="L14" s="39"/>
      <c r="M14" s="39">
        <v>29.332999999999998</v>
      </c>
      <c r="N14" s="39"/>
      <c r="O14" s="39"/>
      <c r="P14" s="40">
        <v>636.33299999999997</v>
      </c>
      <c r="Q14" s="33"/>
      <c r="R14" s="33"/>
      <c r="S14" s="33"/>
      <c r="T14" s="33"/>
    </row>
    <row r="15" spans="1:20" ht="358.8" x14ac:dyDescent="0.3">
      <c r="A15" s="34" t="s">
        <v>46</v>
      </c>
      <c r="B15" s="39">
        <v>9000</v>
      </c>
      <c r="C15" s="39">
        <v>15203.10468</v>
      </c>
      <c r="D15" s="39">
        <v>3120</v>
      </c>
      <c r="E15" s="39">
        <v>3100</v>
      </c>
      <c r="F15" s="39">
        <v>395</v>
      </c>
      <c r="G15" s="39">
        <v>4200</v>
      </c>
      <c r="H15" s="39">
        <v>972</v>
      </c>
      <c r="I15" s="39">
        <v>142</v>
      </c>
      <c r="J15" s="39">
        <v>4600</v>
      </c>
      <c r="K15" s="39">
        <v>3185.335</v>
      </c>
      <c r="L15" s="39"/>
      <c r="M15" s="39">
        <v>2414.25</v>
      </c>
      <c r="N15" s="39">
        <v>1015</v>
      </c>
      <c r="O15" s="39">
        <v>1400</v>
      </c>
      <c r="P15" s="40">
        <v>48746.689680000003</v>
      </c>
      <c r="Q15" s="33"/>
      <c r="R15" s="33"/>
      <c r="S15" s="33"/>
      <c r="T15" s="33"/>
    </row>
    <row r="16" spans="1:20" ht="179.4" x14ac:dyDescent="0.3">
      <c r="A16" s="34" t="s">
        <v>47</v>
      </c>
      <c r="B16" s="39">
        <v>192129.21520000001</v>
      </c>
      <c r="C16" s="39">
        <v>100000</v>
      </c>
      <c r="D16" s="39">
        <v>25460.781999999999</v>
      </c>
      <c r="E16" s="39">
        <v>18790</v>
      </c>
      <c r="F16" s="39">
        <v>6650</v>
      </c>
      <c r="G16" s="39">
        <v>11579.877</v>
      </c>
      <c r="H16" s="39">
        <v>10297.433999999999</v>
      </c>
      <c r="I16" s="39">
        <v>3155</v>
      </c>
      <c r="J16" s="39">
        <v>26856.116000000002</v>
      </c>
      <c r="K16" s="39">
        <v>8290.0030000000006</v>
      </c>
      <c r="L16" s="39">
        <v>15100</v>
      </c>
      <c r="M16" s="39">
        <v>16191.9</v>
      </c>
      <c r="N16" s="39">
        <v>16380</v>
      </c>
      <c r="O16" s="39">
        <v>14447.812330000001</v>
      </c>
      <c r="P16" s="40">
        <v>465328.13952999999</v>
      </c>
      <c r="Q16" s="33"/>
      <c r="R16" s="33"/>
      <c r="S16" s="33"/>
      <c r="T16" s="33"/>
    </row>
    <row r="17" spans="1:20" ht="110.4" x14ac:dyDescent="0.3">
      <c r="A17" s="34" t="s">
        <v>48</v>
      </c>
      <c r="B17" s="39">
        <v>10300</v>
      </c>
      <c r="C17" s="39">
        <v>7032.5479999999998</v>
      </c>
      <c r="D17" s="39">
        <v>1300</v>
      </c>
      <c r="E17" s="39">
        <v>1650</v>
      </c>
      <c r="F17" s="39">
        <v>450</v>
      </c>
      <c r="G17" s="39">
        <v>609.5</v>
      </c>
      <c r="H17" s="39">
        <v>1271</v>
      </c>
      <c r="I17" s="39">
        <v>100</v>
      </c>
      <c r="J17" s="39">
        <v>2185</v>
      </c>
      <c r="K17" s="39">
        <v>1290</v>
      </c>
      <c r="L17" s="39"/>
      <c r="M17" s="39">
        <v>1386.6</v>
      </c>
      <c r="N17" s="39">
        <v>1597</v>
      </c>
      <c r="O17" s="39">
        <v>610</v>
      </c>
      <c r="P17" s="40">
        <v>29781.648000000001</v>
      </c>
      <c r="Q17" s="33"/>
      <c r="R17" s="33"/>
      <c r="S17" s="33"/>
      <c r="T17" s="33"/>
    </row>
    <row r="18" spans="1:20" ht="151.80000000000001" x14ac:dyDescent="0.3">
      <c r="A18" s="34" t="s">
        <v>49</v>
      </c>
      <c r="B18" s="39">
        <v>3.8</v>
      </c>
      <c r="C18" s="39">
        <v>17.626999999999999</v>
      </c>
      <c r="D18" s="39"/>
      <c r="E18" s="39"/>
      <c r="F18" s="39"/>
      <c r="G18" s="39"/>
      <c r="H18" s="39">
        <v>3.7250000000000001</v>
      </c>
      <c r="I18" s="39"/>
      <c r="J18" s="39">
        <v>7.45</v>
      </c>
      <c r="K18" s="39">
        <v>4.0101599999999999</v>
      </c>
      <c r="L18" s="39"/>
      <c r="M18" s="39">
        <v>7.3</v>
      </c>
      <c r="N18" s="39"/>
      <c r="O18" s="39"/>
      <c r="P18" s="40">
        <v>43.91216</v>
      </c>
      <c r="Q18" s="33"/>
      <c r="R18" s="33"/>
      <c r="S18" s="33"/>
      <c r="T18" s="33"/>
    </row>
    <row r="19" spans="1:20" ht="96.6" x14ac:dyDescent="0.3">
      <c r="A19" s="34" t="s">
        <v>50</v>
      </c>
      <c r="B19" s="39"/>
      <c r="C19" s="39"/>
      <c r="D19" s="39"/>
      <c r="E19" s="39">
        <v>-75</v>
      </c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40">
        <v>-75</v>
      </c>
      <c r="Q19" s="33"/>
      <c r="R19" s="33"/>
      <c r="S19" s="33"/>
      <c r="T19" s="33"/>
    </row>
    <row r="20" spans="1:20" ht="138" x14ac:dyDescent="0.3">
      <c r="A20" s="34" t="s">
        <v>51</v>
      </c>
      <c r="B20" s="39">
        <v>8167.66</v>
      </c>
      <c r="C20" s="39">
        <v>2929.8794899999998</v>
      </c>
      <c r="D20" s="39">
        <v>500</v>
      </c>
      <c r="E20" s="39">
        <v>360</v>
      </c>
      <c r="F20" s="39">
        <v>85</v>
      </c>
      <c r="G20" s="39">
        <v>395.1</v>
      </c>
      <c r="H20" s="39">
        <v>81.123329999999996</v>
      </c>
      <c r="I20" s="39">
        <v>40</v>
      </c>
      <c r="J20" s="39">
        <v>1506</v>
      </c>
      <c r="K20" s="39">
        <v>283.33332999999999</v>
      </c>
      <c r="L20" s="39">
        <v>410</v>
      </c>
      <c r="M20" s="39">
        <v>254.2</v>
      </c>
      <c r="N20" s="39">
        <v>519</v>
      </c>
      <c r="O20" s="39">
        <v>499.79759999999999</v>
      </c>
      <c r="P20" s="40">
        <v>16031.09375</v>
      </c>
      <c r="Q20" s="33"/>
      <c r="R20" s="33"/>
      <c r="S20" s="33"/>
      <c r="T20" s="33"/>
    </row>
    <row r="21" spans="1:20" ht="138" x14ac:dyDescent="0.3">
      <c r="A21" s="34" t="s">
        <v>52</v>
      </c>
      <c r="B21" s="39">
        <v>140844.94665</v>
      </c>
      <c r="C21" s="39">
        <v>55532.733999999997</v>
      </c>
      <c r="D21" s="39">
        <v>8958.48</v>
      </c>
      <c r="E21" s="39">
        <v>9340</v>
      </c>
      <c r="F21" s="39">
        <v>2300</v>
      </c>
      <c r="G21" s="39">
        <v>6837.74</v>
      </c>
      <c r="H21" s="39">
        <v>2854.66633</v>
      </c>
      <c r="I21" s="39">
        <v>1456</v>
      </c>
      <c r="J21" s="39">
        <v>24339.618999999999</v>
      </c>
      <c r="K21" s="39">
        <v>4203</v>
      </c>
      <c r="L21" s="39">
        <v>5182.8999999999996</v>
      </c>
      <c r="M21" s="39">
        <v>5273.7</v>
      </c>
      <c r="N21" s="39">
        <v>5992.5</v>
      </c>
      <c r="O21" s="39">
        <v>3770.482</v>
      </c>
      <c r="P21" s="40">
        <v>276886.76798</v>
      </c>
      <c r="Q21" s="33"/>
      <c r="R21" s="33"/>
      <c r="S21" s="33"/>
      <c r="T21" s="33"/>
    </row>
    <row r="22" spans="1:20" ht="82.8" x14ac:dyDescent="0.3">
      <c r="A22" s="34" t="s">
        <v>53</v>
      </c>
      <c r="B22" s="39">
        <v>42847.668409999998</v>
      </c>
      <c r="C22" s="39">
        <v>6733.915</v>
      </c>
      <c r="D22" s="39">
        <v>2837.1660000000002</v>
      </c>
      <c r="E22" s="39">
        <v>1509.3</v>
      </c>
      <c r="F22" s="39">
        <v>434.25</v>
      </c>
      <c r="G22" s="39">
        <v>6200</v>
      </c>
      <c r="H22" s="39">
        <v>71.543549999999996</v>
      </c>
      <c r="I22" s="39">
        <v>130.6</v>
      </c>
      <c r="J22" s="39">
        <v>2074.5011599999998</v>
      </c>
      <c r="K22" s="39">
        <v>410</v>
      </c>
      <c r="L22" s="39">
        <v>565</v>
      </c>
      <c r="M22" s="39">
        <v>605.17499999999995</v>
      </c>
      <c r="N22" s="39">
        <v>1455.9805799999999</v>
      </c>
      <c r="O22" s="39">
        <v>4229.3819999999996</v>
      </c>
      <c r="P22" s="40">
        <v>70104.481700000004</v>
      </c>
      <c r="Q22" s="33"/>
      <c r="R22" s="33"/>
      <c r="S22" s="33"/>
      <c r="T22" s="33"/>
    </row>
    <row r="23" spans="1:20" ht="110.4" x14ac:dyDescent="0.3">
      <c r="A23" s="34" t="s">
        <v>54</v>
      </c>
      <c r="B23" s="39">
        <v>2545.0317100000002</v>
      </c>
      <c r="C23" s="39">
        <v>1408.8240000000001</v>
      </c>
      <c r="D23" s="39">
        <v>243</v>
      </c>
      <c r="E23" s="39">
        <v>171.4</v>
      </c>
      <c r="F23" s="39">
        <v>55</v>
      </c>
      <c r="G23" s="39">
        <v>78.680000000000007</v>
      </c>
      <c r="H23" s="39">
        <v>88.200999999999993</v>
      </c>
      <c r="I23" s="39">
        <v>25</v>
      </c>
      <c r="J23" s="39">
        <v>373.67399999999998</v>
      </c>
      <c r="K23" s="39">
        <v>73.665000000000006</v>
      </c>
      <c r="L23" s="39">
        <v>159.5</v>
      </c>
      <c r="M23" s="39">
        <v>142.5</v>
      </c>
      <c r="N23" s="39">
        <v>125</v>
      </c>
      <c r="O23" s="39">
        <v>111.7269</v>
      </c>
      <c r="P23" s="40">
        <v>5601.2026100000003</v>
      </c>
      <c r="Q23" s="33"/>
      <c r="R23" s="33"/>
      <c r="S23" s="33"/>
      <c r="T23" s="33"/>
    </row>
    <row r="24" spans="1:20" ht="69" x14ac:dyDescent="0.3">
      <c r="A24" s="34" t="s">
        <v>55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>
        <v>14.2</v>
      </c>
      <c r="P24" s="40">
        <v>14.2</v>
      </c>
      <c r="Q24" s="33"/>
      <c r="R24" s="33"/>
      <c r="S24" s="33"/>
      <c r="T24" s="33"/>
    </row>
    <row r="25" spans="1:20" ht="96.6" x14ac:dyDescent="0.3">
      <c r="A25" s="34" t="s">
        <v>56</v>
      </c>
      <c r="B25" s="39">
        <v>948.75243999999998</v>
      </c>
      <c r="C25" s="39">
        <v>1138.5999999999999</v>
      </c>
      <c r="D25" s="39">
        <v>1100</v>
      </c>
      <c r="E25" s="39"/>
      <c r="F25" s="39"/>
      <c r="G25" s="39">
        <v>344.34165999999999</v>
      </c>
      <c r="H25" s="39"/>
      <c r="I25" s="39"/>
      <c r="J25" s="39">
        <v>32.286000000000001</v>
      </c>
      <c r="K25" s="39">
        <v>2128.0250000000001</v>
      </c>
      <c r="L25" s="39"/>
      <c r="M25" s="39"/>
      <c r="N25" s="39"/>
      <c r="O25" s="39"/>
      <c r="P25" s="40">
        <v>5692.0051000000003</v>
      </c>
      <c r="Q25" s="33"/>
      <c r="R25" s="33"/>
      <c r="S25" s="33"/>
      <c r="T25" s="33"/>
    </row>
    <row r="26" spans="1:20" ht="193.2" x14ac:dyDescent="0.3">
      <c r="A26" s="34" t="s">
        <v>57</v>
      </c>
      <c r="B26" s="39">
        <v>836</v>
      </c>
      <c r="C26" s="39">
        <v>306</v>
      </c>
      <c r="D26" s="39"/>
      <c r="E26" s="39"/>
      <c r="F26" s="39"/>
      <c r="G26" s="39"/>
      <c r="H26" s="39"/>
      <c r="I26" s="39"/>
      <c r="J26" s="39">
        <v>128.166</v>
      </c>
      <c r="K26" s="39"/>
      <c r="L26" s="39"/>
      <c r="M26" s="39"/>
      <c r="N26" s="39"/>
      <c r="O26" s="39"/>
      <c r="P26" s="40">
        <v>1270.1659999999999</v>
      </c>
      <c r="Q26" s="33"/>
      <c r="R26" s="33"/>
      <c r="S26" s="33"/>
      <c r="T26" s="33"/>
    </row>
    <row r="27" spans="1:20" ht="55.2" x14ac:dyDescent="0.3">
      <c r="A27" s="34" t="s">
        <v>58</v>
      </c>
      <c r="B27" s="39"/>
      <c r="C27" s="39"/>
      <c r="D27" s="39"/>
      <c r="E27" s="39"/>
      <c r="F27" s="39"/>
      <c r="G27" s="39"/>
      <c r="H27" s="39"/>
      <c r="I27" s="39"/>
      <c r="J27" s="39">
        <v>38428</v>
      </c>
      <c r="K27" s="39"/>
      <c r="L27" s="39"/>
      <c r="M27" s="39"/>
      <c r="N27" s="39"/>
      <c r="O27" s="39"/>
      <c r="P27" s="40">
        <v>38428</v>
      </c>
      <c r="Q27" s="33"/>
      <c r="R27" s="33"/>
      <c r="S27" s="33"/>
      <c r="T27" s="33"/>
    </row>
    <row r="28" spans="1:20" ht="82.8" x14ac:dyDescent="0.3">
      <c r="A28" s="34" t="s">
        <v>59</v>
      </c>
      <c r="B28" s="39"/>
      <c r="C28" s="39">
        <v>21472.214039999999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0">
        <v>21472.214039999999</v>
      </c>
      <c r="Q28" s="33"/>
      <c r="R28" s="33"/>
      <c r="S28" s="33"/>
      <c r="T28" s="33"/>
    </row>
    <row r="29" spans="1:20" ht="41.4" x14ac:dyDescent="0.3">
      <c r="A29" s="34" t="s">
        <v>60</v>
      </c>
      <c r="B29" s="39">
        <v>152.75948</v>
      </c>
      <c r="C29" s="39">
        <v>83.902709999999999</v>
      </c>
      <c r="D29" s="39">
        <v>27.967569999999998</v>
      </c>
      <c r="E29" s="39">
        <v>55.935139999999997</v>
      </c>
      <c r="F29" s="39"/>
      <c r="G29" s="39">
        <v>83.902709999999999</v>
      </c>
      <c r="H29" s="39">
        <v>55.3551</v>
      </c>
      <c r="I29" s="39"/>
      <c r="J29" s="39">
        <v>27.967569999999998</v>
      </c>
      <c r="K29" s="39"/>
      <c r="L29" s="39">
        <v>27.967569999999998</v>
      </c>
      <c r="M29" s="39"/>
      <c r="N29" s="39"/>
      <c r="O29" s="39"/>
      <c r="P29" s="40">
        <v>515.75784999999996</v>
      </c>
      <c r="Q29" s="33"/>
      <c r="R29" s="33"/>
      <c r="S29" s="33"/>
      <c r="T29" s="33"/>
    </row>
    <row r="30" spans="1:20" ht="55.2" x14ac:dyDescent="0.3">
      <c r="A30" s="34" t="s">
        <v>61</v>
      </c>
      <c r="B30" s="39"/>
      <c r="C30" s="39"/>
      <c r="D30" s="39">
        <v>30.911000000000001</v>
      </c>
      <c r="E30" s="39">
        <v>149.46531999999999</v>
      </c>
      <c r="F30" s="39"/>
      <c r="G30" s="39">
        <v>76.267160000000004</v>
      </c>
      <c r="H30" s="39">
        <v>52</v>
      </c>
      <c r="I30" s="39">
        <v>9.6</v>
      </c>
      <c r="J30" s="39">
        <v>251.29092</v>
      </c>
      <c r="K30" s="39">
        <v>27.56457</v>
      </c>
      <c r="L30" s="39">
        <v>112.47</v>
      </c>
      <c r="M30" s="39">
        <v>40.493119999999998</v>
      </c>
      <c r="N30" s="39">
        <v>75.502340000000004</v>
      </c>
      <c r="O30" s="39"/>
      <c r="P30" s="40">
        <v>825.56443000000002</v>
      </c>
      <c r="Q30" s="33"/>
      <c r="R30" s="33"/>
      <c r="S30" s="33"/>
      <c r="T30" s="33"/>
    </row>
    <row r="31" spans="1:20" x14ac:dyDescent="0.3">
      <c r="A31" s="31" t="s">
        <v>62</v>
      </c>
      <c r="B31" s="40">
        <v>463653.73217999999</v>
      </c>
      <c r="C31" s="40">
        <v>373020.43070999999</v>
      </c>
      <c r="D31" s="40">
        <v>55188.431570000001</v>
      </c>
      <c r="E31" s="40">
        <v>41825.100460000001</v>
      </c>
      <c r="F31" s="40">
        <v>13203.48</v>
      </c>
      <c r="G31" s="40">
        <v>70946.475189999997</v>
      </c>
      <c r="H31" s="40">
        <v>75725.207420000006</v>
      </c>
      <c r="I31" s="40">
        <v>13845.392</v>
      </c>
      <c r="J31" s="40">
        <v>156217.27165000001</v>
      </c>
      <c r="K31" s="40">
        <v>33405.751060000002</v>
      </c>
      <c r="L31" s="40">
        <v>47043.125970000001</v>
      </c>
      <c r="M31" s="40">
        <v>39166.684459999997</v>
      </c>
      <c r="N31" s="40">
        <v>63243.286919999999</v>
      </c>
      <c r="O31" s="40">
        <v>57475.685310000001</v>
      </c>
      <c r="P31" s="40">
        <v>1503960.0549000001</v>
      </c>
      <c r="Q31" s="32"/>
      <c r="R31" s="32"/>
      <c r="S31" s="32"/>
      <c r="T31" s="32"/>
    </row>
  </sheetData>
  <pageMargins left="0.17" right="0.15748031496062992" top="0.31496062992125984" bottom="0.31496062992125984" header="0.15748031496062992" footer="0.15748031496062992"/>
  <pageSetup paperSize="9" scale="6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2021-03-08T23:55:47Z</dcterms:modified>
</cp:coreProperties>
</file>