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Учреждения!$29:$30</definedName>
    <definedName name="_xlnm.Print_Area" localSheetId="1">'Муниципальные районы'!$A$1:$P$31</definedName>
    <definedName name="_xlnm.Print_Area" localSheetId="0">Учреждения!$A$1:$E$74</definedName>
  </definedNames>
  <calcPr calcId="162913"/>
</workbook>
</file>

<file path=xl/calcChain.xml><?xml version="1.0" encoding="utf-8"?>
<calcChain xmlns="http://schemas.openxmlformats.org/spreadsheetml/2006/main">
  <c r="E27" i="1" l="1"/>
  <c r="E8" i="1" s="1"/>
  <c r="E9" i="1"/>
  <c r="B29" i="2"/>
  <c r="A2" i="2" l="1"/>
  <c r="B2" i="2" s="1"/>
  <c r="C2" i="2" s="1"/>
  <c r="A30" i="2" s="1"/>
  <c r="H1" i="1" l="1"/>
  <c r="A5" i="1" s="1"/>
  <c r="H2" i="1"/>
  <c r="G1" i="1"/>
  <c r="G2" i="1"/>
  <c r="A2" i="1" l="1"/>
</calcChain>
</file>

<file path=xl/sharedStrings.xml><?xml version="1.0" encoding="utf-8"?>
<sst xmlns="http://schemas.openxmlformats.org/spreadsheetml/2006/main" count="117" uniqueCount="116">
  <si>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</si>
  <si>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</si>
  <si>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</si>
  <si>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</si>
  <si>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</si>
  <si>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</si>
  <si>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</si>
  <si>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</si>
  <si>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</si>
  <si>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</si>
  <si>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</si>
  <si>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</si>
  <si>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</si>
  <si>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</si>
  <si>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</si>
  <si>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</si>
  <si>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</si>
  <si>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</si>
  <si>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</si>
  <si>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</si>
  <si>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</si>
  <si>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</si>
  <si>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</si>
  <si>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</si>
  <si>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</si>
  <si>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</si>
  <si>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</si>
  <si>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</si>
  <si>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</si>
  <si>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</si>
  <si>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</si>
  <si>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</si>
  <si>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</si>
  <si>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</si>
  <si>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</si>
  <si>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</si>
  <si>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</si>
  <si>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</si>
  <si>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</si>
  <si>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</si>
  <si>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</si>
  <si>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</si>
  <si>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</si>
  <si>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</si>
  <si>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</si>
  <si>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</si>
  <si>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</si>
  <si>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</si>
  <si>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</si>
  <si>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</si>
  <si>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</si>
  <si>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Расходы, связанные с особым режимом безопасного функционирования закрытых административно-территориальных образований</t>
  </si>
  <si>
    <t>Выплата единовременного пособия при всех формах устройства детей, лишенных родительского попечения, в семью</t>
  </si>
  <si>
    <t>Осуществление переданных полномочий Российской Федерации на государственную регистрацию актов гражданского состояния</t>
  </si>
  <si>
    <t>Всего:</t>
  </si>
  <si>
    <t>13.02.2020</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</si>
  <si>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</si>
  <si>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</si>
  <si>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</si>
  <si>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</si>
  <si>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</si>
  <si>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</si>
  <si>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</si>
  <si>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</si>
  <si>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</si>
  <si>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</si>
  <si>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</si>
  <si>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</si>
  <si>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</si>
  <si>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</si>
  <si>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</si>
  <si>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</si>
  <si>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</si>
  <si>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</si>
  <si>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</si>
  <si>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</si>
  <si>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</si>
  <si>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</si>
  <si>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</si>
  <si>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</si>
  <si>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</si>
  <si>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</si>
  <si>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</si>
  <si>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</si>
  <si>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</si>
  <si>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</si>
  <si>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</si>
  <si>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</si>
  <si>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</si>
  <si>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</si>
  <si>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</si>
  <si>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</si>
  <si>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</si>
  <si>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</si>
  <si>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</si>
  <si>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</si>
  <si>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</si>
  <si>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ИТОГО</t>
  </si>
  <si>
    <t>07.02.2020</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</si>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</sst>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view="pageBreakPreview" zoomScaleNormal="100" zoomScaleSheetLayoutView="100" workbookViewId="0">
      <selection activeCell="E9" sqref="E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98</v>
      </c>
      <c r="G1" s="38" t="str">
        <f>TEXT(F1,"[$-FC19]ДД ММММ")</f>
        <v>07 февраля</v>
      </c>
      <c r="H1" s="38" t="str">
        <f>TEXT(F1,"[$-FC19]ДД.ММ.ГГГ \г")</f>
        <v>07.02.2020 г</v>
      </c>
    </row>
    <row r="2" spans="1:9" ht="15.6" x14ac:dyDescent="0.3">
      <c r="A2" s="46" t="str">
        <f>CONCATENATE("с ",G1," по ",G2,"ода")</f>
        <v>с 07 февраля по 13 февраля 2020 года</v>
      </c>
      <c r="B2" s="46"/>
      <c r="C2" s="46"/>
      <c r="D2" s="46"/>
      <c r="E2" s="46"/>
      <c r="F2" s="37" t="s">
        <v>55</v>
      </c>
      <c r="G2" s="38" t="str">
        <f>TEXT(F2,"[$-FC19]ДД ММММ ГГГ \г")</f>
        <v>13 февраля 2020 г</v>
      </c>
      <c r="H2" s="38" t="str">
        <f>TEXT(F2,"[$-FC19]ДД.ММ.ГГГ \г")</f>
        <v>13.02.2020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07.02.2020 г.</v>
      </c>
      <c r="B5" s="48"/>
      <c r="C5" s="48"/>
      <c r="D5" s="49"/>
      <c r="E5" s="8">
        <v>349434.3</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E27-E9</f>
        <v>735994.2541500004</v>
      </c>
    </row>
    <row r="9" spans="1:9" x14ac:dyDescent="0.25">
      <c r="A9" s="58" t="s">
        <v>4</v>
      </c>
      <c r="B9" s="57"/>
      <c r="C9" s="57"/>
      <c r="D9" s="57"/>
      <c r="E9" s="14">
        <f>SUM(E10:E26)</f>
        <v>3540956.5199999996</v>
      </c>
    </row>
    <row r="10" spans="1:9" x14ac:dyDescent="0.25">
      <c r="A10" s="58" t="s">
        <v>99</v>
      </c>
      <c r="B10" s="57"/>
      <c r="C10" s="57"/>
      <c r="D10" s="57"/>
      <c r="E10" s="14">
        <v>3427400</v>
      </c>
    </row>
    <row r="11" spans="1:9" ht="30" customHeight="1" x14ac:dyDescent="0.25">
      <c r="A11" s="58" t="s">
        <v>100</v>
      </c>
      <c r="B11" s="57"/>
      <c r="C11" s="57"/>
      <c r="D11" s="57"/>
      <c r="E11" s="14">
        <v>38428</v>
      </c>
    </row>
    <row r="12" spans="1:9" x14ac:dyDescent="0.25">
      <c r="A12" s="58" t="s">
        <v>101</v>
      </c>
      <c r="B12" s="57"/>
      <c r="C12" s="57"/>
      <c r="D12" s="57"/>
      <c r="E12" s="14">
        <v>29655.4</v>
      </c>
    </row>
    <row r="13" spans="1:9" ht="45" customHeight="1" x14ac:dyDescent="0.25">
      <c r="A13" s="58" t="s">
        <v>102</v>
      </c>
      <c r="B13" s="57"/>
      <c r="C13" s="57"/>
      <c r="D13" s="57"/>
      <c r="E13" s="14">
        <v>362.47</v>
      </c>
    </row>
    <row r="14" spans="1:9" ht="28.8" customHeight="1" x14ac:dyDescent="0.25">
      <c r="A14" s="58" t="s">
        <v>103</v>
      </c>
      <c r="B14" s="57"/>
      <c r="C14" s="57"/>
      <c r="D14" s="57"/>
      <c r="E14" s="14">
        <v>19104.3</v>
      </c>
    </row>
    <row r="15" spans="1:9" ht="43.8" customHeight="1" x14ac:dyDescent="0.25">
      <c r="A15" s="58" t="s">
        <v>104</v>
      </c>
      <c r="B15" s="57"/>
      <c r="C15" s="57"/>
      <c r="D15" s="57"/>
      <c r="E15" s="14">
        <v>50.68</v>
      </c>
    </row>
    <row r="16" spans="1:9" ht="28.8" customHeight="1" x14ac:dyDescent="0.25">
      <c r="A16" s="58" t="s">
        <v>105</v>
      </c>
      <c r="B16" s="57"/>
      <c r="C16" s="57"/>
      <c r="D16" s="57"/>
      <c r="E16" s="14">
        <v>8.06</v>
      </c>
    </row>
    <row r="17" spans="1:6" ht="44.4" customHeight="1" x14ac:dyDescent="0.25">
      <c r="A17" s="58" t="s">
        <v>106</v>
      </c>
      <c r="B17" s="57"/>
      <c r="C17" s="57"/>
      <c r="D17" s="57"/>
      <c r="E17" s="14">
        <v>33.700000000000003</v>
      </c>
    </row>
    <row r="18" spans="1:6" ht="27" customHeight="1" x14ac:dyDescent="0.25">
      <c r="A18" s="58" t="s">
        <v>107</v>
      </c>
      <c r="B18" s="57"/>
      <c r="C18" s="57"/>
      <c r="D18" s="57"/>
      <c r="E18" s="14">
        <v>6197.11</v>
      </c>
    </row>
    <row r="19" spans="1:6" ht="28.8" customHeight="1" x14ac:dyDescent="0.25">
      <c r="A19" s="58" t="s">
        <v>108</v>
      </c>
      <c r="B19" s="57"/>
      <c r="C19" s="57"/>
      <c r="D19" s="57"/>
      <c r="E19" s="14">
        <v>8465.3799999999992</v>
      </c>
    </row>
    <row r="20" spans="1:6" ht="28.2" customHeight="1" x14ac:dyDescent="0.25">
      <c r="A20" s="58" t="s">
        <v>109</v>
      </c>
      <c r="B20" s="57"/>
      <c r="C20" s="57"/>
      <c r="D20" s="57"/>
      <c r="E20" s="14">
        <v>1352.92</v>
      </c>
    </row>
    <row r="21" spans="1:6" ht="29.4" customHeight="1" x14ac:dyDescent="0.25">
      <c r="A21" s="58" t="s">
        <v>110</v>
      </c>
      <c r="B21" s="57"/>
      <c r="C21" s="57"/>
      <c r="D21" s="57"/>
      <c r="E21" s="14">
        <v>3446.73</v>
      </c>
    </row>
    <row r="22" spans="1:6" ht="55.8" customHeight="1" x14ac:dyDescent="0.25">
      <c r="A22" s="58" t="s">
        <v>111</v>
      </c>
      <c r="B22" s="57"/>
      <c r="C22" s="57"/>
      <c r="D22" s="57"/>
      <c r="E22" s="14">
        <v>118.79</v>
      </c>
    </row>
    <row r="23" spans="1:6" x14ac:dyDescent="0.25">
      <c r="A23" s="58" t="s">
        <v>112</v>
      </c>
      <c r="B23" s="57"/>
      <c r="C23" s="57"/>
      <c r="D23" s="57"/>
      <c r="E23" s="14">
        <v>1097.5899999999999</v>
      </c>
    </row>
    <row r="24" spans="1:6" ht="28.2" customHeight="1" x14ac:dyDescent="0.25">
      <c r="A24" s="58" t="s">
        <v>113</v>
      </c>
      <c r="B24" s="57"/>
      <c r="C24" s="57"/>
      <c r="D24" s="57"/>
      <c r="E24" s="14">
        <v>151.55000000000001</v>
      </c>
    </row>
    <row r="25" spans="1:6" ht="29.4" customHeight="1" x14ac:dyDescent="0.25">
      <c r="A25" s="58" t="s">
        <v>114</v>
      </c>
      <c r="B25" s="57"/>
      <c r="C25" s="57"/>
      <c r="D25" s="57"/>
      <c r="E25" s="14">
        <v>1333.33</v>
      </c>
    </row>
    <row r="26" spans="1:6" ht="28.2" customHeight="1" x14ac:dyDescent="0.25">
      <c r="A26" s="58" t="s">
        <v>115</v>
      </c>
      <c r="B26" s="57"/>
      <c r="C26" s="57"/>
      <c r="D26" s="57"/>
      <c r="E26" s="14">
        <v>3750.51</v>
      </c>
    </row>
    <row r="27" spans="1:6" x14ac:dyDescent="0.25">
      <c r="A27" s="50" t="s">
        <v>5</v>
      </c>
      <c r="B27" s="51"/>
      <c r="C27" s="51"/>
      <c r="D27" s="51"/>
      <c r="E27" s="13">
        <f>'Муниципальные районы'!B30-Учреждения!E5+'Муниципальные районы'!B29</f>
        <v>4276950.77415</v>
      </c>
    </row>
    <row r="28" spans="1:6" x14ac:dyDescent="0.25">
      <c r="A28" s="15"/>
      <c r="B28" s="16"/>
      <c r="C28" s="16"/>
      <c r="D28" s="6"/>
      <c r="E28" s="17"/>
    </row>
    <row r="29" spans="1:6" x14ac:dyDescent="0.25">
      <c r="A29" s="52" t="s">
        <v>14</v>
      </c>
      <c r="B29" s="54" t="s">
        <v>6</v>
      </c>
      <c r="C29" s="55" t="s">
        <v>7</v>
      </c>
      <c r="D29" s="55"/>
      <c r="E29" s="55"/>
    </row>
    <row r="30" spans="1:6" ht="82.8" x14ac:dyDescent="0.25">
      <c r="A30" s="53"/>
      <c r="B30" s="54"/>
      <c r="C30" s="18" t="s">
        <v>8</v>
      </c>
      <c r="D30" s="18" t="s">
        <v>9</v>
      </c>
      <c r="E30" s="18" t="s">
        <v>10</v>
      </c>
    </row>
    <row r="31" spans="1:6" x14ac:dyDescent="0.25">
      <c r="A31" s="19" t="s">
        <v>56</v>
      </c>
      <c r="B31" s="42">
        <v>31.6</v>
      </c>
      <c r="C31" s="42"/>
      <c r="D31" s="42"/>
      <c r="E31" s="42"/>
      <c r="F31" s="41"/>
    </row>
    <row r="32" spans="1:6" x14ac:dyDescent="0.25">
      <c r="A32" s="19" t="s">
        <v>57</v>
      </c>
      <c r="B32" s="42">
        <v>5250</v>
      </c>
      <c r="C32" s="42">
        <v>3800</v>
      </c>
      <c r="D32" s="42">
        <v>1150</v>
      </c>
      <c r="E32" s="42"/>
      <c r="F32" s="41"/>
    </row>
    <row r="33" spans="1:6" x14ac:dyDescent="0.25">
      <c r="A33" s="19" t="s">
        <v>58</v>
      </c>
      <c r="B33" s="42">
        <v>50301.548060000001</v>
      </c>
      <c r="C33" s="42">
        <v>673</v>
      </c>
      <c r="D33" s="42"/>
      <c r="E33" s="42">
        <v>180.8</v>
      </c>
      <c r="F33" s="41"/>
    </row>
    <row r="34" spans="1:6" ht="27.6" x14ac:dyDescent="0.25">
      <c r="A34" s="19" t="s">
        <v>59</v>
      </c>
      <c r="B34" s="42">
        <v>5614.2002599999996</v>
      </c>
      <c r="C34" s="42">
        <v>58.141019999999997</v>
      </c>
      <c r="D34" s="42">
        <v>1257.28693</v>
      </c>
      <c r="E34" s="42"/>
      <c r="F34" s="41"/>
    </row>
    <row r="35" spans="1:6" x14ac:dyDescent="0.25">
      <c r="A35" s="19" t="s">
        <v>60</v>
      </c>
      <c r="B35" s="42">
        <v>39.549529999999997</v>
      </c>
      <c r="C35" s="42"/>
      <c r="D35" s="42"/>
      <c r="E35" s="42"/>
      <c r="F35" s="41"/>
    </row>
    <row r="36" spans="1:6" x14ac:dyDescent="0.25">
      <c r="A36" s="19" t="s">
        <v>61</v>
      </c>
      <c r="B36" s="42">
        <v>51294.550929999998</v>
      </c>
      <c r="C36" s="42">
        <v>2100</v>
      </c>
      <c r="D36" s="42">
        <v>1170</v>
      </c>
      <c r="E36" s="42"/>
      <c r="F36" s="41"/>
    </row>
    <row r="37" spans="1:6" ht="27.6" x14ac:dyDescent="0.25">
      <c r="A37" s="19" t="s">
        <v>62</v>
      </c>
      <c r="B37" s="42">
        <v>284017.54774000001</v>
      </c>
      <c r="C37" s="42">
        <v>3200</v>
      </c>
      <c r="D37" s="42">
        <v>565</v>
      </c>
      <c r="E37" s="42"/>
      <c r="F37" s="41"/>
    </row>
    <row r="38" spans="1:6" x14ac:dyDescent="0.25">
      <c r="A38" s="19" t="s">
        <v>63</v>
      </c>
      <c r="B38" s="42">
        <v>212967.59648000001</v>
      </c>
      <c r="C38" s="42">
        <v>2650</v>
      </c>
      <c r="D38" s="42"/>
      <c r="E38" s="42"/>
      <c r="F38" s="41"/>
    </row>
    <row r="39" spans="1:6" x14ac:dyDescent="0.25">
      <c r="A39" s="19" t="s">
        <v>64</v>
      </c>
      <c r="B39" s="42">
        <v>51068.695650000001</v>
      </c>
      <c r="C39" s="42">
        <v>8265</v>
      </c>
      <c r="D39" s="42">
        <v>1880</v>
      </c>
      <c r="E39" s="42"/>
      <c r="F39" s="41"/>
    </row>
    <row r="40" spans="1:6" x14ac:dyDescent="0.25">
      <c r="A40" s="19" t="s">
        <v>65</v>
      </c>
      <c r="B40" s="42">
        <v>35554.800199999998</v>
      </c>
      <c r="C40" s="42">
        <v>3350</v>
      </c>
      <c r="D40" s="42"/>
      <c r="E40" s="42">
        <v>1344.9602</v>
      </c>
      <c r="F40" s="41"/>
    </row>
    <row r="41" spans="1:6" x14ac:dyDescent="0.25">
      <c r="A41" s="19" t="s">
        <v>66</v>
      </c>
      <c r="B41" s="42">
        <v>390132.87161999999</v>
      </c>
      <c r="C41" s="42"/>
      <c r="D41" s="42"/>
      <c r="E41" s="42">
        <v>244566.14022</v>
      </c>
      <c r="F41" s="41"/>
    </row>
    <row r="42" spans="1:6" x14ac:dyDescent="0.25">
      <c r="A42" s="19" t="s">
        <v>67</v>
      </c>
      <c r="B42" s="42">
        <v>190055.57597999999</v>
      </c>
      <c r="C42" s="42">
        <v>2820</v>
      </c>
      <c r="D42" s="42"/>
      <c r="E42" s="42">
        <v>146659.88756</v>
      </c>
      <c r="F42" s="41"/>
    </row>
    <row r="43" spans="1:6" x14ac:dyDescent="0.25">
      <c r="A43" s="19" t="s">
        <v>68</v>
      </c>
      <c r="B43" s="42">
        <v>12144.73885</v>
      </c>
      <c r="C43" s="42"/>
      <c r="D43" s="42"/>
      <c r="E43" s="42"/>
      <c r="F43" s="41"/>
    </row>
    <row r="44" spans="1:6" ht="27.6" x14ac:dyDescent="0.25">
      <c r="A44" s="19" t="s">
        <v>69</v>
      </c>
      <c r="B44" s="42">
        <v>11017.649950000001</v>
      </c>
      <c r="C44" s="42">
        <v>1000</v>
      </c>
      <c r="D44" s="42"/>
      <c r="E44" s="42"/>
      <c r="F44" s="41"/>
    </row>
    <row r="45" spans="1:6" x14ac:dyDescent="0.25">
      <c r="A45" s="19" t="s">
        <v>70</v>
      </c>
      <c r="B45" s="42">
        <v>4851.0593500000004</v>
      </c>
      <c r="C45" s="42">
        <v>500</v>
      </c>
      <c r="D45" s="42">
        <v>500</v>
      </c>
      <c r="E45" s="42"/>
      <c r="F45" s="41"/>
    </row>
    <row r="46" spans="1:6" x14ac:dyDescent="0.25">
      <c r="A46" s="19" t="s">
        <v>71</v>
      </c>
      <c r="B46" s="42">
        <v>3921.759</v>
      </c>
      <c r="C46" s="42">
        <v>1600</v>
      </c>
      <c r="D46" s="42"/>
      <c r="E46" s="42"/>
      <c r="F46" s="41"/>
    </row>
    <row r="47" spans="1:6" ht="27.6" x14ac:dyDescent="0.25">
      <c r="A47" s="19" t="s">
        <v>72</v>
      </c>
      <c r="B47" s="42">
        <v>8766.9305000000004</v>
      </c>
      <c r="C47" s="42">
        <v>3305</v>
      </c>
      <c r="D47" s="42">
        <v>654.01</v>
      </c>
      <c r="E47" s="42">
        <v>2971.0189599999999</v>
      </c>
      <c r="F47" s="41"/>
    </row>
    <row r="48" spans="1:6" x14ac:dyDescent="0.25">
      <c r="A48" s="19" t="s">
        <v>73</v>
      </c>
      <c r="B48" s="42">
        <v>98.721860000000007</v>
      </c>
      <c r="C48" s="42"/>
      <c r="D48" s="42"/>
      <c r="E48" s="42"/>
      <c r="F48" s="41"/>
    </row>
    <row r="49" spans="1:6" x14ac:dyDescent="0.25">
      <c r="A49" s="19" t="s">
        <v>74</v>
      </c>
      <c r="B49" s="42">
        <v>130533.1511</v>
      </c>
      <c r="C49" s="42">
        <v>2300</v>
      </c>
      <c r="D49" s="42"/>
      <c r="E49" s="42"/>
      <c r="F49" s="41"/>
    </row>
    <row r="50" spans="1:6" x14ac:dyDescent="0.25">
      <c r="A50" s="19" t="s">
        <v>75</v>
      </c>
      <c r="B50" s="42">
        <v>2415.4766300000001</v>
      </c>
      <c r="C50" s="42"/>
      <c r="D50" s="42"/>
      <c r="E50" s="42"/>
      <c r="F50" s="41"/>
    </row>
    <row r="51" spans="1:6" x14ac:dyDescent="0.25">
      <c r="A51" s="19" t="s">
        <v>76</v>
      </c>
      <c r="B51" s="42">
        <v>175</v>
      </c>
      <c r="C51" s="42"/>
      <c r="D51" s="42"/>
      <c r="E51" s="42"/>
      <c r="F51" s="41"/>
    </row>
    <row r="52" spans="1:6" x14ac:dyDescent="0.25">
      <c r="A52" s="19" t="s">
        <v>77</v>
      </c>
      <c r="B52" s="42">
        <v>808.65</v>
      </c>
      <c r="C52" s="42">
        <v>380</v>
      </c>
      <c r="D52" s="42">
        <v>360</v>
      </c>
      <c r="E52" s="42"/>
      <c r="F52" s="41"/>
    </row>
    <row r="53" spans="1:6" x14ac:dyDescent="0.25">
      <c r="A53" s="19" t="s">
        <v>78</v>
      </c>
      <c r="B53" s="42">
        <v>80.5</v>
      </c>
      <c r="C53" s="42"/>
      <c r="D53" s="42"/>
      <c r="E53" s="42"/>
      <c r="F53" s="41"/>
    </row>
    <row r="54" spans="1:6" x14ac:dyDescent="0.25">
      <c r="A54" s="19" t="s">
        <v>79</v>
      </c>
      <c r="B54" s="42">
        <v>1300</v>
      </c>
      <c r="C54" s="42">
        <v>1300</v>
      </c>
      <c r="D54" s="42"/>
      <c r="E54" s="42"/>
      <c r="F54" s="41"/>
    </row>
    <row r="55" spans="1:6" x14ac:dyDescent="0.25">
      <c r="A55" s="19" t="s">
        <v>80</v>
      </c>
      <c r="B55" s="42">
        <v>1729.44</v>
      </c>
      <c r="C55" s="42">
        <v>1300</v>
      </c>
      <c r="D55" s="42">
        <v>392.6</v>
      </c>
      <c r="E55" s="42"/>
      <c r="F55" s="41"/>
    </row>
    <row r="56" spans="1:6" x14ac:dyDescent="0.25">
      <c r="A56" s="19" t="s">
        <v>81</v>
      </c>
      <c r="B56" s="42">
        <v>731</v>
      </c>
      <c r="C56" s="42">
        <v>510</v>
      </c>
      <c r="D56" s="42"/>
      <c r="E56" s="42"/>
      <c r="F56" s="41"/>
    </row>
    <row r="57" spans="1:6" x14ac:dyDescent="0.25">
      <c r="A57" s="19" t="s">
        <v>82</v>
      </c>
      <c r="B57" s="42">
        <v>503.30736000000002</v>
      </c>
      <c r="C57" s="42">
        <v>372</v>
      </c>
      <c r="D57" s="42"/>
      <c r="E57" s="42"/>
      <c r="F57" s="41"/>
    </row>
    <row r="58" spans="1:6" x14ac:dyDescent="0.25">
      <c r="A58" s="19" t="s">
        <v>83</v>
      </c>
      <c r="B58" s="42">
        <v>205784.11665000001</v>
      </c>
      <c r="C58" s="42">
        <v>14443.4</v>
      </c>
      <c r="D58" s="42">
        <v>5209.5</v>
      </c>
      <c r="E58" s="42"/>
      <c r="F58" s="41"/>
    </row>
    <row r="59" spans="1:6" ht="27.6" x14ac:dyDescent="0.25">
      <c r="A59" s="19" t="s">
        <v>84</v>
      </c>
      <c r="B59" s="42">
        <v>7.7</v>
      </c>
      <c r="C59" s="42"/>
      <c r="D59" s="42"/>
      <c r="E59" s="42"/>
      <c r="F59" s="41"/>
    </row>
    <row r="60" spans="1:6" x14ac:dyDescent="0.25">
      <c r="A60" s="19" t="s">
        <v>85</v>
      </c>
      <c r="B60" s="42">
        <v>11645.681</v>
      </c>
      <c r="C60" s="42">
        <v>2812.8150000000001</v>
      </c>
      <c r="D60" s="42"/>
      <c r="E60" s="42"/>
      <c r="F60" s="41"/>
    </row>
    <row r="61" spans="1:6" x14ac:dyDescent="0.25">
      <c r="A61" s="19" t="s">
        <v>86</v>
      </c>
      <c r="B61" s="42">
        <v>92558.401320000004</v>
      </c>
      <c r="C61" s="42">
        <v>2370</v>
      </c>
      <c r="D61" s="42">
        <v>715.7</v>
      </c>
      <c r="E61" s="42"/>
      <c r="F61" s="41"/>
    </row>
    <row r="62" spans="1:6" x14ac:dyDescent="0.25">
      <c r="A62" s="19" t="s">
        <v>87</v>
      </c>
      <c r="B62" s="42">
        <v>4621.3588900000004</v>
      </c>
      <c r="C62" s="42">
        <v>271.52999999999997</v>
      </c>
      <c r="D62" s="42">
        <v>2779.6624700000002</v>
      </c>
      <c r="E62" s="42"/>
      <c r="F62" s="41"/>
    </row>
    <row r="63" spans="1:6" x14ac:dyDescent="0.25">
      <c r="A63" s="19" t="s">
        <v>88</v>
      </c>
      <c r="B63" s="42">
        <v>468</v>
      </c>
      <c r="C63" s="42">
        <v>400</v>
      </c>
      <c r="D63" s="42"/>
      <c r="E63" s="42"/>
      <c r="F63" s="41"/>
    </row>
    <row r="64" spans="1:6" x14ac:dyDescent="0.25">
      <c r="A64" s="19" t="s">
        <v>89</v>
      </c>
      <c r="B64" s="42">
        <v>1701.71</v>
      </c>
      <c r="C64" s="42">
        <v>300</v>
      </c>
      <c r="D64" s="42"/>
      <c r="E64" s="42"/>
      <c r="F64" s="41"/>
    </row>
    <row r="65" spans="1:6" x14ac:dyDescent="0.25">
      <c r="A65" s="19" t="s">
        <v>90</v>
      </c>
      <c r="B65" s="42">
        <v>243.09</v>
      </c>
      <c r="C65" s="42"/>
      <c r="D65" s="42"/>
      <c r="E65" s="42"/>
      <c r="F65" s="41"/>
    </row>
    <row r="66" spans="1:6" x14ac:dyDescent="0.25">
      <c r="A66" s="19" t="s">
        <v>91</v>
      </c>
      <c r="B66" s="42">
        <v>5360.2787500000004</v>
      </c>
      <c r="C66" s="42"/>
      <c r="D66" s="42"/>
      <c r="E66" s="42"/>
      <c r="F66" s="41"/>
    </row>
    <row r="67" spans="1:6" x14ac:dyDescent="0.25">
      <c r="A67" s="19" t="s">
        <v>92</v>
      </c>
      <c r="B67" s="42">
        <v>5267.1897799999997</v>
      </c>
      <c r="C67" s="42">
        <v>648.10799999999995</v>
      </c>
      <c r="D67" s="42">
        <v>207.39500000000001</v>
      </c>
      <c r="E67" s="42"/>
      <c r="F67" s="41"/>
    </row>
    <row r="68" spans="1:6" x14ac:dyDescent="0.25">
      <c r="A68" s="19" t="s">
        <v>93</v>
      </c>
      <c r="B68" s="42">
        <v>167.38185999999999</v>
      </c>
      <c r="C68" s="42">
        <v>154</v>
      </c>
      <c r="D68" s="42"/>
      <c r="E68" s="42"/>
      <c r="F68" s="41"/>
    </row>
    <row r="69" spans="1:6" x14ac:dyDescent="0.25">
      <c r="A69" s="19" t="s">
        <v>94</v>
      </c>
      <c r="B69" s="42">
        <v>338</v>
      </c>
      <c r="C69" s="42">
        <v>250</v>
      </c>
      <c r="D69" s="42"/>
      <c r="E69" s="42"/>
      <c r="F69" s="41"/>
    </row>
    <row r="70" spans="1:6" ht="27.6" x14ac:dyDescent="0.25">
      <c r="A70" s="19" t="s">
        <v>95</v>
      </c>
      <c r="B70" s="42">
        <v>4358.1370399999996</v>
      </c>
      <c r="C70" s="42">
        <v>2750</v>
      </c>
      <c r="D70" s="42"/>
      <c r="E70" s="42"/>
      <c r="F70" s="41"/>
    </row>
    <row r="71" spans="1:6" x14ac:dyDescent="0.25">
      <c r="A71" s="19" t="s">
        <v>96</v>
      </c>
      <c r="B71" s="42">
        <v>7370</v>
      </c>
      <c r="C71" s="42"/>
      <c r="D71" s="42"/>
      <c r="E71" s="42"/>
      <c r="F71" s="41"/>
    </row>
    <row r="72" spans="1:6" x14ac:dyDescent="0.25">
      <c r="A72" s="20" t="s">
        <v>97</v>
      </c>
      <c r="B72" s="43">
        <v>1795296.96634</v>
      </c>
      <c r="C72" s="43">
        <v>63882.994019999998</v>
      </c>
      <c r="D72" s="43">
        <v>16841.154399999999</v>
      </c>
      <c r="E72" s="43">
        <v>395722.80693999998</v>
      </c>
      <c r="F72" s="41"/>
    </row>
    <row r="73" spans="1:6" x14ac:dyDescent="0.25">
      <c r="B73" s="41"/>
      <c r="C73" s="41"/>
      <c r="D73" s="41"/>
      <c r="E73" s="41"/>
    </row>
  </sheetData>
  <mergeCells count="27">
    <mergeCell ref="A26:D26"/>
    <mergeCell ref="A21:D21"/>
    <mergeCell ref="A22:D22"/>
    <mergeCell ref="A23:D23"/>
    <mergeCell ref="A24:D24"/>
    <mergeCell ref="A25:D25"/>
    <mergeCell ref="A16:D16"/>
    <mergeCell ref="A17:D17"/>
    <mergeCell ref="A18:D18"/>
    <mergeCell ref="A19:D19"/>
    <mergeCell ref="A20:D20"/>
    <mergeCell ref="A1:E1"/>
    <mergeCell ref="A2:E2"/>
    <mergeCell ref="A5:D5"/>
    <mergeCell ref="A27:D27"/>
    <mergeCell ref="A29:A30"/>
    <mergeCell ref="B29:B30"/>
    <mergeCell ref="C29:E29"/>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topLeftCell="A25" zoomScaleNormal="100" zoomScaleSheetLayoutView="100" workbookViewId="0">
      <selection activeCell="B31" sqref="B31"/>
    </sheetView>
  </sheetViews>
  <sheetFormatPr defaultColWidth="8.77734375" defaultRowHeight="13.8" x14ac:dyDescent="0.25"/>
  <cols>
    <col min="1" max="1" width="38.21875" style="31" customWidth="1"/>
    <col min="2" max="2" width="13.21875" style="31" customWidth="1"/>
    <col min="3" max="4" width="13" style="31" customWidth="1"/>
    <col min="5" max="5" width="13.21875" style="31" customWidth="1"/>
    <col min="6" max="8" width="13.109375" style="31" customWidth="1"/>
    <col min="9" max="9" width="13" style="31" customWidth="1"/>
    <col min="10" max="10" width="12.77734375" style="31" customWidth="1"/>
    <col min="11" max="11" width="11" style="31" customWidth="1"/>
    <col min="12" max="12" width="13.109375" style="31" customWidth="1"/>
    <col min="13" max="13" width="13" style="31" customWidth="1"/>
    <col min="14" max="14" width="13.109375" style="31" customWidth="1"/>
    <col min="15" max="15" width="13.21875" style="31" customWidth="1"/>
    <col min="16" max="16" width="11.33203125" style="31" customWidth="1"/>
    <col min="17" max="16384" width="8.77734375" style="31"/>
  </cols>
  <sheetData>
    <row r="1" spans="1:20" s="28" customFormat="1" ht="15.6" x14ac:dyDescent="0.3">
      <c r="A1" s="27" t="s">
        <v>55</v>
      </c>
      <c r="C1" s="29" t="s">
        <v>13</v>
      </c>
    </row>
    <row r="2" spans="1:20" x14ac:dyDescent="0.25">
      <c r="A2" s="30" t="str">
        <f>TEXT(EndData2,"[$-FC19]ДД.ММ.ГГГ")</f>
        <v>13.02.2020</v>
      </c>
      <c r="B2" s="30">
        <f>A2+1</f>
        <v>43875</v>
      </c>
      <c r="C2" s="26" t="str">
        <f>TEXT(B2,"[$-FC19]ДД.ММ.ГГГ")</f>
        <v>14.02.2020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153.5</v>
      </c>
      <c r="D4" s="24">
        <v>648.75</v>
      </c>
      <c r="E4" s="24"/>
      <c r="F4" s="24"/>
      <c r="G4" s="24">
        <v>586.91666999999995</v>
      </c>
      <c r="H4" s="24">
        <v>13000</v>
      </c>
      <c r="I4" s="24">
        <v>1000</v>
      </c>
      <c r="J4" s="24">
        <v>941.16600000000005</v>
      </c>
      <c r="K4" s="24">
        <v>657.75</v>
      </c>
      <c r="L4" s="24"/>
      <c r="M4" s="24"/>
      <c r="N4" s="24">
        <v>15713.915999999999</v>
      </c>
      <c r="O4" s="24"/>
      <c r="P4" s="44">
        <v>32701.998670000001</v>
      </c>
      <c r="Q4" s="32"/>
      <c r="R4" s="32"/>
      <c r="S4" s="32"/>
      <c r="T4" s="32"/>
    </row>
    <row r="5" spans="1:20" ht="26.4" x14ac:dyDescent="0.25">
      <c r="A5" s="21" t="s">
        <v>32</v>
      </c>
      <c r="B5" s="24">
        <v>2798.59915</v>
      </c>
      <c r="C5" s="24">
        <v>19843.258000000002</v>
      </c>
      <c r="D5" s="24">
        <v>1282.116</v>
      </c>
      <c r="E5" s="24"/>
      <c r="F5" s="24"/>
      <c r="G5" s="24">
        <v>5105.1666699999996</v>
      </c>
      <c r="H5" s="24">
        <v>5000</v>
      </c>
      <c r="I5" s="24"/>
      <c r="J5" s="24">
        <v>735.79100000000005</v>
      </c>
      <c r="K5" s="24">
        <v>1700</v>
      </c>
      <c r="L5" s="24"/>
      <c r="M5" s="24"/>
      <c r="N5" s="24">
        <v>7539.6</v>
      </c>
      <c r="O5" s="24"/>
      <c r="P5" s="44">
        <v>44004.53082</v>
      </c>
      <c r="Q5" s="32"/>
      <c r="R5" s="32"/>
      <c r="S5" s="32"/>
      <c r="T5" s="32"/>
    </row>
    <row r="6" spans="1:20" ht="39.6" x14ac:dyDescent="0.25">
      <c r="A6" s="21" t="s">
        <v>33</v>
      </c>
      <c r="B6" s="24">
        <v>34176.021139999997</v>
      </c>
      <c r="C6" s="24">
        <v>125118.81479</v>
      </c>
      <c r="D6" s="24">
        <v>8026.17</v>
      </c>
      <c r="E6" s="24">
        <v>5724</v>
      </c>
      <c r="F6" s="24">
        <v>915</v>
      </c>
      <c r="G6" s="24">
        <v>33238.166660000003</v>
      </c>
      <c r="H6" s="24">
        <v>41400</v>
      </c>
      <c r="I6" s="24">
        <v>7526</v>
      </c>
      <c r="J6" s="24">
        <v>44463.483999999997</v>
      </c>
      <c r="K6" s="24">
        <v>10642.2</v>
      </c>
      <c r="L6" s="24">
        <v>25009.5</v>
      </c>
      <c r="M6" s="24">
        <v>12217.333339999999</v>
      </c>
      <c r="N6" s="24">
        <v>12169.1</v>
      </c>
      <c r="O6" s="24">
        <v>31794.254400000002</v>
      </c>
      <c r="P6" s="44">
        <v>392420.04433</v>
      </c>
      <c r="Q6" s="32"/>
      <c r="R6" s="32"/>
      <c r="S6" s="32"/>
      <c r="T6" s="32"/>
    </row>
    <row r="7" spans="1:20" ht="79.2" x14ac:dyDescent="0.25">
      <c r="A7" s="21" t="s">
        <v>34</v>
      </c>
      <c r="B7" s="24">
        <v>329.61500000000001</v>
      </c>
      <c r="C7" s="24">
        <v>302.7</v>
      </c>
      <c r="D7" s="24"/>
      <c r="E7" s="24"/>
      <c r="F7" s="24"/>
      <c r="G7" s="24">
        <v>46.9</v>
      </c>
      <c r="H7" s="24">
        <v>46.9</v>
      </c>
      <c r="I7" s="24"/>
      <c r="J7" s="24">
        <v>426.9</v>
      </c>
      <c r="K7" s="24"/>
      <c r="L7" s="24"/>
      <c r="M7" s="24"/>
      <c r="N7" s="24"/>
      <c r="O7" s="24"/>
      <c r="P7" s="44">
        <v>1153.0150000000001</v>
      </c>
      <c r="Q7" s="32"/>
      <c r="R7" s="32"/>
      <c r="S7" s="32"/>
      <c r="T7" s="32"/>
    </row>
    <row r="8" spans="1:20" ht="79.2" x14ac:dyDescent="0.25">
      <c r="A8" s="21" t="s">
        <v>35</v>
      </c>
      <c r="B8" s="24"/>
      <c r="C8" s="24">
        <v>4417.6670000000004</v>
      </c>
      <c r="D8" s="24">
        <v>652.75</v>
      </c>
      <c r="E8" s="24">
        <v>505</v>
      </c>
      <c r="F8" s="24"/>
      <c r="G8" s="24">
        <v>654.33333000000005</v>
      </c>
      <c r="H8" s="24">
        <v>210</v>
      </c>
      <c r="I8" s="24">
        <v>50</v>
      </c>
      <c r="J8" s="24"/>
      <c r="K8" s="24"/>
      <c r="L8" s="24">
        <v>266.83332999999999</v>
      </c>
      <c r="M8" s="24">
        <v>249.5</v>
      </c>
      <c r="N8" s="24">
        <v>247.083</v>
      </c>
      <c r="O8" s="24">
        <v>164.2</v>
      </c>
      <c r="P8" s="44">
        <v>7417.3666599999997</v>
      </c>
      <c r="Q8" s="32"/>
      <c r="R8" s="32"/>
      <c r="S8" s="32"/>
      <c r="T8" s="32"/>
    </row>
    <row r="9" spans="1:20" ht="79.2" x14ac:dyDescent="0.25">
      <c r="A9" s="21" t="s">
        <v>36</v>
      </c>
      <c r="B9" s="24">
        <v>624.04999999999995</v>
      </c>
      <c r="C9" s="24">
        <v>268.66699999999997</v>
      </c>
      <c r="D9" s="24">
        <v>179.166</v>
      </c>
      <c r="E9" s="24">
        <v>85</v>
      </c>
      <c r="F9" s="24"/>
      <c r="G9" s="24">
        <v>89.583330000000004</v>
      </c>
      <c r="H9" s="24">
        <v>95.712590000000006</v>
      </c>
      <c r="I9" s="24">
        <v>80</v>
      </c>
      <c r="J9" s="24">
        <v>161.15</v>
      </c>
      <c r="K9" s="24">
        <v>69.346000000000004</v>
      </c>
      <c r="L9" s="24"/>
      <c r="M9" s="24">
        <v>92.4</v>
      </c>
      <c r="N9" s="24">
        <v>96.38</v>
      </c>
      <c r="O9" s="24">
        <v>122.05475</v>
      </c>
      <c r="P9" s="44">
        <v>1963.5096699999999</v>
      </c>
      <c r="Q9" s="32"/>
      <c r="R9" s="32"/>
      <c r="S9" s="32"/>
      <c r="T9" s="32"/>
    </row>
    <row r="10" spans="1:20" ht="79.2" x14ac:dyDescent="0.25">
      <c r="A10" s="21" t="s">
        <v>37</v>
      </c>
      <c r="B10" s="24">
        <v>1852.54</v>
      </c>
      <c r="C10" s="24">
        <v>900</v>
      </c>
      <c r="D10" s="24">
        <v>161.333</v>
      </c>
      <c r="E10" s="24">
        <v>80</v>
      </c>
      <c r="F10" s="24">
        <v>75</v>
      </c>
      <c r="G10" s="24">
        <v>160</v>
      </c>
      <c r="H10" s="24">
        <v>90</v>
      </c>
      <c r="I10" s="24">
        <v>63</v>
      </c>
      <c r="J10" s="24">
        <v>562.75</v>
      </c>
      <c r="K10" s="24">
        <v>327.22000000000003</v>
      </c>
      <c r="L10" s="24">
        <v>108.33423999999999</v>
      </c>
      <c r="M10" s="24">
        <v>147</v>
      </c>
      <c r="N10" s="24">
        <v>212.625</v>
      </c>
      <c r="O10" s="24">
        <v>97.473330000000004</v>
      </c>
      <c r="P10" s="44">
        <v>4837.2755699999998</v>
      </c>
      <c r="Q10" s="32"/>
      <c r="R10" s="32"/>
      <c r="S10" s="32"/>
      <c r="T10" s="32"/>
    </row>
    <row r="11" spans="1:20" ht="105.6" x14ac:dyDescent="0.25">
      <c r="A11" s="21" t="s">
        <v>38</v>
      </c>
      <c r="B11" s="24"/>
      <c r="C11" s="24">
        <v>2200</v>
      </c>
      <c r="D11" s="24">
        <v>204.84</v>
      </c>
      <c r="E11" s="24"/>
      <c r="F11" s="24"/>
      <c r="G11" s="24"/>
      <c r="H11" s="24"/>
      <c r="I11" s="24"/>
      <c r="J11" s="24">
        <v>60</v>
      </c>
      <c r="K11" s="24"/>
      <c r="L11" s="24"/>
      <c r="M11" s="24"/>
      <c r="N11" s="24"/>
      <c r="O11" s="24"/>
      <c r="P11" s="44">
        <v>2464.84</v>
      </c>
      <c r="Q11" s="32"/>
      <c r="R11" s="32"/>
      <c r="S11" s="32"/>
      <c r="T11" s="32"/>
    </row>
    <row r="12" spans="1:20" ht="105.6" x14ac:dyDescent="0.25">
      <c r="A12" s="21" t="s">
        <v>39</v>
      </c>
      <c r="B12" s="24"/>
      <c r="C12" s="24">
        <v>7105.4</v>
      </c>
      <c r="D12" s="24"/>
      <c r="E12" s="24"/>
      <c r="F12" s="24"/>
      <c r="G12" s="24"/>
      <c r="H12" s="24"/>
      <c r="I12" s="24"/>
      <c r="J12" s="24"/>
      <c r="K12" s="24"/>
      <c r="L12" s="24"/>
      <c r="M12" s="24"/>
      <c r="N12" s="24"/>
      <c r="O12" s="24"/>
      <c r="P12" s="44">
        <v>7105.4</v>
      </c>
      <c r="Q12" s="32"/>
      <c r="R12" s="32"/>
      <c r="S12" s="32"/>
      <c r="T12" s="32"/>
    </row>
    <row r="13" spans="1:20" ht="316.8" x14ac:dyDescent="0.25">
      <c r="A13" s="21" t="s">
        <v>40</v>
      </c>
      <c r="B13" s="24">
        <v>9000</v>
      </c>
      <c r="C13" s="24">
        <v>15203.10468</v>
      </c>
      <c r="D13" s="24">
        <v>3120</v>
      </c>
      <c r="E13" s="24">
        <v>3100</v>
      </c>
      <c r="F13" s="24">
        <v>395</v>
      </c>
      <c r="G13" s="24">
        <v>4200</v>
      </c>
      <c r="H13" s="24">
        <v>972</v>
      </c>
      <c r="I13" s="24">
        <v>142</v>
      </c>
      <c r="J13" s="24">
        <v>4600</v>
      </c>
      <c r="K13" s="24">
        <v>3185.335</v>
      </c>
      <c r="L13" s="24"/>
      <c r="M13" s="24">
        <v>2414.25</v>
      </c>
      <c r="N13" s="24">
        <v>1015</v>
      </c>
      <c r="O13" s="24">
        <v>1400</v>
      </c>
      <c r="P13" s="44">
        <v>48746.689680000003</v>
      </c>
      <c r="Q13" s="32"/>
      <c r="R13" s="32"/>
      <c r="S13" s="32"/>
      <c r="T13" s="32"/>
    </row>
    <row r="14" spans="1:20" ht="158.4" x14ac:dyDescent="0.25">
      <c r="A14" s="21" t="s">
        <v>41</v>
      </c>
      <c r="B14" s="24">
        <v>192129.21520000001</v>
      </c>
      <c r="C14" s="24">
        <v>100000</v>
      </c>
      <c r="D14" s="24">
        <v>25460.782899999998</v>
      </c>
      <c r="E14" s="24">
        <v>18790</v>
      </c>
      <c r="F14" s="24">
        <v>6650</v>
      </c>
      <c r="G14" s="24">
        <v>11579.877</v>
      </c>
      <c r="H14" s="24">
        <v>10297.433999999999</v>
      </c>
      <c r="I14" s="24">
        <v>3155</v>
      </c>
      <c r="J14" s="24">
        <v>26856.116000000002</v>
      </c>
      <c r="K14" s="24">
        <v>8290.0030000000006</v>
      </c>
      <c r="L14" s="24">
        <v>15100</v>
      </c>
      <c r="M14" s="24">
        <v>16191.9</v>
      </c>
      <c r="N14" s="24">
        <v>16380</v>
      </c>
      <c r="O14" s="24">
        <v>14447.812330000001</v>
      </c>
      <c r="P14" s="44">
        <v>465328.14043000003</v>
      </c>
      <c r="Q14" s="32"/>
      <c r="R14" s="32"/>
      <c r="S14" s="32"/>
      <c r="T14" s="32"/>
    </row>
    <row r="15" spans="1:20" ht="92.4" x14ac:dyDescent="0.25">
      <c r="A15" s="21" t="s">
        <v>42</v>
      </c>
      <c r="B15" s="24">
        <v>6800</v>
      </c>
      <c r="C15" s="24">
        <v>7032.5479999999998</v>
      </c>
      <c r="D15" s="24">
        <v>1300</v>
      </c>
      <c r="E15" s="24">
        <v>1650</v>
      </c>
      <c r="F15" s="24">
        <v>450</v>
      </c>
      <c r="G15" s="24">
        <v>609.5</v>
      </c>
      <c r="H15" s="24">
        <v>1271</v>
      </c>
      <c r="I15" s="24">
        <v>100</v>
      </c>
      <c r="J15" s="24">
        <v>2185</v>
      </c>
      <c r="K15" s="24">
        <v>1290</v>
      </c>
      <c r="L15" s="24"/>
      <c r="M15" s="24">
        <v>1386.6</v>
      </c>
      <c r="N15" s="24">
        <v>1597</v>
      </c>
      <c r="O15" s="24">
        <v>610</v>
      </c>
      <c r="P15" s="44">
        <v>26281.648000000001</v>
      </c>
      <c r="Q15" s="32"/>
      <c r="R15" s="32"/>
      <c r="S15" s="32"/>
      <c r="T15" s="32"/>
    </row>
    <row r="16" spans="1:20" ht="132" x14ac:dyDescent="0.25">
      <c r="A16" s="21" t="s">
        <v>43</v>
      </c>
      <c r="B16" s="24">
        <v>3.8</v>
      </c>
      <c r="C16" s="24">
        <v>17.626999999999999</v>
      </c>
      <c r="D16" s="24"/>
      <c r="E16" s="24"/>
      <c r="F16" s="24"/>
      <c r="G16" s="24"/>
      <c r="H16" s="24">
        <v>3.7250000000000001</v>
      </c>
      <c r="I16" s="24"/>
      <c r="J16" s="24">
        <v>7.45</v>
      </c>
      <c r="K16" s="24">
        <v>4.0101599999999999</v>
      </c>
      <c r="L16" s="24"/>
      <c r="M16" s="24">
        <v>7.3</v>
      </c>
      <c r="N16" s="24"/>
      <c r="O16" s="24"/>
      <c r="P16" s="44">
        <v>43.91216</v>
      </c>
      <c r="Q16" s="32"/>
      <c r="R16" s="32"/>
      <c r="S16" s="32"/>
      <c r="T16" s="32"/>
    </row>
    <row r="17" spans="1:20" ht="118.8" x14ac:dyDescent="0.25">
      <c r="A17" s="21" t="s">
        <v>44</v>
      </c>
      <c r="B17" s="24">
        <v>3967.66</v>
      </c>
      <c r="C17" s="24">
        <v>2929.8794899999998</v>
      </c>
      <c r="D17" s="24">
        <v>500</v>
      </c>
      <c r="E17" s="24">
        <v>360</v>
      </c>
      <c r="F17" s="24">
        <v>85</v>
      </c>
      <c r="G17" s="24">
        <v>395.1</v>
      </c>
      <c r="H17" s="24">
        <v>81.123329999999996</v>
      </c>
      <c r="I17" s="24">
        <v>40</v>
      </c>
      <c r="J17" s="24">
        <v>1506</v>
      </c>
      <c r="K17" s="24">
        <v>283.33332999999999</v>
      </c>
      <c r="L17" s="24">
        <v>410</v>
      </c>
      <c r="M17" s="24">
        <v>254.2</v>
      </c>
      <c r="N17" s="24">
        <v>519</v>
      </c>
      <c r="O17" s="24">
        <v>499.79759999999999</v>
      </c>
      <c r="P17" s="44">
        <v>11831.09375</v>
      </c>
      <c r="Q17" s="32"/>
      <c r="R17" s="32"/>
      <c r="S17" s="32"/>
      <c r="T17" s="32"/>
    </row>
    <row r="18" spans="1:20" ht="118.8" x14ac:dyDescent="0.25">
      <c r="A18" s="21" t="s">
        <v>45</v>
      </c>
      <c r="B18" s="24">
        <v>140844.94665</v>
      </c>
      <c r="C18" s="24">
        <v>55532.733999999997</v>
      </c>
      <c r="D18" s="24">
        <v>8958.48</v>
      </c>
      <c r="E18" s="24">
        <v>9340</v>
      </c>
      <c r="F18" s="24">
        <v>2300</v>
      </c>
      <c r="G18" s="24">
        <v>6837.74</v>
      </c>
      <c r="H18" s="24">
        <v>2854.66633</v>
      </c>
      <c r="I18" s="24">
        <v>1456</v>
      </c>
      <c r="J18" s="24">
        <v>24339.618999999999</v>
      </c>
      <c r="K18" s="24">
        <v>4203</v>
      </c>
      <c r="L18" s="24">
        <v>5182.8999999999996</v>
      </c>
      <c r="M18" s="24">
        <v>5273.7</v>
      </c>
      <c r="N18" s="24">
        <v>5992.5</v>
      </c>
      <c r="O18" s="24">
        <v>3770.482</v>
      </c>
      <c r="P18" s="44">
        <v>276886.76798</v>
      </c>
      <c r="Q18" s="32"/>
      <c r="R18" s="32"/>
      <c r="S18" s="32"/>
      <c r="T18" s="32"/>
    </row>
    <row r="19" spans="1:20" ht="66" x14ac:dyDescent="0.25">
      <c r="A19" s="21" t="s">
        <v>46</v>
      </c>
      <c r="B19" s="24">
        <v>42847.668409999998</v>
      </c>
      <c r="C19" s="24">
        <v>6733.915</v>
      </c>
      <c r="D19" s="24">
        <v>2837.1660000000002</v>
      </c>
      <c r="E19" s="24">
        <v>1509.3</v>
      </c>
      <c r="F19" s="24">
        <v>434.25</v>
      </c>
      <c r="G19" s="24">
        <v>6200</v>
      </c>
      <c r="H19" s="24">
        <v>71.543549999999996</v>
      </c>
      <c r="I19" s="24">
        <v>130.6</v>
      </c>
      <c r="J19" s="24">
        <v>2074.5011599999998</v>
      </c>
      <c r="K19" s="24">
        <v>410</v>
      </c>
      <c r="L19" s="24">
        <v>565</v>
      </c>
      <c r="M19" s="24">
        <v>605.17499999999995</v>
      </c>
      <c r="N19" s="24">
        <v>1455.9805799999999</v>
      </c>
      <c r="O19" s="24">
        <v>4229.3819999999996</v>
      </c>
      <c r="P19" s="44">
        <v>70104.481700000004</v>
      </c>
      <c r="Q19" s="32"/>
      <c r="R19" s="32"/>
      <c r="S19" s="32"/>
      <c r="T19" s="32"/>
    </row>
    <row r="20" spans="1:20" ht="92.4" x14ac:dyDescent="0.25">
      <c r="A20" s="21" t="s">
        <v>47</v>
      </c>
      <c r="B20" s="24">
        <v>2545.0317100000002</v>
      </c>
      <c r="C20" s="24">
        <v>1408.8240000000001</v>
      </c>
      <c r="D20" s="24">
        <v>243</v>
      </c>
      <c r="E20" s="24">
        <v>171.4</v>
      </c>
      <c r="F20" s="24">
        <v>55</v>
      </c>
      <c r="G20" s="24">
        <v>78.680000000000007</v>
      </c>
      <c r="H20" s="24">
        <v>88.200999999999993</v>
      </c>
      <c r="I20" s="24">
        <v>25</v>
      </c>
      <c r="J20" s="24">
        <v>373.67399999999998</v>
      </c>
      <c r="K20" s="24">
        <v>73.665000000000006</v>
      </c>
      <c r="L20" s="24">
        <v>159.5</v>
      </c>
      <c r="M20" s="24">
        <v>142.5</v>
      </c>
      <c r="N20" s="24">
        <v>125</v>
      </c>
      <c r="O20" s="24">
        <v>111.7269</v>
      </c>
      <c r="P20" s="44">
        <v>5601.2026100000003</v>
      </c>
      <c r="Q20" s="32"/>
      <c r="R20" s="32"/>
      <c r="S20" s="32"/>
      <c r="T20" s="32"/>
    </row>
    <row r="21" spans="1:20" ht="52.8" x14ac:dyDescent="0.25">
      <c r="A21" s="21" t="s">
        <v>48</v>
      </c>
      <c r="B21" s="24"/>
      <c r="C21" s="24"/>
      <c r="D21" s="24"/>
      <c r="E21" s="24"/>
      <c r="F21" s="24"/>
      <c r="G21" s="24"/>
      <c r="H21" s="24"/>
      <c r="I21" s="24"/>
      <c r="J21" s="24"/>
      <c r="K21" s="24"/>
      <c r="L21" s="24"/>
      <c r="M21" s="24"/>
      <c r="N21" s="24"/>
      <c r="O21" s="24">
        <v>14.2</v>
      </c>
      <c r="P21" s="44">
        <v>14.2</v>
      </c>
      <c r="Q21" s="32"/>
      <c r="R21" s="32"/>
      <c r="S21" s="32"/>
      <c r="T21" s="32"/>
    </row>
    <row r="22" spans="1:20" ht="79.2" x14ac:dyDescent="0.25">
      <c r="A22" s="21" t="s">
        <v>49</v>
      </c>
      <c r="B22" s="24">
        <v>809.60943999999995</v>
      </c>
      <c r="C22" s="24">
        <v>1138.5999999999999</v>
      </c>
      <c r="D22" s="24">
        <v>1100</v>
      </c>
      <c r="E22" s="24"/>
      <c r="F22" s="24"/>
      <c r="G22" s="24">
        <v>344.34165999999999</v>
      </c>
      <c r="H22" s="24"/>
      <c r="I22" s="24"/>
      <c r="J22" s="24">
        <v>21.524000000000001</v>
      </c>
      <c r="K22" s="24">
        <v>2128.0250000000001</v>
      </c>
      <c r="L22" s="24"/>
      <c r="M22" s="24"/>
      <c r="N22" s="24"/>
      <c r="O22" s="24"/>
      <c r="P22" s="44">
        <v>5542.1000999999997</v>
      </c>
      <c r="Q22" s="32"/>
      <c r="R22" s="32"/>
      <c r="S22" s="32"/>
      <c r="T22" s="32"/>
    </row>
    <row r="23" spans="1:20" ht="171.6" x14ac:dyDescent="0.25">
      <c r="A23" s="21" t="s">
        <v>50</v>
      </c>
      <c r="B23" s="24"/>
      <c r="C23" s="24">
        <v>306</v>
      </c>
      <c r="D23" s="24"/>
      <c r="E23" s="24"/>
      <c r="F23" s="24"/>
      <c r="G23" s="24"/>
      <c r="H23" s="24"/>
      <c r="I23" s="24"/>
      <c r="J23" s="24"/>
      <c r="K23" s="24"/>
      <c r="L23" s="24"/>
      <c r="M23" s="24"/>
      <c r="N23" s="24"/>
      <c r="O23" s="24"/>
      <c r="P23" s="44">
        <v>306</v>
      </c>
      <c r="Q23" s="32"/>
      <c r="R23" s="32"/>
      <c r="S23" s="32"/>
      <c r="T23" s="32"/>
    </row>
    <row r="24" spans="1:20" ht="52.8" x14ac:dyDescent="0.25">
      <c r="A24" s="21" t="s">
        <v>51</v>
      </c>
      <c r="B24" s="24"/>
      <c r="C24" s="24"/>
      <c r="D24" s="24"/>
      <c r="E24" s="24"/>
      <c r="F24" s="24"/>
      <c r="G24" s="24"/>
      <c r="H24" s="24"/>
      <c r="I24" s="24"/>
      <c r="J24" s="24">
        <v>38428</v>
      </c>
      <c r="K24" s="24"/>
      <c r="L24" s="24"/>
      <c r="M24" s="24"/>
      <c r="N24" s="24"/>
      <c r="O24" s="24"/>
      <c r="P24" s="44">
        <v>38428</v>
      </c>
      <c r="Q24" s="32"/>
      <c r="R24" s="32"/>
      <c r="S24" s="32"/>
      <c r="T24" s="32"/>
    </row>
    <row r="25" spans="1:20" ht="39.6" x14ac:dyDescent="0.25">
      <c r="A25" s="21" t="s">
        <v>52</v>
      </c>
      <c r="B25" s="24"/>
      <c r="C25" s="24">
        <v>83.902709999999999</v>
      </c>
      <c r="D25" s="24"/>
      <c r="E25" s="24"/>
      <c r="F25" s="24"/>
      <c r="G25" s="24">
        <v>83.902709999999999</v>
      </c>
      <c r="H25" s="24"/>
      <c r="I25" s="24"/>
      <c r="J25" s="24">
        <v>27.967569999999998</v>
      </c>
      <c r="K25" s="24"/>
      <c r="L25" s="24">
        <v>27.967569999999998</v>
      </c>
      <c r="M25" s="24"/>
      <c r="N25" s="24"/>
      <c r="O25" s="24"/>
      <c r="P25" s="44">
        <v>223.74055999999999</v>
      </c>
      <c r="Q25" s="32"/>
      <c r="R25" s="32"/>
      <c r="S25" s="32"/>
      <c r="T25" s="32"/>
    </row>
    <row r="26" spans="1:20" ht="39.6" x14ac:dyDescent="0.25">
      <c r="A26" s="21" t="s">
        <v>53</v>
      </c>
      <c r="B26" s="24"/>
      <c r="C26" s="24"/>
      <c r="D26" s="24"/>
      <c r="E26" s="24">
        <v>1075.3499999999999</v>
      </c>
      <c r="F26" s="24">
        <v>757.01670000000001</v>
      </c>
      <c r="G26" s="24">
        <v>462.76670000000001</v>
      </c>
      <c r="H26" s="24">
        <v>69.650000000000006</v>
      </c>
      <c r="I26" s="24"/>
      <c r="J26" s="24">
        <v>816.8</v>
      </c>
      <c r="K26" s="24">
        <v>66.2667</v>
      </c>
      <c r="L26" s="24">
        <v>1183.5</v>
      </c>
      <c r="M26" s="24">
        <v>701.48332000000005</v>
      </c>
      <c r="N26" s="24">
        <v>658.91669999999999</v>
      </c>
      <c r="O26" s="24"/>
      <c r="P26" s="44">
        <v>5791.7501199999997</v>
      </c>
      <c r="Q26" s="32"/>
      <c r="R26" s="32"/>
      <c r="S26" s="32"/>
      <c r="T26" s="32"/>
    </row>
    <row r="27" spans="1:20" x14ac:dyDescent="0.25">
      <c r="A27" s="22" t="s">
        <v>54</v>
      </c>
      <c r="B27" s="25">
        <v>438728.75670000003</v>
      </c>
      <c r="C27" s="25">
        <v>350697.14166999998</v>
      </c>
      <c r="D27" s="25">
        <v>54674.553899999999</v>
      </c>
      <c r="E27" s="25">
        <v>42390.05</v>
      </c>
      <c r="F27" s="25">
        <v>12116.2667</v>
      </c>
      <c r="G27" s="25">
        <v>70672.974730000002</v>
      </c>
      <c r="H27" s="25">
        <v>75551.955799999996</v>
      </c>
      <c r="I27" s="25">
        <v>13767.6</v>
      </c>
      <c r="J27" s="25">
        <v>148587.89272999999</v>
      </c>
      <c r="K27" s="25">
        <v>33330.154190000001</v>
      </c>
      <c r="L27" s="25">
        <v>48013.53514</v>
      </c>
      <c r="M27" s="25">
        <v>39683.341659999998</v>
      </c>
      <c r="N27" s="25">
        <v>63722.101280000003</v>
      </c>
      <c r="O27" s="25">
        <v>57261.383309999997</v>
      </c>
      <c r="P27" s="44">
        <v>1449197.7078100001</v>
      </c>
      <c r="Q27" s="40"/>
      <c r="R27" s="40"/>
      <c r="S27" s="40"/>
      <c r="T27" s="40"/>
    </row>
    <row r="28" spans="1:20" x14ac:dyDescent="0.25">
      <c r="B28" s="41"/>
      <c r="C28" s="41"/>
      <c r="D28" s="41"/>
      <c r="E28" s="41"/>
      <c r="F28" s="41"/>
      <c r="G28" s="41"/>
      <c r="H28" s="41"/>
      <c r="I28" s="41"/>
      <c r="J28" s="41"/>
      <c r="K28" s="41"/>
      <c r="L28" s="41"/>
      <c r="M28" s="41"/>
      <c r="N28" s="41"/>
      <c r="O28" s="41"/>
      <c r="P28" s="41"/>
    </row>
    <row r="29" spans="1:20" x14ac:dyDescent="0.25">
      <c r="A29" s="36" t="s">
        <v>30</v>
      </c>
      <c r="B29" s="45">
        <f>Учреждения!B72+'Муниципальные районы'!P27</f>
        <v>3244494.6741500003</v>
      </c>
      <c r="C29" s="41"/>
      <c r="D29" s="41"/>
      <c r="E29" s="41"/>
      <c r="F29" s="41"/>
      <c r="G29" s="41"/>
      <c r="H29" s="41"/>
      <c r="I29" s="41"/>
      <c r="J29" s="41"/>
      <c r="K29" s="41"/>
      <c r="L29" s="41"/>
      <c r="M29" s="41"/>
      <c r="N29" s="41"/>
      <c r="O29" s="41"/>
      <c r="P29" s="41"/>
    </row>
    <row r="30" spans="1:20" ht="32.25" customHeight="1" x14ac:dyDescent="0.25">
      <c r="A30" s="36" t="str">
        <f>CONCATENATE("Остатки бюджетных средств на ",C2,"г.")</f>
        <v>Остатки бюджетных средств на 14.02.2020г.</v>
      </c>
      <c r="B30" s="45">
        <v>1381890.4</v>
      </c>
      <c r="C30" s="41"/>
      <c r="D30" s="41"/>
      <c r="E30" s="41"/>
      <c r="F30" s="41"/>
      <c r="G30" s="41"/>
      <c r="H30" s="41"/>
      <c r="I30" s="41"/>
      <c r="J30" s="41"/>
      <c r="K30" s="41"/>
      <c r="L30" s="41"/>
      <c r="M30" s="41"/>
      <c r="N30" s="41"/>
      <c r="O30" s="41"/>
      <c r="P30" s="41"/>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2020-02-16T22:23:32Z</dcterms:modified>
</cp:coreProperties>
</file>