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Бюджетополучатели!$E$8</definedName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EndDate">Бюджетополучатели!$E$9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Year">Бюджетополучатели!$E$7</definedName>
    <definedName name="_xlnm.Print_Titles" localSheetId="0">Бюджетополучатели!$18:$19</definedName>
    <definedName name="_xlnm.Print_Titles" localSheetId="1">'Муниципальные районы'!$1:$3</definedName>
    <definedName name="_xlnm.Print_Area" localSheetId="0">Бюджетополучатели!$A$1:$D$62</definedName>
    <definedName name="_xlnm.Print_Area" localSheetId="1">'Муниципальные районы'!$A$1:$P$29</definedName>
  </definedNames>
  <calcPr calcId="162913" refMode="R1C1"/>
</workbook>
</file>

<file path=xl/calcChain.xml><?xml version="1.0" encoding="utf-8"?>
<calcChain xmlns="http://schemas.openxmlformats.org/spreadsheetml/2006/main">
  <c r="D10" i="1" l="1"/>
  <c r="D9" i="1" s="1"/>
  <c r="D6" i="1" s="1"/>
  <c r="D13" i="1"/>
  <c r="E3" i="1" l="1"/>
  <c r="H1" i="1" l="1"/>
  <c r="F1" i="1" l="1"/>
  <c r="E6" i="1" s="1"/>
  <c r="A2" i="1" s="1"/>
  <c r="G3" i="1" l="1"/>
  <c r="F3" i="1" l="1"/>
  <c r="G1" i="1" l="1"/>
  <c r="G2" i="1"/>
  <c r="F2" i="1"/>
</calcChain>
</file>

<file path=xl/sharedStrings.xml><?xml version="1.0" encoding="utf-8"?>
<sst xmlns="http://schemas.openxmlformats.org/spreadsheetml/2006/main" count="110" uniqueCount="108">
  <si>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</si>
  <si>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</si>
  <si>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</si>
  <si>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</si>
  <si>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</si>
  <si>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</si>
  <si>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</si>
  <si>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</si>
  <si>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</si>
  <si>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</si>
  <si>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</si>
  <si>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</si>
  <si>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</si>
  <si>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</si>
  <si>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</si>
  <si>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</si>
  <si>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</si>
  <si>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</si>
  <si>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</si>
  <si>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</si>
  <si>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</si>
  <si>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</si>
  <si>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</si>
  <si>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</si>
  <si>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</si>
  <si>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</si>
  <si>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</si>
  <si>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</si>
  <si>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</si>
  <si>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</si>
  <si>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</si>
  <si>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</si>
  <si>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</si>
  <si>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01.01.2020</t>
  </si>
  <si>
    <t>01.02.2020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</si>
  <si>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</si>
  <si>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</si>
  <si>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</si>
  <si>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</si>
  <si>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</si>
  <si>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</si>
  <si>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</si>
  <si>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</si>
  <si>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</si>
  <si>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</si>
  <si>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</si>
  <si>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</si>
  <si>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</si>
  <si>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</si>
  <si>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</si>
  <si>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</si>
  <si>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</si>
  <si>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</si>
  <si>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</si>
  <si>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</si>
  <si>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</si>
  <si>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</si>
  <si>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</si>
  <si>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</si>
  <si>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</si>
  <si>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</si>
  <si>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</si>
  <si>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</si>
  <si>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</si>
  <si>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</si>
  <si>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</si>
  <si>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</si>
  <si>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</si>
  <si>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</si>
  <si>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</si>
  <si>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</si>
  <si>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</si>
  <si>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</si>
  <si>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</si>
  <si>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</si>
  <si>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приоритетных проектов развития Камчатского края</t>
  </si>
  <si>
    <t>Агентство записи актов гражданского состояния и архивного дела Камчатского края</t>
  </si>
  <si>
    <t>Агентство по делам молодежи Камчатского края</t>
  </si>
  <si>
    <t>31.01.2020</t>
  </si>
  <si>
    <t>Остатки средств на 01.01.2020 года</t>
  </si>
  <si>
    <t>Остатки средств на 01.02.2020 года</t>
  </si>
  <si>
    <t xml:space="preserve"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</t>
  </si>
  <si>
    <t>Возмещение выпадающих доходов энергоснабжающим организациям Камчатского края в связи с доведением цен (тарифов) на электрическую энергию (мощность) до базовых уровней цен (тарифов) за счет средств, предоставляемых в виде безвозмездных целевых взносов субъектом оптового рынка</t>
  </si>
  <si>
    <t>00.01.1900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</si>
  <si>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</si>
  <si>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</si>
  <si>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оплаты труда работников муниципальных учреждений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</si>
  <si>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</si>
  <si>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</si>
  <si>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</si>
  <si>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</si>
  <si>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</si>
  <si>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</si>
  <si>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</si>
  <si>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</si>
  <si>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</si>
  <si>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</si>
  <si>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</si>
  <si>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</si>
  <si>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</si>
  <si>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</si>
  <si>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</si>
  <si>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</si>
  <si>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</si>
  <si>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государственных полномочий Камчатского края на государственную регистрацию актов гражданского состояния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</si>
  <si>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</si>
  <si>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</si>
  <si>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Расходы, связанные с особым режимом безопасного функционирования закрытых административно-территориальных образований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</si>
</sst>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24" fillId="0" borderId="0"/>
    <xf numFmtId="0" fontId="1" fillId="0" borderId="0"/>
    <xf numFmtId="0" fontId="23" fillId="0" borderId="0"/>
    <xf numFmtId="0" fontId="25" fillId="0" borderId="0" applyNumberFormat="0" applyBorder="0" applyAlignment="0"/>
    <xf numFmtId="0" fontId="25" fillId="0" borderId="0" applyNumberFormat="0" applyBorder="0" applyAlignment="0"/>
    <xf numFmtId="0" fontId="25" fillId="0" borderId="0" applyNumberFormat="0" applyBorder="0" applyAlignment="0"/>
    <xf numFmtId="0" fontId="25" fillId="0" borderId="0"/>
    <xf numFmtId="0" fontId="25" fillId="0" borderId="0" applyNumberFormat="0" applyBorder="0" applyAlignment="0"/>
    <xf numFmtId="0" fontId="25" fillId="0" borderId="0" applyNumberFormat="0" applyBorder="0" applyAlignment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 applyNumberFormat="0" applyBorder="0" applyAlignment="0"/>
    <xf numFmtId="0" fontId="25" fillId="0" borderId="0" applyNumberFormat="0" applyBorder="0" applyAlignment="0"/>
    <xf numFmtId="0" fontId="27" fillId="0" borderId="0"/>
    <xf numFmtId="0" fontId="1" fillId="0" borderId="0"/>
    <xf numFmtId="0" fontId="25" fillId="0" borderId="0"/>
    <xf numFmtId="0" fontId="27" fillId="0" borderId="0"/>
    <xf numFmtId="0" fontId="25" fillId="0" borderId="0" applyNumberFormat="0" applyBorder="0" applyAlignment="0"/>
    <xf numFmtId="0" fontId="27" fillId="0" borderId="0"/>
    <xf numFmtId="0" fontId="25" fillId="0" borderId="0"/>
  </cellStyleXfs>
  <cellXfs count="63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/>
    <xf numFmtId="0" fontId="4" fillId="0" borderId="0" xfId="0" applyFont="1"/>
    <xf numFmtId="0" fontId="5" fillId="0" borderId="0" xfId="0" applyFont="1" applyBorder="1" applyAlignment="1">
      <alignment horizontal="right"/>
    </xf>
    <xf numFmtId="164" fontId="4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wrapText="1"/>
    </xf>
    <xf numFmtId="164" fontId="4" fillId="0" borderId="4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/>
    <xf numFmtId="0" fontId="10" fillId="0" borderId="0" xfId="0" applyFont="1"/>
    <xf numFmtId="0" fontId="12" fillId="0" borderId="0" xfId="0" applyFont="1"/>
    <xf numFmtId="0" fontId="19" fillId="0" borderId="0" xfId="0" applyFont="1" applyFill="1" applyBorder="1" applyAlignment="1">
      <alignment wrapText="1"/>
    </xf>
    <xf numFmtId="0" fontId="20" fillId="0" borderId="0" xfId="0" applyNumberFormat="1" applyFont="1"/>
    <xf numFmtId="0" fontId="20" fillId="0" borderId="0" xfId="0" applyFont="1"/>
    <xf numFmtId="14" fontId="20" fillId="0" borderId="0" xfId="0" applyNumberFormat="1" applyFont="1"/>
    <xf numFmtId="49" fontId="4" fillId="0" borderId="4" xfId="0" applyNumberFormat="1" applyFont="1" applyBorder="1" applyAlignment="1">
      <alignment horizontal="left" vertical="center" wrapText="1"/>
    </xf>
    <xf numFmtId="0" fontId="0" fillId="0" borderId="0" xfId="0"/>
    <xf numFmtId="164" fontId="3" fillId="0" borderId="4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Border="1" applyAlignment="1">
      <alignment horizontal="right" wrapText="1"/>
    </xf>
    <xf numFmtId="164" fontId="18" fillId="0" borderId="0" xfId="0" applyNumberFormat="1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49" fontId="17" fillId="0" borderId="4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64" fontId="17" fillId="0" borderId="4" xfId="0" applyNumberFormat="1" applyFont="1" applyBorder="1" applyAlignment="1">
      <alignment horizontal="right" vertical="center" wrapText="1"/>
    </xf>
    <xf numFmtId="0" fontId="0" fillId="0" borderId="0" xfId="0"/>
    <xf numFmtId="0" fontId="17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/>
    <xf numFmtId="164" fontId="8" fillId="2" borderId="4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2" borderId="0" xfId="0" applyFont="1" applyFill="1" applyBorder="1" applyAlignment="1"/>
    <xf numFmtId="0" fontId="14" fillId="0" borderId="4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49" fontId="6" fillId="2" borderId="4" xfId="0" applyNumberFormat="1" applyFont="1" applyFill="1" applyBorder="1" applyAlignment="1">
      <alignment horizontal="left" wrapText="1"/>
    </xf>
    <xf numFmtId="0" fontId="21" fillId="0" borderId="0" xfId="0" applyFont="1"/>
    <xf numFmtId="0" fontId="22" fillId="0" borderId="0" xfId="0" applyFont="1"/>
    <xf numFmtId="0" fontId="22" fillId="0" borderId="4" xfId="0" applyFont="1" applyBorder="1" applyAlignment="1">
      <alignment horizontal="left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vertical="center" wrapText="1"/>
    </xf>
    <xf numFmtId="164" fontId="4" fillId="2" borderId="4" xfId="0" applyNumberFormat="1" applyFont="1" applyFill="1" applyBorder="1" applyAlignment="1">
      <alignment horizontal="right" wrapText="1"/>
    </xf>
    <xf numFmtId="164" fontId="3" fillId="2" borderId="4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1" xfId="0" applyNumberFormat="1" applyFont="1" applyFill="1" applyBorder="1" applyAlignment="1">
      <alignment horizontal="left" wrapText="1"/>
    </xf>
    <xf numFmtId="0" fontId="3" fillId="0" borderId="2" xfId="0" applyNumberFormat="1" applyFont="1" applyFill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17" fillId="0" borderId="4" xfId="0" applyFont="1" applyBorder="1" applyAlignment="1">
      <alignment horizontal="left" wrapText="1"/>
    </xf>
    <xf numFmtId="0" fontId="17" fillId="0" borderId="4" xfId="0" applyFont="1" applyBorder="1" applyAlignment="1">
      <alignment horizontal="left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</cellXfs>
  <cellStyles count="23">
    <cellStyle name="Обычный" xfId="0" builtinId="0"/>
    <cellStyle name="Обычный 2" xfId="1"/>
    <cellStyle name="Обычный 2 2" xfId="5"/>
    <cellStyle name="Обычный 2 2 2" xfId="20"/>
    <cellStyle name="Обычный 2 3" xfId="4"/>
    <cellStyle name="Обычный 2 4" xfId="8"/>
    <cellStyle name="Обычный 2 5" xfId="9"/>
    <cellStyle name="Обычный 2 5 2" xfId="18"/>
    <cellStyle name="Обычный 2 6" xfId="6"/>
    <cellStyle name="Обычный 2 7" xfId="14"/>
    <cellStyle name="Обычный 2 8" xfId="15"/>
    <cellStyle name="Обычный 3" xfId="2"/>
    <cellStyle name="Обычный 3 2" xfId="10"/>
    <cellStyle name="Обычный 3 3" xfId="16"/>
    <cellStyle name="Обычный 4" xfId="3"/>
    <cellStyle name="Обычный 4 2" xfId="11"/>
    <cellStyle name="Обычный 4 3" xfId="12"/>
    <cellStyle name="Обычный 5" xfId="7"/>
    <cellStyle name="Обычный 5 2" xfId="21"/>
    <cellStyle name="Обычный 6" xfId="13"/>
    <cellStyle name="Обычный 6 2" xfId="17"/>
    <cellStyle name="Обычный 6 3" xfId="19"/>
    <cellStyle name="Обычный 7" xfId="2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view="pageBreakPreview" zoomScaleNormal="100" zoomScaleSheetLayoutView="100" workbookViewId="0">
      <selection activeCell="D12" sqref="D12"/>
    </sheetView>
  </sheetViews>
  <sheetFormatPr defaultRowHeight="14.4" x14ac:dyDescent="0.3"/>
  <cols>
    <col min="1" max="1" width="72.33203125" customWidth="1"/>
    <col min="2" max="2" width="18.109375" customWidth="1"/>
    <col min="3" max="3" width="20.33203125" customWidth="1"/>
    <col min="4" max="4" width="16.5546875" customWidth="1"/>
    <col min="5" max="5" width="12.5546875" customWidth="1"/>
    <col min="6" max="6" width="16" bestFit="1" customWidth="1"/>
    <col min="8" max="8" width="10.109375" bestFit="1" customWidth="1"/>
  </cols>
  <sheetData>
    <row r="1" spans="1:8" ht="15.6" x14ac:dyDescent="0.3">
      <c r="A1" s="47" t="s">
        <v>9</v>
      </c>
      <c r="B1" s="47"/>
      <c r="C1" s="47"/>
      <c r="D1" s="47"/>
      <c r="E1" s="15" t="s">
        <v>33</v>
      </c>
      <c r="F1" s="16" t="str">
        <f>TEXT(E1,"[$-FC19]ММ")</f>
        <v>01</v>
      </c>
      <c r="G1" s="16" t="str">
        <f>TEXT(E1,"[$-FC19]ДД.ММ.ГГГ \г")</f>
        <v>01.01.2020 г</v>
      </c>
      <c r="H1" s="16" t="str">
        <f>TEXT(E1,"[$-FC19]ГГГГ")</f>
        <v>2020</v>
      </c>
    </row>
    <row r="2" spans="1:8" ht="15.6" x14ac:dyDescent="0.3">
      <c r="A2" s="47" t="str">
        <f>CONCATENATE("доходов и расходов краевого бюджета за ",period," ",H1," года")</f>
        <v>доходов и расходов краевого бюджета за январь 2020 года</v>
      </c>
      <c r="B2" s="47"/>
      <c r="C2" s="47"/>
      <c r="D2" s="47"/>
      <c r="E2" s="15" t="s">
        <v>78</v>
      </c>
      <c r="F2" s="16" t="str">
        <f>TEXT(E2,"[$-FC19]ДД ММММ ГГГ \г")</f>
        <v>31 января 2020 г</v>
      </c>
      <c r="G2" s="16" t="str">
        <f>TEXT(E2,"[$-FC19]ДД.ММ.ГГГ \г")</f>
        <v>31.01.2020 г</v>
      </c>
      <c r="H2" s="17"/>
    </row>
    <row r="3" spans="1:8" x14ac:dyDescent="0.3">
      <c r="A3" s="1"/>
      <c r="B3" s="2"/>
      <c r="C3" s="2"/>
      <c r="D3" s="3"/>
      <c r="E3" s="16">
        <f>EndDate+1</f>
        <v>43863</v>
      </c>
      <c r="F3" s="16" t="str">
        <f>TEXT(E3,"[$-FC19]ДД ММММ ГГГ \г")</f>
        <v>02 февраля 2020 г</v>
      </c>
      <c r="G3" s="16" t="str">
        <f>TEXT(E3,"[$-FC19]ДД.ММ.ГГГ \г")</f>
        <v>02.02.2020 г</v>
      </c>
      <c r="H3" s="16"/>
    </row>
    <row r="4" spans="1:8" x14ac:dyDescent="0.3">
      <c r="A4" s="4"/>
      <c r="B4" s="5"/>
      <c r="C4" s="5"/>
      <c r="D4" s="6" t="s">
        <v>0</v>
      </c>
      <c r="E4" s="16"/>
      <c r="F4" s="16"/>
      <c r="G4" s="16"/>
      <c r="H4" s="16"/>
    </row>
    <row r="5" spans="1:8" x14ac:dyDescent="0.3">
      <c r="A5" s="48" t="s">
        <v>79</v>
      </c>
      <c r="B5" s="49"/>
      <c r="C5" s="49"/>
      <c r="D5" s="20">
        <v>486236.1</v>
      </c>
      <c r="E5" s="17"/>
      <c r="F5" s="16"/>
      <c r="G5" s="16"/>
      <c r="H5" s="16"/>
    </row>
    <row r="6" spans="1:8" x14ac:dyDescent="0.3">
      <c r="A6" s="51" t="s">
        <v>1</v>
      </c>
      <c r="B6" s="57"/>
      <c r="C6" s="57"/>
      <c r="D6" s="7">
        <f>D9-D7</f>
        <v>1157542.3098900001</v>
      </c>
      <c r="E6" s="16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январь</v>
      </c>
      <c r="F6" s="16"/>
      <c r="G6" s="16"/>
      <c r="H6" s="16"/>
    </row>
    <row r="7" spans="1:8" x14ac:dyDescent="0.3">
      <c r="A7" s="58" t="s">
        <v>10</v>
      </c>
      <c r="B7" s="57"/>
      <c r="C7" s="57"/>
      <c r="D7" s="9">
        <v>3649267</v>
      </c>
      <c r="E7" s="16"/>
      <c r="F7" s="16"/>
      <c r="G7" s="16"/>
      <c r="H7" s="16"/>
    </row>
    <row r="8" spans="1:8" x14ac:dyDescent="0.3">
      <c r="A8" s="58" t="s">
        <v>11</v>
      </c>
      <c r="B8" s="57"/>
      <c r="C8" s="57"/>
      <c r="D8" s="9">
        <v>221867</v>
      </c>
      <c r="E8" s="16" t="s">
        <v>33</v>
      </c>
    </row>
    <row r="9" spans="1:8" x14ac:dyDescent="0.3">
      <c r="A9" s="59" t="s">
        <v>12</v>
      </c>
      <c r="B9" s="60"/>
      <c r="C9" s="60"/>
      <c r="D9" s="9">
        <f>D11+D10-D5</f>
        <v>4806809.3098900001</v>
      </c>
      <c r="E9" s="16" t="s">
        <v>34</v>
      </c>
    </row>
    <row r="10" spans="1:8" x14ac:dyDescent="0.3">
      <c r="A10" s="59" t="s">
        <v>13</v>
      </c>
      <c r="B10" s="60"/>
      <c r="C10" s="60"/>
      <c r="D10" s="9">
        <f>B62+'Муниципальные районы'!P28</f>
        <v>4391226.9098899998</v>
      </c>
    </row>
    <row r="11" spans="1:8" x14ac:dyDescent="0.3">
      <c r="A11" s="50" t="s">
        <v>80</v>
      </c>
      <c r="B11" s="51"/>
      <c r="C11" s="51"/>
      <c r="D11" s="8">
        <v>901818.5</v>
      </c>
    </row>
    <row r="12" spans="1:8" x14ac:dyDescent="0.3">
      <c r="A12" s="61" t="s">
        <v>14</v>
      </c>
      <c r="B12" s="62"/>
      <c r="C12" s="62"/>
      <c r="D12" s="8"/>
    </row>
    <row r="13" spans="1:8" x14ac:dyDescent="0.3">
      <c r="A13" s="61" t="s">
        <v>15</v>
      </c>
      <c r="B13" s="62"/>
      <c r="C13" s="62"/>
      <c r="D13" s="8">
        <f>SUM(D14:D16)</f>
        <v>111925.4</v>
      </c>
    </row>
    <row r="14" spans="1:8" s="19" customFormat="1" ht="60" customHeight="1" x14ac:dyDescent="0.3">
      <c r="A14" s="58" t="s">
        <v>81</v>
      </c>
      <c r="B14" s="58"/>
      <c r="C14" s="58"/>
      <c r="D14" s="29">
        <v>82791.3</v>
      </c>
    </row>
    <row r="15" spans="1:8" s="19" customFormat="1" ht="43.2" customHeight="1" x14ac:dyDescent="0.3">
      <c r="A15" s="58" t="s">
        <v>82</v>
      </c>
      <c r="B15" s="58"/>
      <c r="C15" s="58"/>
      <c r="D15" s="29">
        <v>29134.1</v>
      </c>
    </row>
    <row r="16" spans="1:8" s="19" customFormat="1" x14ac:dyDescent="0.3">
      <c r="A16" s="22"/>
      <c r="B16" s="23"/>
      <c r="C16" s="23"/>
      <c r="D16" s="21"/>
    </row>
    <row r="17" spans="1:4" x14ac:dyDescent="0.3">
      <c r="A17" s="14" t="s">
        <v>16</v>
      </c>
      <c r="B17" s="10"/>
      <c r="C17" s="10"/>
      <c r="D17" s="11"/>
    </row>
    <row r="18" spans="1:4" x14ac:dyDescent="0.3">
      <c r="A18" s="52" t="s">
        <v>17</v>
      </c>
      <c r="B18" s="54" t="s">
        <v>2</v>
      </c>
      <c r="C18" s="55" t="s">
        <v>3</v>
      </c>
      <c r="D18" s="56"/>
    </row>
    <row r="19" spans="1:4" ht="60" customHeight="1" x14ac:dyDescent="0.3">
      <c r="A19" s="53"/>
      <c r="B19" s="54"/>
      <c r="C19" s="28" t="s">
        <v>4</v>
      </c>
      <c r="D19" s="28" t="s">
        <v>5</v>
      </c>
    </row>
    <row r="20" spans="1:4" x14ac:dyDescent="0.3">
      <c r="A20" s="18" t="s">
        <v>36</v>
      </c>
      <c r="B20" s="25">
        <v>16050.24265</v>
      </c>
      <c r="C20" s="25">
        <v>12198.952139999999</v>
      </c>
      <c r="D20" s="25">
        <v>3607.0730699999999</v>
      </c>
    </row>
    <row r="21" spans="1:4" x14ac:dyDescent="0.3">
      <c r="A21" s="18" t="s">
        <v>37</v>
      </c>
      <c r="B21" s="25">
        <v>5068.6776499999996</v>
      </c>
      <c r="C21" s="25">
        <v>3736.6383300000002</v>
      </c>
      <c r="D21" s="25">
        <v>1124.35871</v>
      </c>
    </row>
    <row r="22" spans="1:4" x14ac:dyDescent="0.3">
      <c r="A22" s="18" t="s">
        <v>38</v>
      </c>
      <c r="B22" s="25">
        <v>6408.7651900000001</v>
      </c>
      <c r="C22" s="25">
        <v>4720.7907699999996</v>
      </c>
      <c r="D22" s="25"/>
    </row>
    <row r="23" spans="1:4" x14ac:dyDescent="0.3">
      <c r="A23" s="18" t="s">
        <v>39</v>
      </c>
      <c r="B23" s="25">
        <v>173295.19167</v>
      </c>
      <c r="C23" s="25">
        <v>23309.127909999999</v>
      </c>
      <c r="D23" s="25">
        <v>606.81581000000006</v>
      </c>
    </row>
    <row r="24" spans="1:4" ht="27.6" x14ac:dyDescent="0.3">
      <c r="A24" s="18" t="s">
        <v>40</v>
      </c>
      <c r="B24" s="25">
        <v>1870.54449</v>
      </c>
      <c r="C24" s="25">
        <v>1464.03649</v>
      </c>
      <c r="D24" s="25"/>
    </row>
    <row r="25" spans="1:4" x14ac:dyDescent="0.3">
      <c r="A25" s="18" t="s">
        <v>41</v>
      </c>
      <c r="B25" s="25">
        <v>4432.3377399999999</v>
      </c>
      <c r="C25" s="25">
        <v>583.25413000000003</v>
      </c>
      <c r="D25" s="25"/>
    </row>
    <row r="26" spans="1:4" x14ac:dyDescent="0.3">
      <c r="A26" s="18" t="s">
        <v>42</v>
      </c>
      <c r="B26" s="25">
        <v>2933.9880800000001</v>
      </c>
      <c r="C26" s="25">
        <v>2842.1656800000001</v>
      </c>
      <c r="D26" s="25"/>
    </row>
    <row r="27" spans="1:4" ht="27.6" x14ac:dyDescent="0.3">
      <c r="A27" s="18" t="s">
        <v>43</v>
      </c>
      <c r="B27" s="25">
        <v>492568.65149000002</v>
      </c>
      <c r="C27" s="25">
        <v>5295.2136300000002</v>
      </c>
      <c r="D27" s="25">
        <v>0.60016999999999998</v>
      </c>
    </row>
    <row r="28" spans="1:4" x14ac:dyDescent="0.3">
      <c r="A28" s="18" t="s">
        <v>44</v>
      </c>
      <c r="B28" s="25">
        <v>16278.825339999999</v>
      </c>
      <c r="C28" s="25">
        <v>5028.4984199999999</v>
      </c>
      <c r="D28" s="25">
        <v>1480.75631</v>
      </c>
    </row>
    <row r="29" spans="1:4" x14ac:dyDescent="0.3">
      <c r="A29" s="18" t="s">
        <v>45</v>
      </c>
      <c r="B29" s="25">
        <v>104855.32938</v>
      </c>
      <c r="C29" s="25">
        <v>7867.6338699999997</v>
      </c>
      <c r="D29" s="25">
        <v>2004.35196</v>
      </c>
    </row>
    <row r="30" spans="1:4" x14ac:dyDescent="0.3">
      <c r="A30" s="18" t="s">
        <v>46</v>
      </c>
      <c r="B30" s="25">
        <v>346125.81211</v>
      </c>
      <c r="C30" s="25">
        <v>5676.0421100000003</v>
      </c>
      <c r="D30" s="25">
        <v>1570.8454099999999</v>
      </c>
    </row>
    <row r="31" spans="1:4" x14ac:dyDescent="0.3">
      <c r="A31" s="18" t="s">
        <v>47</v>
      </c>
      <c r="B31" s="25">
        <v>506597.08779999998</v>
      </c>
      <c r="C31" s="25">
        <v>14367.24768</v>
      </c>
      <c r="D31" s="25">
        <v>137.20768000000001</v>
      </c>
    </row>
    <row r="32" spans="1:4" x14ac:dyDescent="0.3">
      <c r="A32" s="18" t="s">
        <v>48</v>
      </c>
      <c r="B32" s="25">
        <v>408281.44053000002</v>
      </c>
      <c r="C32" s="25">
        <v>8834.7380699999994</v>
      </c>
      <c r="D32" s="25">
        <v>5650.0934900000002</v>
      </c>
    </row>
    <row r="33" spans="1:4" x14ac:dyDescent="0.3">
      <c r="A33" s="18" t="s">
        <v>49</v>
      </c>
      <c r="B33" s="25">
        <v>73263.444170000002</v>
      </c>
      <c r="C33" s="25">
        <v>684.02980000000002</v>
      </c>
      <c r="D33" s="25"/>
    </row>
    <row r="34" spans="1:4" x14ac:dyDescent="0.3">
      <c r="A34" s="18" t="s">
        <v>50</v>
      </c>
      <c r="B34" s="25">
        <v>104507.53766</v>
      </c>
      <c r="C34" s="25">
        <v>72960.469649999999</v>
      </c>
      <c r="D34" s="25"/>
    </row>
    <row r="35" spans="1:4" x14ac:dyDescent="0.3">
      <c r="A35" s="18" t="s">
        <v>51</v>
      </c>
      <c r="B35" s="25">
        <v>10912.2898</v>
      </c>
      <c r="C35" s="25">
        <v>1373.19066</v>
      </c>
      <c r="D35" s="25">
        <v>29.081009999999999</v>
      </c>
    </row>
    <row r="36" spans="1:4" x14ac:dyDescent="0.3">
      <c r="A36" s="18" t="s">
        <v>52</v>
      </c>
      <c r="B36" s="25">
        <v>10337.736080000001</v>
      </c>
      <c r="C36" s="25">
        <v>3771.8643900000002</v>
      </c>
      <c r="D36" s="25">
        <v>1138.1727000000001</v>
      </c>
    </row>
    <row r="37" spans="1:4" x14ac:dyDescent="0.3">
      <c r="A37" s="18" t="s">
        <v>53</v>
      </c>
      <c r="B37" s="25">
        <v>28747.760730000002</v>
      </c>
      <c r="C37" s="25">
        <v>10664.601119999999</v>
      </c>
      <c r="D37" s="25">
        <v>1668.3092099999999</v>
      </c>
    </row>
    <row r="38" spans="1:4" x14ac:dyDescent="0.3">
      <c r="A38" s="18" t="s">
        <v>54</v>
      </c>
      <c r="B38" s="25">
        <v>16730.943200000002</v>
      </c>
      <c r="C38" s="25">
        <v>1291.1638700000001</v>
      </c>
      <c r="D38" s="25">
        <v>379.85446999999999</v>
      </c>
    </row>
    <row r="39" spans="1:4" x14ac:dyDescent="0.3">
      <c r="A39" s="18" t="s">
        <v>55</v>
      </c>
      <c r="B39" s="25">
        <v>138066.54037</v>
      </c>
      <c r="C39" s="25">
        <v>4780.2626</v>
      </c>
      <c r="D39" s="25"/>
    </row>
    <row r="40" spans="1:4" x14ac:dyDescent="0.3">
      <c r="A40" s="18" t="s">
        <v>56</v>
      </c>
      <c r="B40" s="25">
        <v>17638.803500000002</v>
      </c>
      <c r="C40" s="25">
        <v>11496.31798</v>
      </c>
      <c r="D40" s="25">
        <v>3429.1217299999998</v>
      </c>
    </row>
    <row r="41" spans="1:4" x14ac:dyDescent="0.3">
      <c r="A41" s="18" t="s">
        <v>57</v>
      </c>
      <c r="B41" s="25">
        <v>3646.4062300000001</v>
      </c>
      <c r="C41" s="25">
        <v>2699.9991799999998</v>
      </c>
      <c r="D41" s="25">
        <v>787.62991</v>
      </c>
    </row>
    <row r="42" spans="1:4" x14ac:dyDescent="0.3">
      <c r="A42" s="18" t="s">
        <v>58</v>
      </c>
      <c r="B42" s="25">
        <v>1170.60266</v>
      </c>
      <c r="C42" s="25">
        <v>1100</v>
      </c>
      <c r="D42" s="25">
        <v>2.3959999999999999</v>
      </c>
    </row>
    <row r="43" spans="1:4" x14ac:dyDescent="0.3">
      <c r="A43" s="18" t="s">
        <v>59</v>
      </c>
      <c r="B43" s="25">
        <v>2489.3778600000001</v>
      </c>
      <c r="C43" s="25">
        <v>1809.6161999999999</v>
      </c>
      <c r="D43" s="25">
        <v>527.29510000000005</v>
      </c>
    </row>
    <row r="44" spans="1:4" x14ac:dyDescent="0.3">
      <c r="A44" s="18" t="s">
        <v>60</v>
      </c>
      <c r="B44" s="25">
        <v>2892.64741</v>
      </c>
      <c r="C44" s="25">
        <v>2124.9235600000002</v>
      </c>
      <c r="D44" s="25">
        <v>641.73485000000005</v>
      </c>
    </row>
    <row r="45" spans="1:4" x14ac:dyDescent="0.3">
      <c r="A45" s="18" t="s">
        <v>61</v>
      </c>
      <c r="B45" s="25">
        <v>1680.22038</v>
      </c>
      <c r="C45" s="25">
        <v>1223.2625800000001</v>
      </c>
      <c r="D45" s="25">
        <v>358.57123000000001</v>
      </c>
    </row>
    <row r="46" spans="1:4" x14ac:dyDescent="0.3">
      <c r="A46" s="18" t="s">
        <v>62</v>
      </c>
      <c r="B46" s="25">
        <v>1390.6343199999999</v>
      </c>
      <c r="C46" s="25">
        <v>1043.4151199999999</v>
      </c>
      <c r="D46" s="25">
        <v>301.70182999999997</v>
      </c>
    </row>
    <row r="47" spans="1:4" x14ac:dyDescent="0.3">
      <c r="A47" s="18" t="s">
        <v>63</v>
      </c>
      <c r="B47" s="25">
        <v>3381.3864600000002</v>
      </c>
      <c r="C47" s="25">
        <v>2578.1326899999999</v>
      </c>
      <c r="D47" s="25">
        <v>744.66362000000004</v>
      </c>
    </row>
    <row r="48" spans="1:4" x14ac:dyDescent="0.3">
      <c r="A48" s="18" t="s">
        <v>64</v>
      </c>
      <c r="B48" s="25">
        <v>365718.22610000003</v>
      </c>
      <c r="C48" s="25">
        <v>9522.4817299999995</v>
      </c>
      <c r="D48" s="25">
        <v>55.163969999999999</v>
      </c>
    </row>
    <row r="49" spans="1:4" x14ac:dyDescent="0.3">
      <c r="A49" s="18" t="s">
        <v>65</v>
      </c>
      <c r="B49" s="25">
        <v>293.87362000000002</v>
      </c>
      <c r="C49" s="25">
        <v>178.75431</v>
      </c>
      <c r="D49" s="25">
        <v>53.983809999999998</v>
      </c>
    </row>
    <row r="50" spans="1:4" x14ac:dyDescent="0.3">
      <c r="A50" s="18" t="s">
        <v>66</v>
      </c>
      <c r="B50" s="25">
        <v>7131.6082699999997</v>
      </c>
      <c r="C50" s="25">
        <v>4129.8253800000002</v>
      </c>
      <c r="D50" s="25">
        <v>587.76552000000004</v>
      </c>
    </row>
    <row r="51" spans="1:4" x14ac:dyDescent="0.3">
      <c r="A51" s="18" t="s">
        <v>67</v>
      </c>
      <c r="B51" s="25">
        <v>91334.448860000004</v>
      </c>
      <c r="C51" s="25">
        <v>2331.1600199999998</v>
      </c>
      <c r="D51" s="25"/>
    </row>
    <row r="52" spans="1:4" x14ac:dyDescent="0.3">
      <c r="A52" s="18" t="s">
        <v>68</v>
      </c>
      <c r="B52" s="25">
        <v>31021.030050000001</v>
      </c>
      <c r="C52" s="25">
        <v>8327.2865199999997</v>
      </c>
      <c r="D52" s="25">
        <v>1457.6104399999999</v>
      </c>
    </row>
    <row r="53" spans="1:4" x14ac:dyDescent="0.3">
      <c r="A53" s="18" t="s">
        <v>69</v>
      </c>
      <c r="B53" s="25">
        <v>11399.77514</v>
      </c>
      <c r="C53" s="25">
        <v>1007.61683</v>
      </c>
      <c r="D53" s="25">
        <v>241.85417000000001</v>
      </c>
    </row>
    <row r="54" spans="1:4" x14ac:dyDescent="0.3">
      <c r="A54" s="18" t="s">
        <v>70</v>
      </c>
      <c r="B54" s="25">
        <v>3226.4546099999998</v>
      </c>
      <c r="C54" s="25">
        <v>1142.32339</v>
      </c>
      <c r="D54" s="25">
        <v>331.14163000000002</v>
      </c>
    </row>
    <row r="55" spans="1:4" x14ac:dyDescent="0.3">
      <c r="A55" s="18" t="s">
        <v>71</v>
      </c>
      <c r="B55" s="25">
        <v>2104.36229</v>
      </c>
      <c r="C55" s="25">
        <v>2005.0000199999999</v>
      </c>
      <c r="D55" s="25">
        <v>38.628480000000003</v>
      </c>
    </row>
    <row r="56" spans="1:4" x14ac:dyDescent="0.3">
      <c r="A56" s="18" t="s">
        <v>72</v>
      </c>
      <c r="B56" s="25">
        <v>73500.965280000004</v>
      </c>
      <c r="C56" s="25">
        <v>2207.70586</v>
      </c>
      <c r="D56" s="25"/>
    </row>
    <row r="57" spans="1:4" x14ac:dyDescent="0.3">
      <c r="A57" s="18" t="s">
        <v>73</v>
      </c>
      <c r="B57" s="25">
        <v>2306.6153599999998</v>
      </c>
      <c r="C57" s="25">
        <v>805.52692999999999</v>
      </c>
      <c r="D57" s="25"/>
    </row>
    <row r="58" spans="1:4" x14ac:dyDescent="0.3">
      <c r="A58" s="18" t="s">
        <v>74</v>
      </c>
      <c r="B58" s="25">
        <v>665.46131000000003</v>
      </c>
      <c r="C58" s="25">
        <v>447.64427999999998</v>
      </c>
      <c r="D58" s="25">
        <v>23.725149999999999</v>
      </c>
    </row>
    <row r="59" spans="1:4" x14ac:dyDescent="0.3">
      <c r="A59" s="18" t="s">
        <v>75</v>
      </c>
      <c r="B59" s="25">
        <v>652.21262999999999</v>
      </c>
      <c r="C59" s="25">
        <v>473.25842999999998</v>
      </c>
      <c r="D59" s="25">
        <v>136.50627</v>
      </c>
    </row>
    <row r="60" spans="1:4" ht="27.6" x14ac:dyDescent="0.3">
      <c r="A60" s="18" t="s">
        <v>76</v>
      </c>
      <c r="B60" s="25">
        <v>8711.2694800000008</v>
      </c>
      <c r="C60" s="25">
        <v>6109.7476699999997</v>
      </c>
      <c r="D60" s="25">
        <v>1844.37877</v>
      </c>
    </row>
    <row r="61" spans="1:4" x14ac:dyDescent="0.3">
      <c r="A61" s="18" t="s">
        <v>77</v>
      </c>
      <c r="B61" s="25">
        <v>19222.707399999999</v>
      </c>
      <c r="C61" s="25">
        <v>218.27628999999999</v>
      </c>
      <c r="D61" s="25"/>
    </row>
    <row r="62" spans="1:4" x14ac:dyDescent="0.3">
      <c r="A62" s="24" t="s">
        <v>2</v>
      </c>
      <c r="B62" s="26">
        <v>3118912.2353500002</v>
      </c>
      <c r="C62" s="26">
        <v>254432.19628999999</v>
      </c>
      <c r="D62" s="26">
        <v>30961.392479999999</v>
      </c>
    </row>
  </sheetData>
  <mergeCells count="16">
    <mergeCell ref="A1:D1"/>
    <mergeCell ref="A2:D2"/>
    <mergeCell ref="A5:C5"/>
    <mergeCell ref="A11:C11"/>
    <mergeCell ref="A18:A19"/>
    <mergeCell ref="B18:B19"/>
    <mergeCell ref="C18:D18"/>
    <mergeCell ref="A6:C6"/>
    <mergeCell ref="A7:C7"/>
    <mergeCell ref="A8:C8"/>
    <mergeCell ref="A9:C9"/>
    <mergeCell ref="A10:C10"/>
    <mergeCell ref="A12:C12"/>
    <mergeCell ref="A13:C13"/>
    <mergeCell ref="A15:C15"/>
    <mergeCell ref="A14:C14"/>
  </mergeCells>
  <pageMargins left="0.70866141732283472" right="0.27559055118110237" top="0.41" bottom="0.39370078740157483" header="0.19685039370078741" footer="0.19685039370078741"/>
  <pageSetup paperSize="9" scale="70" orientation="portrait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view="pageBreakPreview" topLeftCell="C25" zoomScaleNormal="100" zoomScaleSheetLayoutView="100" workbookViewId="0">
      <selection activeCell="D6" sqref="D6"/>
    </sheetView>
  </sheetViews>
  <sheetFormatPr defaultRowHeight="14.4" x14ac:dyDescent="0.3"/>
  <cols>
    <col min="1" max="1" width="38.33203125" customWidth="1"/>
    <col min="2" max="2" width="13.109375" customWidth="1"/>
    <col min="3" max="3" width="10.5546875" customWidth="1"/>
    <col min="4" max="4" width="11.44140625" customWidth="1"/>
    <col min="5" max="5" width="13.109375" customWidth="1"/>
    <col min="6" max="6" width="13.33203125" customWidth="1"/>
    <col min="7" max="7" width="13.109375" customWidth="1"/>
    <col min="8" max="8" width="13.6640625" customWidth="1"/>
    <col min="9" max="9" width="10.88671875" customWidth="1"/>
    <col min="10" max="10" width="12.6640625" customWidth="1"/>
    <col min="11" max="11" width="11" customWidth="1"/>
    <col min="12" max="13" width="11.88671875" customWidth="1"/>
    <col min="14" max="14" width="11.109375" customWidth="1"/>
    <col min="15" max="15" width="11.5546875" customWidth="1"/>
    <col min="16" max="16" width="12.21875" customWidth="1"/>
  </cols>
  <sheetData>
    <row r="1" spans="1:20" s="13" customFormat="1" ht="15.6" x14ac:dyDescent="0.3">
      <c r="A1" s="37"/>
      <c r="B1" s="34"/>
      <c r="C1" s="35" t="s">
        <v>8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x14ac:dyDescent="0.3">
      <c r="A2" s="38" t="s">
        <v>83</v>
      </c>
      <c r="B2" s="27"/>
      <c r="C2" s="30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32" t="s">
        <v>7</v>
      </c>
      <c r="Q2" s="27"/>
      <c r="R2" s="27"/>
      <c r="S2" s="27"/>
      <c r="T2" s="27"/>
    </row>
    <row r="3" spans="1:20" s="12" customFormat="1" ht="52.8" x14ac:dyDescent="0.25">
      <c r="A3" s="36" t="s">
        <v>18</v>
      </c>
      <c r="B3" s="43" t="s">
        <v>19</v>
      </c>
      <c r="C3" s="44" t="s">
        <v>20</v>
      </c>
      <c r="D3" s="44" t="s">
        <v>21</v>
      </c>
      <c r="E3" s="44" t="s">
        <v>22</v>
      </c>
      <c r="F3" s="44" t="s">
        <v>23</v>
      </c>
      <c r="G3" s="44" t="s">
        <v>24</v>
      </c>
      <c r="H3" s="44" t="s">
        <v>25</v>
      </c>
      <c r="I3" s="44" t="s">
        <v>26</v>
      </c>
      <c r="J3" s="44" t="s">
        <v>27</v>
      </c>
      <c r="K3" s="44" t="s">
        <v>28</v>
      </c>
      <c r="L3" s="44" t="s">
        <v>29</v>
      </c>
      <c r="M3" s="44" t="s">
        <v>30</v>
      </c>
      <c r="N3" s="44" t="s">
        <v>31</v>
      </c>
      <c r="O3" s="44" t="s">
        <v>32</v>
      </c>
      <c r="P3" s="31" t="s">
        <v>6</v>
      </c>
      <c r="Q3" s="33"/>
      <c r="R3" s="33"/>
      <c r="S3" s="33"/>
      <c r="T3" s="33"/>
    </row>
    <row r="4" spans="1:20" ht="41.4" x14ac:dyDescent="0.3">
      <c r="A4" s="42" t="s">
        <v>84</v>
      </c>
      <c r="B4" s="45"/>
      <c r="C4" s="45">
        <v>36550.165999999997</v>
      </c>
      <c r="D4" s="45">
        <v>62571.92</v>
      </c>
      <c r="E4" s="45">
        <v>7644.5</v>
      </c>
      <c r="F4" s="45"/>
      <c r="G4" s="45">
        <v>56550.750010000003</v>
      </c>
      <c r="H4" s="45">
        <v>13000</v>
      </c>
      <c r="I4" s="45">
        <v>12000</v>
      </c>
      <c r="J4" s="45">
        <v>5785.5829999999996</v>
      </c>
      <c r="K4" s="45">
        <v>11012.75</v>
      </c>
      <c r="L4" s="45">
        <v>10932.58337</v>
      </c>
      <c r="M4" s="45">
        <v>7190.9166699999996</v>
      </c>
      <c r="N4" s="45">
        <v>14148.915999999999</v>
      </c>
      <c r="O4" s="45">
        <v>21847.22</v>
      </c>
      <c r="P4" s="46">
        <v>259235.30505</v>
      </c>
      <c r="Q4" s="41"/>
      <c r="R4" s="41"/>
      <c r="S4" s="41"/>
      <c r="T4" s="41"/>
    </row>
    <row r="5" spans="1:20" ht="41.4" x14ac:dyDescent="0.3">
      <c r="A5" s="42" t="s">
        <v>85</v>
      </c>
      <c r="B5" s="45"/>
      <c r="C5" s="45">
        <v>5343.2579999999998</v>
      </c>
      <c r="D5" s="45">
        <v>1282.124</v>
      </c>
      <c r="E5" s="45">
        <v>1584</v>
      </c>
      <c r="F5" s="45">
        <v>600</v>
      </c>
      <c r="G5" s="45">
        <v>5105.1666699999996</v>
      </c>
      <c r="H5" s="45">
        <v>5000</v>
      </c>
      <c r="I5" s="45">
        <v>500</v>
      </c>
      <c r="J5" s="45"/>
      <c r="K5" s="45">
        <v>5632.7</v>
      </c>
      <c r="L5" s="45"/>
      <c r="M5" s="45">
        <v>249.5</v>
      </c>
      <c r="N5" s="45">
        <v>6424</v>
      </c>
      <c r="O5" s="45">
        <v>9245.8359999999993</v>
      </c>
      <c r="P5" s="46">
        <v>40966.584669999997</v>
      </c>
      <c r="Q5" s="41"/>
      <c r="R5" s="41"/>
      <c r="S5" s="41"/>
      <c r="T5" s="41"/>
    </row>
    <row r="6" spans="1:20" ht="41.4" x14ac:dyDescent="0.3">
      <c r="A6" s="42" t="s">
        <v>86</v>
      </c>
      <c r="B6" s="45">
        <v>22214.428220000002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>
        <v>22214.428220000002</v>
      </c>
      <c r="Q6" s="41"/>
      <c r="R6" s="41"/>
      <c r="S6" s="41"/>
      <c r="T6" s="41"/>
    </row>
    <row r="7" spans="1:20" ht="96.6" x14ac:dyDescent="0.3">
      <c r="A7" s="42" t="s">
        <v>87</v>
      </c>
      <c r="B7" s="45"/>
      <c r="C7" s="45"/>
      <c r="D7" s="45">
        <v>68.2</v>
      </c>
      <c r="E7" s="45">
        <v>132.1</v>
      </c>
      <c r="F7" s="45">
        <v>68.2</v>
      </c>
      <c r="G7" s="45"/>
      <c r="H7" s="45"/>
      <c r="I7" s="45"/>
      <c r="J7" s="45"/>
      <c r="K7" s="45">
        <v>38.799999999999997</v>
      </c>
      <c r="L7" s="45">
        <v>153.4</v>
      </c>
      <c r="M7" s="45">
        <v>110.8</v>
      </c>
      <c r="N7" s="45">
        <v>153.4</v>
      </c>
      <c r="O7" s="45"/>
      <c r="P7" s="46">
        <v>724.9</v>
      </c>
      <c r="Q7" s="41"/>
      <c r="R7" s="41"/>
      <c r="S7" s="41"/>
      <c r="T7" s="41"/>
    </row>
    <row r="8" spans="1:20" ht="82.8" x14ac:dyDescent="0.3">
      <c r="A8" s="42" t="s">
        <v>88</v>
      </c>
      <c r="B8" s="45"/>
      <c r="C8" s="45">
        <v>4417.6670000000004</v>
      </c>
      <c r="D8" s="45">
        <v>652.75</v>
      </c>
      <c r="E8" s="45">
        <v>505</v>
      </c>
      <c r="F8" s="45">
        <v>169.1</v>
      </c>
      <c r="G8" s="45">
        <v>654.33333000000005</v>
      </c>
      <c r="H8" s="45">
        <v>210</v>
      </c>
      <c r="I8" s="45">
        <v>50</v>
      </c>
      <c r="J8" s="45"/>
      <c r="K8" s="45"/>
      <c r="L8" s="45">
        <v>266.83332999999999</v>
      </c>
      <c r="M8" s="45">
        <v>249.5</v>
      </c>
      <c r="N8" s="45">
        <v>247.083</v>
      </c>
      <c r="O8" s="45">
        <v>164.2</v>
      </c>
      <c r="P8" s="46">
        <v>7586.46666</v>
      </c>
      <c r="Q8" s="41"/>
      <c r="R8" s="41"/>
      <c r="S8" s="41"/>
      <c r="T8" s="41"/>
    </row>
    <row r="9" spans="1:20" ht="96.6" x14ac:dyDescent="0.3">
      <c r="A9" s="42" t="s">
        <v>89</v>
      </c>
      <c r="B9" s="45">
        <v>949.05</v>
      </c>
      <c r="C9" s="45">
        <v>268.66699999999997</v>
      </c>
      <c r="D9" s="45">
        <v>179.166</v>
      </c>
      <c r="E9" s="45">
        <v>85</v>
      </c>
      <c r="F9" s="45">
        <v>74.5</v>
      </c>
      <c r="G9" s="45">
        <v>89.583330000000004</v>
      </c>
      <c r="H9" s="45">
        <v>86.092439999999996</v>
      </c>
      <c r="I9" s="45">
        <v>80</v>
      </c>
      <c r="J9" s="45">
        <v>80.400000000000006</v>
      </c>
      <c r="K9" s="45">
        <v>132.24600000000001</v>
      </c>
      <c r="L9" s="45"/>
      <c r="M9" s="45">
        <v>219.17</v>
      </c>
      <c r="N9" s="45">
        <v>84.664000000000001</v>
      </c>
      <c r="O9" s="45">
        <v>81.817999999999998</v>
      </c>
      <c r="P9" s="46">
        <v>2410.3567699999999</v>
      </c>
      <c r="Q9" s="41"/>
      <c r="R9" s="41"/>
      <c r="S9" s="41"/>
      <c r="T9" s="41"/>
    </row>
    <row r="10" spans="1:20" ht="69" x14ac:dyDescent="0.3">
      <c r="A10" s="42" t="s">
        <v>90</v>
      </c>
      <c r="B10" s="45">
        <v>632.20000000000005</v>
      </c>
      <c r="C10" s="45">
        <v>384.46</v>
      </c>
      <c r="D10" s="45">
        <v>400</v>
      </c>
      <c r="E10" s="45">
        <v>280</v>
      </c>
      <c r="F10" s="45">
        <v>76.83</v>
      </c>
      <c r="G10" s="45">
        <v>500</v>
      </c>
      <c r="H10" s="45">
        <v>67.635369999999995</v>
      </c>
      <c r="I10" s="45">
        <v>31.545999999999999</v>
      </c>
      <c r="J10" s="45">
        <v>304.64999999999998</v>
      </c>
      <c r="K10" s="45">
        <v>144.83600000000001</v>
      </c>
      <c r="L10" s="45">
        <v>68.096159999999998</v>
      </c>
      <c r="M10" s="45">
        <v>235.43</v>
      </c>
      <c r="N10" s="45">
        <v>69.599999999999994</v>
      </c>
      <c r="O10" s="45">
        <v>69.001000000000005</v>
      </c>
      <c r="P10" s="46">
        <v>3264.2845299999999</v>
      </c>
      <c r="Q10" s="41"/>
      <c r="R10" s="41"/>
      <c r="S10" s="41"/>
      <c r="T10" s="41"/>
    </row>
    <row r="11" spans="1:20" ht="82.8" x14ac:dyDescent="0.3">
      <c r="A11" s="42" t="s">
        <v>91</v>
      </c>
      <c r="B11" s="45">
        <v>2453.09</v>
      </c>
      <c r="C11" s="45">
        <v>1176</v>
      </c>
      <c r="D11" s="45">
        <v>241</v>
      </c>
      <c r="E11" s="45">
        <v>185</v>
      </c>
      <c r="F11" s="45">
        <v>113.4</v>
      </c>
      <c r="G11" s="45">
        <v>235</v>
      </c>
      <c r="H11" s="45">
        <v>103.53391999999999</v>
      </c>
      <c r="I11" s="45">
        <v>99.445999999999998</v>
      </c>
      <c r="J11" s="45">
        <v>503.15</v>
      </c>
      <c r="K11" s="45">
        <v>227.63399999999999</v>
      </c>
      <c r="L11" s="45">
        <v>140.85891000000001</v>
      </c>
      <c r="M11" s="45">
        <v>391.44</v>
      </c>
      <c r="N11" s="45">
        <v>247.625</v>
      </c>
      <c r="O11" s="45">
        <v>129.97433000000001</v>
      </c>
      <c r="P11" s="46">
        <v>6247.1521599999996</v>
      </c>
      <c r="Q11" s="41"/>
      <c r="R11" s="41"/>
      <c r="S11" s="41"/>
      <c r="T11" s="41"/>
    </row>
    <row r="12" spans="1:20" ht="124.2" x14ac:dyDescent="0.3">
      <c r="A12" s="42" t="s">
        <v>92</v>
      </c>
      <c r="B12" s="45">
        <v>23712.744999999999</v>
      </c>
      <c r="C12" s="45">
        <v>2200</v>
      </c>
      <c r="D12" s="45">
        <v>204.84</v>
      </c>
      <c r="E12" s="45"/>
      <c r="F12" s="45"/>
      <c r="G12" s="45"/>
      <c r="H12" s="45"/>
      <c r="I12" s="45"/>
      <c r="J12" s="45">
        <v>80</v>
      </c>
      <c r="K12" s="45"/>
      <c r="L12" s="45"/>
      <c r="M12" s="45"/>
      <c r="N12" s="45"/>
      <c r="O12" s="45"/>
      <c r="P12" s="46">
        <v>26197.584999999999</v>
      </c>
      <c r="Q12" s="41"/>
      <c r="R12" s="41"/>
      <c r="S12" s="41"/>
      <c r="T12" s="41"/>
    </row>
    <row r="13" spans="1:20" ht="110.4" x14ac:dyDescent="0.3">
      <c r="A13" s="42" t="s">
        <v>93</v>
      </c>
      <c r="B13" s="45"/>
      <c r="C13" s="45">
        <v>7105.4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6">
        <v>7105.4</v>
      </c>
      <c r="Q13" s="41"/>
      <c r="R13" s="41"/>
      <c r="S13" s="41"/>
      <c r="T13" s="41"/>
    </row>
    <row r="14" spans="1:20" ht="110.4" x14ac:dyDescent="0.3">
      <c r="A14" s="42" t="s">
        <v>94</v>
      </c>
      <c r="B14" s="45">
        <v>40</v>
      </c>
      <c r="C14" s="45">
        <v>264</v>
      </c>
      <c r="D14" s="45"/>
      <c r="E14" s="45"/>
      <c r="F14" s="45"/>
      <c r="G14" s="45">
        <v>48</v>
      </c>
      <c r="H14" s="45"/>
      <c r="I14" s="45"/>
      <c r="J14" s="45">
        <v>57</v>
      </c>
      <c r="K14" s="45"/>
      <c r="L14" s="45"/>
      <c r="M14" s="45">
        <v>29.332999999999998</v>
      </c>
      <c r="N14" s="45"/>
      <c r="O14" s="45"/>
      <c r="P14" s="46">
        <v>438.33300000000003</v>
      </c>
      <c r="Q14" s="41"/>
      <c r="R14" s="41"/>
      <c r="S14" s="41"/>
      <c r="T14" s="41"/>
    </row>
    <row r="15" spans="1:20" ht="358.8" x14ac:dyDescent="0.3">
      <c r="A15" s="42" t="s">
        <v>95</v>
      </c>
      <c r="B15" s="45">
        <v>22327</v>
      </c>
      <c r="C15" s="45">
        <v>2650</v>
      </c>
      <c r="D15" s="45">
        <v>3120</v>
      </c>
      <c r="E15" s="45">
        <v>3330</v>
      </c>
      <c r="F15" s="45">
        <v>395</v>
      </c>
      <c r="G15" s="45">
        <v>4200</v>
      </c>
      <c r="H15" s="45">
        <v>1072.87075</v>
      </c>
      <c r="I15" s="45">
        <v>150</v>
      </c>
      <c r="J15" s="45">
        <v>6800</v>
      </c>
      <c r="K15" s="45">
        <v>3133.335</v>
      </c>
      <c r="L15" s="45">
        <v>3240.25</v>
      </c>
      <c r="M15" s="45">
        <v>2114.25</v>
      </c>
      <c r="N15" s="45">
        <v>2440</v>
      </c>
      <c r="O15" s="45">
        <v>1400</v>
      </c>
      <c r="P15" s="46">
        <v>56372.705750000001</v>
      </c>
      <c r="Q15" s="41"/>
      <c r="R15" s="41"/>
      <c r="S15" s="41"/>
      <c r="T15" s="41"/>
    </row>
    <row r="16" spans="1:20" ht="179.4" x14ac:dyDescent="0.3">
      <c r="A16" s="42" t="s">
        <v>96</v>
      </c>
      <c r="B16" s="45">
        <v>156947.36600000001</v>
      </c>
      <c r="C16" s="45">
        <v>100000</v>
      </c>
      <c r="D16" s="45">
        <v>15235</v>
      </c>
      <c r="E16" s="45">
        <v>19495.8</v>
      </c>
      <c r="F16" s="45">
        <v>8665</v>
      </c>
      <c r="G16" s="45">
        <v>10612.377</v>
      </c>
      <c r="H16" s="45">
        <v>9897.4339999999993</v>
      </c>
      <c r="I16" s="45">
        <v>4155</v>
      </c>
      <c r="J16" s="45">
        <v>24334.126</v>
      </c>
      <c r="K16" s="45">
        <v>8051.933</v>
      </c>
      <c r="L16" s="45">
        <v>18905</v>
      </c>
      <c r="M16" s="45">
        <v>17218.5</v>
      </c>
      <c r="N16" s="45">
        <v>16380</v>
      </c>
      <c r="O16" s="45">
        <v>16265.851000000001</v>
      </c>
      <c r="P16" s="46">
        <v>426163.38699999999</v>
      </c>
      <c r="Q16" s="41"/>
      <c r="R16" s="41"/>
      <c r="S16" s="41"/>
      <c r="T16" s="41"/>
    </row>
    <row r="17" spans="1:20" ht="110.4" x14ac:dyDescent="0.3">
      <c r="A17" s="42" t="s">
        <v>97</v>
      </c>
      <c r="B17" s="45">
        <v>14134.09</v>
      </c>
      <c r="C17" s="45">
        <v>7036.8909999999996</v>
      </c>
      <c r="D17" s="45">
        <v>1200</v>
      </c>
      <c r="E17" s="45">
        <v>1772.25</v>
      </c>
      <c r="F17" s="45">
        <v>500</v>
      </c>
      <c r="G17" s="45">
        <v>839.5</v>
      </c>
      <c r="H17" s="45">
        <v>1090</v>
      </c>
      <c r="I17" s="45">
        <v>200</v>
      </c>
      <c r="J17" s="45">
        <v>2514</v>
      </c>
      <c r="K17" s="45">
        <v>1490</v>
      </c>
      <c r="L17" s="45">
        <v>605.35</v>
      </c>
      <c r="M17" s="45">
        <v>1386.5</v>
      </c>
      <c r="N17" s="45"/>
      <c r="O17" s="45">
        <v>1010</v>
      </c>
      <c r="P17" s="46">
        <v>33778.580999999998</v>
      </c>
      <c r="Q17" s="41"/>
      <c r="R17" s="41"/>
      <c r="S17" s="41"/>
      <c r="T17" s="41"/>
    </row>
    <row r="18" spans="1:20" ht="151.80000000000001" x14ac:dyDescent="0.3">
      <c r="A18" s="42" t="s">
        <v>98</v>
      </c>
      <c r="B18" s="45">
        <v>3.8</v>
      </c>
      <c r="C18" s="45">
        <v>7.4480000000000004</v>
      </c>
      <c r="D18" s="45"/>
      <c r="E18" s="45"/>
      <c r="F18" s="45"/>
      <c r="G18" s="45"/>
      <c r="H18" s="45">
        <v>3.7250000000000001</v>
      </c>
      <c r="I18" s="45"/>
      <c r="J18" s="45"/>
      <c r="K18" s="45">
        <v>4.0101599999999999</v>
      </c>
      <c r="L18" s="45"/>
      <c r="M18" s="45">
        <v>7.2</v>
      </c>
      <c r="N18" s="45"/>
      <c r="O18" s="45"/>
      <c r="P18" s="46">
        <v>26.183160000000001</v>
      </c>
      <c r="Q18" s="41"/>
      <c r="R18" s="41"/>
      <c r="S18" s="41"/>
      <c r="T18" s="41"/>
    </row>
    <row r="19" spans="1:20" ht="96.6" x14ac:dyDescent="0.3">
      <c r="A19" s="42" t="s">
        <v>99</v>
      </c>
      <c r="B19" s="45">
        <v>300</v>
      </c>
      <c r="C19" s="45"/>
      <c r="D19" s="45"/>
      <c r="E19" s="45">
        <v>75</v>
      </c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6">
        <v>375</v>
      </c>
      <c r="Q19" s="41"/>
      <c r="R19" s="41"/>
      <c r="S19" s="41"/>
      <c r="T19" s="41"/>
    </row>
    <row r="20" spans="1:20" ht="138" x14ac:dyDescent="0.3">
      <c r="A20" s="42" t="s">
        <v>100</v>
      </c>
      <c r="B20" s="45">
        <v>10736.82704</v>
      </c>
      <c r="C20" s="45">
        <v>3221.5439999999999</v>
      </c>
      <c r="D20" s="45">
        <v>455</v>
      </c>
      <c r="E20" s="45">
        <v>360</v>
      </c>
      <c r="F20" s="45">
        <v>85</v>
      </c>
      <c r="G20" s="45">
        <v>398.1</v>
      </c>
      <c r="H20" s="45">
        <v>76.023669999999996</v>
      </c>
      <c r="I20" s="45">
        <v>44</v>
      </c>
      <c r="J20" s="45">
        <v>2006</v>
      </c>
      <c r="K20" s="45">
        <v>283.33334000000002</v>
      </c>
      <c r="L20" s="45"/>
      <c r="M20" s="45">
        <v>381.4</v>
      </c>
      <c r="N20" s="45">
        <v>366.25</v>
      </c>
      <c r="O20" s="45">
        <v>463.03960000000001</v>
      </c>
      <c r="P20" s="46">
        <v>18876.517650000002</v>
      </c>
      <c r="Q20" s="41"/>
      <c r="R20" s="41"/>
      <c r="S20" s="41"/>
      <c r="T20" s="41"/>
    </row>
    <row r="21" spans="1:20" ht="138" x14ac:dyDescent="0.3">
      <c r="A21" s="42" t="s">
        <v>101</v>
      </c>
      <c r="B21" s="45">
        <v>122002.06957000001</v>
      </c>
      <c r="C21" s="45">
        <v>51445</v>
      </c>
      <c r="D21" s="45">
        <v>5151.0305200000003</v>
      </c>
      <c r="E21" s="45">
        <v>10820</v>
      </c>
      <c r="F21" s="45">
        <v>2700</v>
      </c>
      <c r="G21" s="45">
        <v>6550.56</v>
      </c>
      <c r="H21" s="45">
        <v>2854.4659999999999</v>
      </c>
      <c r="I21" s="45">
        <v>1456</v>
      </c>
      <c r="J21" s="45">
        <v>25524.618999999999</v>
      </c>
      <c r="K21" s="45">
        <v>4203</v>
      </c>
      <c r="L21" s="45">
        <v>5182.8999999999996</v>
      </c>
      <c r="M21" s="45">
        <v>6640</v>
      </c>
      <c r="N21" s="45">
        <v>6292.5</v>
      </c>
      <c r="O21" s="45">
        <v>3787.3820000000001</v>
      </c>
      <c r="P21" s="46">
        <v>254609.52708999999</v>
      </c>
      <c r="Q21" s="41"/>
      <c r="R21" s="41"/>
      <c r="S21" s="41"/>
      <c r="T21" s="41"/>
    </row>
    <row r="22" spans="1:20" ht="82.8" x14ac:dyDescent="0.3">
      <c r="A22" s="42" t="s">
        <v>102</v>
      </c>
      <c r="B22" s="45">
        <v>43389.168409999998</v>
      </c>
      <c r="C22" s="45">
        <v>6447.3</v>
      </c>
      <c r="D22" s="45">
        <v>3612.1660000000002</v>
      </c>
      <c r="E22" s="45">
        <v>1509.3</v>
      </c>
      <c r="F22" s="45">
        <v>434.25</v>
      </c>
      <c r="G22" s="45"/>
      <c r="H22" s="45">
        <v>144.19155000000001</v>
      </c>
      <c r="I22" s="45"/>
      <c r="J22" s="45"/>
      <c r="K22" s="45">
        <v>410</v>
      </c>
      <c r="L22" s="45"/>
      <c r="M22" s="45">
        <v>605.17499999999995</v>
      </c>
      <c r="N22" s="45">
        <v>1597.57707</v>
      </c>
      <c r="O22" s="45"/>
      <c r="P22" s="46">
        <v>58149.12803</v>
      </c>
      <c r="Q22" s="41"/>
      <c r="R22" s="41"/>
      <c r="S22" s="41"/>
      <c r="T22" s="41"/>
    </row>
    <row r="23" spans="1:20" ht="110.4" x14ac:dyDescent="0.3">
      <c r="A23" s="42" t="s">
        <v>103</v>
      </c>
      <c r="B23" s="45">
        <v>2288.65173</v>
      </c>
      <c r="C23" s="45">
        <v>1432.954</v>
      </c>
      <c r="D23" s="45">
        <v>238</v>
      </c>
      <c r="E23" s="45">
        <v>176.4</v>
      </c>
      <c r="F23" s="45">
        <v>55</v>
      </c>
      <c r="G23" s="45">
        <v>89.68</v>
      </c>
      <c r="H23" s="45">
        <v>88.200999999999993</v>
      </c>
      <c r="I23" s="45">
        <v>25</v>
      </c>
      <c r="J23" s="45">
        <v>373.67399999999998</v>
      </c>
      <c r="K23" s="45">
        <v>73.665000000000006</v>
      </c>
      <c r="L23" s="45">
        <v>159.5</v>
      </c>
      <c r="M23" s="45">
        <v>156.69999999999999</v>
      </c>
      <c r="N23" s="45">
        <v>122</v>
      </c>
      <c r="O23" s="45">
        <v>111.7269</v>
      </c>
      <c r="P23" s="46">
        <v>5391.1526299999996</v>
      </c>
      <c r="Q23" s="41"/>
      <c r="R23" s="41"/>
      <c r="S23" s="41"/>
      <c r="T23" s="41"/>
    </row>
    <row r="24" spans="1:20" ht="69" x14ac:dyDescent="0.3">
      <c r="A24" s="42" t="s">
        <v>104</v>
      </c>
      <c r="B24" s="45"/>
      <c r="C24" s="45"/>
      <c r="D24" s="45">
        <v>124.5</v>
      </c>
      <c r="E24" s="45">
        <v>47.9</v>
      </c>
      <c r="F24" s="45">
        <v>24.1</v>
      </c>
      <c r="G24" s="45">
        <v>81.7</v>
      </c>
      <c r="H24" s="45">
        <v>34.799999999999997</v>
      </c>
      <c r="I24" s="45"/>
      <c r="J24" s="45">
        <v>184.8</v>
      </c>
      <c r="K24" s="45">
        <v>30.6</v>
      </c>
      <c r="L24" s="45">
        <v>56.4</v>
      </c>
      <c r="M24" s="45">
        <v>51.7</v>
      </c>
      <c r="N24" s="45">
        <v>45.5</v>
      </c>
      <c r="O24" s="45"/>
      <c r="P24" s="46">
        <v>682</v>
      </c>
      <c r="Q24" s="41"/>
      <c r="R24" s="41"/>
      <c r="S24" s="41"/>
      <c r="T24" s="41"/>
    </row>
    <row r="25" spans="1:20" ht="96.6" x14ac:dyDescent="0.3">
      <c r="A25" s="42" t="s">
        <v>105</v>
      </c>
      <c r="B25" s="45">
        <v>416.92950999999999</v>
      </c>
      <c r="C25" s="45">
        <v>868.6</v>
      </c>
      <c r="D25" s="45">
        <v>700</v>
      </c>
      <c r="E25" s="45"/>
      <c r="F25" s="45"/>
      <c r="G25" s="45">
        <v>344.34165999999999</v>
      </c>
      <c r="H25" s="45"/>
      <c r="I25" s="45"/>
      <c r="J25" s="45"/>
      <c r="K25" s="45">
        <v>132.02500000000001</v>
      </c>
      <c r="L25" s="45"/>
      <c r="M25" s="45"/>
      <c r="N25" s="45"/>
      <c r="O25" s="45"/>
      <c r="P25" s="46">
        <v>2461.89617</v>
      </c>
      <c r="Q25" s="41"/>
      <c r="R25" s="41"/>
      <c r="S25" s="41"/>
      <c r="T25" s="41"/>
    </row>
    <row r="26" spans="1:20" ht="96.6" x14ac:dyDescent="0.3">
      <c r="A26" s="42" t="s">
        <v>106</v>
      </c>
      <c r="B26" s="45"/>
      <c r="C26" s="45">
        <v>609.79999999999995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6">
        <v>609.79999999999995</v>
      </c>
      <c r="Q26" s="41"/>
      <c r="R26" s="41"/>
      <c r="S26" s="41"/>
      <c r="T26" s="41"/>
    </row>
    <row r="27" spans="1:20" ht="55.2" x14ac:dyDescent="0.3">
      <c r="A27" s="42" t="s">
        <v>107</v>
      </c>
      <c r="B27" s="45"/>
      <c r="C27" s="45"/>
      <c r="D27" s="45"/>
      <c r="E27" s="45"/>
      <c r="F27" s="45"/>
      <c r="G27" s="45"/>
      <c r="H27" s="45"/>
      <c r="I27" s="45"/>
      <c r="J27" s="45">
        <v>38428</v>
      </c>
      <c r="K27" s="45"/>
      <c r="L27" s="45"/>
      <c r="M27" s="45"/>
      <c r="N27" s="45"/>
      <c r="O27" s="45"/>
      <c r="P27" s="46">
        <v>38428</v>
      </c>
      <c r="Q27" s="41"/>
      <c r="R27" s="41"/>
      <c r="S27" s="41"/>
      <c r="T27" s="41"/>
    </row>
    <row r="28" spans="1:20" x14ac:dyDescent="0.3">
      <c r="A28" s="39" t="s">
        <v>35</v>
      </c>
      <c r="B28" s="46">
        <v>422547.41548000003</v>
      </c>
      <c r="C28" s="46">
        <v>231429.155</v>
      </c>
      <c r="D28" s="46">
        <v>95435.696519999998</v>
      </c>
      <c r="E28" s="46">
        <v>48002.25</v>
      </c>
      <c r="F28" s="46">
        <v>13960.38</v>
      </c>
      <c r="G28" s="46">
        <v>86299.092000000004</v>
      </c>
      <c r="H28" s="46">
        <v>33728.973700000002</v>
      </c>
      <c r="I28" s="46">
        <v>18790.991999999998</v>
      </c>
      <c r="J28" s="46">
        <v>106976.00199999999</v>
      </c>
      <c r="K28" s="46">
        <v>35000.8675</v>
      </c>
      <c r="L28" s="46">
        <v>39711.171770000001</v>
      </c>
      <c r="M28" s="46">
        <v>37237.514669999997</v>
      </c>
      <c r="N28" s="46">
        <v>48619.11507</v>
      </c>
      <c r="O28" s="46">
        <v>54576.04883</v>
      </c>
      <c r="P28" s="46">
        <v>1272314.67454</v>
      </c>
      <c r="Q28" s="40"/>
      <c r="R28" s="40"/>
      <c r="S28" s="40"/>
      <c r="T28" s="40"/>
    </row>
  </sheetData>
  <pageMargins left="0.23622047244094491" right="0.2" top="0.24" bottom="0.31" header="0.17" footer="0.17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2021-03-08T23:54:48Z</dcterms:modified>
</cp:coreProperties>
</file>