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68" windowWidth="14808" windowHeight="7956"/>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Учреждения!$27:$28</definedName>
    <definedName name="_xlnm.Print_Area" localSheetId="1">'Муниципальные районы'!$A$1:$P$21</definedName>
    <definedName name="_xlnm.Print_Area" localSheetId="0">Учреждения!$A$1:$E$70</definedName>
  </definedNames>
  <calcPr calcId="162913"/>
</workbook>
</file>

<file path=xl/calcChain.xml><?xml version="1.0" encoding="utf-8"?>
<calcChain xmlns="http://schemas.openxmlformats.org/spreadsheetml/2006/main">
  <c r="E25" i="1" l="1"/>
  <c r="E8" i="1" s="1"/>
  <c r="E9" i="1"/>
  <c r="B19" i="2" l="1"/>
  <c r="A2" i="2" l="1"/>
  <c r="B2" i="2" s="1"/>
  <c r="C2" i="2" s="1"/>
  <c r="A20" i="2" s="1"/>
  <c r="H1" i="1" l="1"/>
  <c r="A5" i="1" s="1"/>
  <c r="H2" i="1"/>
  <c r="G1" i="1"/>
  <c r="G2" i="1"/>
  <c r="A2" i="1" l="1"/>
</calcChain>
</file>

<file path=xl/sharedStrings.xml><?xml version="1.0" encoding="utf-8"?>
<sst xmlns="http://schemas.openxmlformats.org/spreadsheetml/2006/main" count="103" uniqueCount="102">
  <si>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</si>
  <si>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</si>
  <si>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</si>
  <si>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</si>
  <si>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</si>
  <si>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</si>
  <si>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</si>
  <si>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</si>
  <si>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</si>
  <si>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</si>
  <si>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</si>
  <si>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</si>
  <si>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</si>
  <si>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</si>
  <si>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</si>
  <si>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</si>
  <si>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</si>
  <si>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</si>
  <si>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</si>
  <si>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</si>
  <si>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</si>
  <si>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</si>
  <si>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</si>
  <si>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</si>
  <si>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</si>
  <si>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</si>
  <si>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</si>
  <si>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</si>
  <si>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</si>
  <si>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</si>
  <si>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</si>
  <si>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Дотации на выравнивание бюджетной обеспеченности муниципальных районов (городских округов)</t>
  </si>
  <si>
    <t>Субсидии местным бюджетам на софинансирование оплаты труда работников муниципальных учреждений</t>
  </si>
  <si>
    <t>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 предусмотренной законом Камчатского края</t>
  </si>
  <si>
    <t>Субвенции муниципальным районам в Камчатском крае для осуществления  полномочий органов государственной власти Камчатского края по расчету и предоставлению дотаций  бюджетам поселений</t>
  </si>
  <si>
    <t>Субвенции для осуществления  государственных полномочий Камчатского края по созданию и организации деятельности комиссий по делам несовершеннолетних и защите их прав муниципальных районов и городских округов в Камчатском крае</t>
  </si>
  <si>
    <t>Субвенции для осуществления отдельных  государственных полномочий Камчатского края  по социальному обслуживанию граждан в Камчатском крае</t>
  </si>
  <si>
    <t>Субвенции для осуществления государственных полномочий по опеке и попечительству в Камчатском крае в части расходов на содержание специалистов, осуществляющих деятельность по опеке и попечительству</t>
  </si>
  <si>
    <t>Субвенции для осуществления  государственных полномочий Камчатского края по вопросам предоставления мер социальной поддержки отдельным категориям граждан, проживающих в Камчатском крае, по проезду на автомобильном транспорте общего пользования городского сообщения</t>
  </si>
  <si>
    <t>Субвенции для осуществления  государственных полномочий по опеке и попечительству в Камчатском крае в части  расходов на выплату вознаграждения опекунам совершеннолетних недееспособных граждан, проживающим в Камчатском крае</t>
  </si>
  <si>
    <t>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t>
  </si>
  <si>
    <t>Субвенции для осуществления государственных полномочий Камчатского края на государственную регистрацию актов гражданского состояния</t>
  </si>
  <si>
    <t>Субвенции на осуществление  государственных полномочий Камчатского края по организации проведения мероприятий при осуществлении деятельности по обращению с животными без владельцев в Камчатском крае</t>
  </si>
  <si>
    <t>Выплата единовременного пособия при всех формах устройства детей, лишенных родительского попечения, в семью</t>
  </si>
  <si>
    <t>Всего:</t>
  </si>
  <si>
    <t>30.01.2020</t>
  </si>
  <si>
    <t>Законодательное Собрание Камчатского края</t>
  </si>
  <si>
    <t>Контрольно-счетная палата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</si>
  <si>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</si>
  <si>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</si>
  <si>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</si>
  <si>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</si>
  <si>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</si>
  <si>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</si>
  <si>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Камчатского края</t>
  </si>
  <si>
    <t>Министерство образования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</si>
  <si>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</si>
  <si>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</si>
  <si>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</si>
  <si>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</si>
  <si>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</si>
  <si>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</si>
  <si>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</si>
  <si>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</si>
  <si>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</si>
  <si>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</si>
  <si>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Инспекция государственного технического надзора Камчатского края</t>
  </si>
  <si>
    <t>Инспекция государственного строительного надзора Камчатского края</t>
  </si>
  <si>
    <t>Государственная жилищная инспекция Камчатского края</t>
  </si>
  <si>
    <t>Инспекция государственного экологического надзора Камчатского края</t>
  </si>
  <si>
    <t>Государственная инспекция по контролю в сфере закупок Камчатского края</t>
  </si>
  <si>
    <t>Избирательная комиссия Камчатского края</t>
  </si>
  <si>
    <t>Министерство экономического развития и торговли Камчатского края</t>
  </si>
  <si>
    <t>Петропавловск-Камчатская городская территориальная избирательная комиссия</t>
  </si>
  <si>
    <t>Агентство по внутренней политике Камчатского края</t>
  </si>
  <si>
    <t>Министерство спорта Камчатского края</t>
  </si>
  <si>
    <t>Агентство лесного хозяйства и охраны животного мира Камчатского края</t>
  </si>
  <si>
    <t>Агентство по туризму и внешним связям Камчатского края</t>
  </si>
  <si>
    <t>администрация Корякского округа</t>
  </si>
  <si>
    <t>Агентство инвестиций и предпринимательства Камчатского края</t>
  </si>
  <si>
    <t>Агентство по обращению с отходами Камчатского края</t>
  </si>
  <si>
    <t>Служба охраны объектов культурного наследия Камчатского края</t>
  </si>
  <si>
    <t>Агентство приоритетных проектов развития Камчатского края</t>
  </si>
  <si>
    <t>Агентство записи актов гражданского состояния и архивного дела Камчатского края</t>
  </si>
  <si>
    <t>Агентство по делам молодежи Камчатского края</t>
  </si>
  <si>
    <t>ИТОГО</t>
  </si>
  <si>
    <t>24.01.2020</t>
  </si>
  <si>
    <t>Субсидии бюджетам субъектов Российской Федерации на выплату региональных социальных доплат к пенсии</t>
  </si>
  <si>
    <t>Субсидии бюджетам субъектов Российской Федерации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</si>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</sst>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7"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1"/>
      <color theme="1"/>
      <name val="Times New Roman"/>
      <family val="1"/>
      <charset val="204"/>
    </font>
    <font>
      <b/>
      <sz val="9"/>
      <color theme="0"/>
      <name val="Times New Roman"/>
      <family val="1"/>
      <charset val="204"/>
    </font>
    <font>
      <sz val="12"/>
      <color theme="0"/>
      <name val="Times New Roman"/>
      <family val="1"/>
      <charset val="204"/>
    </font>
    <font>
      <sz val="12"/>
      <color theme="1"/>
      <name val="Times New Roman"/>
      <family val="1"/>
      <charset val="204"/>
    </font>
    <font>
      <sz val="11"/>
      <color theme="0"/>
      <name val="Times New Roman"/>
      <family val="1"/>
      <charset val="204"/>
    </font>
    <font>
      <sz val="11"/>
      <color theme="1"/>
      <name val="Times New Roman"/>
      <family val="1"/>
      <charset val="204"/>
    </font>
    <font>
      <sz val="10"/>
      <color theme="1"/>
      <name val="Times New Roman"/>
      <family val="1"/>
      <charset val="204"/>
    </font>
    <font>
      <sz val="11"/>
      <color theme="0" tint="-0.34998626667073579"/>
      <name val="Times New Roman"/>
      <family val="1"/>
      <charset val="204"/>
    </font>
    <font>
      <b/>
      <sz val="10"/>
      <color theme="1"/>
      <name val="Times New Roman"/>
      <family val="1"/>
      <charset val="204"/>
    </font>
    <font>
      <sz val="10"/>
      <name val="Arial"/>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6" fillId="0" borderId="0"/>
    <xf numFmtId="0" fontId="16" fillId="0" borderId="0" applyNumberFormat="0" applyBorder="0" applyAlignment="0"/>
  </cellStyleXfs>
  <cellXfs count="59">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5" fillId="2" borderId="4" xfId="0" applyNumberFormat="1" applyFont="1" applyFill="1" applyBorder="1" applyAlignment="1"/>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49" fontId="3" fillId="0" borderId="4" xfId="0" applyNumberFormat="1" applyFont="1" applyBorder="1" applyAlignment="1">
      <alignment horizontal="left" vertical="center" wrapText="1"/>
    </xf>
    <xf numFmtId="49" fontId="2" fillId="0" borderId="4" xfId="0" applyNumberFormat="1" applyFont="1" applyBorder="1" applyAlignment="1">
      <alignment horizontal="left" vertical="center" wrapText="1"/>
    </xf>
    <xf numFmtId="49" fontId="6" fillId="2" borderId="4" xfId="0" applyNumberFormat="1" applyFont="1" applyFill="1" applyBorder="1" applyAlignment="1">
      <alignment horizontal="left" wrapText="1"/>
    </xf>
    <xf numFmtId="49" fontId="5" fillId="2" borderId="4" xfId="0" applyNumberFormat="1" applyFont="1" applyFill="1" applyBorder="1" applyAlignment="1">
      <alignment horizontal="left" wrapText="1"/>
    </xf>
    <xf numFmtId="0" fontId="7" fillId="0" borderId="4" xfId="0" applyFont="1" applyBorder="1" applyAlignment="1">
      <alignment horizontal="center" vertical="center" wrapText="1"/>
    </xf>
    <xf numFmtId="164" fontId="3" fillId="2" borderId="4"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0" fontId="8" fillId="2" borderId="0" xfId="0" applyFont="1" applyFill="1" applyBorder="1" applyAlignment="1"/>
    <xf numFmtId="14" fontId="9" fillId="0" borderId="0" xfId="0" applyNumberFormat="1" applyFont="1"/>
    <xf numFmtId="0" fontId="10" fillId="0" borderId="0" xfId="0" applyFont="1"/>
    <xf numFmtId="0" fontId="1" fillId="2" borderId="0" xfId="0" applyFont="1" applyFill="1" applyBorder="1" applyAlignment="1"/>
    <xf numFmtId="0" fontId="11" fillId="0" borderId="0" xfId="0" applyFont="1"/>
    <xf numFmtId="0" fontId="12" fillId="0" borderId="0" xfId="0" applyFont="1"/>
    <xf numFmtId="0" fontId="13" fillId="0" borderId="0" xfId="0" applyFont="1"/>
    <xf numFmtId="164" fontId="6" fillId="2" borderId="4" xfId="0" applyNumberFormat="1" applyFont="1" applyFill="1" applyBorder="1" applyAlignment="1">
      <alignment horizontal="center" vertical="center" wrapText="1"/>
    </xf>
    <xf numFmtId="164" fontId="6" fillId="2" borderId="4" xfId="0" applyNumberFormat="1" applyFont="1" applyFill="1" applyBorder="1" applyAlignment="1">
      <alignment vertical="center" wrapText="1"/>
    </xf>
    <xf numFmtId="164" fontId="5" fillId="2" borderId="4" xfId="0" applyNumberFormat="1" applyFont="1" applyFill="1" applyBorder="1" applyAlignment="1">
      <alignment horizontal="center" vertical="center" wrapText="1"/>
    </xf>
    <xf numFmtId="0" fontId="7" fillId="0" borderId="4" xfId="0" applyFont="1" applyBorder="1" applyAlignment="1">
      <alignment wrapText="1"/>
    </xf>
    <xf numFmtId="0" fontId="14" fillId="0" borderId="0" xfId="0" applyNumberFormat="1" applyFont="1"/>
    <xf numFmtId="0" fontId="14" fillId="0" borderId="0" xfId="0" applyFont="1"/>
    <xf numFmtId="14" fontId="12" fillId="0" borderId="0" xfId="0" applyNumberFormat="1" applyFont="1"/>
    <xf numFmtId="0" fontId="15" fillId="0" borderId="0" xfId="0" applyFont="1"/>
    <xf numFmtId="0" fontId="12" fillId="0" borderId="0" xfId="0" applyFont="1" applyAlignment="1">
      <alignment horizontal="right"/>
    </xf>
    <xf numFmtId="164" fontId="3" fillId="0" borderId="4" xfId="0" applyNumberFormat="1" applyFont="1" applyBorder="1" applyAlignment="1">
      <alignment horizontal="right" wrapText="1"/>
    </xf>
    <xf numFmtId="164" fontId="2" fillId="0" borderId="4" xfId="0" applyNumberFormat="1" applyFont="1" applyBorder="1" applyAlignment="1">
      <alignment horizontal="right" wrapText="1"/>
    </xf>
    <xf numFmtId="164" fontId="5" fillId="2" borderId="4" xfId="0" applyNumberFormat="1" applyFont="1" applyFill="1" applyBorder="1" applyAlignment="1">
      <alignment horizontal="right" wrapText="1"/>
    </xf>
    <xf numFmtId="164" fontId="7" fillId="0" borderId="4" xfId="0" applyNumberFormat="1" applyFont="1" applyBorder="1" applyAlignment="1">
      <alignment horizontal="right"/>
    </xf>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4"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xf numFmtId="0" fontId="3" fillId="0" borderId="4" xfId="0" applyFont="1" applyBorder="1" applyAlignment="1">
      <alignment horizontal="left"/>
    </xf>
    <xf numFmtId="0" fontId="3" fillId="0" borderId="4" xfId="0" applyFont="1" applyBorder="1" applyAlignment="1">
      <alignment horizontal="left" wrapText="1"/>
    </xf>
  </cellXfs>
  <cellStyles count="3">
    <cellStyle name="Обычный" xfId="0" builtinId="0"/>
    <cellStyle name="Обычный 2" xfId="2"/>
    <cellStyle name="Обычный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tabSelected="1" view="pageBreakPreview" topLeftCell="A50" zoomScaleNormal="100" zoomScaleSheetLayoutView="100" workbookViewId="0">
      <selection activeCell="E26" sqref="E26"/>
    </sheetView>
  </sheetViews>
  <sheetFormatPr defaultColWidth="8.77734375" defaultRowHeight="13.8" x14ac:dyDescent="0.25"/>
  <cols>
    <col min="1" max="1" width="69.21875" style="31" customWidth="1"/>
    <col min="2" max="2" width="13.77734375" style="31" customWidth="1"/>
    <col min="3" max="4" width="14.44140625" style="31" customWidth="1"/>
    <col min="5" max="5" width="12.44140625" style="31" customWidth="1"/>
    <col min="6" max="6" width="12.5546875" style="31" customWidth="1"/>
    <col min="7" max="7" width="16" style="31" bestFit="1" customWidth="1"/>
    <col min="8" max="8" width="8.77734375" style="31"/>
    <col min="9" max="9" width="10.21875" style="31" bestFit="1" customWidth="1"/>
    <col min="10" max="16384" width="8.77734375" style="31"/>
  </cols>
  <sheetData>
    <row r="1" spans="1:9" ht="15.6" x14ac:dyDescent="0.3">
      <c r="A1" s="46" t="s">
        <v>0</v>
      </c>
      <c r="B1" s="46"/>
      <c r="C1" s="46"/>
      <c r="D1" s="46"/>
      <c r="E1" s="46"/>
      <c r="F1" s="37" t="s">
        <v>86</v>
      </c>
      <c r="G1" s="38" t="str">
        <f>TEXT(F1,"[$-FC19]ДД ММММ")</f>
        <v>24 января</v>
      </c>
      <c r="H1" s="38" t="str">
        <f>TEXT(F1,"[$-FC19]ДД.ММ.ГГГ \г")</f>
        <v>24.01.2020 г</v>
      </c>
    </row>
    <row r="2" spans="1:9" ht="15.6" x14ac:dyDescent="0.3">
      <c r="A2" s="46" t="str">
        <f>CONCATENATE("с ",G1," по ",G2,"ода")</f>
        <v>с 24 января по 30 января 2020 года</v>
      </c>
      <c r="B2" s="46"/>
      <c r="C2" s="46"/>
      <c r="D2" s="46"/>
      <c r="E2" s="46"/>
      <c r="F2" s="37" t="s">
        <v>45</v>
      </c>
      <c r="G2" s="38" t="str">
        <f>TEXT(F2,"[$-FC19]ДД ММММ ГГГ \г")</f>
        <v>30 января 2020 г</v>
      </c>
      <c r="H2" s="38" t="str">
        <f>TEXT(F2,"[$-FC19]ДД.ММ.ГГГ \г")</f>
        <v>30.01.2020 г</v>
      </c>
      <c r="I2" s="39"/>
    </row>
    <row r="3" spans="1:9" x14ac:dyDescent="0.25">
      <c r="A3" s="1"/>
      <c r="B3" s="2"/>
      <c r="C3" s="2"/>
      <c r="D3" s="2"/>
      <c r="E3" s="3"/>
    </row>
    <row r="4" spans="1:9" x14ac:dyDescent="0.25">
      <c r="A4" s="4"/>
      <c r="B4" s="5"/>
      <c r="C4" s="5"/>
      <c r="D4" s="6"/>
      <c r="E4" s="7" t="s">
        <v>1</v>
      </c>
    </row>
    <row r="5" spans="1:9" x14ac:dyDescent="0.25">
      <c r="A5" s="47" t="str">
        <f>CONCATENATE("Остатки средств на ",H1,".")</f>
        <v>Остатки средств на 24.01.2020 г.</v>
      </c>
      <c r="B5" s="48"/>
      <c r="C5" s="48"/>
      <c r="D5" s="49"/>
      <c r="E5" s="8">
        <v>1568139.4</v>
      </c>
      <c r="F5" s="39"/>
    </row>
    <row r="6" spans="1:9" x14ac:dyDescent="0.25">
      <c r="A6" s="10"/>
      <c r="B6" s="11"/>
      <c r="C6" s="11"/>
      <c r="D6" s="11"/>
      <c r="E6" s="12"/>
    </row>
    <row r="7" spans="1:9" x14ac:dyDescent="0.25">
      <c r="A7" s="56" t="s">
        <v>2</v>
      </c>
      <c r="B7" s="57"/>
      <c r="C7" s="57"/>
      <c r="D7" s="57"/>
      <c r="E7" s="13"/>
    </row>
    <row r="8" spans="1:9" x14ac:dyDescent="0.25">
      <c r="A8" s="51" t="s">
        <v>3</v>
      </c>
      <c r="B8" s="57"/>
      <c r="C8" s="57"/>
      <c r="D8" s="57"/>
      <c r="E8" s="9">
        <f>E25-E9</f>
        <v>546769.07233000011</v>
      </c>
    </row>
    <row r="9" spans="1:9" x14ac:dyDescent="0.25">
      <c r="A9" s="58" t="s">
        <v>4</v>
      </c>
      <c r="B9" s="57"/>
      <c r="C9" s="57"/>
      <c r="D9" s="57"/>
      <c r="E9" s="14">
        <f>SUM(E10:E24)</f>
        <v>74866.77</v>
      </c>
    </row>
    <row r="10" spans="1:9" ht="15.6" customHeight="1" x14ac:dyDescent="0.25">
      <c r="A10" s="58" t="s">
        <v>87</v>
      </c>
      <c r="B10" s="57"/>
      <c r="C10" s="57"/>
      <c r="D10" s="57"/>
      <c r="E10" s="14">
        <v>37149.75</v>
      </c>
    </row>
    <row r="11" spans="1:9" ht="41.4" customHeight="1" x14ac:dyDescent="0.25">
      <c r="A11" s="58" t="s">
        <v>88</v>
      </c>
      <c r="B11" s="57"/>
      <c r="C11" s="57"/>
      <c r="D11" s="57"/>
      <c r="E11" s="14">
        <v>617.66999999999996</v>
      </c>
    </row>
    <row r="12" spans="1:9" ht="27.6" customHeight="1" x14ac:dyDescent="0.25">
      <c r="A12" s="58" t="s">
        <v>89</v>
      </c>
      <c r="B12" s="57"/>
      <c r="C12" s="57"/>
      <c r="D12" s="57"/>
      <c r="E12" s="14">
        <v>15183.18</v>
      </c>
    </row>
    <row r="13" spans="1:9" ht="43.2" customHeight="1" x14ac:dyDescent="0.25">
      <c r="A13" s="58" t="s">
        <v>90</v>
      </c>
      <c r="B13" s="57"/>
      <c r="C13" s="57"/>
      <c r="D13" s="57"/>
      <c r="E13" s="14">
        <v>112.34</v>
      </c>
    </row>
    <row r="14" spans="1:9" ht="28.8" customHeight="1" x14ac:dyDescent="0.25">
      <c r="A14" s="58" t="s">
        <v>91</v>
      </c>
      <c r="B14" s="57"/>
      <c r="C14" s="57"/>
      <c r="D14" s="57"/>
      <c r="E14" s="14">
        <v>2967.81</v>
      </c>
    </row>
    <row r="15" spans="1:9" ht="28.8" customHeight="1" x14ac:dyDescent="0.25">
      <c r="A15" s="58" t="s">
        <v>92</v>
      </c>
      <c r="B15" s="57"/>
      <c r="C15" s="57"/>
      <c r="D15" s="57"/>
      <c r="E15" s="14">
        <v>54.3</v>
      </c>
    </row>
    <row r="16" spans="1:9" ht="27.6" customHeight="1" x14ac:dyDescent="0.25">
      <c r="A16" s="58" t="s">
        <v>93</v>
      </c>
      <c r="B16" s="57"/>
      <c r="C16" s="57"/>
      <c r="D16" s="57"/>
      <c r="E16" s="14">
        <v>3074.79</v>
      </c>
    </row>
    <row r="17" spans="1:6" ht="41.4" customHeight="1" x14ac:dyDescent="0.25">
      <c r="A17" s="58" t="s">
        <v>94</v>
      </c>
      <c r="B17" s="57"/>
      <c r="C17" s="57"/>
      <c r="D17" s="57"/>
      <c r="E17" s="14">
        <v>58.17</v>
      </c>
    </row>
    <row r="18" spans="1:6" ht="27.6" customHeight="1" x14ac:dyDescent="0.25">
      <c r="A18" s="58" t="s">
        <v>95</v>
      </c>
      <c r="B18" s="57"/>
      <c r="C18" s="57"/>
      <c r="D18" s="57"/>
      <c r="E18" s="14">
        <v>3583.66</v>
      </c>
    </row>
    <row r="19" spans="1:6" ht="44.4" customHeight="1" x14ac:dyDescent="0.25">
      <c r="A19" s="58" t="s">
        <v>96</v>
      </c>
      <c r="B19" s="57"/>
      <c r="C19" s="57"/>
      <c r="D19" s="57"/>
      <c r="E19" s="14">
        <v>1393.82</v>
      </c>
    </row>
    <row r="20" spans="1:6" ht="59.4" customHeight="1" x14ac:dyDescent="0.25">
      <c r="A20" s="58" t="s">
        <v>97</v>
      </c>
      <c r="B20" s="57"/>
      <c r="C20" s="57"/>
      <c r="D20" s="57"/>
      <c r="E20" s="14">
        <v>83.12</v>
      </c>
    </row>
    <row r="21" spans="1:6" ht="28.8" customHeight="1" x14ac:dyDescent="0.25">
      <c r="A21" s="58" t="s">
        <v>98</v>
      </c>
      <c r="B21" s="57"/>
      <c r="C21" s="57"/>
      <c r="D21" s="57"/>
      <c r="E21" s="14">
        <v>8912.35</v>
      </c>
    </row>
    <row r="22" spans="1:6" x14ac:dyDescent="0.25">
      <c r="A22" s="58" t="s">
        <v>99</v>
      </c>
      <c r="B22" s="57"/>
      <c r="C22" s="57"/>
      <c r="D22" s="57"/>
      <c r="E22" s="14">
        <v>1386.81</v>
      </c>
    </row>
    <row r="23" spans="1:6" ht="28.2" customHeight="1" x14ac:dyDescent="0.25">
      <c r="A23" s="58" t="s">
        <v>100</v>
      </c>
      <c r="B23" s="57"/>
      <c r="C23" s="57"/>
      <c r="D23" s="57"/>
      <c r="E23" s="14">
        <v>39.020000000000003</v>
      </c>
    </row>
    <row r="24" spans="1:6" ht="27.6" customHeight="1" x14ac:dyDescent="0.25">
      <c r="A24" s="58" t="s">
        <v>101</v>
      </c>
      <c r="B24" s="57"/>
      <c r="C24" s="57"/>
      <c r="D24" s="57"/>
      <c r="E24" s="14">
        <v>249.98</v>
      </c>
    </row>
    <row r="25" spans="1:6" x14ac:dyDescent="0.25">
      <c r="A25" s="50" t="s">
        <v>5</v>
      </c>
      <c r="B25" s="51"/>
      <c r="C25" s="51"/>
      <c r="D25" s="51"/>
      <c r="E25" s="13">
        <f>'Муниципальные районы'!B20-Учреждения!E5+'Муниципальные районы'!B19</f>
        <v>621635.84233000013</v>
      </c>
    </row>
    <row r="26" spans="1:6" x14ac:dyDescent="0.25">
      <c r="A26" s="15"/>
      <c r="B26" s="16"/>
      <c r="C26" s="16"/>
      <c r="D26" s="6"/>
      <c r="E26" s="17"/>
    </row>
    <row r="27" spans="1:6" x14ac:dyDescent="0.25">
      <c r="A27" s="52" t="s">
        <v>14</v>
      </c>
      <c r="B27" s="54" t="s">
        <v>6</v>
      </c>
      <c r="C27" s="55" t="s">
        <v>7</v>
      </c>
      <c r="D27" s="55"/>
      <c r="E27" s="55"/>
    </row>
    <row r="28" spans="1:6" ht="82.8" x14ac:dyDescent="0.25">
      <c r="A28" s="53"/>
      <c r="B28" s="54"/>
      <c r="C28" s="18" t="s">
        <v>8</v>
      </c>
      <c r="D28" s="18" t="s">
        <v>9</v>
      </c>
      <c r="E28" s="18" t="s">
        <v>10</v>
      </c>
    </row>
    <row r="29" spans="1:6" x14ac:dyDescent="0.25">
      <c r="A29" s="19" t="s">
        <v>46</v>
      </c>
      <c r="B29" s="42">
        <v>8729.4056799999998</v>
      </c>
      <c r="C29" s="42">
        <v>5115.6366099999996</v>
      </c>
      <c r="D29" s="42">
        <v>3607.0730699999999</v>
      </c>
      <c r="E29" s="42"/>
      <c r="F29" s="41"/>
    </row>
    <row r="30" spans="1:6" x14ac:dyDescent="0.25">
      <c r="A30" s="19" t="s">
        <v>47</v>
      </c>
      <c r="B30" s="42">
        <v>4005</v>
      </c>
      <c r="C30" s="42">
        <v>2200</v>
      </c>
      <c r="D30" s="42">
        <v>1450</v>
      </c>
      <c r="E30" s="42"/>
      <c r="F30" s="41"/>
    </row>
    <row r="31" spans="1:6" x14ac:dyDescent="0.25">
      <c r="A31" s="19" t="s">
        <v>48</v>
      </c>
      <c r="B31" s="42">
        <v>71546.659310000003</v>
      </c>
      <c r="C31" s="42">
        <v>2179.56</v>
      </c>
      <c r="D31" s="42">
        <v>1198</v>
      </c>
      <c r="E31" s="42">
        <v>70</v>
      </c>
      <c r="F31" s="41"/>
    </row>
    <row r="32" spans="1:6" ht="27.6" x14ac:dyDescent="0.25">
      <c r="A32" s="19" t="s">
        <v>49</v>
      </c>
      <c r="B32" s="42">
        <v>6.6</v>
      </c>
      <c r="C32" s="42"/>
      <c r="D32" s="42"/>
      <c r="E32" s="42"/>
      <c r="F32" s="41"/>
    </row>
    <row r="33" spans="1:6" x14ac:dyDescent="0.25">
      <c r="A33" s="19" t="s">
        <v>50</v>
      </c>
      <c r="B33" s="42">
        <v>15.199</v>
      </c>
      <c r="C33" s="42"/>
      <c r="D33" s="42"/>
      <c r="E33" s="42"/>
      <c r="F33" s="41"/>
    </row>
    <row r="34" spans="1:6" x14ac:dyDescent="0.25">
      <c r="A34" s="19" t="s">
        <v>51</v>
      </c>
      <c r="B34" s="42">
        <v>1100</v>
      </c>
      <c r="C34" s="42">
        <v>1100</v>
      </c>
      <c r="D34" s="42"/>
      <c r="E34" s="42"/>
      <c r="F34" s="41"/>
    </row>
    <row r="35" spans="1:6" ht="27.6" x14ac:dyDescent="0.25">
      <c r="A35" s="19" t="s">
        <v>52</v>
      </c>
      <c r="B35" s="42">
        <v>463607.57386</v>
      </c>
      <c r="C35" s="42"/>
      <c r="D35" s="42"/>
      <c r="E35" s="42"/>
      <c r="F35" s="41"/>
    </row>
    <row r="36" spans="1:6" x14ac:dyDescent="0.25">
      <c r="A36" s="19" t="s">
        <v>53</v>
      </c>
      <c r="B36" s="42">
        <v>9730.6589700000004</v>
      </c>
      <c r="C36" s="42">
        <v>1500</v>
      </c>
      <c r="D36" s="42">
        <v>2100</v>
      </c>
      <c r="E36" s="42"/>
      <c r="F36" s="41"/>
    </row>
    <row r="37" spans="1:6" x14ac:dyDescent="0.25">
      <c r="A37" s="19" t="s">
        <v>54</v>
      </c>
      <c r="B37" s="42">
        <v>59979.692009999999</v>
      </c>
      <c r="C37" s="42"/>
      <c r="D37" s="42"/>
      <c r="E37" s="42"/>
      <c r="F37" s="41"/>
    </row>
    <row r="38" spans="1:6" x14ac:dyDescent="0.25">
      <c r="A38" s="19" t="s">
        <v>55</v>
      </c>
      <c r="B38" s="42">
        <v>162003.24961999999</v>
      </c>
      <c r="C38" s="42">
        <v>2689.7594399999998</v>
      </c>
      <c r="D38" s="42">
        <v>1680.8528899999999</v>
      </c>
      <c r="E38" s="42">
        <v>893.31659999999999</v>
      </c>
      <c r="F38" s="41"/>
    </row>
    <row r="39" spans="1:6" x14ac:dyDescent="0.25">
      <c r="A39" s="19" t="s">
        <v>56</v>
      </c>
      <c r="B39" s="42">
        <v>131748.04292000001</v>
      </c>
      <c r="C39" s="42">
        <v>4107.8004099999998</v>
      </c>
      <c r="D39" s="42">
        <v>1736.403</v>
      </c>
      <c r="E39" s="42">
        <v>1272.6009200000001</v>
      </c>
      <c r="F39" s="41"/>
    </row>
    <row r="40" spans="1:6" x14ac:dyDescent="0.25">
      <c r="A40" s="19" t="s">
        <v>57</v>
      </c>
      <c r="B40" s="42">
        <v>42676.380530000002</v>
      </c>
      <c r="C40" s="42">
        <v>3840.4478899999999</v>
      </c>
      <c r="D40" s="42">
        <v>1478.6029699999999</v>
      </c>
      <c r="E40" s="42">
        <v>12276.826359999999</v>
      </c>
      <c r="F40" s="41"/>
    </row>
    <row r="41" spans="1:6" x14ac:dyDescent="0.25">
      <c r="A41" s="19" t="s">
        <v>58</v>
      </c>
      <c r="B41" s="42">
        <v>12113.37261</v>
      </c>
      <c r="C41" s="42"/>
      <c r="D41" s="42"/>
      <c r="E41" s="42"/>
      <c r="F41" s="41"/>
    </row>
    <row r="42" spans="1:6" ht="27.6" x14ac:dyDescent="0.25">
      <c r="A42" s="19" t="s">
        <v>59</v>
      </c>
      <c r="B42" s="42">
        <v>3249.0961900000002</v>
      </c>
      <c r="C42" s="42">
        <v>600</v>
      </c>
      <c r="D42" s="42"/>
      <c r="E42" s="42"/>
      <c r="F42" s="41"/>
    </row>
    <row r="43" spans="1:6" x14ac:dyDescent="0.25">
      <c r="A43" s="19" t="s">
        <v>60</v>
      </c>
      <c r="B43" s="42">
        <v>14.35</v>
      </c>
      <c r="C43" s="42"/>
      <c r="D43" s="42"/>
      <c r="E43" s="42"/>
      <c r="F43" s="41"/>
    </row>
    <row r="44" spans="1:6" x14ac:dyDescent="0.25">
      <c r="A44" s="19" t="s">
        <v>61</v>
      </c>
      <c r="B44" s="42">
        <v>3600</v>
      </c>
      <c r="C44" s="42"/>
      <c r="D44" s="42"/>
      <c r="E44" s="42"/>
      <c r="F44" s="41"/>
    </row>
    <row r="45" spans="1:6" ht="27.6" x14ac:dyDescent="0.25">
      <c r="A45" s="19" t="s">
        <v>62</v>
      </c>
      <c r="B45" s="42">
        <v>4125.5371100000002</v>
      </c>
      <c r="C45" s="42">
        <v>928.1</v>
      </c>
      <c r="D45" s="42">
        <v>1746.2</v>
      </c>
      <c r="E45" s="42">
        <v>951.23686999999995</v>
      </c>
      <c r="F45" s="41"/>
    </row>
    <row r="46" spans="1:6" x14ac:dyDescent="0.25">
      <c r="A46" s="19" t="s">
        <v>63</v>
      </c>
      <c r="B46" s="42">
        <v>1839.06745</v>
      </c>
      <c r="C46" s="42">
        <v>1180</v>
      </c>
      <c r="D46" s="42">
        <v>610</v>
      </c>
      <c r="E46" s="42"/>
      <c r="F46" s="41"/>
    </row>
    <row r="47" spans="1:6" x14ac:dyDescent="0.25">
      <c r="A47" s="19" t="s">
        <v>64</v>
      </c>
      <c r="B47" s="42">
        <v>166270.04373999999</v>
      </c>
      <c r="C47" s="42"/>
      <c r="D47" s="42"/>
      <c r="E47" s="42"/>
      <c r="F47" s="41"/>
    </row>
    <row r="48" spans="1:6" x14ac:dyDescent="0.25">
      <c r="A48" s="19" t="s">
        <v>65</v>
      </c>
      <c r="B48" s="42">
        <v>11185.061970000001</v>
      </c>
      <c r="C48" s="42">
        <v>6100</v>
      </c>
      <c r="D48" s="42">
        <v>4170</v>
      </c>
      <c r="E48" s="42"/>
      <c r="F48" s="41"/>
    </row>
    <row r="49" spans="1:6" x14ac:dyDescent="0.25">
      <c r="A49" s="19" t="s">
        <v>66</v>
      </c>
      <c r="B49" s="42">
        <v>683</v>
      </c>
      <c r="C49" s="42">
        <v>640</v>
      </c>
      <c r="D49" s="42"/>
      <c r="E49" s="42"/>
      <c r="F49" s="41"/>
    </row>
    <row r="50" spans="1:6" x14ac:dyDescent="0.25">
      <c r="A50" s="19" t="s">
        <v>67</v>
      </c>
      <c r="B50" s="42">
        <v>1150</v>
      </c>
      <c r="C50" s="42">
        <v>500</v>
      </c>
      <c r="D50" s="42">
        <v>650</v>
      </c>
      <c r="E50" s="42"/>
      <c r="F50" s="41"/>
    </row>
    <row r="51" spans="1:6" x14ac:dyDescent="0.25">
      <c r="A51" s="19" t="s">
        <v>68</v>
      </c>
      <c r="B51" s="42">
        <v>2522.5</v>
      </c>
      <c r="C51" s="42">
        <v>1626.857</v>
      </c>
      <c r="D51" s="42">
        <v>733.14300000000003</v>
      </c>
      <c r="E51" s="42"/>
      <c r="F51" s="41"/>
    </row>
    <row r="52" spans="1:6" x14ac:dyDescent="0.25">
      <c r="A52" s="19" t="s">
        <v>69</v>
      </c>
      <c r="B52" s="42">
        <v>1366.808</v>
      </c>
      <c r="C52" s="42">
        <v>750</v>
      </c>
      <c r="D52" s="42">
        <v>600</v>
      </c>
      <c r="E52" s="42"/>
      <c r="F52" s="41"/>
    </row>
    <row r="53" spans="1:6" x14ac:dyDescent="0.25">
      <c r="A53" s="19" t="s">
        <v>70</v>
      </c>
      <c r="B53" s="42">
        <v>908</v>
      </c>
      <c r="C53" s="42">
        <v>550</v>
      </c>
      <c r="D53" s="42">
        <v>310</v>
      </c>
      <c r="E53" s="42"/>
      <c r="F53" s="41"/>
    </row>
    <row r="54" spans="1:6" x14ac:dyDescent="0.25">
      <c r="A54" s="19" t="s">
        <v>71</v>
      </c>
      <c r="B54" s="42">
        <v>2702.66275</v>
      </c>
      <c r="C54" s="42">
        <v>1939.9991299999999</v>
      </c>
      <c r="D54" s="42">
        <v>744.66362000000004</v>
      </c>
      <c r="E54" s="42"/>
      <c r="F54" s="41"/>
    </row>
    <row r="55" spans="1:6" x14ac:dyDescent="0.25">
      <c r="A55" s="19" t="s">
        <v>72</v>
      </c>
      <c r="B55" s="42">
        <v>12489.352580000001</v>
      </c>
      <c r="C55" s="42">
        <v>2180</v>
      </c>
      <c r="D55" s="42">
        <v>1E-4</v>
      </c>
      <c r="E55" s="42"/>
      <c r="F55" s="41"/>
    </row>
    <row r="56" spans="1:6" ht="27.6" x14ac:dyDescent="0.25">
      <c r="A56" s="19" t="s">
        <v>73</v>
      </c>
      <c r="B56" s="42">
        <v>293.87362000000002</v>
      </c>
      <c r="C56" s="42">
        <v>178.75431</v>
      </c>
      <c r="D56" s="42">
        <v>53.983809999999998</v>
      </c>
      <c r="E56" s="42"/>
      <c r="F56" s="41"/>
    </row>
    <row r="57" spans="1:6" x14ac:dyDescent="0.25">
      <c r="A57" s="19" t="s">
        <v>74</v>
      </c>
      <c r="B57" s="42">
        <v>2373.3789999999999</v>
      </c>
      <c r="C57" s="42">
        <v>1431.885</v>
      </c>
      <c r="D57" s="42">
        <v>587.01</v>
      </c>
      <c r="E57" s="42"/>
      <c r="F57" s="41"/>
    </row>
    <row r="58" spans="1:6" x14ac:dyDescent="0.25">
      <c r="A58" s="19" t="s">
        <v>75</v>
      </c>
      <c r="B58" s="42">
        <v>40321.728499999997</v>
      </c>
      <c r="C58" s="42"/>
      <c r="D58" s="42"/>
      <c r="E58" s="42"/>
      <c r="F58" s="41"/>
    </row>
    <row r="59" spans="1:6" x14ac:dyDescent="0.25">
      <c r="A59" s="19" t="s">
        <v>76</v>
      </c>
      <c r="B59" s="42">
        <v>2012.6135400000001</v>
      </c>
      <c r="C59" s="42">
        <v>907.60188000000005</v>
      </c>
      <c r="D59" s="42">
        <v>900.02134000000001</v>
      </c>
      <c r="E59" s="42"/>
      <c r="F59" s="41"/>
    </row>
    <row r="60" spans="1:6" x14ac:dyDescent="0.25">
      <c r="A60" s="19" t="s">
        <v>77</v>
      </c>
      <c r="B60" s="42">
        <v>6871.0738000000001</v>
      </c>
      <c r="C60" s="42">
        <v>508.17899999999997</v>
      </c>
      <c r="D60" s="42">
        <v>262.89479999999998</v>
      </c>
      <c r="E60" s="42"/>
      <c r="F60" s="41"/>
    </row>
    <row r="61" spans="1:6" x14ac:dyDescent="0.25">
      <c r="A61" s="19" t="s">
        <v>78</v>
      </c>
      <c r="B61" s="42">
        <v>1495.09</v>
      </c>
      <c r="C61" s="42">
        <v>800</v>
      </c>
      <c r="D61" s="42">
        <v>366</v>
      </c>
      <c r="E61" s="42"/>
      <c r="F61" s="41"/>
    </row>
    <row r="62" spans="1:6" x14ac:dyDescent="0.25">
      <c r="A62" s="19" t="s">
        <v>79</v>
      </c>
      <c r="B62" s="42">
        <v>63681.176399999997</v>
      </c>
      <c r="C62" s="42"/>
      <c r="D62" s="42"/>
      <c r="E62" s="42"/>
      <c r="F62" s="41"/>
    </row>
    <row r="63" spans="1:6" x14ac:dyDescent="0.25">
      <c r="A63" s="19" t="s">
        <v>80</v>
      </c>
      <c r="B63" s="42">
        <v>1341.96297</v>
      </c>
      <c r="C63" s="42"/>
      <c r="D63" s="42"/>
      <c r="E63" s="42"/>
      <c r="F63" s="41"/>
    </row>
    <row r="64" spans="1:6" x14ac:dyDescent="0.25">
      <c r="A64" s="19" t="s">
        <v>81</v>
      </c>
      <c r="B64" s="42">
        <v>519.58785</v>
      </c>
      <c r="C64" s="42">
        <v>296.64427999999998</v>
      </c>
      <c r="D64" s="42">
        <v>35.188569999999999</v>
      </c>
      <c r="E64" s="42"/>
      <c r="F64" s="41"/>
    </row>
    <row r="65" spans="1:6" x14ac:dyDescent="0.25">
      <c r="A65" s="19" t="s">
        <v>82</v>
      </c>
      <c r="B65" s="42">
        <v>300</v>
      </c>
      <c r="C65" s="42">
        <v>150</v>
      </c>
      <c r="D65" s="42">
        <v>150</v>
      </c>
      <c r="E65" s="42"/>
      <c r="F65" s="41"/>
    </row>
    <row r="66" spans="1:6" ht="27.6" x14ac:dyDescent="0.25">
      <c r="A66" s="19" t="s">
        <v>83</v>
      </c>
      <c r="B66" s="42">
        <v>5848.7478499999997</v>
      </c>
      <c r="C66" s="42">
        <v>3573.3034400000001</v>
      </c>
      <c r="D66" s="42">
        <v>1844.37877</v>
      </c>
      <c r="E66" s="42"/>
      <c r="F66" s="41"/>
    </row>
    <row r="67" spans="1:6" x14ac:dyDescent="0.25">
      <c r="A67" s="19" t="s">
        <v>84</v>
      </c>
      <c r="B67" s="42">
        <v>15677.033229999999</v>
      </c>
      <c r="C67" s="42">
        <v>468.56547</v>
      </c>
      <c r="D67" s="42">
        <v>204.12665000000001</v>
      </c>
      <c r="E67" s="42"/>
      <c r="F67" s="41"/>
    </row>
    <row r="68" spans="1:6" x14ac:dyDescent="0.25">
      <c r="A68" s="20" t="s">
        <v>85</v>
      </c>
      <c r="B68" s="43">
        <v>1320103.58106</v>
      </c>
      <c r="C68" s="43">
        <v>48043.093860000001</v>
      </c>
      <c r="D68" s="43">
        <v>27218.542590000001</v>
      </c>
      <c r="E68" s="43">
        <v>15463.980750000001</v>
      </c>
      <c r="F68" s="41"/>
    </row>
    <row r="69" spans="1:6" x14ac:dyDescent="0.25">
      <c r="B69" s="41"/>
      <c r="C69" s="41"/>
      <c r="D69" s="41"/>
      <c r="E69" s="41"/>
    </row>
  </sheetData>
  <mergeCells count="25">
    <mergeCell ref="A21:D21"/>
    <mergeCell ref="A22:D22"/>
    <mergeCell ref="A23:D23"/>
    <mergeCell ref="A24:D24"/>
    <mergeCell ref="A16:D16"/>
    <mergeCell ref="A17:D17"/>
    <mergeCell ref="A18:D18"/>
    <mergeCell ref="A19:D19"/>
    <mergeCell ref="A20:D20"/>
    <mergeCell ref="A1:E1"/>
    <mergeCell ref="A2:E2"/>
    <mergeCell ref="A5:D5"/>
    <mergeCell ref="A25:D25"/>
    <mergeCell ref="A27:A28"/>
    <mergeCell ref="B27:B28"/>
    <mergeCell ref="C27:E27"/>
    <mergeCell ref="A7:D7"/>
    <mergeCell ref="A8:D8"/>
    <mergeCell ref="A9:D9"/>
    <mergeCell ref="A10:D10"/>
    <mergeCell ref="A11:D11"/>
    <mergeCell ref="A12:D12"/>
    <mergeCell ref="A13:D13"/>
    <mergeCell ref="A14:D14"/>
    <mergeCell ref="A15:D15"/>
  </mergeCells>
  <pageMargins left="0.70866141732283472" right="0.70866141732283472" top="0.74803149606299213" bottom="0.74803149606299213" header="0.31496062992125984" footer="0.31496062992125984"/>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view="pageBreakPreview" zoomScaleNormal="100" zoomScaleSheetLayoutView="100" workbookViewId="0">
      <selection activeCell="B21" sqref="B21"/>
    </sheetView>
  </sheetViews>
  <sheetFormatPr defaultColWidth="8.77734375" defaultRowHeight="13.8" x14ac:dyDescent="0.25"/>
  <cols>
    <col min="1" max="1" width="38.21875" style="31" customWidth="1"/>
    <col min="2" max="2" width="13.21875" style="31" customWidth="1"/>
    <col min="3" max="3" width="13.44140625" style="31" customWidth="1"/>
    <col min="4" max="4" width="13" style="31" customWidth="1"/>
    <col min="5" max="5" width="13.21875" style="31" customWidth="1"/>
    <col min="6" max="6" width="12.88671875" style="31" customWidth="1"/>
    <col min="7" max="8" width="13.44140625" style="31" customWidth="1"/>
    <col min="9" max="9" width="13.33203125" style="31" customWidth="1"/>
    <col min="10" max="10" width="12.77734375" style="31" customWidth="1"/>
    <col min="11" max="11" width="11" style="31" customWidth="1"/>
    <col min="12" max="12" width="13.33203125" style="31" customWidth="1"/>
    <col min="13" max="13" width="12.88671875" style="31" customWidth="1"/>
    <col min="14" max="15" width="13" style="31" customWidth="1"/>
    <col min="16" max="16" width="9.88671875" style="31" customWidth="1"/>
    <col min="17" max="16384" width="8.77734375" style="31"/>
  </cols>
  <sheetData>
    <row r="1" spans="1:20" s="28" customFormat="1" ht="15.6" x14ac:dyDescent="0.3">
      <c r="A1" s="27" t="s">
        <v>45</v>
      </c>
      <c r="C1" s="29" t="s">
        <v>13</v>
      </c>
    </row>
    <row r="2" spans="1:20" x14ac:dyDescent="0.25">
      <c r="A2" s="30" t="str">
        <f>TEXT(EndData2,"[$-FC19]ДД.ММ.ГГГ")</f>
        <v>30.01.2020</v>
      </c>
      <c r="B2" s="30">
        <f>A2+1</f>
        <v>43861</v>
      </c>
      <c r="C2" s="26" t="str">
        <f>TEXT(B2,"[$-FC19]ДД.ММ.ГГГ")</f>
        <v>31.01.2020</v>
      </c>
      <c r="P2" s="32" t="s">
        <v>12</v>
      </c>
    </row>
    <row r="3" spans="1:20" ht="51.75" customHeight="1" x14ac:dyDescent="0.25">
      <c r="A3" s="23" t="s">
        <v>15</v>
      </c>
      <c r="B3" s="33" t="s">
        <v>16</v>
      </c>
      <c r="C3" s="34" t="s">
        <v>17</v>
      </c>
      <c r="D3" s="34" t="s">
        <v>18</v>
      </c>
      <c r="E3" s="34" t="s">
        <v>19</v>
      </c>
      <c r="F3" s="34" t="s">
        <v>20</v>
      </c>
      <c r="G3" s="34" t="s">
        <v>21</v>
      </c>
      <c r="H3" s="34" t="s">
        <v>22</v>
      </c>
      <c r="I3" s="34" t="s">
        <v>23</v>
      </c>
      <c r="J3" s="34" t="s">
        <v>24</v>
      </c>
      <c r="K3" s="34" t="s">
        <v>25</v>
      </c>
      <c r="L3" s="34" t="s">
        <v>26</v>
      </c>
      <c r="M3" s="34" t="s">
        <v>27</v>
      </c>
      <c r="N3" s="34" t="s">
        <v>28</v>
      </c>
      <c r="O3" s="34" t="s">
        <v>29</v>
      </c>
      <c r="P3" s="35" t="s">
        <v>11</v>
      </c>
    </row>
    <row r="4" spans="1:20" ht="39.6" x14ac:dyDescent="0.25">
      <c r="A4" s="21" t="s">
        <v>31</v>
      </c>
      <c r="B4" s="24"/>
      <c r="C4" s="24">
        <v>18198.332999999999</v>
      </c>
      <c r="D4" s="24">
        <v>30961.582999999999</v>
      </c>
      <c r="E4" s="24"/>
      <c r="F4" s="24"/>
      <c r="G4" s="24">
        <v>27981.916669999999</v>
      </c>
      <c r="H4" s="24"/>
      <c r="I4" s="24">
        <v>6000</v>
      </c>
      <c r="J4" s="24">
        <v>5785.5829999999996</v>
      </c>
      <c r="K4" s="24">
        <v>5177.5</v>
      </c>
      <c r="L4" s="24"/>
      <c r="M4" s="24"/>
      <c r="N4" s="24"/>
      <c r="O4" s="24"/>
      <c r="P4" s="44">
        <v>94104.915670000002</v>
      </c>
      <c r="Q4" s="32"/>
      <c r="R4" s="32"/>
      <c r="S4" s="32"/>
      <c r="T4" s="32"/>
    </row>
    <row r="5" spans="1:20" ht="39.6" x14ac:dyDescent="0.25">
      <c r="A5" s="21" t="s">
        <v>32</v>
      </c>
      <c r="B5" s="24">
        <v>22214.428220000002</v>
      </c>
      <c r="C5" s="24"/>
      <c r="D5" s="24"/>
      <c r="E5" s="24"/>
      <c r="F5" s="24"/>
      <c r="G5" s="24"/>
      <c r="H5" s="24"/>
      <c r="I5" s="24"/>
      <c r="J5" s="24"/>
      <c r="K5" s="24"/>
      <c r="L5" s="24"/>
      <c r="M5" s="24"/>
      <c r="N5" s="24"/>
      <c r="O5" s="24"/>
      <c r="P5" s="44">
        <v>22214.428220000002</v>
      </c>
      <c r="Q5" s="32"/>
      <c r="R5" s="32"/>
      <c r="S5" s="32"/>
      <c r="T5" s="32"/>
    </row>
    <row r="6" spans="1:20" ht="79.2" x14ac:dyDescent="0.25">
      <c r="A6" s="21" t="s">
        <v>33</v>
      </c>
      <c r="B6" s="24"/>
      <c r="C6" s="24"/>
      <c r="D6" s="24">
        <v>68.2</v>
      </c>
      <c r="E6" s="24">
        <v>132.1</v>
      </c>
      <c r="F6" s="24">
        <v>68.2</v>
      </c>
      <c r="G6" s="24"/>
      <c r="H6" s="24"/>
      <c r="I6" s="24"/>
      <c r="J6" s="24"/>
      <c r="K6" s="24">
        <v>38.799999999999997</v>
      </c>
      <c r="L6" s="24">
        <v>153.4</v>
      </c>
      <c r="M6" s="24">
        <v>110.8</v>
      </c>
      <c r="N6" s="24">
        <v>153.4</v>
      </c>
      <c r="O6" s="24"/>
      <c r="P6" s="44">
        <v>724.9</v>
      </c>
      <c r="Q6" s="32"/>
      <c r="R6" s="32"/>
      <c r="S6" s="32"/>
      <c r="T6" s="32"/>
    </row>
    <row r="7" spans="1:20" ht="79.2" x14ac:dyDescent="0.25">
      <c r="A7" s="21" t="s">
        <v>34</v>
      </c>
      <c r="B7" s="24"/>
      <c r="C7" s="24">
        <v>4417.6670000000004</v>
      </c>
      <c r="D7" s="24">
        <v>652.75</v>
      </c>
      <c r="E7" s="24">
        <v>505</v>
      </c>
      <c r="F7" s="24">
        <v>169.1</v>
      </c>
      <c r="G7" s="24">
        <v>654.33333000000005</v>
      </c>
      <c r="H7" s="24">
        <v>210</v>
      </c>
      <c r="I7" s="24">
        <v>50</v>
      </c>
      <c r="J7" s="24"/>
      <c r="K7" s="24"/>
      <c r="L7" s="24">
        <v>266.83332999999999</v>
      </c>
      <c r="M7" s="24">
        <v>249.5</v>
      </c>
      <c r="N7" s="24">
        <v>247.083</v>
      </c>
      <c r="O7" s="24">
        <v>164.2</v>
      </c>
      <c r="P7" s="44">
        <v>7586.46666</v>
      </c>
      <c r="Q7" s="32"/>
      <c r="R7" s="32"/>
      <c r="S7" s="32"/>
      <c r="T7" s="32"/>
    </row>
    <row r="8" spans="1:20" ht="79.2" x14ac:dyDescent="0.25">
      <c r="A8" s="21" t="s">
        <v>35</v>
      </c>
      <c r="B8" s="24">
        <v>949.05</v>
      </c>
      <c r="C8" s="24">
        <v>268.66699999999997</v>
      </c>
      <c r="D8" s="24">
        <v>179.166</v>
      </c>
      <c r="E8" s="24">
        <v>85</v>
      </c>
      <c r="F8" s="24">
        <v>74.5</v>
      </c>
      <c r="G8" s="24">
        <v>89.583330000000004</v>
      </c>
      <c r="H8" s="24">
        <v>86.092439999999996</v>
      </c>
      <c r="I8" s="24">
        <v>80</v>
      </c>
      <c r="J8" s="24">
        <v>80.400000000000006</v>
      </c>
      <c r="K8" s="24">
        <v>132.24600000000001</v>
      </c>
      <c r="L8" s="24"/>
      <c r="M8" s="24">
        <v>219.17</v>
      </c>
      <c r="N8" s="24">
        <v>84.664000000000001</v>
      </c>
      <c r="O8" s="24">
        <v>81.817999999999998</v>
      </c>
      <c r="P8" s="44">
        <v>2410.3567699999999</v>
      </c>
      <c r="Q8" s="32"/>
      <c r="R8" s="32"/>
      <c r="S8" s="32"/>
      <c r="T8" s="32"/>
    </row>
    <row r="9" spans="1:20" ht="52.8" x14ac:dyDescent="0.25">
      <c r="A9" s="21" t="s">
        <v>36</v>
      </c>
      <c r="B9" s="24">
        <v>632.20000000000005</v>
      </c>
      <c r="C9" s="24"/>
      <c r="D9" s="24"/>
      <c r="E9" s="24"/>
      <c r="F9" s="24"/>
      <c r="G9" s="24"/>
      <c r="H9" s="24"/>
      <c r="I9" s="24"/>
      <c r="J9" s="24"/>
      <c r="K9" s="24"/>
      <c r="L9" s="24"/>
      <c r="M9" s="24"/>
      <c r="N9" s="24"/>
      <c r="O9" s="24"/>
      <c r="P9" s="44">
        <v>632.20000000000005</v>
      </c>
      <c r="Q9" s="32"/>
      <c r="R9" s="32"/>
      <c r="S9" s="32"/>
      <c r="T9" s="32"/>
    </row>
    <row r="10" spans="1:20" ht="79.2" x14ac:dyDescent="0.25">
      <c r="A10" s="21" t="s">
        <v>37</v>
      </c>
      <c r="B10" s="24">
        <v>104</v>
      </c>
      <c r="C10" s="24"/>
      <c r="D10" s="24"/>
      <c r="E10" s="24"/>
      <c r="F10" s="24"/>
      <c r="G10" s="24"/>
      <c r="H10" s="24"/>
      <c r="I10" s="24"/>
      <c r="J10" s="24"/>
      <c r="K10" s="24"/>
      <c r="L10" s="24"/>
      <c r="M10" s="24"/>
      <c r="N10" s="24"/>
      <c r="O10" s="24"/>
      <c r="P10" s="44">
        <v>104</v>
      </c>
      <c r="Q10" s="32"/>
      <c r="R10" s="32"/>
      <c r="S10" s="32"/>
      <c r="T10" s="32"/>
    </row>
    <row r="11" spans="1:20" ht="105.6" x14ac:dyDescent="0.25">
      <c r="A11" s="21" t="s">
        <v>38</v>
      </c>
      <c r="B11" s="24">
        <v>23712.744999999999</v>
      </c>
      <c r="C11" s="24"/>
      <c r="D11" s="24"/>
      <c r="E11" s="24"/>
      <c r="F11" s="24"/>
      <c r="G11" s="24"/>
      <c r="H11" s="24"/>
      <c r="I11" s="24"/>
      <c r="J11" s="24"/>
      <c r="K11" s="24"/>
      <c r="L11" s="24"/>
      <c r="M11" s="24"/>
      <c r="N11" s="24"/>
      <c r="O11" s="24"/>
      <c r="P11" s="44">
        <v>23712.744999999999</v>
      </c>
      <c r="Q11" s="32"/>
      <c r="R11" s="32"/>
      <c r="S11" s="32"/>
      <c r="T11" s="32"/>
    </row>
    <row r="12" spans="1:20" ht="79.2" x14ac:dyDescent="0.25">
      <c r="A12" s="21" t="s">
        <v>39</v>
      </c>
      <c r="B12" s="24">
        <v>40</v>
      </c>
      <c r="C12" s="24"/>
      <c r="D12" s="24"/>
      <c r="E12" s="24"/>
      <c r="F12" s="24"/>
      <c r="G12" s="24"/>
      <c r="H12" s="24"/>
      <c r="I12" s="24"/>
      <c r="J12" s="24"/>
      <c r="K12" s="24"/>
      <c r="L12" s="24"/>
      <c r="M12" s="24"/>
      <c r="N12" s="24"/>
      <c r="O12" s="24"/>
      <c r="P12" s="44">
        <v>40</v>
      </c>
      <c r="Q12" s="32"/>
      <c r="R12" s="32"/>
      <c r="S12" s="32"/>
      <c r="T12" s="32"/>
    </row>
    <row r="13" spans="1:20" ht="66" x14ac:dyDescent="0.25">
      <c r="A13" s="21" t="s">
        <v>40</v>
      </c>
      <c r="B13" s="24">
        <v>43389.168409999998</v>
      </c>
      <c r="C13" s="24">
        <v>6447.3</v>
      </c>
      <c r="D13" s="24"/>
      <c r="E13" s="24"/>
      <c r="F13" s="24"/>
      <c r="G13" s="24"/>
      <c r="H13" s="24">
        <v>144.19155000000001</v>
      </c>
      <c r="I13" s="24"/>
      <c r="J13" s="24"/>
      <c r="K13" s="24"/>
      <c r="L13" s="24"/>
      <c r="M13" s="24"/>
      <c r="N13" s="24"/>
      <c r="O13" s="24"/>
      <c r="P13" s="44">
        <v>49980.659959999997</v>
      </c>
      <c r="Q13" s="32"/>
      <c r="R13" s="32"/>
      <c r="S13" s="32"/>
      <c r="T13" s="32"/>
    </row>
    <row r="14" spans="1:20" ht="52.8" x14ac:dyDescent="0.25">
      <c r="A14" s="21" t="s">
        <v>41</v>
      </c>
      <c r="B14" s="24"/>
      <c r="C14" s="24"/>
      <c r="D14" s="24">
        <v>124.5</v>
      </c>
      <c r="E14" s="24">
        <v>47.9</v>
      </c>
      <c r="F14" s="24">
        <v>24.1</v>
      </c>
      <c r="G14" s="24">
        <v>81.7</v>
      </c>
      <c r="H14" s="24">
        <v>34.799999999999997</v>
      </c>
      <c r="I14" s="24"/>
      <c r="J14" s="24">
        <v>184.8</v>
      </c>
      <c r="K14" s="24">
        <v>30.6</v>
      </c>
      <c r="L14" s="24">
        <v>56.4</v>
      </c>
      <c r="M14" s="24">
        <v>51.7</v>
      </c>
      <c r="N14" s="24">
        <v>45.5</v>
      </c>
      <c r="O14" s="24"/>
      <c r="P14" s="44">
        <v>682</v>
      </c>
      <c r="Q14" s="32"/>
      <c r="R14" s="32"/>
      <c r="S14" s="32"/>
      <c r="T14" s="32"/>
    </row>
    <row r="15" spans="1:20" ht="79.2" x14ac:dyDescent="0.25">
      <c r="A15" s="21" t="s">
        <v>42</v>
      </c>
      <c r="B15" s="24">
        <v>416.92950999999999</v>
      </c>
      <c r="C15" s="24"/>
      <c r="D15" s="24"/>
      <c r="E15" s="24"/>
      <c r="F15" s="24"/>
      <c r="G15" s="24"/>
      <c r="H15" s="24"/>
      <c r="I15" s="24"/>
      <c r="J15" s="24"/>
      <c r="K15" s="24"/>
      <c r="L15" s="24"/>
      <c r="M15" s="24"/>
      <c r="N15" s="24"/>
      <c r="O15" s="24"/>
      <c r="P15" s="44">
        <v>416.92950999999999</v>
      </c>
      <c r="Q15" s="32"/>
      <c r="R15" s="32"/>
      <c r="S15" s="32"/>
      <c r="T15" s="32"/>
    </row>
    <row r="16" spans="1:20" ht="39.6" x14ac:dyDescent="0.25">
      <c r="A16" s="21" t="s">
        <v>43</v>
      </c>
      <c r="B16" s="24">
        <v>152.75948</v>
      </c>
      <c r="C16" s="24"/>
      <c r="D16" s="24"/>
      <c r="E16" s="24"/>
      <c r="F16" s="24"/>
      <c r="G16" s="24"/>
      <c r="H16" s="24"/>
      <c r="I16" s="24"/>
      <c r="J16" s="24"/>
      <c r="K16" s="24"/>
      <c r="L16" s="24"/>
      <c r="M16" s="24"/>
      <c r="N16" s="24"/>
      <c r="O16" s="24"/>
      <c r="P16" s="44">
        <v>152.75948</v>
      </c>
      <c r="Q16" s="32"/>
      <c r="R16" s="32"/>
      <c r="S16" s="32"/>
      <c r="T16" s="32"/>
    </row>
    <row r="17" spans="1:20" x14ac:dyDescent="0.25">
      <c r="A17" s="22" t="s">
        <v>44</v>
      </c>
      <c r="B17" s="25">
        <v>91611.280620000005</v>
      </c>
      <c r="C17" s="25">
        <v>29331.967000000001</v>
      </c>
      <c r="D17" s="25">
        <v>31986.199000000001</v>
      </c>
      <c r="E17" s="25">
        <v>770</v>
      </c>
      <c r="F17" s="25">
        <v>335.9</v>
      </c>
      <c r="G17" s="25">
        <v>28807.533329999998</v>
      </c>
      <c r="H17" s="25">
        <v>475.08398999999997</v>
      </c>
      <c r="I17" s="25">
        <v>6130</v>
      </c>
      <c r="J17" s="25">
        <v>6050.7830000000004</v>
      </c>
      <c r="K17" s="25">
        <v>5379.1459999999997</v>
      </c>
      <c r="L17" s="25">
        <v>476.63333</v>
      </c>
      <c r="M17" s="25">
        <v>631.16999999999996</v>
      </c>
      <c r="N17" s="25">
        <v>530.64700000000005</v>
      </c>
      <c r="O17" s="25">
        <v>246.018</v>
      </c>
      <c r="P17" s="44">
        <v>202762.36126999999</v>
      </c>
      <c r="Q17" s="40"/>
      <c r="R17" s="40"/>
      <c r="S17" s="40"/>
      <c r="T17" s="40"/>
    </row>
    <row r="18" spans="1:20" x14ac:dyDescent="0.25">
      <c r="B18" s="41"/>
      <c r="C18" s="41"/>
      <c r="D18" s="41"/>
      <c r="E18" s="41"/>
      <c r="F18" s="41"/>
      <c r="G18" s="41"/>
      <c r="H18" s="41"/>
      <c r="I18" s="41"/>
      <c r="J18" s="41"/>
      <c r="K18" s="41"/>
      <c r="L18" s="41"/>
      <c r="M18" s="41"/>
      <c r="N18" s="41"/>
      <c r="O18" s="41"/>
      <c r="P18" s="41"/>
    </row>
    <row r="19" spans="1:20" x14ac:dyDescent="0.25">
      <c r="A19" s="36" t="s">
        <v>30</v>
      </c>
      <c r="B19" s="45">
        <f>Учреждения!B68+'Муниципальные районы'!P17</f>
        <v>1522865.94233</v>
      </c>
      <c r="C19" s="41"/>
      <c r="D19" s="41"/>
      <c r="E19" s="41"/>
      <c r="F19" s="41"/>
      <c r="G19" s="41"/>
      <c r="H19" s="41"/>
      <c r="I19" s="41"/>
      <c r="J19" s="41"/>
      <c r="K19" s="41"/>
      <c r="L19" s="41"/>
      <c r="M19" s="41"/>
      <c r="N19" s="41"/>
      <c r="O19" s="41"/>
      <c r="P19" s="41"/>
    </row>
    <row r="20" spans="1:20" ht="32.25" customHeight="1" x14ac:dyDescent="0.25">
      <c r="A20" s="36" t="str">
        <f>CONCATENATE("Остатки бюджетных средств на ",C2,"г.")</f>
        <v>Остатки бюджетных средств на 31.01.2020г.</v>
      </c>
      <c r="B20" s="45">
        <v>666909.30000000005</v>
      </c>
      <c r="C20" s="41"/>
      <c r="D20" s="41"/>
      <c r="E20" s="41"/>
      <c r="F20" s="41"/>
      <c r="G20" s="41"/>
      <c r="H20" s="41"/>
      <c r="I20" s="41"/>
      <c r="J20" s="41"/>
      <c r="K20" s="41"/>
      <c r="L20" s="41"/>
      <c r="M20" s="41"/>
      <c r="N20" s="41"/>
      <c r="O20" s="41"/>
      <c r="P20" s="41"/>
    </row>
  </sheetData>
  <pageMargins left="0.23622047244094491" right="0.23622047244094491" top="0.74803149606299213" bottom="0.74803149606299213" header="0.31496062992125984" footer="0.31496062992125984"/>
  <pageSetup paperSize="9" scale="62"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2020-02-03T21:49:56Z</dcterms:modified>
</cp:coreProperties>
</file>