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8" windowWidth="14808" windowHeight="7956"/>
  </bookViews>
  <sheets>
    <sheet name="Бюджетополучатели" sheetId="1" r:id="rId1"/>
    <sheet name="Муниципальные районы" sheetId="2" r:id="rId2"/>
  </sheets>
  <definedNames>
    <definedName name="Date">Бюджетополучатели!$E$8</definedName>
    <definedName name="EndData">Бюджетополучатели!$E$5</definedName>
    <definedName name="EndData1">Бюджетополучатели!$E$2</definedName>
    <definedName name="EndData2">'Муниципальные районы'!$A$1</definedName>
    <definedName name="EndDate">Бюджетополучатели!$E$9</definedName>
    <definedName name="period">Бюджетополучатели!$E$6</definedName>
    <definedName name="StartData">Бюджетополучатели!$E$4</definedName>
    <definedName name="StartData1">Бюджетополучатели!$E$1</definedName>
    <definedName name="Year">Бюджетополучатели!$E$7</definedName>
    <definedName name="_xlnm.Print_Titles" localSheetId="0">Бюджетополучатели!$29:$30</definedName>
    <definedName name="_xlnm.Print_Titles" localSheetId="1">'Муниципальные районы'!$1:$3</definedName>
    <definedName name="_xlnm.Print_Area" localSheetId="0">Бюджетополучатели!$A$1:$D$75</definedName>
    <definedName name="_xlnm.Print_Area" localSheetId="1">'Муниципальные районы'!$A$1:$P$53</definedName>
  </definedNames>
  <calcPr calcId="162913" refMode="R1C1"/>
</workbook>
</file>

<file path=xl/calcChain.xml><?xml version="1.0" encoding="utf-8"?>
<calcChain xmlns="http://schemas.openxmlformats.org/spreadsheetml/2006/main">
  <c r="B74" i="1" l="1"/>
  <c r="D10" i="1" s="1"/>
  <c r="D9" i="1" s="1"/>
  <c r="D8" i="1"/>
  <c r="D13" i="1"/>
  <c r="D6" i="1" l="1"/>
  <c r="E3" i="1"/>
  <c r="H1" i="1" l="1"/>
  <c r="F1" i="1" l="1"/>
  <c r="E6" i="1" s="1"/>
  <c r="A2" i="1" s="1"/>
  <c r="G3" i="1" l="1"/>
  <c r="F3" i="1" l="1"/>
  <c r="G1" i="1" l="1"/>
  <c r="G2" i="1"/>
  <c r="F2" i="1"/>
</calcChain>
</file>

<file path=xl/sharedStrings.xml><?xml version="1.0" encoding="utf-8"?>
<sst xmlns="http://schemas.openxmlformats.org/spreadsheetml/2006/main" count="145" uniqueCount="141">
  <si>
    <t>тыс.рублей</t>
  </si>
  <si>
    <t>Собственные доходы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</si>
  <si>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</si>
  <si>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</si>
  <si>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</si>
  <si>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</si>
  <si>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Итого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</si>
  <si>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</si>
  <si>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БАЛАНС</t>
  </si>
  <si>
    <t>Финансовая помощь из федерального бюджета</t>
  </si>
  <si>
    <t>в т.ч. целевые средства</t>
  </si>
  <si>
    <t>ИТОГО ДОХОДОВ</t>
  </si>
  <si>
    <t>ИТОГО РАСХОДОВ</t>
  </si>
  <si>
    <t>из них:</t>
  </si>
  <si>
    <t>целевые средства:</t>
  </si>
  <si>
    <t>Расшифровка расходов: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</si>
  <si>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</si>
  <si>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</si>
  <si>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</si>
  <si>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</si>
  <si>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</si>
  <si>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</si>
  <si>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</si>
  <si>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</si>
  <si>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</si>
  <si>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</si>
  <si>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</si>
  <si>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</si>
  <si>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</si>
  <si>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</si>
  <si>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</si>
  <si>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</si>
  <si>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01.01.2019</t>
  </si>
  <si>
    <t>01.01.2020</t>
  </si>
  <si>
    <t>Дотации на выравнивание бюджетной обеспеченности поселений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</si>
  <si>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</si>
  <si>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</t>
  </si>
  <si>
    <t>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</t>
  </si>
  <si>
    <t>Субсидии за счет средств резервного фонда Правительства Камчатского края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</si>
  <si>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</t>
  </si>
  <si>
    <t>Субсидии местным бюджетам на реализацию мероприятий Инвестиционной  программы Камчатского края</t>
  </si>
  <si>
    <t>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</si>
  <si>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муниципальным районам в Камчатском крае для осуществления  полномочий органов государственной власти Камчатского края по расчету и предоставлению дотаций  бюджетам поселений</t>
  </si>
  <si>
    <t>Субвенции для осуществления  государственных полномочий Камчатского края по созданию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</si>
  <si>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Субвенции для осуществления отдельных  государственных полномочий Камчатского края  по социальному обслуживанию граждан в Камчатском крае</t>
  </si>
  <si>
    <t>Субвенции для осуществления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</si>
  <si>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для осуществления  государственных полномочий Камчатского края по вопросам предоставления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</si>
  <si>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пригородного сообщения</t>
  </si>
  <si>
    <t>Субвенции для осуществления  государственных полномочий по опеке и попечительству в Камчатском крае в части  расходов на выплату вознаграждения опекунам совершеннолетних недееспособных граждан, проживающим в Камчатском крае</t>
  </si>
  <si>
    <t>Субвенции для осуществления 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</si>
  <si>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Камчатском крае, по обеспечению дополнительного образования детей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</si>
  <si>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</si>
  <si>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</si>
  <si>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для осуществления  государственных полномочий Камчатского края в части расходов на предоставление  единовременной денежной выплаты гражданам, усыновившим (удочерившим) ребенка (детей) в Камчатском крае</t>
  </si>
  <si>
    <t>Субвенции для осуществления  государственных полномочий 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</si>
  <si>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</si>
  <si>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</si>
  <si>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Субвенции для осуществления 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</si>
  <si>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Субвенции для осуществления  полномочий Камчатского края на государственную регистрацию актов гражданского состояния</t>
  </si>
  <si>
    <t>Субвенции на осуществление  государственных полномочий Камчатского края по организации проведения мероприятий по отлову и содержанию безнадзорных животных в Камчатском крае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</si>
  <si>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</si>
  <si>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для осуществления отдельных государственных полномочий Камчатского края по осуществлению регионального государственного жилищного надзора в отношении юридических лиц, индивидуальных предпринимателей и граждан и по проведению проверок при осуществлении лицензионного контроля в отношении юридических лиц, индивидуальных предпринимателей, осуществляющих деятельность по управлению многоквартирными домами на основании лицензии</t>
  </si>
  <si>
    <t>Иные межбюджетные трансферты на выполнение работ по капитальному ремонту фасада здания филиала МКУК "Пенжинский межпоселенческий централизованный культурно-досуговый комплекс" в с. Слаутное Пенжинского района Камчатского края</t>
  </si>
  <si>
    <t>Расходы, связанные с особым режимом безопасного функционирования закрытых административно-территориальных образований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</si>
  <si>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</si>
  <si>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Осуществление первичного воинского учета на территориях, где отсутствуют военные комиссариаты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</si>
  <si>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</si>
  <si>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</si>
  <si>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Оснащение объектов спортивной инфраструктуры спортивно-технологическим оборудованием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</si>
  <si>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</si>
  <si>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Выплата единовременного пособия при всех формах устройства детей, лишенных родительского попечения, в семью</t>
  </si>
  <si>
    <t>Государственная поддержка отрасли культуры</t>
  </si>
  <si>
    <t>Реализация программ формирования современной городской среды</t>
  </si>
  <si>
    <t>Реализация программ формирования современной городской среды (Благоустройство дворовых территорий)</t>
  </si>
  <si>
    <t>Осуществление переданных полномочий Российской Федерации на государственную регистрацию актов гражданского состояния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</si>
  <si>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</si>
  <si>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</si>
  <si>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</si>
  <si>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>Всего:</t>
  </si>
  <si>
    <t>Законодательное Собрание Камчатского края</t>
  </si>
  <si>
    <t>Контрольно-счетная палата Камчатского края</t>
  </si>
  <si>
    <t>Правительство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</si>
  <si>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</si>
  <si>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</si>
  <si>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</si>
  <si>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</si>
  <si>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</si>
  <si>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</si>
  <si>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</si>
  <si>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</si>
  <si>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</si>
  <si>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</si>
  <si>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</si>
  <si>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</si>
  <si>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</si>
  <si>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</si>
  <si>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</si>
  <si>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</si>
  <si>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</si>
  <si>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</si>
  <si>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</si>
  <si>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</si>
  <si>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</si>
  <si>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</si>
  <si>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</si>
  <si>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</si>
  <si>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</si>
  <si>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 и торговли Камчатского края</t>
  </si>
  <si>
    <t>Петропавловск-Камчатская городская территориальная избирательная комиссия</t>
  </si>
  <si>
    <t>Агентство по внутренней политике Камчатского края</t>
  </si>
  <si>
    <t>Министерство спорта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</si>
  <si>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</si>
  <si>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</si>
  <si>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</si>
  <si>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</si>
  <si>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Агентство инвестиций и предпринимательства Камчатского края</t>
  </si>
  <si>
    <t>Агентство по обращению с отходами Камчатского края</t>
  </si>
  <si>
    <t>Служба охраны объектов культурного наследия Камчатского края</t>
  </si>
  <si>
    <t>Агентство приоритетных проектов развития Камчатского края</t>
  </si>
  <si>
    <t>Агентство записи актов гражданского состояния и архивного дела Камчатского края</t>
  </si>
  <si>
    <t>Агентство по делам молодежи Камчатского края</t>
  </si>
  <si>
    <t>31.12.2019</t>
  </si>
  <si>
    <t>01.12.2019</t>
  </si>
  <si>
    <t>Остатки средств на 01.12.2019 года</t>
  </si>
  <si>
    <t>Остатки средств на 01.01.2020 года</t>
  </si>
  <si>
    <t>Примечание: Отрицательные значения сложились за счет возврата остатков неиспользованных средств</t>
  </si>
  <si>
    <t xml:space="preserve"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</t>
  </si>
  <si>
    <t>Субвенции на оплату жилищно-коммунальных услуг отдельным категориям граждан</t>
  </si>
  <si>
    <t>Субсидии на реализацию программ формирования современной городской среды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</si>
  <si>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</si>
  <si>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Субвенции на выполнение полномочий Российской Федерации по осуществлению ежемесячной выплаты в связи с рождением (усыновлением) первого ребенка</t>
  </si>
  <si>
    <t>Субсидия на осуществление единовременной выплаты при рождении первого ребенка, а также предоставление регионального материнского (семейного) капитала при рождении второго ребенка в субъектах Российской Федерации, входящих в состав Дальневосточного федерального округа, за счет средств резервного фонда Правительства Российской Федерации</t>
  </si>
  <si>
    <t>Субвенции на социальные выплаты безработным гражданам в соответствии с Законом Российской Федерации от 19 апреля 1991 года № 1032-I "О занятости населения в Российской Федерации"</t>
  </si>
  <si>
    <t>Субвенции на осуществление первичного воинского учета на территориях, где отсутствуют военные комиссариаты</t>
  </si>
  <si>
    <t>Субвенции на осуществление отдельных полномочий в области лесных отношений</t>
  </si>
  <si>
    <t>Субвенции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</t>
  </si>
  <si>
    <t>Возмещение выпадающих доходов энергоснабжающим организациям Камчатского края в связи с доведением цен (тарифов) на электрическую энергию (мощность) до базовых уровней цен (тарифов) за счет средств, предоставляемых в виде безвозмездных целевых взносов субъектом оптового рынка</t>
  </si>
  <si>
    <t>Единая субвенция бюджетам субъектов Российской Федерации и бюджету г. Байконура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</si>
  <si>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</si>
  <si>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Погашение бюджетного кредита</t>
  </si>
  <si>
    <t>00.01.1900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</si>
</sst>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  <charset val="204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23" fillId="0" borderId="0"/>
    <xf numFmtId="0" fontId="1" fillId="0" borderId="0"/>
    <xf numFmtId="0" fontId="22" fillId="0" borderId="0"/>
    <xf numFmtId="0" fontId="24" fillId="0" borderId="0" applyNumberFormat="0" applyBorder="0" applyAlignment="0"/>
    <xf numFmtId="0" fontId="24" fillId="0" borderId="0" applyNumberFormat="0" applyBorder="0" applyAlignment="0"/>
    <xf numFmtId="0" fontId="24" fillId="0" borderId="0" applyNumberFormat="0" applyBorder="0" applyAlignment="0"/>
    <xf numFmtId="0" fontId="24" fillId="0" borderId="0"/>
    <xf numFmtId="0" fontId="24" fillId="0" borderId="0" applyNumberFormat="0" applyBorder="0" applyAlignment="0"/>
    <xf numFmtId="0" fontId="24" fillId="0" borderId="0" applyNumberFormat="0" applyBorder="0" applyAlignment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 applyNumberFormat="0" applyBorder="0" applyAlignment="0"/>
    <xf numFmtId="0" fontId="24" fillId="0" borderId="0" applyNumberFormat="0" applyBorder="0" applyAlignment="0"/>
    <xf numFmtId="0" fontId="28" fillId="0" borderId="0"/>
    <xf numFmtId="0" fontId="1" fillId="0" borderId="0"/>
    <xf numFmtId="0" fontId="24" fillId="0" borderId="0"/>
  </cellStyleXfs>
  <cellXfs count="67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/>
    <xf numFmtId="0" fontId="4" fillId="0" borderId="0" xfId="0" applyFont="1"/>
    <xf numFmtId="0" fontId="5" fillId="0" borderId="0" xfId="0" applyFont="1" applyBorder="1" applyAlignment="1">
      <alignment horizontal="right"/>
    </xf>
    <xf numFmtId="164" fontId="4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wrapText="1"/>
    </xf>
    <xf numFmtId="164" fontId="4" fillId="0" borderId="4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/>
    <xf numFmtId="49" fontId="4" fillId="0" borderId="4" xfId="0" applyNumberFormat="1" applyFont="1" applyBorder="1" applyAlignment="1">
      <alignment horizontal="left" vertical="center" wrapText="1"/>
    </xf>
    <xf numFmtId="0" fontId="9" fillId="0" borderId="0" xfId="0" applyFont="1"/>
    <xf numFmtId="0" fontId="11" fillId="0" borderId="0" xfId="0" applyFont="1"/>
    <xf numFmtId="0" fontId="18" fillId="0" borderId="0" xfId="0" applyFont="1" applyFill="1" applyBorder="1" applyAlignment="1">
      <alignment wrapText="1"/>
    </xf>
    <xf numFmtId="0" fontId="16" fillId="0" borderId="4" xfId="0" applyFont="1" applyFill="1" applyBorder="1" applyAlignment="1">
      <alignment horizontal="center" vertical="top" wrapText="1"/>
    </xf>
    <xf numFmtId="49" fontId="16" fillId="0" borderId="4" xfId="0" applyNumberFormat="1" applyFont="1" applyBorder="1" applyAlignment="1">
      <alignment horizontal="left" vertical="center" wrapText="1"/>
    </xf>
    <xf numFmtId="0" fontId="19" fillId="0" borderId="0" xfId="0" applyNumberFormat="1" applyFont="1"/>
    <xf numFmtId="0" fontId="19" fillId="0" borderId="0" xfId="0" applyFont="1"/>
    <xf numFmtId="14" fontId="19" fillId="0" borderId="0" xfId="0" applyNumberFormat="1" applyFont="1"/>
    <xf numFmtId="164" fontId="4" fillId="0" borderId="4" xfId="0" applyNumberFormat="1" applyFont="1" applyBorder="1" applyAlignment="1">
      <alignment horizontal="right" vertical="center" wrapText="1"/>
    </xf>
    <xf numFmtId="164" fontId="16" fillId="0" borderId="4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3" fillId="0" borderId="1" xfId="0" applyNumberFormat="1" applyFont="1" applyFill="1" applyBorder="1" applyAlignment="1">
      <alignment horizontal="left" wrapText="1"/>
    </xf>
    <xf numFmtId="0" fontId="3" fillId="0" borderId="2" xfId="0" applyNumberFormat="1" applyFont="1" applyFill="1" applyBorder="1" applyAlignment="1">
      <alignment horizontal="left" wrapText="1"/>
    </xf>
    <xf numFmtId="164" fontId="3" fillId="0" borderId="4" xfId="0" applyNumberFormat="1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left"/>
    </xf>
    <xf numFmtId="164" fontId="17" fillId="0" borderId="4" xfId="0" applyNumberFormat="1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left" wrapText="1"/>
    </xf>
    <xf numFmtId="164" fontId="3" fillId="0" borderId="4" xfId="0" applyNumberFormat="1" applyFont="1" applyFill="1" applyBorder="1" applyAlignment="1">
      <alignment horizontal="right" wrapText="1"/>
    </xf>
    <xf numFmtId="0" fontId="0" fillId="0" borderId="0" xfId="0"/>
    <xf numFmtId="0" fontId="26" fillId="0" borderId="0" xfId="0" applyFont="1" applyFill="1" applyBorder="1" applyAlignment="1">
      <alignment horizontal="left" vertical="center"/>
    </xf>
    <xf numFmtId="0" fontId="27" fillId="0" borderId="0" xfId="0" applyFont="1" applyAlignment="1"/>
    <xf numFmtId="0" fontId="4" fillId="0" borderId="0" xfId="0" applyFont="1" applyBorder="1" applyAlignment="1">
      <alignment horizontal="left" wrapText="1"/>
    </xf>
    <xf numFmtId="0" fontId="0" fillId="0" borderId="0" xfId="0"/>
    <xf numFmtId="164" fontId="4" fillId="0" borderId="4" xfId="0" applyNumberFormat="1" applyFont="1" applyFill="1" applyBorder="1" applyAlignment="1">
      <alignment horizontal="righ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0" fontId="0" fillId="0" borderId="0" xfId="0"/>
    <xf numFmtId="164" fontId="4" fillId="0" borderId="0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/>
    <xf numFmtId="164" fontId="8" fillId="2" borderId="4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4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20" fillId="0" borderId="0" xfId="0" applyFont="1"/>
    <xf numFmtId="0" fontId="21" fillId="0" borderId="0" xfId="0" applyFont="1"/>
    <xf numFmtId="164" fontId="10" fillId="2" borderId="4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right"/>
    </xf>
    <xf numFmtId="49" fontId="6" fillId="2" borderId="4" xfId="0" applyNumberFormat="1" applyFont="1" applyFill="1" applyBorder="1" applyAlignment="1">
      <alignment horizontal="left" wrapText="1"/>
    </xf>
    <xf numFmtId="0" fontId="21" fillId="0" borderId="4" xfId="0" applyFont="1" applyBorder="1" applyAlignment="1">
      <alignment horizontal="left" vertical="center" wrapText="1"/>
    </xf>
    <xf numFmtId="164" fontId="4" fillId="2" borderId="4" xfId="0" applyNumberFormat="1" applyFont="1" applyFill="1" applyBorder="1" applyAlignment="1">
      <alignment horizontal="right" wrapText="1"/>
    </xf>
    <xf numFmtId="164" fontId="3" fillId="2" borderId="4" xfId="0" applyNumberFormat="1" applyFont="1" applyFill="1" applyBorder="1" applyAlignment="1">
      <alignment horizontal="right" wrapText="1"/>
    </xf>
  </cellXfs>
  <cellStyles count="19">
    <cellStyle name="Обычный" xfId="0" builtinId="0"/>
    <cellStyle name="Обычный 2" xfId="1"/>
    <cellStyle name="Обычный 2 2" xfId="5"/>
    <cellStyle name="Обычный 2 3" xfId="4"/>
    <cellStyle name="Обычный 2 4" xfId="8"/>
    <cellStyle name="Обычный 2 5" xfId="9"/>
    <cellStyle name="Обычный 2 5 2" xfId="18"/>
    <cellStyle name="Обычный 2 6" xfId="6"/>
    <cellStyle name="Обычный 2 7" xfId="14"/>
    <cellStyle name="Обычный 2 8" xfId="15"/>
    <cellStyle name="Обычный 3" xfId="2"/>
    <cellStyle name="Обычный 3 2" xfId="10"/>
    <cellStyle name="Обычный 3 3" xfId="16"/>
    <cellStyle name="Обычный 4" xfId="3"/>
    <cellStyle name="Обычный 4 2" xfId="11"/>
    <cellStyle name="Обычный 4 3" xfId="12"/>
    <cellStyle name="Обычный 5" xfId="7"/>
    <cellStyle name="Обычный 6" xfId="13"/>
    <cellStyle name="Обычный 6 2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view="pageBreakPreview" zoomScaleNormal="100" zoomScaleSheetLayoutView="100" workbookViewId="0">
      <selection activeCell="B74" sqref="B74"/>
    </sheetView>
  </sheetViews>
  <sheetFormatPr defaultRowHeight="14.4" x14ac:dyDescent="0.3"/>
  <cols>
    <col min="1" max="1" width="73.88671875" customWidth="1"/>
    <col min="2" max="2" width="18.109375" customWidth="1"/>
    <col min="3" max="3" width="20.33203125" customWidth="1"/>
    <col min="4" max="4" width="16.5546875" customWidth="1"/>
    <col min="5" max="5" width="12.5546875" customWidth="1"/>
    <col min="6" max="6" width="16" bestFit="1" customWidth="1"/>
    <col min="8" max="8" width="10.109375" bestFit="1" customWidth="1"/>
  </cols>
  <sheetData>
    <row r="1" spans="1:8" ht="15.6" x14ac:dyDescent="0.3">
      <c r="A1" s="23" t="s">
        <v>8</v>
      </c>
      <c r="B1" s="23"/>
      <c r="C1" s="23"/>
      <c r="D1" s="23"/>
      <c r="E1" s="18" t="s">
        <v>122</v>
      </c>
      <c r="F1" s="19" t="str">
        <f>TEXT(E1,"[$-FC19]ММ")</f>
        <v>12</v>
      </c>
      <c r="G1" s="19" t="str">
        <f>TEXT(E1,"[$-FC19]ДД.ММ.ГГГ \г")</f>
        <v>01.12.2019 г</v>
      </c>
      <c r="H1" s="19" t="str">
        <f>TEXT(E1,"[$-FC19]ГГГГ")</f>
        <v>2019</v>
      </c>
    </row>
    <row r="2" spans="1:8" ht="15.6" x14ac:dyDescent="0.3">
      <c r="A2" s="23" t="str">
        <f>CONCATENATE("доходов и расходов краевого бюджета за ",period," ",H1," года")</f>
        <v>доходов и расходов краевого бюджета за декабрь 2019 года</v>
      </c>
      <c r="B2" s="23"/>
      <c r="C2" s="23"/>
      <c r="D2" s="23"/>
      <c r="E2" s="18" t="s">
        <v>121</v>
      </c>
      <c r="F2" s="19" t="str">
        <f>TEXT(E2,"[$-FC19]ДД ММММ ГГГ \г")</f>
        <v>31 декабря 2019 г</v>
      </c>
      <c r="G2" s="19" t="str">
        <f>TEXT(E2,"[$-FC19]ДД.ММ.ГГГ \г")</f>
        <v>31.12.2019 г</v>
      </c>
      <c r="H2" s="20"/>
    </row>
    <row r="3" spans="1:8" x14ac:dyDescent="0.3">
      <c r="A3" s="1"/>
      <c r="B3" s="2"/>
      <c r="C3" s="2"/>
      <c r="D3" s="3"/>
      <c r="E3" s="19">
        <f>EndDate+1</f>
        <v>43832</v>
      </c>
      <c r="F3" s="19" t="str">
        <f>TEXT(E3,"[$-FC19]ДД ММММ ГГГ \г")</f>
        <v>02 января 2020 г</v>
      </c>
      <c r="G3" s="19" t="str">
        <f>TEXT(E3,"[$-FC19]ДД.ММ.ГГГ \г")</f>
        <v>02.01.2020 г</v>
      </c>
      <c r="H3" s="19"/>
    </row>
    <row r="4" spans="1:8" x14ac:dyDescent="0.3">
      <c r="A4" s="4"/>
      <c r="B4" s="5"/>
      <c r="C4" s="5"/>
      <c r="D4" s="6" t="s">
        <v>0</v>
      </c>
      <c r="E4" s="19"/>
      <c r="F4" s="19"/>
      <c r="G4" s="19"/>
      <c r="H4" s="19"/>
    </row>
    <row r="5" spans="1:8" x14ac:dyDescent="0.3">
      <c r="A5" s="24" t="s">
        <v>123</v>
      </c>
      <c r="B5" s="25"/>
      <c r="C5" s="25"/>
      <c r="D5" s="39">
        <v>2814432.4</v>
      </c>
      <c r="E5" s="20"/>
      <c r="F5" s="19"/>
      <c r="G5" s="19"/>
      <c r="H5" s="19"/>
    </row>
    <row r="6" spans="1:8" x14ac:dyDescent="0.3">
      <c r="A6" s="27" t="s">
        <v>1</v>
      </c>
      <c r="B6" s="33"/>
      <c r="C6" s="33"/>
      <c r="D6" s="7">
        <f>D9-D7</f>
        <v>3790630.7925300002</v>
      </c>
      <c r="E6" s="19" t="str">
        <f>IF(F1="01","январь",(IF(F1="02","февраль",(IF(F1="03","март",(IF(F1="04","апрель",(IF(F1="05","май",(IF(F1="06","июнь",(IF(F1="07","июль",(IF(F1="08","август",(IF(F1="09","сентябрь",(IF(F1="08","август",(IF(F1="09","сентябрь",(IF(F1="10","октябрь",(IF(F1="11","ноябрь","декабрь")))))))))))))))))))))))))</f>
        <v>декабрь</v>
      </c>
      <c r="F6" s="19"/>
      <c r="G6" s="19"/>
      <c r="H6" s="19"/>
    </row>
    <row r="7" spans="1:8" x14ac:dyDescent="0.3">
      <c r="A7" s="34" t="s">
        <v>9</v>
      </c>
      <c r="B7" s="33"/>
      <c r="C7" s="33"/>
      <c r="D7" s="9">
        <v>5306449</v>
      </c>
      <c r="E7" s="19"/>
      <c r="F7" s="19"/>
      <c r="G7" s="19"/>
      <c r="H7" s="19"/>
    </row>
    <row r="8" spans="1:8" x14ac:dyDescent="0.3">
      <c r="A8" s="34" t="s">
        <v>10</v>
      </c>
      <c r="B8" s="33"/>
      <c r="C8" s="33"/>
      <c r="D8" s="9">
        <f>3115817+45883</f>
        <v>3161700</v>
      </c>
      <c r="E8" s="19" t="s">
        <v>32</v>
      </c>
    </row>
    <row r="9" spans="1:8" x14ac:dyDescent="0.3">
      <c r="A9" s="35" t="s">
        <v>11</v>
      </c>
      <c r="B9" s="36"/>
      <c r="C9" s="36"/>
      <c r="D9" s="9">
        <f>D11+D10-D5</f>
        <v>9097079.7925300002</v>
      </c>
      <c r="E9" s="19" t="s">
        <v>33</v>
      </c>
    </row>
    <row r="10" spans="1:8" x14ac:dyDescent="0.3">
      <c r="A10" s="35" t="s">
        <v>12</v>
      </c>
      <c r="B10" s="36"/>
      <c r="C10" s="36"/>
      <c r="D10" s="9">
        <f>B74+'Муниципальные районы'!P50</f>
        <v>11425276.092530001</v>
      </c>
    </row>
    <row r="11" spans="1:8" x14ac:dyDescent="0.3">
      <c r="A11" s="26" t="s">
        <v>124</v>
      </c>
      <c r="B11" s="27"/>
      <c r="C11" s="27"/>
      <c r="D11" s="39">
        <v>486236.1</v>
      </c>
    </row>
    <row r="12" spans="1:8" x14ac:dyDescent="0.3">
      <c r="A12" s="37" t="s">
        <v>13</v>
      </c>
      <c r="B12" s="38"/>
      <c r="C12" s="38"/>
      <c r="D12" s="8"/>
    </row>
    <row r="13" spans="1:8" x14ac:dyDescent="0.3">
      <c r="A13" s="37" t="s">
        <v>14</v>
      </c>
      <c r="B13" s="38"/>
      <c r="C13" s="38"/>
      <c r="D13" s="8">
        <f>SUM(D14:D26)</f>
        <v>176072.1</v>
      </c>
    </row>
    <row r="14" spans="1:8" s="44" customFormat="1" ht="26.4" customHeight="1" x14ac:dyDescent="0.3">
      <c r="A14" s="34" t="s">
        <v>138</v>
      </c>
      <c r="B14" s="34"/>
      <c r="C14" s="34"/>
      <c r="D14" s="45">
        <v>194.5</v>
      </c>
    </row>
    <row r="15" spans="1:8" s="40" customFormat="1" ht="14.4" customHeight="1" x14ac:dyDescent="0.3">
      <c r="A15" s="34" t="s">
        <v>128</v>
      </c>
      <c r="B15" s="34"/>
      <c r="C15" s="34"/>
      <c r="D15" s="45">
        <v>145.19999999999999</v>
      </c>
    </row>
    <row r="16" spans="1:8" s="40" customFormat="1" ht="14.4" customHeight="1" x14ac:dyDescent="0.3">
      <c r="A16" s="34" t="s">
        <v>127</v>
      </c>
      <c r="B16" s="34"/>
      <c r="C16" s="34"/>
      <c r="D16" s="45">
        <v>59.7</v>
      </c>
    </row>
    <row r="17" spans="1:4" s="40" customFormat="1" ht="57" customHeight="1" x14ac:dyDescent="0.3">
      <c r="A17" s="34" t="s">
        <v>129</v>
      </c>
      <c r="B17" s="34"/>
      <c r="C17" s="34"/>
      <c r="D17" s="45">
        <v>123.8</v>
      </c>
    </row>
    <row r="18" spans="1:4" s="40" customFormat="1" ht="28.8" customHeight="1" x14ac:dyDescent="0.3">
      <c r="A18" s="34" t="s">
        <v>130</v>
      </c>
      <c r="B18" s="34"/>
      <c r="C18" s="34"/>
      <c r="D18" s="45">
        <v>20.8</v>
      </c>
    </row>
    <row r="19" spans="1:4" s="40" customFormat="1" ht="44.4" customHeight="1" x14ac:dyDescent="0.3">
      <c r="A19" s="34" t="s">
        <v>131</v>
      </c>
      <c r="B19" s="34"/>
      <c r="C19" s="34"/>
      <c r="D19" s="45">
        <v>41.2</v>
      </c>
    </row>
    <row r="20" spans="1:4" s="44" customFormat="1" x14ac:dyDescent="0.3">
      <c r="A20" s="34" t="s">
        <v>133</v>
      </c>
      <c r="B20" s="34"/>
      <c r="C20" s="34"/>
      <c r="D20" s="45">
        <v>9.5</v>
      </c>
    </row>
    <row r="21" spans="1:4" s="44" customFormat="1" ht="29.4" customHeight="1" x14ac:dyDescent="0.3">
      <c r="A21" s="34" t="s">
        <v>132</v>
      </c>
      <c r="B21" s="34"/>
      <c r="C21" s="34"/>
      <c r="D21" s="45">
        <v>14.7</v>
      </c>
    </row>
    <row r="22" spans="1:4" s="44" customFormat="1" x14ac:dyDescent="0.3">
      <c r="A22" s="34" t="s">
        <v>134</v>
      </c>
      <c r="B22" s="34"/>
      <c r="C22" s="34"/>
      <c r="D22" s="45">
        <v>55.1</v>
      </c>
    </row>
    <row r="23" spans="1:4" s="44" customFormat="1" ht="29.4" customHeight="1" x14ac:dyDescent="0.3">
      <c r="A23" s="34" t="s">
        <v>135</v>
      </c>
      <c r="B23" s="34"/>
      <c r="C23" s="34"/>
      <c r="D23" s="45">
        <v>3000</v>
      </c>
    </row>
    <row r="24" spans="1:4" s="44" customFormat="1" x14ac:dyDescent="0.3">
      <c r="A24" s="34" t="s">
        <v>137</v>
      </c>
      <c r="B24" s="34"/>
      <c r="C24" s="34"/>
      <c r="D24" s="45">
        <v>502.5</v>
      </c>
    </row>
    <row r="25" spans="1:4" s="44" customFormat="1" ht="56.4" customHeight="1" x14ac:dyDescent="0.3">
      <c r="A25" s="34" t="s">
        <v>126</v>
      </c>
      <c r="B25" s="34"/>
      <c r="C25" s="34"/>
      <c r="D25" s="45">
        <v>142771</v>
      </c>
    </row>
    <row r="26" spans="1:4" s="44" customFormat="1" ht="43.2" customHeight="1" x14ac:dyDescent="0.3">
      <c r="A26" s="34" t="s">
        <v>136</v>
      </c>
      <c r="B26" s="34"/>
      <c r="C26" s="34"/>
      <c r="D26" s="45">
        <v>29134.1</v>
      </c>
    </row>
    <row r="27" spans="1:4" s="44" customFormat="1" x14ac:dyDescent="0.3">
      <c r="A27" s="43"/>
      <c r="B27" s="43"/>
      <c r="C27" s="43"/>
      <c r="D27" s="49"/>
    </row>
    <row r="28" spans="1:4" x14ac:dyDescent="0.3">
      <c r="A28" s="15" t="s">
        <v>15</v>
      </c>
      <c r="B28" s="10"/>
      <c r="C28" s="10"/>
      <c r="D28" s="11"/>
    </row>
    <row r="29" spans="1:4" x14ac:dyDescent="0.3">
      <c r="A29" s="28" t="s">
        <v>16</v>
      </c>
      <c r="B29" s="30" t="s">
        <v>2</v>
      </c>
      <c r="C29" s="31" t="s">
        <v>3</v>
      </c>
      <c r="D29" s="32"/>
    </row>
    <row r="30" spans="1:4" ht="45" customHeight="1" x14ac:dyDescent="0.3">
      <c r="A30" s="29"/>
      <c r="B30" s="30"/>
      <c r="C30" s="16" t="s">
        <v>4</v>
      </c>
      <c r="D30" s="16" t="s">
        <v>5</v>
      </c>
    </row>
    <row r="31" spans="1:4" x14ac:dyDescent="0.3">
      <c r="A31" s="12" t="s">
        <v>79</v>
      </c>
      <c r="B31" s="21">
        <v>24320.473409999999</v>
      </c>
      <c r="C31" s="21">
        <v>14757.090829999999</v>
      </c>
      <c r="D31" s="21">
        <v>2505.2154399999999</v>
      </c>
    </row>
    <row r="32" spans="1:4" x14ac:dyDescent="0.3">
      <c r="A32" s="12" t="s">
        <v>80</v>
      </c>
      <c r="B32" s="21">
        <v>8748.0086100000008</v>
      </c>
      <c r="C32" s="21">
        <v>5846.558</v>
      </c>
      <c r="D32" s="21">
        <v>1476.03106</v>
      </c>
    </row>
    <row r="33" spans="1:4" x14ac:dyDescent="0.3">
      <c r="A33" s="12" t="s">
        <v>81</v>
      </c>
      <c r="B33" s="21">
        <v>25626.65841</v>
      </c>
      <c r="C33" s="21">
        <v>21557.462179999999</v>
      </c>
      <c r="D33" s="21">
        <v>4069.19623</v>
      </c>
    </row>
    <row r="34" spans="1:4" x14ac:dyDescent="0.3">
      <c r="A34" s="12" t="s">
        <v>82</v>
      </c>
      <c r="B34" s="21">
        <v>120754.18580000001</v>
      </c>
      <c r="C34" s="21">
        <v>32629.193889999999</v>
      </c>
      <c r="D34" s="21">
        <v>10984.628580000001</v>
      </c>
    </row>
    <row r="35" spans="1:4" ht="27.6" x14ac:dyDescent="0.3">
      <c r="A35" s="12" t="s">
        <v>83</v>
      </c>
      <c r="B35" s="21">
        <v>117328.21002</v>
      </c>
      <c r="C35" s="21">
        <v>7282.1575700000003</v>
      </c>
      <c r="D35" s="21">
        <v>2024.29089</v>
      </c>
    </row>
    <row r="36" spans="1:4" x14ac:dyDescent="0.3">
      <c r="A36" s="12" t="s">
        <v>84</v>
      </c>
      <c r="B36" s="21">
        <v>38550.872790000001</v>
      </c>
      <c r="C36" s="21">
        <v>2421.9055899999998</v>
      </c>
      <c r="D36" s="21">
        <v>968.72293000000002</v>
      </c>
    </row>
    <row r="37" spans="1:4" x14ac:dyDescent="0.3">
      <c r="A37" s="12" t="s">
        <v>85</v>
      </c>
      <c r="B37" s="21">
        <v>138826.05655000001</v>
      </c>
      <c r="C37" s="21">
        <v>2091.7809200000002</v>
      </c>
      <c r="D37" s="21">
        <v>680.79906000000005</v>
      </c>
    </row>
    <row r="38" spans="1:4" ht="18" customHeight="1" x14ac:dyDescent="0.3">
      <c r="A38" s="12" t="s">
        <v>86</v>
      </c>
      <c r="B38" s="21">
        <v>1415011.57926</v>
      </c>
      <c r="C38" s="21">
        <v>8643.4889399999993</v>
      </c>
      <c r="D38" s="21">
        <v>2431.6139499999999</v>
      </c>
    </row>
    <row r="39" spans="1:4" x14ac:dyDescent="0.3">
      <c r="A39" s="12" t="s">
        <v>87</v>
      </c>
      <c r="B39" s="21">
        <v>92872.132970000006</v>
      </c>
      <c r="C39" s="21">
        <v>5709.7140200000003</v>
      </c>
      <c r="D39" s="21">
        <v>993.71581000000003</v>
      </c>
    </row>
    <row r="40" spans="1:4" x14ac:dyDescent="0.3">
      <c r="A40" s="12" t="s">
        <v>88</v>
      </c>
      <c r="B40" s="21">
        <v>1161240.59733</v>
      </c>
      <c r="C40" s="21">
        <v>10760.24476</v>
      </c>
      <c r="D40" s="21">
        <v>2708.3517099999999</v>
      </c>
    </row>
    <row r="41" spans="1:4" x14ac:dyDescent="0.3">
      <c r="A41" s="12" t="s">
        <v>89</v>
      </c>
      <c r="B41" s="21">
        <v>158920.57315000001</v>
      </c>
      <c r="C41" s="21">
        <v>10117.143539999999</v>
      </c>
      <c r="D41" s="21">
        <v>2371.0440699999999</v>
      </c>
    </row>
    <row r="42" spans="1:4" x14ac:dyDescent="0.3">
      <c r="A42" s="12" t="s">
        <v>90</v>
      </c>
      <c r="B42" s="21">
        <v>1094685.6860799999</v>
      </c>
      <c r="C42" s="21">
        <v>34075.675190000002</v>
      </c>
      <c r="D42" s="21">
        <v>10524.43319</v>
      </c>
    </row>
    <row r="43" spans="1:4" x14ac:dyDescent="0.3">
      <c r="A43" s="12" t="s">
        <v>91</v>
      </c>
      <c r="B43" s="21">
        <v>818052.90414999996</v>
      </c>
      <c r="C43" s="21">
        <v>30609.224310000001</v>
      </c>
      <c r="D43" s="21">
        <v>5916.67202</v>
      </c>
    </row>
    <row r="44" spans="1:4" x14ac:dyDescent="0.3">
      <c r="A44" s="12" t="s">
        <v>92</v>
      </c>
      <c r="B44" s="21">
        <v>121186.67256000001</v>
      </c>
      <c r="C44" s="21">
        <v>4168.1015799999996</v>
      </c>
      <c r="D44" s="21">
        <v>1119.3340499999999</v>
      </c>
    </row>
    <row r="45" spans="1:4" x14ac:dyDescent="0.3">
      <c r="A45" s="12" t="s">
        <v>93</v>
      </c>
      <c r="B45" s="21">
        <v>168368.03065999999</v>
      </c>
      <c r="C45" s="21">
        <v>84783.324829999998</v>
      </c>
      <c r="D45" s="21">
        <v>29727.089660000001</v>
      </c>
    </row>
    <row r="46" spans="1:4" x14ac:dyDescent="0.3">
      <c r="A46" s="12" t="s">
        <v>94</v>
      </c>
      <c r="B46" s="21">
        <v>9959.6892399999997</v>
      </c>
      <c r="C46" s="21">
        <v>1270.07862</v>
      </c>
      <c r="D46" s="21">
        <v>424.17944999999997</v>
      </c>
    </row>
    <row r="47" spans="1:4" x14ac:dyDescent="0.3">
      <c r="A47" s="12" t="s">
        <v>95</v>
      </c>
      <c r="B47" s="21">
        <v>35110.795980000003</v>
      </c>
      <c r="C47" s="21">
        <v>4698.4597199999998</v>
      </c>
      <c r="D47" s="21">
        <v>884.28787</v>
      </c>
    </row>
    <row r="48" spans="1:4" x14ac:dyDescent="0.3">
      <c r="A48" s="12" t="s">
        <v>96</v>
      </c>
      <c r="B48" s="21">
        <v>91429.153909999994</v>
      </c>
      <c r="C48" s="21">
        <v>30792.224890000001</v>
      </c>
      <c r="D48" s="21">
        <v>8528.4827700000005</v>
      </c>
    </row>
    <row r="49" spans="1:4" x14ac:dyDescent="0.3">
      <c r="A49" s="12" t="s">
        <v>97</v>
      </c>
      <c r="B49" s="21">
        <v>16383.308300000001</v>
      </c>
      <c r="C49" s="21">
        <v>1143.42561</v>
      </c>
      <c r="D49" s="21">
        <v>230.77032</v>
      </c>
    </row>
    <row r="50" spans="1:4" x14ac:dyDescent="0.3">
      <c r="A50" s="12" t="s">
        <v>98</v>
      </c>
      <c r="B50" s="21">
        <v>1031795.39995</v>
      </c>
      <c r="C50" s="21">
        <v>9375.16842</v>
      </c>
      <c r="D50" s="21">
        <v>3046.4612200000001</v>
      </c>
    </row>
    <row r="51" spans="1:4" x14ac:dyDescent="0.3">
      <c r="A51" s="12" t="s">
        <v>99</v>
      </c>
      <c r="B51" s="21">
        <v>31657.2248</v>
      </c>
      <c r="C51" s="21">
        <v>17321.88133</v>
      </c>
      <c r="D51" s="21">
        <v>4543.8711199999998</v>
      </c>
    </row>
    <row r="52" spans="1:4" x14ac:dyDescent="0.3">
      <c r="A52" s="12" t="s">
        <v>100</v>
      </c>
      <c r="B52" s="21">
        <v>4511.3329400000002</v>
      </c>
      <c r="C52" s="21">
        <v>3384.2474299999999</v>
      </c>
      <c r="D52" s="21">
        <v>632.60640000000001</v>
      </c>
    </row>
    <row r="53" spans="1:4" x14ac:dyDescent="0.3">
      <c r="A53" s="12" t="s">
        <v>101</v>
      </c>
      <c r="B53" s="21">
        <v>3270.7844599999999</v>
      </c>
      <c r="C53" s="21">
        <v>1260.268</v>
      </c>
      <c r="D53" s="21">
        <v>531.851</v>
      </c>
    </row>
    <row r="54" spans="1:4" x14ac:dyDescent="0.3">
      <c r="A54" s="12" t="s">
        <v>102</v>
      </c>
      <c r="B54" s="21">
        <v>2592.01478</v>
      </c>
      <c r="C54" s="21">
        <v>1553.81639</v>
      </c>
      <c r="D54" s="21">
        <v>460.43756000000002</v>
      </c>
    </row>
    <row r="55" spans="1:4" x14ac:dyDescent="0.3">
      <c r="A55" s="12" t="s">
        <v>103</v>
      </c>
      <c r="B55" s="21">
        <v>3990.8821699999999</v>
      </c>
      <c r="C55" s="21">
        <v>2471.7474999999999</v>
      </c>
      <c r="D55" s="21">
        <v>584.85928000000001</v>
      </c>
    </row>
    <row r="56" spans="1:4" x14ac:dyDescent="0.3">
      <c r="A56" s="12" t="s">
        <v>104</v>
      </c>
      <c r="B56" s="21">
        <v>1882.3193799999999</v>
      </c>
      <c r="C56" s="21">
        <v>1268.70073</v>
      </c>
      <c r="D56" s="21">
        <v>281.91072000000003</v>
      </c>
    </row>
    <row r="57" spans="1:4" x14ac:dyDescent="0.3">
      <c r="A57" s="12" t="s">
        <v>105</v>
      </c>
      <c r="B57" s="21">
        <v>1196.7187100000001</v>
      </c>
      <c r="C57" s="21">
        <v>856.83006</v>
      </c>
      <c r="D57" s="21">
        <v>179.99931000000001</v>
      </c>
    </row>
    <row r="58" spans="1:4" x14ac:dyDescent="0.3">
      <c r="A58" s="12" t="s">
        <v>106</v>
      </c>
      <c r="B58" s="21">
        <v>4838.5305500000004</v>
      </c>
      <c r="C58" s="21">
        <v>3450.7130999999999</v>
      </c>
      <c r="D58" s="21">
        <v>628.23478</v>
      </c>
    </row>
    <row r="59" spans="1:4" x14ac:dyDescent="0.3">
      <c r="A59" s="12" t="s">
        <v>107</v>
      </c>
      <c r="B59" s="21">
        <v>1806534.8768800001</v>
      </c>
      <c r="C59" s="21">
        <v>37400.729979999996</v>
      </c>
      <c r="D59" s="21">
        <v>12381.2642</v>
      </c>
    </row>
    <row r="60" spans="1:4" x14ac:dyDescent="0.3">
      <c r="A60" s="12" t="s">
        <v>108</v>
      </c>
      <c r="B60" s="21">
        <v>282.00396000000001</v>
      </c>
      <c r="C60" s="21">
        <v>197.75559000000001</v>
      </c>
      <c r="D60" s="21">
        <v>42.397170000000003</v>
      </c>
    </row>
    <row r="61" spans="1:4" x14ac:dyDescent="0.3">
      <c r="A61" s="12" t="s">
        <v>109</v>
      </c>
      <c r="B61" s="21">
        <v>14090.88653</v>
      </c>
      <c r="C61" s="21">
        <v>5654.6847100000005</v>
      </c>
      <c r="D61" s="21">
        <v>1384.1845499999999</v>
      </c>
    </row>
    <row r="62" spans="1:4" x14ac:dyDescent="0.3">
      <c r="A62" s="12" t="s">
        <v>110</v>
      </c>
      <c r="B62" s="21">
        <v>76060.866439999998</v>
      </c>
      <c r="C62" s="21">
        <v>2466.0753500000001</v>
      </c>
      <c r="D62" s="21">
        <v>764.46664999999996</v>
      </c>
    </row>
    <row r="63" spans="1:4" x14ac:dyDescent="0.3">
      <c r="A63" s="12" t="s">
        <v>111</v>
      </c>
      <c r="B63" s="21">
        <v>75797.575779999999</v>
      </c>
      <c r="C63" s="21">
        <v>23340.099139999998</v>
      </c>
      <c r="D63" s="21">
        <v>6284.2621900000004</v>
      </c>
    </row>
    <row r="64" spans="1:4" x14ac:dyDescent="0.3">
      <c r="A64" s="12" t="s">
        <v>112</v>
      </c>
      <c r="B64" s="21">
        <v>6863.6539899999998</v>
      </c>
      <c r="C64" s="21">
        <v>1737.1194399999999</v>
      </c>
      <c r="D64" s="21">
        <v>473.68961999999999</v>
      </c>
    </row>
    <row r="65" spans="1:4" x14ac:dyDescent="0.3">
      <c r="A65" s="12" t="s">
        <v>113</v>
      </c>
      <c r="B65" s="21">
        <v>6453.8641699999998</v>
      </c>
      <c r="C65" s="21">
        <v>1547.3862200000001</v>
      </c>
      <c r="D65" s="21">
        <v>278.24475000000001</v>
      </c>
    </row>
    <row r="66" spans="1:4" x14ac:dyDescent="0.3">
      <c r="A66" s="12" t="s">
        <v>114</v>
      </c>
      <c r="B66" s="21">
        <v>4774.0627999999997</v>
      </c>
      <c r="C66" s="21">
        <v>2386.2667499999998</v>
      </c>
      <c r="D66" s="21">
        <v>614.53634999999997</v>
      </c>
    </row>
    <row r="67" spans="1:4" x14ac:dyDescent="0.3">
      <c r="A67" s="12" t="s">
        <v>115</v>
      </c>
      <c r="B67" s="21">
        <v>156091.69279</v>
      </c>
      <c r="C67" s="21">
        <v>3414.5812900000001</v>
      </c>
      <c r="D67" s="21">
        <v>1109.1376700000001</v>
      </c>
    </row>
    <row r="68" spans="1:4" x14ac:dyDescent="0.3">
      <c r="A68" s="12" t="s">
        <v>116</v>
      </c>
      <c r="B68" s="21">
        <v>32840.251669999998</v>
      </c>
      <c r="C68" s="21">
        <v>1058.6840999999999</v>
      </c>
      <c r="D68" s="21">
        <v>420.04975999999999</v>
      </c>
    </row>
    <row r="69" spans="1:4" x14ac:dyDescent="0.3">
      <c r="A69" s="12" t="s">
        <v>117</v>
      </c>
      <c r="B69" s="21">
        <v>6208.7667899999997</v>
      </c>
      <c r="C69" s="21">
        <v>411.06079999999997</v>
      </c>
      <c r="D69" s="21">
        <v>76.931439999999995</v>
      </c>
    </row>
    <row r="70" spans="1:4" x14ac:dyDescent="0.3">
      <c r="A70" s="12" t="s">
        <v>118</v>
      </c>
      <c r="B70" s="21">
        <v>1559.9151199999999</v>
      </c>
      <c r="C70" s="21">
        <v>748.05309</v>
      </c>
      <c r="D70" s="21">
        <v>492.49684999999999</v>
      </c>
    </row>
    <row r="71" spans="1:4" ht="18" customHeight="1" x14ac:dyDescent="0.3">
      <c r="A71" s="12" t="s">
        <v>119</v>
      </c>
      <c r="B71" s="21">
        <v>10024.286469999999</v>
      </c>
      <c r="C71" s="21">
        <v>6087.12655</v>
      </c>
      <c r="D71" s="21">
        <v>1470.59519</v>
      </c>
    </row>
    <row r="72" spans="1:4" x14ac:dyDescent="0.3">
      <c r="A72" s="12" t="s">
        <v>120</v>
      </c>
      <c r="B72" s="21">
        <v>105154.92568</v>
      </c>
      <c r="C72" s="21">
        <v>883.85738000000003</v>
      </c>
      <c r="D72" s="21">
        <v>264.86367999999999</v>
      </c>
    </row>
    <row r="73" spans="1:4" s="44" customFormat="1" x14ac:dyDescent="0.3">
      <c r="A73" s="46" t="s">
        <v>139</v>
      </c>
      <c r="B73" s="47">
        <v>134373</v>
      </c>
      <c r="C73" s="47"/>
      <c r="D73" s="47"/>
    </row>
    <row r="74" spans="1:4" x14ac:dyDescent="0.3">
      <c r="A74" s="17" t="s">
        <v>2</v>
      </c>
      <c r="B74" s="22">
        <f>SUM(B31:B73)</f>
        <v>9180221.4259900004</v>
      </c>
      <c r="C74" s="22">
        <v>441634.10833999998</v>
      </c>
      <c r="D74" s="22">
        <v>125516.21051999999</v>
      </c>
    </row>
  </sheetData>
  <mergeCells count="27">
    <mergeCell ref="A26:C26"/>
    <mergeCell ref="A24:C24"/>
    <mergeCell ref="A19:C19"/>
    <mergeCell ref="A25:C25"/>
    <mergeCell ref="A20:C20"/>
    <mergeCell ref="A21:C21"/>
    <mergeCell ref="A22:C22"/>
    <mergeCell ref="A23:C23"/>
    <mergeCell ref="A15:C15"/>
    <mergeCell ref="A16:C16"/>
    <mergeCell ref="A17:C17"/>
    <mergeCell ref="A18:C18"/>
    <mergeCell ref="A1:D1"/>
    <mergeCell ref="A2:D2"/>
    <mergeCell ref="A5:C5"/>
    <mergeCell ref="A11:C11"/>
    <mergeCell ref="A29:A30"/>
    <mergeCell ref="B29:B30"/>
    <mergeCell ref="C29:D29"/>
    <mergeCell ref="A6:C6"/>
    <mergeCell ref="A7:C7"/>
    <mergeCell ref="A8:C8"/>
    <mergeCell ref="A9:C9"/>
    <mergeCell ref="A10:C10"/>
    <mergeCell ref="A12:C12"/>
    <mergeCell ref="A13:C13"/>
    <mergeCell ref="A14:C14"/>
  </mergeCells>
  <pageMargins left="0.70866141732283472" right="0.23" top="0.2" bottom="0.35" header="0.2" footer="0.21"/>
  <pageSetup paperSize="9" scale="68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view="pageBreakPreview" zoomScaleNormal="100" zoomScaleSheetLayoutView="100" workbookViewId="0">
      <selection activeCell="P2" sqref="P2"/>
    </sheetView>
  </sheetViews>
  <sheetFormatPr defaultRowHeight="14.4" x14ac:dyDescent="0.3"/>
  <cols>
    <col min="1" max="1" width="38.33203125" customWidth="1"/>
    <col min="2" max="2" width="13.109375" customWidth="1"/>
    <col min="3" max="3" width="10.5546875" customWidth="1"/>
    <col min="4" max="4" width="11.44140625" customWidth="1"/>
    <col min="5" max="5" width="13.109375" customWidth="1"/>
    <col min="6" max="6" width="13.44140625" customWidth="1"/>
    <col min="7" max="7" width="13.33203125" customWidth="1"/>
    <col min="8" max="8" width="13.44140625" customWidth="1"/>
    <col min="9" max="9" width="10.88671875" customWidth="1"/>
    <col min="10" max="10" width="12.6640625" customWidth="1"/>
    <col min="11" max="11" width="11" customWidth="1"/>
    <col min="12" max="13" width="11.88671875" customWidth="1"/>
    <col min="14" max="14" width="11.109375" customWidth="1"/>
    <col min="15" max="15" width="11.5546875" customWidth="1"/>
    <col min="16" max="16" width="12.6640625" customWidth="1"/>
  </cols>
  <sheetData>
    <row r="1" spans="1:20" s="14" customFormat="1" ht="15.6" x14ac:dyDescent="0.3">
      <c r="A1" s="56"/>
      <c r="B1" s="53"/>
      <c r="C1" s="54" t="s">
        <v>7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x14ac:dyDescent="0.3">
      <c r="A2" s="57" t="s">
        <v>140</v>
      </c>
      <c r="B2" s="48"/>
      <c r="C2" s="50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62" t="s">
        <v>0</v>
      </c>
      <c r="Q2" s="48"/>
      <c r="R2" s="48"/>
      <c r="S2" s="48"/>
      <c r="T2" s="48"/>
    </row>
    <row r="3" spans="1:20" s="13" customFormat="1" ht="52.8" x14ac:dyDescent="0.25">
      <c r="A3" s="55" t="s">
        <v>17</v>
      </c>
      <c r="B3" s="60" t="s">
        <v>18</v>
      </c>
      <c r="C3" s="61" t="s">
        <v>19</v>
      </c>
      <c r="D3" s="61" t="s">
        <v>20</v>
      </c>
      <c r="E3" s="61" t="s">
        <v>21</v>
      </c>
      <c r="F3" s="61" t="s">
        <v>22</v>
      </c>
      <c r="G3" s="61" t="s">
        <v>23</v>
      </c>
      <c r="H3" s="61" t="s">
        <v>24</v>
      </c>
      <c r="I3" s="61" t="s">
        <v>25</v>
      </c>
      <c r="J3" s="61" t="s">
        <v>26</v>
      </c>
      <c r="K3" s="61" t="s">
        <v>27</v>
      </c>
      <c r="L3" s="61" t="s">
        <v>28</v>
      </c>
      <c r="M3" s="61" t="s">
        <v>29</v>
      </c>
      <c r="N3" s="61" t="s">
        <v>30</v>
      </c>
      <c r="O3" s="61" t="s">
        <v>31</v>
      </c>
      <c r="P3" s="51" t="s">
        <v>6</v>
      </c>
      <c r="Q3" s="52"/>
      <c r="R3" s="52"/>
      <c r="S3" s="52"/>
      <c r="T3" s="52"/>
    </row>
    <row r="4" spans="1:20" ht="27.6" x14ac:dyDescent="0.3">
      <c r="A4" s="64" t="s">
        <v>34</v>
      </c>
      <c r="B4" s="65"/>
      <c r="C4" s="65"/>
      <c r="D4" s="65"/>
      <c r="E4" s="65"/>
      <c r="F4" s="65"/>
      <c r="G4" s="65"/>
      <c r="H4" s="65"/>
      <c r="I4" s="65"/>
      <c r="J4" s="65">
        <v>1501.174</v>
      </c>
      <c r="K4" s="65">
        <v>199.5</v>
      </c>
      <c r="L4" s="65"/>
      <c r="M4" s="65"/>
      <c r="N4" s="65"/>
      <c r="O4" s="65"/>
      <c r="P4" s="66">
        <v>1700.674</v>
      </c>
      <c r="Q4" s="59"/>
      <c r="R4" s="59"/>
      <c r="S4" s="59"/>
      <c r="T4" s="59"/>
    </row>
    <row r="5" spans="1:20" ht="41.4" x14ac:dyDescent="0.3">
      <c r="A5" s="64" t="s">
        <v>35</v>
      </c>
      <c r="B5" s="65">
        <v>5802</v>
      </c>
      <c r="C5" s="65">
        <v>22917.098000000002</v>
      </c>
      <c r="D5" s="65">
        <v>19052.848000000002</v>
      </c>
      <c r="E5" s="65">
        <v>8315.5</v>
      </c>
      <c r="F5" s="65">
        <v>8958.2999999999993</v>
      </c>
      <c r="G5" s="65">
        <v>23873.666300000001</v>
      </c>
      <c r="H5" s="65">
        <v>2844</v>
      </c>
      <c r="I5" s="65">
        <v>1000</v>
      </c>
      <c r="J5" s="65">
        <v>2114.576</v>
      </c>
      <c r="K5" s="65">
        <v>4983.924</v>
      </c>
      <c r="L5" s="65">
        <v>136442.375</v>
      </c>
      <c r="M5" s="65">
        <v>7785</v>
      </c>
      <c r="N5" s="65">
        <v>11271.8181</v>
      </c>
      <c r="O5" s="65">
        <v>15499.01</v>
      </c>
      <c r="P5" s="66">
        <v>270860.11540000001</v>
      </c>
      <c r="Q5" s="59"/>
      <c r="R5" s="59"/>
      <c r="S5" s="59"/>
      <c r="T5" s="59"/>
    </row>
    <row r="6" spans="1:20" ht="41.4" x14ac:dyDescent="0.3">
      <c r="A6" s="64" t="s">
        <v>36</v>
      </c>
      <c r="B6" s="65">
        <v>36440.659440000003</v>
      </c>
      <c r="C6" s="65">
        <v>38618.460850000003</v>
      </c>
      <c r="D6" s="65">
        <v>52287.616150000002</v>
      </c>
      <c r="E6" s="65">
        <v>5200</v>
      </c>
      <c r="F6" s="65"/>
      <c r="G6" s="65">
        <v>43600</v>
      </c>
      <c r="H6" s="65">
        <v>2916.8780000000002</v>
      </c>
      <c r="I6" s="65">
        <v>5235.8999999999996</v>
      </c>
      <c r="J6" s="65">
        <v>217.625</v>
      </c>
      <c r="K6" s="65">
        <v>12336.6</v>
      </c>
      <c r="L6" s="65"/>
      <c r="M6" s="65"/>
      <c r="N6" s="65">
        <v>19519.599999999999</v>
      </c>
      <c r="O6" s="65"/>
      <c r="P6" s="66">
        <v>216373.33944000001</v>
      </c>
      <c r="Q6" s="59"/>
      <c r="R6" s="59"/>
      <c r="S6" s="59"/>
      <c r="T6" s="59"/>
    </row>
    <row r="7" spans="1:20" ht="69" x14ac:dyDescent="0.3">
      <c r="A7" s="64" t="s">
        <v>37</v>
      </c>
      <c r="B7" s="65">
        <v>34972.65006</v>
      </c>
      <c r="C7" s="65">
        <v>14866.43721</v>
      </c>
      <c r="D7" s="65"/>
      <c r="E7" s="65">
        <v>14636</v>
      </c>
      <c r="F7" s="65">
        <v>5374</v>
      </c>
      <c r="G7" s="65">
        <v>27732.25</v>
      </c>
      <c r="H7" s="65">
        <v>4965.6000000000004</v>
      </c>
      <c r="I7" s="65">
        <v>1000</v>
      </c>
      <c r="J7" s="65">
        <v>24453.59834</v>
      </c>
      <c r="K7" s="65">
        <v>5252.067</v>
      </c>
      <c r="L7" s="65">
        <v>10110.370870000001</v>
      </c>
      <c r="M7" s="65">
        <v>7127.25</v>
      </c>
      <c r="N7" s="65">
        <v>7129.5770899999998</v>
      </c>
      <c r="O7" s="65">
        <v>18773.84</v>
      </c>
      <c r="P7" s="66">
        <v>176393.64056999999</v>
      </c>
      <c r="Q7" s="59"/>
      <c r="R7" s="59"/>
      <c r="S7" s="59"/>
      <c r="T7" s="59"/>
    </row>
    <row r="8" spans="1:20" ht="27.6" x14ac:dyDescent="0.3">
      <c r="A8" s="64" t="s">
        <v>38</v>
      </c>
      <c r="B8" s="65"/>
      <c r="C8" s="65"/>
      <c r="D8" s="65">
        <v>386.87900000000002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6">
        <v>386.87900000000002</v>
      </c>
      <c r="Q8" s="59"/>
      <c r="R8" s="59"/>
      <c r="S8" s="59"/>
      <c r="T8" s="59"/>
    </row>
    <row r="9" spans="1:20" ht="124.2" x14ac:dyDescent="0.3">
      <c r="A9" s="64" t="s">
        <v>39</v>
      </c>
      <c r="B9" s="65">
        <v>52030.139539999996</v>
      </c>
      <c r="C9" s="65">
        <v>5490.4377500000001</v>
      </c>
      <c r="D9" s="65">
        <v>131.55508</v>
      </c>
      <c r="E9" s="65">
        <v>-4172.7185499999996</v>
      </c>
      <c r="F9" s="65">
        <v>1009.19979</v>
      </c>
      <c r="G9" s="65">
        <v>1335.75452</v>
      </c>
      <c r="H9" s="65">
        <v>309.23464999999999</v>
      </c>
      <c r="I9" s="65"/>
      <c r="J9" s="65">
        <v>9403.8081199999997</v>
      </c>
      <c r="K9" s="65">
        <v>6018.04475</v>
      </c>
      <c r="L9" s="65">
        <v>8630.3085499999997</v>
      </c>
      <c r="M9" s="65">
        <v>1547.0392300000001</v>
      </c>
      <c r="N9" s="65">
        <v>651.85139000000004</v>
      </c>
      <c r="O9" s="65">
        <v>981.16700000000003</v>
      </c>
      <c r="P9" s="66">
        <v>83365.821819999997</v>
      </c>
      <c r="Q9" s="59"/>
      <c r="R9" s="59"/>
      <c r="S9" s="59"/>
      <c r="T9" s="59"/>
    </row>
    <row r="10" spans="1:20" ht="55.2" x14ac:dyDescent="0.3">
      <c r="A10" s="64" t="s">
        <v>40</v>
      </c>
      <c r="B10" s="65">
        <v>32234.584409999999</v>
      </c>
      <c r="C10" s="65">
        <v>24687.973539999999</v>
      </c>
      <c r="D10" s="65"/>
      <c r="E10" s="65"/>
      <c r="F10" s="65"/>
      <c r="G10" s="65"/>
      <c r="H10" s="65"/>
      <c r="I10" s="65"/>
      <c r="J10" s="65">
        <v>-4187.1792100000002</v>
      </c>
      <c r="K10" s="65">
        <v>24027.878680000002</v>
      </c>
      <c r="L10" s="65"/>
      <c r="M10" s="65"/>
      <c r="N10" s="65"/>
      <c r="O10" s="65"/>
      <c r="P10" s="66">
        <v>76763.257419999994</v>
      </c>
      <c r="Q10" s="59"/>
      <c r="R10" s="59"/>
      <c r="S10" s="59"/>
      <c r="T10" s="59"/>
    </row>
    <row r="11" spans="1:20" ht="96.6" x14ac:dyDescent="0.3">
      <c r="A11" s="64" t="s">
        <v>41</v>
      </c>
      <c r="B11" s="65">
        <v>124.49378</v>
      </c>
      <c r="C11" s="65"/>
      <c r="D11" s="65"/>
      <c r="E11" s="65"/>
      <c r="F11" s="65"/>
      <c r="G11" s="65"/>
      <c r="H11" s="65"/>
      <c r="I11" s="65"/>
      <c r="J11" s="65">
        <v>-71.218829999999997</v>
      </c>
      <c r="K11" s="65">
        <v>-4.0000000000000003E-5</v>
      </c>
      <c r="L11" s="65"/>
      <c r="M11" s="65">
        <v>-21.3</v>
      </c>
      <c r="N11" s="65"/>
      <c r="O11" s="65"/>
      <c r="P11" s="66">
        <v>31.974910000000001</v>
      </c>
      <c r="Q11" s="59"/>
      <c r="R11" s="59"/>
      <c r="S11" s="59"/>
      <c r="T11" s="59"/>
    </row>
    <row r="12" spans="1:20" ht="82.8" x14ac:dyDescent="0.3">
      <c r="A12" s="64" t="s">
        <v>42</v>
      </c>
      <c r="B12" s="65"/>
      <c r="C12" s="65">
        <v>4386.0870000000004</v>
      </c>
      <c r="D12" s="65">
        <v>652.75</v>
      </c>
      <c r="E12" s="65">
        <v>453.4</v>
      </c>
      <c r="F12" s="65">
        <v>166.2</v>
      </c>
      <c r="G12" s="65">
        <v>654.33336999999995</v>
      </c>
      <c r="H12" s="65">
        <v>86</v>
      </c>
      <c r="I12" s="65">
        <v>39</v>
      </c>
      <c r="J12" s="65"/>
      <c r="K12" s="65"/>
      <c r="L12" s="65">
        <v>265.58337</v>
      </c>
      <c r="M12" s="65">
        <v>247.75</v>
      </c>
      <c r="N12" s="65">
        <v>246.33337</v>
      </c>
      <c r="O12" s="65">
        <v>136.666</v>
      </c>
      <c r="P12" s="66">
        <v>7334.10311</v>
      </c>
      <c r="Q12" s="59"/>
      <c r="R12" s="59"/>
      <c r="S12" s="59"/>
      <c r="T12" s="59"/>
    </row>
    <row r="13" spans="1:20" ht="96.6" x14ac:dyDescent="0.3">
      <c r="A13" s="64" t="s">
        <v>43</v>
      </c>
      <c r="B13" s="65">
        <v>591.60940000000005</v>
      </c>
      <c r="C13" s="65">
        <v>268.66300000000001</v>
      </c>
      <c r="D13" s="65">
        <v>-622.51648</v>
      </c>
      <c r="E13" s="65">
        <v>39.5</v>
      </c>
      <c r="F13" s="65">
        <v>93.567959999999999</v>
      </c>
      <c r="G13" s="65">
        <v>89.583370000000002</v>
      </c>
      <c r="H13" s="65">
        <v>120.41333</v>
      </c>
      <c r="I13" s="65">
        <v>81</v>
      </c>
      <c r="J13" s="65">
        <v>205.27699999999999</v>
      </c>
      <c r="K13" s="65">
        <v>42.250030000000002</v>
      </c>
      <c r="L13" s="65">
        <v>125.65546000000001</v>
      </c>
      <c r="M13" s="65">
        <v>38.5</v>
      </c>
      <c r="N13" s="65">
        <v>83.763999999999996</v>
      </c>
      <c r="O13" s="65">
        <v>82.643249999999995</v>
      </c>
      <c r="P13" s="66">
        <v>1239.91032</v>
      </c>
      <c r="Q13" s="59"/>
      <c r="R13" s="59"/>
      <c r="S13" s="59"/>
      <c r="T13" s="59"/>
    </row>
    <row r="14" spans="1:20" ht="69" x14ac:dyDescent="0.3">
      <c r="A14" s="64" t="s">
        <v>44</v>
      </c>
      <c r="B14" s="65">
        <v>230.6</v>
      </c>
      <c r="C14" s="65">
        <v>-91.799539999999993</v>
      </c>
      <c r="D14" s="65">
        <v>200</v>
      </c>
      <c r="E14" s="65">
        <v>192</v>
      </c>
      <c r="F14" s="65">
        <v>77</v>
      </c>
      <c r="G14" s="65">
        <v>218.5</v>
      </c>
      <c r="H14" s="65">
        <v>-13.7103</v>
      </c>
      <c r="I14" s="65">
        <v>7.23</v>
      </c>
      <c r="J14" s="65">
        <v>240.94827000000001</v>
      </c>
      <c r="K14" s="65">
        <v>-49.900089999999999</v>
      </c>
      <c r="L14" s="65">
        <v>74.132220000000004</v>
      </c>
      <c r="M14" s="65">
        <v>65</v>
      </c>
      <c r="N14" s="65">
        <v>76.411000000000001</v>
      </c>
      <c r="O14" s="65"/>
      <c r="P14" s="66">
        <v>1226.41156</v>
      </c>
      <c r="Q14" s="59"/>
      <c r="R14" s="59"/>
      <c r="S14" s="59"/>
      <c r="T14" s="59"/>
    </row>
    <row r="15" spans="1:20" ht="82.8" x14ac:dyDescent="0.3">
      <c r="A15" s="64" t="s">
        <v>45</v>
      </c>
      <c r="B15" s="65">
        <v>1447.0142800000001</v>
      </c>
      <c r="C15" s="65">
        <v>1476.02037</v>
      </c>
      <c r="D15" s="65">
        <v>192</v>
      </c>
      <c r="E15" s="65"/>
      <c r="F15" s="65">
        <v>-60.767829999999996</v>
      </c>
      <c r="G15" s="65">
        <v>268</v>
      </c>
      <c r="H15" s="65">
        <v>142.01325</v>
      </c>
      <c r="I15" s="65">
        <v>198.84</v>
      </c>
      <c r="J15" s="65">
        <v>250.55333999999999</v>
      </c>
      <c r="K15" s="65">
        <v>-23.78417</v>
      </c>
      <c r="L15" s="65">
        <v>108.09959000000001</v>
      </c>
      <c r="M15" s="65">
        <v>17.207470000000001</v>
      </c>
      <c r="N15" s="65">
        <v>210.755</v>
      </c>
      <c r="O15" s="65"/>
      <c r="P15" s="66">
        <v>4225.9512999999997</v>
      </c>
      <c r="Q15" s="59"/>
      <c r="R15" s="59"/>
      <c r="S15" s="59"/>
      <c r="T15" s="59"/>
    </row>
    <row r="16" spans="1:20" ht="124.2" x14ac:dyDescent="0.3">
      <c r="A16" s="64" t="s">
        <v>46</v>
      </c>
      <c r="B16" s="65">
        <v>19340.486789999999</v>
      </c>
      <c r="C16" s="65">
        <v>1670.7</v>
      </c>
      <c r="D16" s="65">
        <v>283.10000000000002</v>
      </c>
      <c r="E16" s="65"/>
      <c r="F16" s="65"/>
      <c r="G16" s="65"/>
      <c r="H16" s="65"/>
      <c r="I16" s="65"/>
      <c r="J16" s="65">
        <v>63.13888</v>
      </c>
      <c r="K16" s="65"/>
      <c r="L16" s="65"/>
      <c r="M16" s="65"/>
      <c r="N16" s="65"/>
      <c r="O16" s="65"/>
      <c r="P16" s="66">
        <v>21357.425670000001</v>
      </c>
      <c r="Q16" s="59"/>
      <c r="R16" s="59"/>
      <c r="S16" s="59"/>
      <c r="T16" s="59"/>
    </row>
    <row r="17" spans="1:20" ht="110.4" x14ac:dyDescent="0.3">
      <c r="A17" s="64" t="s">
        <v>47</v>
      </c>
      <c r="B17" s="65"/>
      <c r="C17" s="65">
        <v>11908.5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6">
        <v>11908.5</v>
      </c>
      <c r="Q17" s="59"/>
      <c r="R17" s="59"/>
      <c r="S17" s="59"/>
      <c r="T17" s="59"/>
    </row>
    <row r="18" spans="1:20" ht="110.4" x14ac:dyDescent="0.3">
      <c r="A18" s="64" t="s">
        <v>48</v>
      </c>
      <c r="B18" s="65">
        <v>224.85</v>
      </c>
      <c r="C18" s="65">
        <v>4.6741900000000003</v>
      </c>
      <c r="D18" s="65"/>
      <c r="E18" s="65"/>
      <c r="F18" s="65"/>
      <c r="G18" s="65">
        <v>30.213339999999999</v>
      </c>
      <c r="H18" s="65"/>
      <c r="I18" s="65"/>
      <c r="J18" s="65">
        <v>52.014240000000001</v>
      </c>
      <c r="K18" s="65"/>
      <c r="L18" s="65"/>
      <c r="M18" s="65">
        <v>12.33379</v>
      </c>
      <c r="N18" s="65"/>
      <c r="O18" s="65"/>
      <c r="P18" s="66">
        <v>324.08555999999999</v>
      </c>
      <c r="Q18" s="59"/>
      <c r="R18" s="59"/>
      <c r="S18" s="59"/>
      <c r="T18" s="59"/>
    </row>
    <row r="19" spans="1:20" ht="358.8" x14ac:dyDescent="0.3">
      <c r="A19" s="64" t="s">
        <v>49</v>
      </c>
      <c r="B19" s="65">
        <v>31168.265599999999</v>
      </c>
      <c r="C19" s="65">
        <v>27371.435270000002</v>
      </c>
      <c r="D19" s="65">
        <v>1591.5821000000001</v>
      </c>
      <c r="E19" s="65">
        <v>1104.8481400000001</v>
      </c>
      <c r="F19" s="65">
        <v>-55.725879999999997</v>
      </c>
      <c r="G19" s="65">
        <v>-75</v>
      </c>
      <c r="H19" s="65">
        <v>1030.508</v>
      </c>
      <c r="I19" s="65">
        <v>241.7</v>
      </c>
      <c r="J19" s="65">
        <v>2500</v>
      </c>
      <c r="K19" s="65">
        <v>1560.9659999999999</v>
      </c>
      <c r="L19" s="65">
        <v>2540.2372700000001</v>
      </c>
      <c r="M19" s="65">
        <v>2572.7696799999999</v>
      </c>
      <c r="N19" s="65">
        <v>1057.8880200000001</v>
      </c>
      <c r="O19" s="65"/>
      <c r="P19" s="66">
        <v>72609.474199999997</v>
      </c>
      <c r="Q19" s="59"/>
      <c r="R19" s="59"/>
      <c r="S19" s="59"/>
      <c r="T19" s="59"/>
    </row>
    <row r="20" spans="1:20" ht="179.4" x14ac:dyDescent="0.3">
      <c r="A20" s="64" t="s">
        <v>50</v>
      </c>
      <c r="B20" s="65">
        <v>163353.92915000001</v>
      </c>
      <c r="C20" s="65">
        <v>114082.91166</v>
      </c>
      <c r="D20" s="65">
        <v>31816.389190000002</v>
      </c>
      <c r="E20" s="65">
        <v>28202</v>
      </c>
      <c r="F20" s="65">
        <v>2797.9928799999998</v>
      </c>
      <c r="G20" s="65">
        <v>29595.307820000002</v>
      </c>
      <c r="H20" s="65">
        <v>9082.3163299999997</v>
      </c>
      <c r="I20" s="65">
        <v>4420.5454399999999</v>
      </c>
      <c r="J20" s="65">
        <v>28245.200000000001</v>
      </c>
      <c r="K20" s="65">
        <v>7441.89678</v>
      </c>
      <c r="L20" s="65">
        <v>33136.817089999997</v>
      </c>
      <c r="M20" s="65">
        <v>11360.243570000001</v>
      </c>
      <c r="N20" s="65">
        <v>13816.91923</v>
      </c>
      <c r="O20" s="65">
        <v>16130.304959999999</v>
      </c>
      <c r="P20" s="66">
        <v>493482.77409999998</v>
      </c>
      <c r="Q20" s="59"/>
      <c r="R20" s="59"/>
      <c r="S20" s="59"/>
      <c r="T20" s="59"/>
    </row>
    <row r="21" spans="1:20" ht="110.4" x14ac:dyDescent="0.3">
      <c r="A21" s="64" t="s">
        <v>51</v>
      </c>
      <c r="B21" s="65">
        <v>14142.36145</v>
      </c>
      <c r="C21" s="65">
        <v>5000</v>
      </c>
      <c r="D21" s="65">
        <v>1803.7715599999999</v>
      </c>
      <c r="E21" s="65">
        <v>-1.8977999999999999</v>
      </c>
      <c r="F21" s="65">
        <v>-35.260489999999997</v>
      </c>
      <c r="G21" s="65">
        <v>5729.625</v>
      </c>
      <c r="H21" s="65">
        <v>634.41815999999994</v>
      </c>
      <c r="I21" s="65">
        <v>103.05369</v>
      </c>
      <c r="J21" s="65">
        <v>3600</v>
      </c>
      <c r="K21" s="65">
        <v>706.7</v>
      </c>
      <c r="L21" s="65">
        <v>7585.5360300000002</v>
      </c>
      <c r="M21" s="65">
        <v>-524.25049999999999</v>
      </c>
      <c r="N21" s="65">
        <v>2155.0120999999999</v>
      </c>
      <c r="O21" s="65">
        <v>1333.4194600000001</v>
      </c>
      <c r="P21" s="66">
        <v>42232.488660000003</v>
      </c>
      <c r="Q21" s="59"/>
      <c r="R21" s="59"/>
      <c r="S21" s="59"/>
      <c r="T21" s="59"/>
    </row>
    <row r="22" spans="1:20" ht="151.80000000000001" x14ac:dyDescent="0.3">
      <c r="A22" s="64" t="s">
        <v>52</v>
      </c>
      <c r="B22" s="65">
        <v>13.87566</v>
      </c>
      <c r="C22" s="65">
        <v>18.414719999999999</v>
      </c>
      <c r="D22" s="65"/>
      <c r="E22" s="65"/>
      <c r="F22" s="65"/>
      <c r="G22" s="65"/>
      <c r="H22" s="65">
        <v>2.7389999999999999</v>
      </c>
      <c r="I22" s="65"/>
      <c r="J22" s="65">
        <v>3.56887</v>
      </c>
      <c r="K22" s="65">
        <v>4.0101599999999999</v>
      </c>
      <c r="L22" s="65"/>
      <c r="M22" s="65">
        <v>-17.614229999999999</v>
      </c>
      <c r="N22" s="65"/>
      <c r="O22" s="65"/>
      <c r="P22" s="66">
        <v>24.99418</v>
      </c>
      <c r="Q22" s="59"/>
      <c r="R22" s="59"/>
      <c r="S22" s="59"/>
      <c r="T22" s="59"/>
    </row>
    <row r="23" spans="1:20" ht="96.6" x14ac:dyDescent="0.3">
      <c r="A23" s="64" t="s">
        <v>53</v>
      </c>
      <c r="B23" s="65"/>
      <c r="C23" s="65">
        <v>150</v>
      </c>
      <c r="D23" s="65"/>
      <c r="E23" s="65">
        <v>300</v>
      </c>
      <c r="F23" s="65"/>
      <c r="G23" s="65"/>
      <c r="H23" s="65"/>
      <c r="I23" s="65"/>
      <c r="J23" s="65">
        <v>150</v>
      </c>
      <c r="K23" s="65"/>
      <c r="L23" s="65"/>
      <c r="M23" s="65"/>
      <c r="N23" s="65"/>
      <c r="O23" s="65"/>
      <c r="P23" s="66">
        <v>600</v>
      </c>
      <c r="Q23" s="59"/>
      <c r="R23" s="59"/>
      <c r="S23" s="59"/>
      <c r="T23" s="59"/>
    </row>
    <row r="24" spans="1:20" ht="138" x14ac:dyDescent="0.3">
      <c r="A24" s="64" t="s">
        <v>54</v>
      </c>
      <c r="B24" s="65">
        <v>10707.5</v>
      </c>
      <c r="C24" s="65">
        <v>2986.9668999999999</v>
      </c>
      <c r="D24" s="65">
        <v>309.35827999999998</v>
      </c>
      <c r="E24" s="65">
        <v>-41.718060000000001</v>
      </c>
      <c r="F24" s="65">
        <v>257.1422</v>
      </c>
      <c r="G24" s="65">
        <v>375.68</v>
      </c>
      <c r="H24" s="65">
        <v>118.64685</v>
      </c>
      <c r="I24" s="65"/>
      <c r="J24" s="65">
        <v>502.75565999999998</v>
      </c>
      <c r="K24" s="65">
        <v>-39.845750000000002</v>
      </c>
      <c r="L24" s="65">
        <v>779.65628000000004</v>
      </c>
      <c r="M24" s="65">
        <v>-298.52177999999998</v>
      </c>
      <c r="N24" s="65">
        <v>345.70774999999998</v>
      </c>
      <c r="O24" s="65"/>
      <c r="P24" s="66">
        <v>16003.32833</v>
      </c>
      <c r="Q24" s="59"/>
      <c r="R24" s="59"/>
      <c r="S24" s="59"/>
      <c r="T24" s="59"/>
    </row>
    <row r="25" spans="1:20" ht="138" x14ac:dyDescent="0.3">
      <c r="A25" s="64" t="s">
        <v>55</v>
      </c>
      <c r="B25" s="65">
        <v>129341.71161</v>
      </c>
      <c r="C25" s="65">
        <v>65694.437999999995</v>
      </c>
      <c r="D25" s="65">
        <v>13778.348</v>
      </c>
      <c r="E25" s="65">
        <v>9398.7900000000009</v>
      </c>
      <c r="F25" s="65">
        <v>-734.27216999999996</v>
      </c>
      <c r="G25" s="65">
        <v>2450</v>
      </c>
      <c r="H25" s="65">
        <v>4876.8735399999996</v>
      </c>
      <c r="I25" s="65">
        <v>1975.2</v>
      </c>
      <c r="J25" s="65">
        <v>32300</v>
      </c>
      <c r="K25" s="65">
        <v>625.48970999999995</v>
      </c>
      <c r="L25" s="65">
        <v>9923.6230599999999</v>
      </c>
      <c r="M25" s="65">
        <v>-1186.46398</v>
      </c>
      <c r="N25" s="65">
        <v>4085.8033</v>
      </c>
      <c r="O25" s="65">
        <v>2263.8639600000001</v>
      </c>
      <c r="P25" s="66">
        <v>274793.40503000002</v>
      </c>
      <c r="Q25" s="59"/>
      <c r="R25" s="59"/>
      <c r="S25" s="59"/>
      <c r="T25" s="59"/>
    </row>
    <row r="26" spans="1:20" ht="82.8" x14ac:dyDescent="0.3">
      <c r="A26" s="64" t="s">
        <v>56</v>
      </c>
      <c r="B26" s="65">
        <v>14373.35014</v>
      </c>
      <c r="C26" s="65">
        <v>2822.462</v>
      </c>
      <c r="D26" s="65">
        <v>-3763.3101900000001</v>
      </c>
      <c r="E26" s="65">
        <v>-1321.1666700000001</v>
      </c>
      <c r="F26" s="65">
        <v>28.931229999999999</v>
      </c>
      <c r="G26" s="65">
        <v>-194</v>
      </c>
      <c r="H26" s="65">
        <v>244.34755000000001</v>
      </c>
      <c r="I26" s="65">
        <v>0.56644000000000005</v>
      </c>
      <c r="J26" s="65">
        <v>2681.0580100000002</v>
      </c>
      <c r="K26" s="65">
        <v>549.87180000000001</v>
      </c>
      <c r="L26" s="65">
        <v>913.33699999999999</v>
      </c>
      <c r="M26" s="65">
        <v>-1068.8164099999999</v>
      </c>
      <c r="N26" s="65">
        <v>1366.1073799999999</v>
      </c>
      <c r="O26" s="65">
        <v>5714.3779999999997</v>
      </c>
      <c r="P26" s="66">
        <v>22347.116279999998</v>
      </c>
      <c r="Q26" s="59"/>
      <c r="R26" s="59"/>
      <c r="S26" s="59"/>
      <c r="T26" s="59"/>
    </row>
    <row r="27" spans="1:20" ht="110.4" x14ac:dyDescent="0.3">
      <c r="A27" s="64" t="s">
        <v>57</v>
      </c>
      <c r="B27" s="65">
        <v>1014.2568</v>
      </c>
      <c r="C27" s="65">
        <v>1277.21948</v>
      </c>
      <c r="D27" s="65">
        <v>306.31380000000001</v>
      </c>
      <c r="E27" s="65">
        <v>31.596540000000001</v>
      </c>
      <c r="F27" s="65">
        <v>-15.915039999999999</v>
      </c>
      <c r="G27" s="65">
        <v>107.69977</v>
      </c>
      <c r="H27" s="65">
        <v>19.486180000000001</v>
      </c>
      <c r="I27" s="65"/>
      <c r="J27" s="65">
        <v>-20.915579999999999</v>
      </c>
      <c r="K27" s="65">
        <v>45.744860000000003</v>
      </c>
      <c r="L27" s="65">
        <v>236.92497</v>
      </c>
      <c r="M27" s="65">
        <v>-4.14663</v>
      </c>
      <c r="N27" s="65">
        <v>57.726129999999998</v>
      </c>
      <c r="O27" s="65"/>
      <c r="P27" s="66">
        <v>3055.9912800000002</v>
      </c>
      <c r="Q27" s="59"/>
      <c r="R27" s="59"/>
      <c r="S27" s="59"/>
      <c r="T27" s="59"/>
    </row>
    <row r="28" spans="1:20" ht="55.2" x14ac:dyDescent="0.3">
      <c r="A28" s="64" t="s">
        <v>58</v>
      </c>
      <c r="B28" s="65"/>
      <c r="C28" s="65"/>
      <c r="D28" s="65"/>
      <c r="E28" s="65"/>
      <c r="F28" s="65"/>
      <c r="G28" s="65"/>
      <c r="H28" s="65">
        <v>-12.098050000000001</v>
      </c>
      <c r="I28" s="65"/>
      <c r="J28" s="65"/>
      <c r="K28" s="65">
        <v>-4.2270000000000002E-2</v>
      </c>
      <c r="L28" s="65"/>
      <c r="M28" s="65"/>
      <c r="N28" s="65"/>
      <c r="O28" s="65"/>
      <c r="P28" s="66">
        <v>-12.140319999999999</v>
      </c>
      <c r="Q28" s="59"/>
      <c r="R28" s="59"/>
      <c r="S28" s="59"/>
      <c r="T28" s="59"/>
    </row>
    <row r="29" spans="1:20" ht="82.8" x14ac:dyDescent="0.3">
      <c r="A29" s="64" t="s">
        <v>59</v>
      </c>
      <c r="B29" s="65">
        <v>2189.3011900000001</v>
      </c>
      <c r="C29" s="65">
        <v>950.35</v>
      </c>
      <c r="D29" s="65">
        <v>138.1</v>
      </c>
      <c r="E29" s="65">
        <v>1302.7</v>
      </c>
      <c r="F29" s="65">
        <v>303.55</v>
      </c>
      <c r="G29" s="65">
        <v>189.8</v>
      </c>
      <c r="H29" s="65"/>
      <c r="I29" s="65"/>
      <c r="J29" s="65">
        <v>256.09823999999998</v>
      </c>
      <c r="K29" s="65">
        <v>383.44164999999998</v>
      </c>
      <c r="L29" s="65"/>
      <c r="M29" s="65"/>
      <c r="N29" s="65">
        <v>850.24300000000005</v>
      </c>
      <c r="O29" s="65"/>
      <c r="P29" s="66">
        <v>6563.5840799999996</v>
      </c>
      <c r="Q29" s="59"/>
      <c r="R29" s="59"/>
      <c r="S29" s="59"/>
      <c r="T29" s="59"/>
    </row>
    <row r="30" spans="1:20" ht="96.6" x14ac:dyDescent="0.3">
      <c r="A30" s="64" t="s">
        <v>60</v>
      </c>
      <c r="B30" s="65">
        <v>4993.884</v>
      </c>
      <c r="C30" s="65">
        <v>-192.52035000000001</v>
      </c>
      <c r="D30" s="65"/>
      <c r="E30" s="65"/>
      <c r="F30" s="65"/>
      <c r="G30" s="65"/>
      <c r="H30" s="65">
        <v>1240</v>
      </c>
      <c r="I30" s="65"/>
      <c r="J30" s="65"/>
      <c r="K30" s="65">
        <v>2545.8601100000001</v>
      </c>
      <c r="L30" s="65"/>
      <c r="M30" s="65"/>
      <c r="N30" s="65"/>
      <c r="O30" s="65"/>
      <c r="P30" s="66">
        <v>8587.2237600000008</v>
      </c>
      <c r="Q30" s="59"/>
      <c r="R30" s="59"/>
      <c r="S30" s="59"/>
      <c r="T30" s="59"/>
    </row>
    <row r="31" spans="1:20" ht="193.2" x14ac:dyDescent="0.3">
      <c r="A31" s="64" t="s">
        <v>61</v>
      </c>
      <c r="B31" s="65">
        <v>455.94353999999998</v>
      </c>
      <c r="C31" s="65">
        <v>2</v>
      </c>
      <c r="D31" s="65"/>
      <c r="E31" s="65"/>
      <c r="F31" s="65"/>
      <c r="G31" s="65"/>
      <c r="H31" s="65"/>
      <c r="I31" s="65"/>
      <c r="J31" s="65">
        <v>204.15608</v>
      </c>
      <c r="K31" s="65"/>
      <c r="L31" s="65"/>
      <c r="M31" s="65"/>
      <c r="N31" s="65"/>
      <c r="O31" s="65"/>
      <c r="P31" s="66">
        <v>662.09961999999996</v>
      </c>
      <c r="Q31" s="59"/>
      <c r="R31" s="59"/>
      <c r="S31" s="59"/>
      <c r="T31" s="59"/>
    </row>
    <row r="32" spans="1:20" ht="96.6" x14ac:dyDescent="0.3">
      <c r="A32" s="64" t="s">
        <v>62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>
        <v>-6.3474899999999996</v>
      </c>
      <c r="P32" s="66">
        <v>-6.3474899999999996</v>
      </c>
      <c r="Q32" s="59"/>
      <c r="R32" s="59"/>
      <c r="S32" s="59"/>
      <c r="T32" s="59"/>
    </row>
    <row r="33" spans="1:20" ht="55.2" x14ac:dyDescent="0.3">
      <c r="A33" s="64" t="s">
        <v>63</v>
      </c>
      <c r="B33" s="65"/>
      <c r="C33" s="65"/>
      <c r="D33" s="65"/>
      <c r="E33" s="65"/>
      <c r="F33" s="65"/>
      <c r="G33" s="65"/>
      <c r="H33" s="65"/>
      <c r="I33" s="65"/>
      <c r="J33" s="65">
        <v>36166</v>
      </c>
      <c r="K33" s="65"/>
      <c r="L33" s="65"/>
      <c r="M33" s="65"/>
      <c r="N33" s="65"/>
      <c r="O33" s="65"/>
      <c r="P33" s="66">
        <v>36166</v>
      </c>
      <c r="Q33" s="59"/>
      <c r="R33" s="59"/>
      <c r="S33" s="59"/>
      <c r="T33" s="59"/>
    </row>
    <row r="34" spans="1:20" ht="55.2" x14ac:dyDescent="0.3">
      <c r="A34" s="64" t="s">
        <v>64</v>
      </c>
      <c r="B34" s="65"/>
      <c r="C34" s="65">
        <v>2963.8495499999999</v>
      </c>
      <c r="D34" s="65"/>
      <c r="E34" s="65"/>
      <c r="F34" s="65">
        <v>300.13130000000001</v>
      </c>
      <c r="G34" s="65">
        <v>3173.6842099999999</v>
      </c>
      <c r="H34" s="65">
        <v>300</v>
      </c>
      <c r="I34" s="65"/>
      <c r="J34" s="65"/>
      <c r="K34" s="65"/>
      <c r="L34" s="65">
        <v>1760.8235199999999</v>
      </c>
      <c r="M34" s="65"/>
      <c r="N34" s="65">
        <v>90.047499999999999</v>
      </c>
      <c r="O34" s="65"/>
      <c r="P34" s="66">
        <v>8588.5360799999999</v>
      </c>
      <c r="Q34" s="59"/>
      <c r="R34" s="59"/>
      <c r="S34" s="59"/>
      <c r="T34" s="59"/>
    </row>
    <row r="35" spans="1:20" ht="41.4" x14ac:dyDescent="0.3">
      <c r="A35" s="64" t="s">
        <v>65</v>
      </c>
      <c r="B35" s="65"/>
      <c r="C35" s="65"/>
      <c r="D35" s="65"/>
      <c r="E35" s="65"/>
      <c r="F35" s="65"/>
      <c r="G35" s="65"/>
      <c r="H35" s="65">
        <v>-9.4991400000000006</v>
      </c>
      <c r="I35" s="65"/>
      <c r="J35" s="65"/>
      <c r="K35" s="65"/>
      <c r="L35" s="65"/>
      <c r="M35" s="65"/>
      <c r="N35" s="65"/>
      <c r="O35" s="65"/>
      <c r="P35" s="66">
        <v>-9.4991400000000006</v>
      </c>
      <c r="Q35" s="59"/>
      <c r="R35" s="59"/>
      <c r="S35" s="59"/>
      <c r="T35" s="59"/>
    </row>
    <row r="36" spans="1:20" ht="69" x14ac:dyDescent="0.3">
      <c r="A36" s="64" t="s">
        <v>66</v>
      </c>
      <c r="B36" s="65"/>
      <c r="C36" s="65"/>
      <c r="D36" s="65"/>
      <c r="E36" s="65"/>
      <c r="F36" s="65"/>
      <c r="G36" s="65"/>
      <c r="H36" s="65"/>
      <c r="I36" s="65"/>
      <c r="J36" s="65">
        <v>-43.758000000000003</v>
      </c>
      <c r="K36" s="65">
        <v>-19.692</v>
      </c>
      <c r="L36" s="65"/>
      <c r="M36" s="65">
        <v>-131.04400000000001</v>
      </c>
      <c r="N36" s="65"/>
      <c r="O36" s="65"/>
      <c r="P36" s="66">
        <v>-194.494</v>
      </c>
      <c r="Q36" s="59"/>
      <c r="R36" s="59"/>
      <c r="S36" s="59"/>
      <c r="T36" s="59"/>
    </row>
    <row r="37" spans="1:20" ht="82.8" x14ac:dyDescent="0.3">
      <c r="A37" s="64" t="s">
        <v>67</v>
      </c>
      <c r="B37" s="65">
        <v>67026.006479999996</v>
      </c>
      <c r="C37" s="65">
        <v>31797.812000000002</v>
      </c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6">
        <v>98823.818480000002</v>
      </c>
      <c r="Q37" s="59"/>
      <c r="R37" s="59"/>
      <c r="S37" s="59"/>
      <c r="T37" s="59"/>
    </row>
    <row r="38" spans="1:20" ht="82.8" x14ac:dyDescent="0.3">
      <c r="A38" s="64" t="s">
        <v>67</v>
      </c>
      <c r="B38" s="65">
        <v>7432.4684299999999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6">
        <v>7432.4684299999999</v>
      </c>
      <c r="Q38" s="59"/>
      <c r="R38" s="59"/>
      <c r="S38" s="59"/>
      <c r="T38" s="59"/>
    </row>
    <row r="39" spans="1:20" ht="41.4" x14ac:dyDescent="0.3">
      <c r="A39" s="64" t="s">
        <v>68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>
        <v>-4.9300000000000004E-3</v>
      </c>
      <c r="N39" s="65"/>
      <c r="O39" s="65"/>
      <c r="P39" s="66">
        <v>-4.9300000000000004E-3</v>
      </c>
      <c r="Q39" s="59"/>
      <c r="R39" s="59"/>
      <c r="S39" s="59"/>
      <c r="T39" s="59"/>
    </row>
    <row r="40" spans="1:20" ht="82.8" x14ac:dyDescent="0.3">
      <c r="A40" s="64" t="s">
        <v>69</v>
      </c>
      <c r="B40" s="65"/>
      <c r="C40" s="65">
        <v>227037.60282999999</v>
      </c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6">
        <v>227037.60282999999</v>
      </c>
      <c r="Q40" s="59"/>
      <c r="R40" s="59"/>
      <c r="S40" s="59"/>
      <c r="T40" s="59"/>
    </row>
    <row r="41" spans="1:20" ht="41.4" x14ac:dyDescent="0.3">
      <c r="A41" s="64" t="s">
        <v>70</v>
      </c>
      <c r="B41" s="65"/>
      <c r="C41" s="65"/>
      <c r="D41" s="65">
        <v>55.935139999999997</v>
      </c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6">
        <v>55.935139999999997</v>
      </c>
      <c r="Q41" s="59"/>
      <c r="R41" s="59"/>
      <c r="S41" s="59"/>
      <c r="T41" s="59"/>
    </row>
    <row r="42" spans="1:20" ht="27.6" x14ac:dyDescent="0.3">
      <c r="A42" s="64" t="s">
        <v>71</v>
      </c>
      <c r="B42" s="65"/>
      <c r="C42" s="65"/>
      <c r="D42" s="65"/>
      <c r="E42" s="65">
        <v>7138.4343500000004</v>
      </c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6">
        <v>7138.4343500000004</v>
      </c>
      <c r="Q42" s="59"/>
      <c r="R42" s="59"/>
      <c r="S42" s="59"/>
      <c r="T42" s="59"/>
    </row>
    <row r="43" spans="1:20" ht="27.6" x14ac:dyDescent="0.3">
      <c r="A43" s="64" t="s">
        <v>72</v>
      </c>
      <c r="B43" s="65">
        <v>16583.396250000002</v>
      </c>
      <c r="C43" s="65"/>
      <c r="D43" s="65"/>
      <c r="E43" s="65"/>
      <c r="F43" s="65"/>
      <c r="G43" s="65"/>
      <c r="H43" s="65"/>
      <c r="I43" s="65"/>
      <c r="J43" s="65">
        <v>2702.1573600000002</v>
      </c>
      <c r="K43" s="65">
        <v>1428.59103</v>
      </c>
      <c r="L43" s="65"/>
      <c r="M43" s="65"/>
      <c r="N43" s="65"/>
      <c r="O43" s="65"/>
      <c r="P43" s="66">
        <v>20714.144639999999</v>
      </c>
      <c r="Q43" s="59"/>
      <c r="R43" s="59"/>
      <c r="S43" s="59"/>
      <c r="T43" s="59"/>
    </row>
    <row r="44" spans="1:20" ht="41.4" x14ac:dyDescent="0.3">
      <c r="A44" s="64" t="s">
        <v>73</v>
      </c>
      <c r="B44" s="65">
        <v>21844.119869999999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6">
        <v>21844.119869999999</v>
      </c>
      <c r="Q44" s="59"/>
      <c r="R44" s="59"/>
      <c r="S44" s="59"/>
      <c r="T44" s="59"/>
    </row>
    <row r="45" spans="1:20" ht="55.2" x14ac:dyDescent="0.3">
      <c r="A45" s="64" t="s">
        <v>74</v>
      </c>
      <c r="B45" s="65"/>
      <c r="C45" s="65"/>
      <c r="D45" s="65"/>
      <c r="E45" s="65">
        <v>-631.62040000000002</v>
      </c>
      <c r="F45" s="65">
        <v>-480.66811999999999</v>
      </c>
      <c r="G45" s="65"/>
      <c r="H45" s="65">
        <v>-8.1602999999999994</v>
      </c>
      <c r="I45" s="65"/>
      <c r="J45" s="65"/>
      <c r="K45" s="65">
        <v>-0.53879999999999995</v>
      </c>
      <c r="L45" s="65"/>
      <c r="M45" s="65"/>
      <c r="N45" s="65">
        <v>-95.772949999999994</v>
      </c>
      <c r="O45" s="65"/>
      <c r="P45" s="66">
        <v>-1216.7605699999999</v>
      </c>
      <c r="Q45" s="59"/>
      <c r="R45" s="59"/>
      <c r="S45" s="59"/>
      <c r="T45" s="59"/>
    </row>
    <row r="46" spans="1:20" ht="69" x14ac:dyDescent="0.3">
      <c r="A46" s="64" t="s">
        <v>75</v>
      </c>
      <c r="B46" s="65">
        <v>3369.01755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6">
        <v>3369.01755</v>
      </c>
      <c r="Q46" s="59"/>
      <c r="R46" s="59"/>
      <c r="S46" s="59"/>
      <c r="T46" s="59"/>
    </row>
    <row r="47" spans="1:20" ht="55.2" x14ac:dyDescent="0.3">
      <c r="A47" s="64" t="s">
        <v>76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>
        <v>800</v>
      </c>
      <c r="M47" s="65"/>
      <c r="N47" s="65"/>
      <c r="O47" s="65"/>
      <c r="P47" s="66">
        <v>800</v>
      </c>
      <c r="Q47" s="59"/>
      <c r="R47" s="59"/>
      <c r="S47" s="59"/>
      <c r="T47" s="59"/>
    </row>
    <row r="48" spans="1:20" ht="27.6" x14ac:dyDescent="0.3">
      <c r="A48" s="64" t="s">
        <v>77</v>
      </c>
      <c r="B48" s="65">
        <v>-48.233980000000003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6">
        <v>-48.233980000000003</v>
      </c>
      <c r="Q48" s="59"/>
      <c r="R48" s="59"/>
      <c r="S48" s="59"/>
      <c r="T48" s="59"/>
    </row>
    <row r="49" spans="1:20" ht="27.6" x14ac:dyDescent="0.3">
      <c r="A49" s="64" t="s">
        <v>71</v>
      </c>
      <c r="B49" s="65"/>
      <c r="C49" s="65"/>
      <c r="D49" s="65"/>
      <c r="E49" s="65"/>
      <c r="F49" s="65"/>
      <c r="G49" s="65"/>
      <c r="H49" s="65"/>
      <c r="I49" s="65">
        <v>117.5</v>
      </c>
      <c r="J49" s="65"/>
      <c r="K49" s="65"/>
      <c r="L49" s="65"/>
      <c r="M49" s="65"/>
      <c r="N49" s="65"/>
      <c r="O49" s="65"/>
      <c r="P49" s="66">
        <v>117.5</v>
      </c>
      <c r="Q49" s="59"/>
      <c r="R49" s="59"/>
      <c r="S49" s="59"/>
      <c r="T49" s="59"/>
    </row>
    <row r="50" spans="1:20" x14ac:dyDescent="0.3">
      <c r="A50" s="63" t="s">
        <v>78</v>
      </c>
      <c r="B50" s="66">
        <v>671400.24144000001</v>
      </c>
      <c r="C50" s="66">
        <v>608166.19443000003</v>
      </c>
      <c r="D50" s="66">
        <v>118600.71963000001</v>
      </c>
      <c r="E50" s="66">
        <v>70145.647549999994</v>
      </c>
      <c r="F50" s="66">
        <v>17983.40583</v>
      </c>
      <c r="G50" s="66">
        <v>139155.09770000001</v>
      </c>
      <c r="H50" s="66">
        <v>28890.00705</v>
      </c>
      <c r="I50" s="66">
        <v>14420.53557</v>
      </c>
      <c r="J50" s="66">
        <v>143490.63579</v>
      </c>
      <c r="K50" s="66">
        <v>68019.033439999999</v>
      </c>
      <c r="L50" s="66">
        <v>213433.48027999999</v>
      </c>
      <c r="M50" s="66">
        <v>27520.931280000001</v>
      </c>
      <c r="N50" s="66">
        <v>62919.791409999998</v>
      </c>
      <c r="O50" s="66">
        <v>60908.945140000003</v>
      </c>
      <c r="P50" s="66">
        <v>2245054.6665400001</v>
      </c>
      <c r="Q50" s="58"/>
      <c r="R50" s="58"/>
      <c r="S50" s="58"/>
      <c r="T50" s="58"/>
    </row>
    <row r="52" spans="1:20" x14ac:dyDescent="0.3">
      <c r="A52" s="41" t="s">
        <v>125</v>
      </c>
      <c r="B52" s="42"/>
      <c r="C52" s="42"/>
      <c r="D52" s="42"/>
      <c r="E52" s="42"/>
    </row>
  </sheetData>
  <mergeCells count="1">
    <mergeCell ref="A52:E52"/>
  </mergeCells>
  <pageMargins left="0.23622047244094491" right="0.2" top="0.2" bottom="0.3" header="0.17" footer="0.17"/>
  <pageSetup paperSize="9" scale="6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13</vt:i4>
      </vt:variant>
    </vt:vector>
  </HeadingPairs>
  <TitlesOfParts>
    <vt:vector size="15" baseType="lpstr">
      <vt:lpstr>Бюджетополучатели</vt:lpstr>
      <vt:lpstr>Муниципальные районы</vt:lpstr>
      <vt:lpstr>Date</vt:lpstr>
      <vt:lpstr>EndData</vt:lpstr>
      <vt:lpstr>EndData1</vt:lpstr>
      <vt:lpstr>EndData2</vt:lpstr>
      <vt:lpstr>EndDate</vt:lpstr>
      <vt:lpstr>period</vt:lpstr>
      <vt:lpstr>StartData</vt:lpstr>
      <vt:lpstr>StartData1</vt:lpstr>
      <vt:lpstr>Year</vt:lpstr>
      <vt:lpstr>Бюджетополучатели!Заголовки_для_печати</vt:lpstr>
      <vt:lpstr>'Муниципальные районы'!Заголовки_для_печати</vt:lpstr>
      <vt:lpstr>Бюджетополучатели!Область_печати</vt:lpstr>
      <vt:lpstr>'Муниципальные районы'!Область_печати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2020-01-28T03:38:30Z</dcterms:modified>
</cp:coreProperties>
</file>